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updateLinks="never" defaultThemeVersion="124226"/>
  <mc:AlternateContent xmlns:mc="http://schemas.openxmlformats.org/markup-compatibility/2006">
    <mc:Choice Requires="x15">
      <x15ac:absPath xmlns:x15ac="http://schemas.microsoft.com/office/spreadsheetml/2010/11/ac" url="N:\13_総合政策局\13101000_総合政策局総合政策部政策企画課\20 統計室\100_経済波及効果分析ツール\h27年表分析ツール\"/>
    </mc:Choice>
  </mc:AlternateContent>
  <xr:revisionPtr revIDLastSave="0" documentId="13_ncr:1_{36054754-3AA1-4545-A2D4-4C077476C168}" xr6:coauthVersionLast="36" xr6:coauthVersionMax="36" xr10:uidLastSave="{00000000-0000-0000-0000-000000000000}"/>
  <bookViews>
    <workbookView xWindow="32760" yWindow="32760" windowWidth="28800" windowHeight="12075" tabRatio="825" activeTab="2" xr2:uid="{00000000-000D-0000-FFFF-FFFF00000000}"/>
  </bookViews>
  <sheets>
    <sheet name="① 花火大会" sheetId="11" r:id="rId1"/>
    <sheet name="①-1部門対応（イベント）" sheetId="10" r:id="rId2"/>
    <sheet name="①波及効果分析" sheetId="18" r:id="rId3"/>
    <sheet name="①結果" sheetId="19" r:id="rId4"/>
    <sheet name="②再開発" sheetId="13" r:id="rId5"/>
    <sheet name="②-1部門対応（建設）" sheetId="14" r:id="rId6"/>
    <sheet name="②-2人口増" sheetId="15" r:id="rId7"/>
    <sheet name="②-3帰属家賃" sheetId="16" r:id="rId8"/>
    <sheet name="②-4テナント売上" sheetId="17" r:id="rId9"/>
    <sheet name="②-5まとめ" sheetId="20" r:id="rId10"/>
    <sheet name="②波及効果分析" sheetId="21" r:id="rId11"/>
    <sheet name="②結果" sheetId="22" r:id="rId12"/>
  </sheets>
  <definedNames>
    <definedName name="_xlnm._FilterDatabase" localSheetId="1" hidden="1">'①-1部門対応（イベント）'!$C$41:$C$50</definedName>
    <definedName name="_xlnm._FilterDatabase" localSheetId="5" hidden="1">'②-1部門対応（建設）'!$E$31:$F$38</definedName>
    <definedName name="_xlnm.Print_Area" localSheetId="3">①結果!$A$1:$H$30</definedName>
    <definedName name="_xlnm.Print_Area" localSheetId="11">②結果!$A$1:$H$30</definedName>
  </definedNames>
  <calcPr calcId="191029"/>
</workbook>
</file>

<file path=xl/calcChain.xml><?xml version="1.0" encoding="utf-8"?>
<calcChain xmlns="http://schemas.openxmlformats.org/spreadsheetml/2006/main">
  <c r="F196" i="20" l="1"/>
  <c r="E196" i="20"/>
  <c r="L194" i="20"/>
  <c r="F194" i="20"/>
  <c r="L193" i="20"/>
  <c r="F193" i="20"/>
  <c r="L192" i="20"/>
  <c r="F192" i="20"/>
  <c r="L191" i="20"/>
  <c r="F191" i="20"/>
  <c r="L190" i="20"/>
  <c r="F190" i="20"/>
  <c r="L189" i="20"/>
  <c r="F189" i="20"/>
  <c r="L188" i="20"/>
  <c r="F188" i="20"/>
  <c r="L187" i="20"/>
  <c r="F187" i="20"/>
  <c r="L186" i="20"/>
  <c r="F186" i="20"/>
  <c r="L185" i="20"/>
  <c r="F185" i="20"/>
  <c r="L184" i="20"/>
  <c r="F184" i="20"/>
  <c r="L183" i="20"/>
  <c r="F183" i="20"/>
  <c r="L182" i="20"/>
  <c r="F182" i="20"/>
  <c r="L181" i="20"/>
  <c r="F181" i="20"/>
  <c r="L180" i="20"/>
  <c r="F180" i="20"/>
  <c r="L179" i="20"/>
  <c r="F179" i="20"/>
  <c r="L178" i="20"/>
  <c r="F178" i="20"/>
  <c r="L177" i="20"/>
  <c r="F177" i="20"/>
  <c r="L176" i="20"/>
  <c r="F176" i="20"/>
  <c r="L175" i="20"/>
  <c r="F175" i="20"/>
  <c r="L174" i="20"/>
  <c r="F174" i="20"/>
  <c r="L173" i="20"/>
  <c r="F173" i="20"/>
  <c r="L172" i="20"/>
  <c r="F172" i="20"/>
  <c r="L171" i="20"/>
  <c r="F171" i="20"/>
  <c r="L170" i="20"/>
  <c r="F170" i="20"/>
  <c r="L169" i="20"/>
  <c r="F169" i="20"/>
  <c r="L168" i="20"/>
  <c r="F168" i="20"/>
  <c r="L167" i="20"/>
  <c r="F167" i="20"/>
  <c r="L166" i="20"/>
  <c r="F166" i="20"/>
  <c r="L165" i="20"/>
  <c r="F165" i="20"/>
  <c r="L164" i="20"/>
  <c r="F164" i="20"/>
  <c r="L163" i="20"/>
  <c r="F163" i="20"/>
  <c r="L162" i="20"/>
  <c r="F162" i="20"/>
  <c r="L161" i="20"/>
  <c r="F161" i="20"/>
  <c r="L160" i="20"/>
  <c r="F160" i="20"/>
  <c r="L159" i="20"/>
  <c r="F159" i="20"/>
  <c r="L158" i="20"/>
  <c r="F158" i="20"/>
  <c r="L157" i="20"/>
  <c r="F157" i="20"/>
  <c r="L156" i="20"/>
  <c r="F156" i="20"/>
  <c r="L155" i="20"/>
  <c r="F155" i="20"/>
  <c r="L154" i="20"/>
  <c r="F154" i="20"/>
  <c r="L153" i="20"/>
  <c r="F153" i="20"/>
  <c r="L152" i="20"/>
  <c r="F152" i="20"/>
  <c r="L151" i="20"/>
  <c r="F151" i="20"/>
  <c r="L150" i="20"/>
  <c r="L149" i="20"/>
  <c r="F149" i="20"/>
  <c r="L148" i="20"/>
  <c r="F148" i="20"/>
  <c r="L147" i="20"/>
  <c r="F147" i="20"/>
  <c r="L146" i="20"/>
  <c r="F146" i="20"/>
  <c r="L145" i="20"/>
  <c r="F145" i="20"/>
  <c r="L144" i="20"/>
  <c r="F144" i="20"/>
  <c r="L143" i="20"/>
  <c r="F143" i="20"/>
  <c r="L142" i="20"/>
  <c r="F142" i="20"/>
  <c r="L141" i="20"/>
  <c r="F141" i="20"/>
  <c r="L140" i="20"/>
  <c r="F140" i="20"/>
  <c r="L139" i="20"/>
  <c r="F139" i="20"/>
  <c r="L138" i="20"/>
  <c r="F138" i="20"/>
  <c r="L137" i="20"/>
  <c r="F137" i="20"/>
  <c r="L136" i="20"/>
  <c r="F136" i="20"/>
  <c r="L135" i="20"/>
  <c r="F135" i="20"/>
  <c r="L134" i="20"/>
  <c r="F134" i="20"/>
  <c r="L133" i="20"/>
  <c r="F133" i="20"/>
  <c r="L132" i="20"/>
  <c r="F132" i="20"/>
  <c r="L131" i="20"/>
  <c r="F131" i="20"/>
  <c r="L130" i="20"/>
  <c r="F130" i="20"/>
  <c r="L129" i="20"/>
  <c r="F129" i="20"/>
  <c r="L128" i="20"/>
  <c r="F128" i="20"/>
  <c r="L127" i="20"/>
  <c r="F127" i="20"/>
  <c r="L126" i="20"/>
  <c r="F126" i="20"/>
  <c r="L125" i="20"/>
  <c r="F125" i="20"/>
  <c r="L124" i="20"/>
  <c r="F124" i="20"/>
  <c r="L123" i="20"/>
  <c r="F123" i="20"/>
  <c r="L122" i="20"/>
  <c r="F122" i="20"/>
  <c r="L121" i="20"/>
  <c r="F121" i="20"/>
  <c r="L120" i="20"/>
  <c r="F120" i="20"/>
  <c r="L119" i="20"/>
  <c r="F119" i="20"/>
  <c r="L118" i="20"/>
  <c r="F118" i="20"/>
  <c r="L117" i="20"/>
  <c r="F117" i="20"/>
  <c r="L116" i="20"/>
  <c r="F116" i="20"/>
  <c r="L115" i="20"/>
  <c r="F115" i="20"/>
  <c r="L114" i="20"/>
  <c r="F114" i="20"/>
  <c r="L113" i="20"/>
  <c r="F113" i="20"/>
  <c r="L112" i="20"/>
  <c r="F112" i="20"/>
  <c r="L111" i="20"/>
  <c r="F111" i="20"/>
  <c r="L110" i="20"/>
  <c r="F110" i="20"/>
  <c r="L109" i="20"/>
  <c r="F109" i="20"/>
  <c r="L108" i="20"/>
  <c r="F108" i="20"/>
  <c r="L107" i="20"/>
  <c r="F107" i="20"/>
  <c r="L106" i="20"/>
  <c r="F106" i="20"/>
  <c r="L105" i="20"/>
  <c r="F105" i="20"/>
  <c r="L104" i="20"/>
  <c r="F104" i="20"/>
  <c r="L103" i="20"/>
  <c r="F103" i="20"/>
  <c r="L102" i="20"/>
  <c r="F102" i="20"/>
  <c r="L101" i="20"/>
  <c r="F101" i="20"/>
  <c r="L100" i="20"/>
  <c r="F100" i="20"/>
  <c r="L99" i="20"/>
  <c r="F99" i="20"/>
  <c r="L98" i="20"/>
  <c r="F98" i="20"/>
  <c r="L97" i="20"/>
  <c r="F97" i="20"/>
  <c r="L96" i="20"/>
  <c r="F96" i="20"/>
  <c r="L95" i="20"/>
  <c r="F95" i="20"/>
  <c r="L94" i="20"/>
  <c r="F94" i="20"/>
  <c r="L93" i="20"/>
  <c r="F93" i="20"/>
  <c r="L92" i="20"/>
  <c r="F92" i="20"/>
  <c r="L91" i="20"/>
  <c r="F91" i="20"/>
  <c r="L90" i="20"/>
  <c r="F90" i="20"/>
  <c r="L89" i="20"/>
  <c r="F89" i="20"/>
  <c r="L88" i="20"/>
  <c r="F88" i="20"/>
  <c r="L87" i="20"/>
  <c r="F87" i="20"/>
  <c r="L86" i="20"/>
  <c r="F86" i="20"/>
  <c r="L85" i="20"/>
  <c r="F85" i="20"/>
  <c r="L84" i="20"/>
  <c r="F84" i="20"/>
  <c r="L83" i="20"/>
  <c r="F83" i="20"/>
  <c r="L82" i="20"/>
  <c r="F82" i="20"/>
  <c r="L81" i="20"/>
  <c r="F81" i="20"/>
  <c r="L80" i="20"/>
  <c r="F80" i="20"/>
  <c r="L79" i="20"/>
  <c r="F79" i="20"/>
  <c r="L78" i="20"/>
  <c r="F78" i="20"/>
  <c r="L77" i="20"/>
  <c r="F77" i="20"/>
  <c r="L76" i="20"/>
  <c r="F76" i="20"/>
  <c r="L75" i="20"/>
  <c r="F75" i="20"/>
  <c r="L74" i="20"/>
  <c r="F74" i="20"/>
  <c r="L73" i="20"/>
  <c r="F73" i="20"/>
  <c r="L72" i="20"/>
  <c r="F72" i="20"/>
  <c r="L71" i="20"/>
  <c r="F71" i="20"/>
  <c r="L70" i="20"/>
  <c r="F70" i="20"/>
  <c r="L69" i="20"/>
  <c r="F69" i="20"/>
  <c r="L68" i="20"/>
  <c r="F68" i="20"/>
  <c r="L67" i="20"/>
  <c r="F67" i="20"/>
  <c r="L66" i="20"/>
  <c r="F66" i="20"/>
  <c r="L65" i="20"/>
  <c r="F65" i="20"/>
  <c r="L64" i="20"/>
  <c r="F64" i="20"/>
  <c r="L63" i="20"/>
  <c r="F63" i="20"/>
  <c r="L62" i="20"/>
  <c r="F62" i="20"/>
  <c r="L61" i="20"/>
  <c r="F61" i="20"/>
  <c r="L60" i="20"/>
  <c r="F60" i="20"/>
  <c r="L59" i="20"/>
  <c r="F59" i="20"/>
  <c r="L58" i="20"/>
  <c r="F58" i="20"/>
  <c r="L57" i="20"/>
  <c r="F57" i="20"/>
  <c r="L56" i="20"/>
  <c r="F56" i="20"/>
  <c r="L55" i="20"/>
  <c r="F55" i="20"/>
  <c r="L54" i="20"/>
  <c r="F54" i="20"/>
  <c r="L53" i="20"/>
  <c r="F53" i="20"/>
  <c r="L52" i="20"/>
  <c r="F52" i="20"/>
  <c r="L51" i="20"/>
  <c r="F51" i="20"/>
  <c r="L50" i="20"/>
  <c r="F50" i="20"/>
  <c r="L49" i="20"/>
  <c r="F49" i="20"/>
  <c r="L48" i="20"/>
  <c r="F48" i="20"/>
  <c r="L47" i="20"/>
  <c r="F47" i="20"/>
  <c r="L46" i="20"/>
  <c r="F46" i="20"/>
  <c r="L45" i="20"/>
  <c r="F45" i="20"/>
  <c r="L44" i="20"/>
  <c r="F44" i="20"/>
  <c r="L43" i="20"/>
  <c r="F43" i="20"/>
  <c r="L42" i="20"/>
  <c r="F42" i="20"/>
  <c r="L41" i="20"/>
  <c r="F41" i="20"/>
  <c r="L40" i="20"/>
  <c r="F40" i="20"/>
  <c r="L39" i="20"/>
  <c r="F39" i="20"/>
  <c r="L38" i="20"/>
  <c r="F38" i="20"/>
  <c r="L37" i="20"/>
  <c r="F37" i="20"/>
  <c r="L36" i="20"/>
  <c r="F36" i="20"/>
  <c r="L35" i="20"/>
  <c r="F35" i="20"/>
  <c r="L34" i="20"/>
  <c r="F34" i="20"/>
  <c r="L33" i="20"/>
  <c r="F33" i="20"/>
  <c r="L32" i="20"/>
  <c r="F32" i="20"/>
  <c r="L31" i="20"/>
  <c r="F31" i="20"/>
  <c r="L30" i="20"/>
  <c r="F30" i="20"/>
  <c r="L29" i="20"/>
  <c r="F29" i="20"/>
  <c r="L28" i="20"/>
  <c r="F28" i="20"/>
  <c r="L27" i="20"/>
  <c r="F27" i="20"/>
  <c r="L26" i="20"/>
  <c r="F26" i="20"/>
  <c r="L25" i="20"/>
  <c r="F25" i="20"/>
  <c r="L24" i="20"/>
  <c r="F24" i="20"/>
  <c r="L23" i="20"/>
  <c r="F23" i="20"/>
  <c r="L22" i="20"/>
  <c r="F22" i="20"/>
  <c r="L21" i="20"/>
  <c r="F21" i="20"/>
  <c r="L20" i="20"/>
  <c r="F20" i="20"/>
  <c r="L19" i="20"/>
  <c r="F19" i="20"/>
  <c r="L18" i="20"/>
  <c r="F18" i="20"/>
  <c r="L17" i="20"/>
  <c r="F17" i="20"/>
  <c r="L16" i="20"/>
  <c r="F16" i="20"/>
  <c r="L15" i="20"/>
  <c r="F15" i="20"/>
  <c r="L14" i="20"/>
  <c r="F14" i="20"/>
  <c r="L13" i="20"/>
  <c r="F13" i="20"/>
  <c r="L12" i="20"/>
  <c r="F12" i="20"/>
  <c r="L11" i="20"/>
  <c r="F11" i="20"/>
  <c r="L10" i="20"/>
  <c r="F10" i="20"/>
  <c r="L9" i="20"/>
  <c r="F9" i="20"/>
  <c r="L8" i="20"/>
  <c r="L196" i="20" s="1"/>
  <c r="F8" i="20"/>
  <c r="F39" i="14" l="1"/>
  <c r="D44" i="10"/>
  <c r="D42" i="10"/>
  <c r="D45" i="10"/>
  <c r="D46" i="10"/>
  <c r="D47" i="10"/>
  <c r="D48" i="10"/>
  <c r="D49" i="10"/>
  <c r="D50" i="10"/>
  <c r="D51" i="10" l="1"/>
  <c r="D13" i="10" l="1"/>
  <c r="D12" i="10"/>
  <c r="E12" i="17" l="1"/>
  <c r="E15" i="14" l="1"/>
  <c r="F15" i="14"/>
  <c r="G15" i="14"/>
  <c r="H15" i="14"/>
  <c r="I15" i="14"/>
  <c r="J15" i="14"/>
  <c r="D15" i="14"/>
  <c r="K15" i="14" s="1"/>
  <c r="F11" i="17" l="1"/>
  <c r="F10" i="17"/>
  <c r="F9" i="17"/>
  <c r="F8" i="17"/>
  <c r="F7" i="17"/>
  <c r="F6" i="17"/>
  <c r="F5" i="17"/>
  <c r="F4" i="17"/>
  <c r="D22" i="16"/>
  <c r="D15" i="15"/>
  <c r="D43" i="17" l="1"/>
  <c r="D37" i="17"/>
  <c r="E37" i="17" s="1"/>
  <c r="F37" i="17" s="1"/>
  <c r="E43" i="17"/>
  <c r="F43" i="17" s="1"/>
  <c r="E42" i="17"/>
  <c r="F42" i="17" s="1"/>
  <c r="E41" i="17"/>
  <c r="F41" i="17" s="1"/>
  <c r="E40" i="17"/>
  <c r="F40" i="17" s="1"/>
  <c r="F27" i="14"/>
  <c r="F7" i="14" s="1"/>
  <c r="E27" i="14"/>
  <c r="D27" i="14"/>
  <c r="C27" i="14"/>
  <c r="G17" i="14"/>
  <c r="G19" i="14" s="1"/>
  <c r="J14" i="14"/>
  <c r="J19" i="14" s="1"/>
  <c r="H13" i="14"/>
  <c r="K13" i="14" s="1"/>
  <c r="I12" i="14"/>
  <c r="I19" i="14" s="1"/>
  <c r="H11" i="14"/>
  <c r="K11" i="14" s="1"/>
  <c r="F10" i="14"/>
  <c r="E10" i="14"/>
  <c r="D10" i="14"/>
  <c r="E9" i="14"/>
  <c r="D9" i="14"/>
  <c r="E8" i="14"/>
  <c r="D8" i="14"/>
  <c r="E7" i="14"/>
  <c r="D7" i="14"/>
  <c r="K12" i="14" l="1"/>
  <c r="E31" i="17"/>
  <c r="F31" i="17" s="1"/>
  <c r="E34" i="17"/>
  <c r="F34" i="17" s="1"/>
  <c r="E32" i="17"/>
  <c r="F32" i="17" s="1"/>
  <c r="E33" i="17"/>
  <c r="F33" i="17" s="1"/>
  <c r="E27" i="17"/>
  <c r="F27" i="17" s="1"/>
  <c r="E30" i="17"/>
  <c r="F30" i="17" s="1"/>
  <c r="E36" i="17"/>
  <c r="F36" i="17" s="1"/>
  <c r="E23" i="17"/>
  <c r="F23" i="17" s="1"/>
  <c r="E26" i="17"/>
  <c r="F26" i="17" s="1"/>
  <c r="E24" i="17"/>
  <c r="F24" i="17" s="1"/>
  <c r="E21" i="17"/>
  <c r="F21" i="17" s="1"/>
  <c r="E35" i="17"/>
  <c r="F35" i="17" s="1"/>
  <c r="E22" i="17"/>
  <c r="F22" i="17" s="1"/>
  <c r="E28" i="17"/>
  <c r="F28" i="17" s="1"/>
  <c r="E25" i="17"/>
  <c r="F25" i="17" s="1"/>
  <c r="E29" i="17"/>
  <c r="F29" i="17" s="1"/>
  <c r="K7" i="14"/>
  <c r="F9" i="14"/>
  <c r="K9" i="14" s="1"/>
  <c r="E19" i="14"/>
  <c r="F8" i="14"/>
  <c r="K10" i="14"/>
  <c r="K14" i="14"/>
  <c r="K8" i="14"/>
  <c r="D19" i="14"/>
  <c r="H19" i="14"/>
  <c r="F19" i="14" l="1"/>
  <c r="K19" i="14"/>
</calcChain>
</file>

<file path=xl/sharedStrings.xml><?xml version="1.0" encoding="utf-8"?>
<sst xmlns="http://schemas.openxmlformats.org/spreadsheetml/2006/main" count="2927" uniqueCount="639">
  <si>
    <t>対応する187部門のコード</t>
    <rPh sb="0" eb="2">
      <t>タイオウ</t>
    </rPh>
    <rPh sb="7" eb="9">
      <t>ブモン</t>
    </rPh>
    <phoneticPr fontId="2"/>
  </si>
  <si>
    <t>6811(事務用品）</t>
    <rPh sb="5" eb="9">
      <t>ジムヨウヒン</t>
    </rPh>
    <phoneticPr fontId="2"/>
  </si>
  <si>
    <t>穀類</t>
  </si>
  <si>
    <t>いも・豆類</t>
  </si>
  <si>
    <t>野菜</t>
  </si>
  <si>
    <t>果実</t>
  </si>
  <si>
    <t>その他の食用作物</t>
  </si>
  <si>
    <t>畜産食料品</t>
  </si>
  <si>
    <t>水産食料品</t>
  </si>
  <si>
    <t>精穀・製粉</t>
  </si>
  <si>
    <t>めん・パン・菓子類</t>
  </si>
  <si>
    <t>農産保存食料品</t>
  </si>
  <si>
    <t>砂糖・油脂・調味料類</t>
  </si>
  <si>
    <t>その他の食料品</t>
  </si>
  <si>
    <t>酒類</t>
  </si>
  <si>
    <t>その他の飲料</t>
  </si>
  <si>
    <t>飼料・有機質肥料（別掲を除く。）</t>
  </si>
  <si>
    <t>たばこ</t>
  </si>
  <si>
    <t>費目別（7区分）</t>
    <rPh sb="0" eb="3">
      <t>ヒモクベツ</t>
    </rPh>
    <rPh sb="5" eb="7">
      <t>クブン</t>
    </rPh>
    <phoneticPr fontId="4"/>
  </si>
  <si>
    <t>団体・パック</t>
    <rPh sb="0" eb="2">
      <t>ダンタイ</t>
    </rPh>
    <phoneticPr fontId="4"/>
  </si>
  <si>
    <t>宿泊費</t>
    <rPh sb="0" eb="3">
      <t>シュクハクヒ</t>
    </rPh>
    <phoneticPr fontId="4"/>
  </si>
  <si>
    <t>飲食費</t>
    <rPh sb="0" eb="3">
      <t>インショクヒ</t>
    </rPh>
    <phoneticPr fontId="4"/>
  </si>
  <si>
    <t>交通費</t>
    <rPh sb="0" eb="3">
      <t>コウツウヒ</t>
    </rPh>
    <phoneticPr fontId="4"/>
  </si>
  <si>
    <t>娯楽等</t>
    <rPh sb="0" eb="2">
      <t>ゴラク</t>
    </rPh>
    <rPh sb="2" eb="3">
      <t>ナド</t>
    </rPh>
    <phoneticPr fontId="4"/>
  </si>
  <si>
    <t>買物代</t>
    <rPh sb="0" eb="1">
      <t>カ</t>
    </rPh>
    <rPh sb="1" eb="2">
      <t>モノ</t>
    </rPh>
    <rPh sb="2" eb="3">
      <t>ダイ</t>
    </rPh>
    <phoneticPr fontId="4"/>
  </si>
  <si>
    <t>その他</t>
    <rPh sb="2" eb="3">
      <t>ホカ</t>
    </rPh>
    <phoneticPr fontId="4"/>
  </si>
  <si>
    <t>ツアー料金</t>
    <rPh sb="3" eb="5">
      <t>リョウキン</t>
    </rPh>
    <phoneticPr fontId="4"/>
  </si>
  <si>
    <t>サービス費</t>
    <phoneticPr fontId="4"/>
  </si>
  <si>
    <t>万円/人</t>
    <rPh sb="0" eb="1">
      <t>マン</t>
    </rPh>
    <rPh sb="1" eb="2">
      <t>エン</t>
    </rPh>
    <rPh sb="3" eb="4">
      <t>ヒト</t>
    </rPh>
    <phoneticPr fontId="3"/>
  </si>
  <si>
    <t>市民の憩いとなる夏の風物詩として実施</t>
  </si>
  <si>
    <t>（千円）</t>
  </si>
  <si>
    <t>花火関係費</t>
  </si>
  <si>
    <t>会場関係費（会場設営、警備及び誘導、清掃費、警戒費）</t>
  </si>
  <si>
    <t>広報・広告関係費（広報・協賛募集業務、交通規制告知、ハローダイヤル利用料）</t>
  </si>
  <si>
    <t>消耗品費（事務用消耗品、Ｔシャツ、カラーコピー）</t>
  </si>
  <si>
    <t>医療スタッフ人件費</t>
  </si>
  <si>
    <t>郵送料</t>
  </si>
  <si>
    <t>会場使用料</t>
  </si>
  <si>
    <t>事務局業務委託</t>
  </si>
  <si>
    <t>損害保険料</t>
  </si>
  <si>
    <t>従事者食糧費</t>
  </si>
  <si>
    <t>合計</t>
  </si>
  <si>
    <t>花火大会来場者（市内外内訳不明）</t>
  </si>
  <si>
    <t>３０万人</t>
  </si>
  <si>
    <t>海浜幕張駅利用者増加</t>
  </si>
  <si>
    <t>１０万人</t>
  </si>
  <si>
    <t>（1日平均乗車人員68,000人）</t>
  </si>
  <si>
    <t>一人当たり消費期待額</t>
  </si>
  <si>
    <t>来場者の一人当たり消費期額に来場者数を乗じる。</t>
    <rPh sb="0" eb="3">
      <t>ライジョウシャ</t>
    </rPh>
    <rPh sb="4" eb="7">
      <t>ヒトリア</t>
    </rPh>
    <rPh sb="9" eb="11">
      <t>ショウヒ</t>
    </rPh>
    <rPh sb="11" eb="12">
      <t>キ</t>
    </rPh>
    <rPh sb="12" eb="13">
      <t>ガク</t>
    </rPh>
    <rPh sb="14" eb="17">
      <t>ライジョウシャ</t>
    </rPh>
    <rPh sb="17" eb="18">
      <t>スウ</t>
    </rPh>
    <rPh sb="19" eb="20">
      <t>ジョウ</t>
    </rPh>
    <phoneticPr fontId="2"/>
  </si>
  <si>
    <t>需要効果推計の仮定</t>
    <rPh sb="0" eb="4">
      <t>ジュヨウコウカ</t>
    </rPh>
    <rPh sb="4" eb="6">
      <t>スイケイ</t>
    </rPh>
    <rPh sb="7" eb="9">
      <t>カテイ</t>
    </rPh>
    <phoneticPr fontId="2"/>
  </si>
  <si>
    <t>「観光消費動向調査（2019年千葉県値を援用）」から飲食費と娯楽サービスを採る。</t>
    <rPh sb="1" eb="5">
      <t>カンコウショウヒ</t>
    </rPh>
    <rPh sb="5" eb="9">
      <t>ドウコウチョウサ</t>
    </rPh>
    <rPh sb="14" eb="15">
      <t>ネン</t>
    </rPh>
    <rPh sb="15" eb="17">
      <t>チバ</t>
    </rPh>
    <rPh sb="17" eb="18">
      <t>ケン</t>
    </rPh>
    <rPh sb="18" eb="19">
      <t>アタイ</t>
    </rPh>
    <rPh sb="20" eb="22">
      <t>エンヨウ</t>
    </rPh>
    <rPh sb="26" eb="29">
      <t>インショクヒ</t>
    </rPh>
    <rPh sb="30" eb="32">
      <t>ゴラク</t>
    </rPh>
    <rPh sb="37" eb="38">
      <t>ト</t>
    </rPh>
    <phoneticPr fontId="2"/>
  </si>
  <si>
    <t>消費単価「観光消費動向調査（千葉県）」より</t>
    <rPh sb="0" eb="4">
      <t>ショウヒタンカ</t>
    </rPh>
    <rPh sb="5" eb="13">
      <t>カンコウショウヒドウコウチョウサ</t>
    </rPh>
    <rPh sb="14" eb="17">
      <t>チバケン</t>
    </rPh>
    <phoneticPr fontId="2"/>
  </si>
  <si>
    <t>　</t>
    <phoneticPr fontId="2"/>
  </si>
  <si>
    <t>旅行
消費額</t>
    <rPh sb="0" eb="2">
      <t>リョコウ</t>
    </rPh>
    <rPh sb="3" eb="6">
      <t>ショウヒガク</t>
    </rPh>
    <phoneticPr fontId="4"/>
  </si>
  <si>
    <t>来場者の消費期待額（飲食費）</t>
    <rPh sb="10" eb="13">
      <t>インショクヒ</t>
    </rPh>
    <phoneticPr fontId="2"/>
  </si>
  <si>
    <t>来場者の消費期待額（娯楽等サービス費）</t>
    <rPh sb="10" eb="12">
      <t>ゴラク</t>
    </rPh>
    <rPh sb="12" eb="13">
      <t>トウ</t>
    </rPh>
    <rPh sb="17" eb="18">
      <t>ヒ</t>
    </rPh>
    <phoneticPr fontId="2"/>
  </si>
  <si>
    <t>花火大会来場者</t>
    <phoneticPr fontId="2"/>
  </si>
  <si>
    <t>ＪＲ海浜幕張駅周辺施設売り上げ増加</t>
    <phoneticPr fontId="2"/>
  </si>
  <si>
    <t>〇来場者の消費期待額</t>
    <phoneticPr fontId="2"/>
  </si>
  <si>
    <t>〇ＪＲ海浜幕張駅交通費増加額（年計比）</t>
    <rPh sb="8" eb="11">
      <t>コウツウヒ</t>
    </rPh>
    <rPh sb="11" eb="13">
      <t>ゾウカ</t>
    </rPh>
    <rPh sb="13" eb="14">
      <t>ガク</t>
    </rPh>
    <rPh sb="15" eb="16">
      <t>ネン</t>
    </rPh>
    <rPh sb="16" eb="17">
      <t>ケイ</t>
    </rPh>
    <rPh sb="17" eb="18">
      <t>ヒ</t>
    </rPh>
    <phoneticPr fontId="2"/>
  </si>
  <si>
    <t>海浜幕張駅利用者増加分割合（対年間利用者数）を千葉市鉄道旅客輸送額に乗じる。</t>
    <rPh sb="0" eb="5">
      <t>カイヒンマクハリエキ</t>
    </rPh>
    <rPh sb="5" eb="8">
      <t>リヨウシャ</t>
    </rPh>
    <rPh sb="8" eb="10">
      <t>ゾウカ</t>
    </rPh>
    <rPh sb="10" eb="11">
      <t>ブン</t>
    </rPh>
    <rPh sb="11" eb="13">
      <t>ワリアイ</t>
    </rPh>
    <rPh sb="14" eb="15">
      <t>タイ</t>
    </rPh>
    <rPh sb="15" eb="17">
      <t>ネンカン</t>
    </rPh>
    <rPh sb="17" eb="21">
      <t>リヨウシャスウ</t>
    </rPh>
    <rPh sb="23" eb="26">
      <t>チバシ</t>
    </rPh>
    <rPh sb="26" eb="30">
      <t>テツドウリョキャク</t>
    </rPh>
    <rPh sb="30" eb="32">
      <t>ユソウ</t>
    </rPh>
    <rPh sb="32" eb="33">
      <t>ガク</t>
    </rPh>
    <rPh sb="34" eb="35">
      <t>ジョウ</t>
    </rPh>
    <phoneticPr fontId="2"/>
  </si>
  <si>
    <t>百万円</t>
    <rPh sb="0" eb="3">
      <t>ヒャクマンエン</t>
    </rPh>
    <phoneticPr fontId="2"/>
  </si>
  <si>
    <t>事業費用及び需要効果額の分析部門との対応</t>
    <rPh sb="0" eb="2">
      <t>ジギョウ</t>
    </rPh>
    <rPh sb="2" eb="4">
      <t>ヒヨウ</t>
    </rPh>
    <rPh sb="4" eb="5">
      <t>オヨ</t>
    </rPh>
    <rPh sb="6" eb="8">
      <t>ジュヨウ</t>
    </rPh>
    <rPh sb="8" eb="10">
      <t>コウカ</t>
    </rPh>
    <rPh sb="10" eb="11">
      <t>ガク</t>
    </rPh>
    <rPh sb="12" eb="14">
      <t>ブンセキ</t>
    </rPh>
    <rPh sb="14" eb="16">
      <t>ブモン</t>
    </rPh>
    <rPh sb="18" eb="20">
      <t>タイオウ</t>
    </rPh>
    <phoneticPr fontId="2"/>
  </si>
  <si>
    <t>千円</t>
    <phoneticPr fontId="2"/>
  </si>
  <si>
    <t>ＪＲ海浜幕張駅交通費増加額</t>
  </si>
  <si>
    <t>(小計</t>
    <rPh sb="1" eb="3">
      <t>ショウケイ</t>
    </rPh>
    <phoneticPr fontId="2"/>
  </si>
  <si>
    <t>千円）</t>
    <phoneticPr fontId="2"/>
  </si>
  <si>
    <t>6741（娯楽サービス）</t>
    <rPh sb="5" eb="7">
      <t>ゴラク</t>
    </rPh>
    <phoneticPr fontId="2"/>
  </si>
  <si>
    <t>6699（その他の対事業所サービス）</t>
    <rPh sb="7" eb="8">
      <t>タ</t>
    </rPh>
    <rPh sb="9" eb="13">
      <t>タイジギョウショ</t>
    </rPh>
    <phoneticPr fontId="2"/>
  </si>
  <si>
    <t>6621（広告）</t>
    <rPh sb="5" eb="7">
      <t>コウコク</t>
    </rPh>
    <phoneticPr fontId="2"/>
  </si>
  <si>
    <t>6411（医療）</t>
    <rPh sb="5" eb="7">
      <t>イリョウ</t>
    </rPh>
    <phoneticPr fontId="2"/>
  </si>
  <si>
    <t>5791(郵便・信書便）</t>
    <rPh sb="5" eb="7">
      <t>ユウビン</t>
    </rPh>
    <rPh sb="8" eb="11">
      <t>シンショビン</t>
    </rPh>
    <phoneticPr fontId="2"/>
  </si>
  <si>
    <t>5312(保険）</t>
    <rPh sb="5" eb="7">
      <t>ホケン</t>
    </rPh>
    <phoneticPr fontId="2"/>
  </si>
  <si>
    <t>6721（飲食サービス）</t>
    <rPh sb="5" eb="7">
      <t>インショク</t>
    </rPh>
    <phoneticPr fontId="2"/>
  </si>
  <si>
    <t>5711（鉄道旅客輸送）</t>
    <rPh sb="5" eb="9">
      <t>テツドウリョキャク</t>
    </rPh>
    <rPh sb="9" eb="11">
      <t>ユソウ</t>
    </rPh>
    <phoneticPr fontId="2"/>
  </si>
  <si>
    <t>階数</t>
  </si>
  <si>
    <t>建築面積</t>
  </si>
  <si>
    <t>住宅面積</t>
  </si>
  <si>
    <t>商業面積</t>
  </si>
  <si>
    <t>公共面積</t>
  </si>
  <si>
    <t>人口想定</t>
  </si>
  <si>
    <t>住宅戸数</t>
    <phoneticPr fontId="2"/>
  </si>
  <si>
    <t>事業目的</t>
  </si>
  <si>
    <t>再開発に係る複合ビル（商業・マンション）建設</t>
  </si>
  <si>
    <t>事業期間</t>
  </si>
  <si>
    <t>事業費用</t>
  </si>
  <si>
    <t>250億円（建設費200億円）</t>
  </si>
  <si>
    <t>需要効果</t>
  </si>
  <si>
    <t>1,000人の人口増加</t>
  </si>
  <si>
    <t>テナント売上期待値　5,500百万円／年（年間100万円／㎡想定）</t>
  </si>
  <si>
    <t>建設コスト（百万円）</t>
  </si>
  <si>
    <t>仮設</t>
  </si>
  <si>
    <t>土工</t>
  </si>
  <si>
    <t>躯体</t>
  </si>
  <si>
    <t>仕上</t>
  </si>
  <si>
    <t>電気</t>
  </si>
  <si>
    <t>衛生</t>
  </si>
  <si>
    <t>空調</t>
  </si>
  <si>
    <t>昇降機</t>
  </si>
  <si>
    <t>計</t>
  </si>
  <si>
    <t>再開発Ａビル建設事業費の部門対応</t>
    <rPh sb="8" eb="11">
      <t>ジギョウヒ</t>
    </rPh>
    <rPh sb="12" eb="16">
      <t>ブモンタイオウ</t>
    </rPh>
    <phoneticPr fontId="2"/>
  </si>
  <si>
    <t>（百万円）</t>
  </si>
  <si>
    <t>建設コスト</t>
    <phoneticPr fontId="2"/>
  </si>
  <si>
    <t>4111(住宅建築）</t>
    <rPh sb="5" eb="7">
      <t>ジュウタク</t>
    </rPh>
    <rPh sb="7" eb="9">
      <t>ケンチク</t>
    </rPh>
    <phoneticPr fontId="2"/>
  </si>
  <si>
    <t>4112（非住宅建築）</t>
    <rPh sb="5" eb="8">
      <t>ヒジュウタク</t>
    </rPh>
    <rPh sb="8" eb="10">
      <t>ケンチク</t>
    </rPh>
    <phoneticPr fontId="2"/>
  </si>
  <si>
    <t>4131（公共工事）</t>
    <rPh sb="5" eb="9">
      <t>コウキョウコウジ</t>
    </rPh>
    <phoneticPr fontId="2"/>
  </si>
  <si>
    <t>4191（その他の土木）</t>
    <rPh sb="7" eb="8">
      <t>タ</t>
    </rPh>
    <rPh sb="9" eb="11">
      <t>ドボク</t>
    </rPh>
    <phoneticPr fontId="2"/>
  </si>
  <si>
    <t>3321（民生用電機機器）</t>
    <rPh sb="5" eb="8">
      <t>ミンセイヨウ</t>
    </rPh>
    <rPh sb="8" eb="10">
      <t>デンキ</t>
    </rPh>
    <rPh sb="10" eb="12">
      <t>キキ</t>
    </rPh>
    <phoneticPr fontId="2"/>
  </si>
  <si>
    <t>4711（水道）</t>
    <rPh sb="5" eb="7">
      <t>スイドウ</t>
    </rPh>
    <phoneticPr fontId="2"/>
  </si>
  <si>
    <t>2913(運搬機械）</t>
    <rPh sb="5" eb="7">
      <t>ウンパン</t>
    </rPh>
    <rPh sb="7" eb="9">
      <t>キカイ</t>
    </rPh>
    <phoneticPr fontId="2"/>
  </si>
  <si>
    <t>計</t>
    <rPh sb="0" eb="1">
      <t>ケイ</t>
    </rPh>
    <phoneticPr fontId="2"/>
  </si>
  <si>
    <t>事業費用(建設コスト除く）</t>
    <rPh sb="5" eb="7">
      <t>ケンセツ</t>
    </rPh>
    <rPh sb="10" eb="11">
      <t>ノゾ</t>
    </rPh>
    <phoneticPr fontId="2"/>
  </si>
  <si>
    <t>面積比</t>
    <rPh sb="0" eb="3">
      <t>メンセキヒ</t>
    </rPh>
    <phoneticPr fontId="2"/>
  </si>
  <si>
    <t>家計消費支出の増加分</t>
    <rPh sb="0" eb="6">
      <t>カケイショウヒシシュツ</t>
    </rPh>
    <rPh sb="7" eb="10">
      <t>ゾウカブン</t>
    </rPh>
    <phoneticPr fontId="2"/>
  </si>
  <si>
    <t>現行の家計消費支出（帰属家賃を除く）</t>
    <rPh sb="0" eb="2">
      <t>ゲンコウ</t>
    </rPh>
    <rPh sb="3" eb="9">
      <t>カケイショウヒシシュツ</t>
    </rPh>
    <rPh sb="10" eb="12">
      <t>キゾク</t>
    </rPh>
    <rPh sb="12" eb="14">
      <t>ヤチン</t>
    </rPh>
    <rPh sb="15" eb="16">
      <t>ノゾ</t>
    </rPh>
    <phoneticPr fontId="2"/>
  </si>
  <si>
    <t>人</t>
    <rPh sb="0" eb="1">
      <t>ニン</t>
    </rPh>
    <phoneticPr fontId="2"/>
  </si>
  <si>
    <t>現行の千葉市人口</t>
    <rPh sb="0" eb="2">
      <t>ゲンコウ</t>
    </rPh>
    <rPh sb="3" eb="5">
      <t>チバ</t>
    </rPh>
    <rPh sb="5" eb="6">
      <t>シ</t>
    </rPh>
    <rPh sb="6" eb="8">
      <t>ジンコウ</t>
    </rPh>
    <phoneticPr fontId="2"/>
  </si>
  <si>
    <t>人口増</t>
    <rPh sb="0" eb="3">
      <t>ジンコウゾウ</t>
    </rPh>
    <phoneticPr fontId="2"/>
  </si>
  <si>
    <t>　20</t>
    <phoneticPr fontId="28"/>
  </si>
  <si>
    <t>女</t>
  </si>
  <si>
    <t>男</t>
  </si>
  <si>
    <t>総　数</t>
    <phoneticPr fontId="28"/>
  </si>
  <si>
    <r>
      <t>人口密度4)
(1km</t>
    </r>
    <r>
      <rPr>
        <vertAlign val="superscript"/>
        <sz val="9"/>
        <rFont val="ＭＳ 明朝"/>
        <family val="1"/>
        <charset val="128"/>
      </rPr>
      <t>2</t>
    </r>
    <r>
      <rPr>
        <sz val="11"/>
        <color indexed="8"/>
        <rFont val="ＭＳ Ｐゴシック"/>
        <family val="3"/>
        <charset val="128"/>
      </rPr>
      <t>当たり)　　</t>
    </r>
    <phoneticPr fontId="28"/>
  </si>
  <si>
    <t>一世帯       当たり人員</t>
    <phoneticPr fontId="28"/>
  </si>
  <si>
    <t>世帯数</t>
    <phoneticPr fontId="28"/>
  </si>
  <si>
    <t>人口の前回･
前年同月に
対する増減</t>
    <rPh sb="3" eb="5">
      <t>ゼンカイ</t>
    </rPh>
    <phoneticPr fontId="28"/>
  </si>
  <si>
    <t>人　　　　　　　口</t>
    <phoneticPr fontId="28"/>
  </si>
  <si>
    <t>区　分</t>
    <rPh sb="0" eb="1">
      <t>ク</t>
    </rPh>
    <rPh sb="2" eb="3">
      <t>ブン</t>
    </rPh>
    <phoneticPr fontId="28"/>
  </si>
  <si>
    <t>千葉市統計書　　　12  人口の推移……（各年10月１日、各月１日現在）</t>
    <rPh sb="0" eb="3">
      <t>チバシ</t>
    </rPh>
    <rPh sb="3" eb="6">
      <t>トウケイショ</t>
    </rPh>
    <phoneticPr fontId="28"/>
  </si>
  <si>
    <t>人口増は全て市街からの移住者と仮定する。</t>
    <rPh sb="0" eb="2">
      <t>ジンコウ</t>
    </rPh>
    <rPh sb="2" eb="3">
      <t>ゾウ</t>
    </rPh>
    <rPh sb="4" eb="5">
      <t>スベ</t>
    </rPh>
    <rPh sb="6" eb="8">
      <t>シガイ</t>
    </rPh>
    <rPh sb="11" eb="14">
      <t>イジュウシャ</t>
    </rPh>
    <rPh sb="15" eb="17">
      <t>カテイ</t>
    </rPh>
    <phoneticPr fontId="2"/>
  </si>
  <si>
    <t>再開発による人口増（新規住民の流入）分を、現行の千葉市人口に他する割合を現行の千葉市家計消費額に乗じる。</t>
    <rPh sb="0" eb="3">
      <t>サイカイハツ</t>
    </rPh>
    <rPh sb="6" eb="9">
      <t>ジンコウゾウ</t>
    </rPh>
    <rPh sb="10" eb="12">
      <t>シンキ</t>
    </rPh>
    <rPh sb="12" eb="14">
      <t>ジュウミン</t>
    </rPh>
    <rPh sb="15" eb="17">
      <t>リュウニュウ</t>
    </rPh>
    <rPh sb="18" eb="19">
      <t>ブン</t>
    </rPh>
    <rPh sb="21" eb="23">
      <t>ゲンコウ</t>
    </rPh>
    <rPh sb="24" eb="27">
      <t>チバシ</t>
    </rPh>
    <rPh sb="27" eb="29">
      <t>ジンコウ</t>
    </rPh>
    <rPh sb="30" eb="31">
      <t>タ</t>
    </rPh>
    <rPh sb="33" eb="35">
      <t>ワリアイ</t>
    </rPh>
    <rPh sb="36" eb="38">
      <t>ゲンコウ</t>
    </rPh>
    <rPh sb="39" eb="41">
      <t>チバ</t>
    </rPh>
    <rPh sb="41" eb="42">
      <t>シ</t>
    </rPh>
    <rPh sb="42" eb="47">
      <t>カケイショウヒガク</t>
    </rPh>
    <rPh sb="48" eb="49">
      <t>ジョウ</t>
    </rPh>
    <phoneticPr fontId="2"/>
  </si>
  <si>
    <t>人口増加による家計消費額増加期待値の推計</t>
    <rPh sb="0" eb="2">
      <t>ジンコウ</t>
    </rPh>
    <rPh sb="2" eb="4">
      <t>ゾウカ</t>
    </rPh>
    <rPh sb="7" eb="12">
      <t>カケイショウヒガク</t>
    </rPh>
    <rPh sb="12" eb="14">
      <t>ゾウカ</t>
    </rPh>
    <rPh sb="14" eb="17">
      <t>キタイチ</t>
    </rPh>
    <rPh sb="18" eb="20">
      <t>スイケイ</t>
    </rPh>
    <phoneticPr fontId="2"/>
  </si>
  <si>
    <t>帰属家賃増加の推計</t>
    <rPh sb="0" eb="4">
      <t>キゾクヤチン</t>
    </rPh>
    <rPh sb="4" eb="6">
      <t>ゾウカ</t>
    </rPh>
    <rPh sb="7" eb="9">
      <t>スイケイ</t>
    </rPh>
    <phoneticPr fontId="2"/>
  </si>
  <si>
    <t>再開発による新規住宅戸数の、現行の千葉市内の持ち家戸数に対する割合を現行の千葉市帰属家賃に乗じる。</t>
    <rPh sb="0" eb="3">
      <t>サイカイハツ</t>
    </rPh>
    <rPh sb="6" eb="8">
      <t>シンキ</t>
    </rPh>
    <rPh sb="8" eb="10">
      <t>ジュウタク</t>
    </rPh>
    <rPh sb="10" eb="12">
      <t>コスウ</t>
    </rPh>
    <rPh sb="14" eb="16">
      <t>ゲンコウ</t>
    </rPh>
    <rPh sb="17" eb="20">
      <t>チバシ</t>
    </rPh>
    <rPh sb="20" eb="21">
      <t>ナイ</t>
    </rPh>
    <rPh sb="22" eb="23">
      <t>モ</t>
    </rPh>
    <rPh sb="24" eb="25">
      <t>イエ</t>
    </rPh>
    <rPh sb="25" eb="27">
      <t>コスウ</t>
    </rPh>
    <rPh sb="28" eb="29">
      <t>タイ</t>
    </rPh>
    <rPh sb="31" eb="33">
      <t>ワリアイ</t>
    </rPh>
    <rPh sb="34" eb="36">
      <t>ゲンコウ</t>
    </rPh>
    <rPh sb="37" eb="39">
      <t>チバ</t>
    </rPh>
    <rPh sb="39" eb="40">
      <t>シ</t>
    </rPh>
    <rPh sb="40" eb="44">
      <t>キゾクヤチン</t>
    </rPh>
    <rPh sb="45" eb="46">
      <t>ジョウ</t>
    </rPh>
    <phoneticPr fontId="2"/>
  </si>
  <si>
    <t>平成30年住宅・土地統計調査　住宅及び世帯に関する基本集計</t>
  </si>
  <si>
    <r>
      <rPr>
        <sz val="10"/>
        <color indexed="8"/>
        <rFont val="游ゴシック"/>
        <family val="3"/>
        <charset val="128"/>
      </rPr>
      <t xml:space="preserve">  </t>
    </r>
    <r>
      <rPr>
        <sz val="10"/>
        <color indexed="8"/>
        <rFont val="ＭＳゴシック"/>
        <family val="3"/>
        <charset val="128"/>
      </rPr>
      <t>第３－１表　住宅の所有の関係(9区分)別住宅数並びに世帯の種類(4区分)別世帯数及び世帯人員－全国，都道府県, 21大都市</t>
    </r>
    <phoneticPr fontId="2"/>
  </si>
  <si>
    <t>住宅数</t>
  </si>
  <si>
    <t>世帯数</t>
  </si>
  <si>
    <t>世帯の種類</t>
  </si>
  <si>
    <t>0_総数</t>
  </si>
  <si>
    <t>戸</t>
  </si>
  <si>
    <t>世帯</t>
  </si>
  <si>
    <t>地域区分－全国・都道府県</t>
  </si>
  <si>
    <t>住宅の所有の関係</t>
  </si>
  <si>
    <t xml:space="preserve"> </t>
  </si>
  <si>
    <t>12100_千葉市</t>
  </si>
  <si>
    <t>1_持ち家</t>
  </si>
  <si>
    <t>2_借家</t>
  </si>
  <si>
    <t>再開発Ａビル建設における新規住宅戸数</t>
    <rPh sb="12" eb="14">
      <t>シンキ</t>
    </rPh>
    <phoneticPr fontId="2"/>
  </si>
  <si>
    <t>戸</t>
    <rPh sb="0" eb="1">
      <t>ト</t>
    </rPh>
    <phoneticPr fontId="2"/>
  </si>
  <si>
    <t>現行の千葉市内の持ち家戸数</t>
    <rPh sb="0" eb="2">
      <t>ゲンコウ</t>
    </rPh>
    <rPh sb="3" eb="7">
      <t>チバシナイ</t>
    </rPh>
    <rPh sb="8" eb="9">
      <t>モ</t>
    </rPh>
    <rPh sb="10" eb="11">
      <t>イエ</t>
    </rPh>
    <rPh sb="11" eb="13">
      <t>コスウ</t>
    </rPh>
    <phoneticPr fontId="2"/>
  </si>
  <si>
    <t>現行の帰属家賃</t>
    <rPh sb="0" eb="2">
      <t>ゲンコウ</t>
    </rPh>
    <rPh sb="3" eb="7">
      <t>キゾクヤチン</t>
    </rPh>
    <phoneticPr fontId="2"/>
  </si>
  <si>
    <t>帰属家賃の増加分</t>
    <rPh sb="0" eb="4">
      <t>キゾクヤチン</t>
    </rPh>
    <rPh sb="5" eb="8">
      <t>ゾウカブン</t>
    </rPh>
    <phoneticPr fontId="2"/>
  </si>
  <si>
    <t>work</t>
    <phoneticPr fontId="2"/>
  </si>
  <si>
    <t>テナント売上期値(5500百万円）の内訳（仮定値）と部門の対応</t>
    <rPh sb="4" eb="6">
      <t>ウリアゲ</t>
    </rPh>
    <rPh sb="6" eb="7">
      <t>キ</t>
    </rPh>
    <rPh sb="7" eb="8">
      <t>チ</t>
    </rPh>
    <rPh sb="13" eb="16">
      <t>ヒャクマンエン</t>
    </rPh>
    <rPh sb="18" eb="20">
      <t>ウチワケ</t>
    </rPh>
    <rPh sb="21" eb="22">
      <t>サダム</t>
    </rPh>
    <rPh sb="23" eb="24">
      <t>チ</t>
    </rPh>
    <rPh sb="26" eb="28">
      <t>ブモン</t>
    </rPh>
    <rPh sb="29" eb="31">
      <t>タイオウ</t>
    </rPh>
    <phoneticPr fontId="2"/>
  </si>
  <si>
    <t>構成（注）</t>
    <rPh sb="0" eb="2">
      <t>コウセイ</t>
    </rPh>
    <rPh sb="3" eb="4">
      <t>チュウ</t>
    </rPh>
    <phoneticPr fontId="2"/>
  </si>
  <si>
    <t>金額</t>
    <rPh sb="0" eb="2">
      <t>キンガク</t>
    </rPh>
    <phoneticPr fontId="2"/>
  </si>
  <si>
    <t>食料品スーパー</t>
    <rPh sb="0" eb="3">
      <t>ショクリョウヒン</t>
    </rPh>
    <phoneticPr fontId="2"/>
  </si>
  <si>
    <t>0111(穀類）～0115(その他の食用作物）、1111（畜産食料品）～1141（たばこ）</t>
    <rPh sb="5" eb="7">
      <t>コクルイ</t>
    </rPh>
    <rPh sb="16" eb="17">
      <t>タ</t>
    </rPh>
    <rPh sb="18" eb="20">
      <t>ショクヨウ</t>
    </rPh>
    <rPh sb="20" eb="22">
      <t>サクモツ</t>
    </rPh>
    <rPh sb="29" eb="31">
      <t>チクサン</t>
    </rPh>
    <rPh sb="31" eb="34">
      <t>ショクリョウヒン</t>
    </rPh>
    <phoneticPr fontId="2"/>
  </si>
  <si>
    <t>レストラン・カフェ</t>
    <phoneticPr fontId="2"/>
  </si>
  <si>
    <t>6721(飲食サービス）</t>
    <rPh sb="5" eb="7">
      <t>インショク</t>
    </rPh>
    <phoneticPr fontId="2"/>
  </si>
  <si>
    <t>アパレルショップ</t>
    <phoneticPr fontId="2"/>
  </si>
  <si>
    <t>1521（衣服）</t>
    <phoneticPr fontId="2"/>
  </si>
  <si>
    <t>身の回り品（シューズ、メガネなど）</t>
    <rPh sb="0" eb="1">
      <t>ミ</t>
    </rPh>
    <rPh sb="2" eb="3">
      <t>マワ</t>
    </rPh>
    <rPh sb="4" eb="5">
      <t>ヒン</t>
    </rPh>
    <phoneticPr fontId="2"/>
  </si>
  <si>
    <t>1522(その他の衣服・身の回り品）</t>
    <rPh sb="7" eb="8">
      <t>タ</t>
    </rPh>
    <rPh sb="9" eb="11">
      <t>イフク</t>
    </rPh>
    <rPh sb="12" eb="13">
      <t>ミ</t>
    </rPh>
    <rPh sb="14" eb="15">
      <t>マワ</t>
    </rPh>
    <rPh sb="16" eb="17">
      <t>ヒン</t>
    </rPh>
    <phoneticPr fontId="2"/>
  </si>
  <si>
    <t>雑貨（文具など）</t>
    <rPh sb="0" eb="2">
      <t>ザッカ</t>
    </rPh>
    <rPh sb="3" eb="5">
      <t>ブング</t>
    </rPh>
    <phoneticPr fontId="2"/>
  </si>
  <si>
    <t>家庭用品（寝具・絨毯など）</t>
    <rPh sb="0" eb="2">
      <t>カテイ</t>
    </rPh>
    <rPh sb="2" eb="4">
      <t>ヨウヒン</t>
    </rPh>
    <rPh sb="5" eb="7">
      <t>シング</t>
    </rPh>
    <rPh sb="8" eb="10">
      <t>ジュウタン</t>
    </rPh>
    <phoneticPr fontId="2"/>
  </si>
  <si>
    <t>1529(その他の繊維既製品）</t>
    <rPh sb="7" eb="8">
      <t>タ</t>
    </rPh>
    <rPh sb="9" eb="11">
      <t>センイ</t>
    </rPh>
    <rPh sb="11" eb="14">
      <t>キセイヒン</t>
    </rPh>
    <phoneticPr fontId="2"/>
  </si>
  <si>
    <t>サービス</t>
    <phoneticPr fontId="2"/>
  </si>
  <si>
    <t>6731(洗濯・理容・美容・浴場業）、6741（娯楽サービス）、6799（その他の対個人サービス）</t>
    <rPh sb="5" eb="7">
      <t>センタク</t>
    </rPh>
    <rPh sb="8" eb="10">
      <t>リヨウ</t>
    </rPh>
    <rPh sb="11" eb="13">
      <t>ビヨウ</t>
    </rPh>
    <rPh sb="14" eb="17">
      <t>ヨクジョウギョウ</t>
    </rPh>
    <rPh sb="24" eb="26">
      <t>ゴラク</t>
    </rPh>
    <rPh sb="39" eb="40">
      <t>タ</t>
    </rPh>
    <rPh sb="41" eb="42">
      <t>タイ</t>
    </rPh>
    <rPh sb="42" eb="44">
      <t>コジン</t>
    </rPh>
    <phoneticPr fontId="2"/>
  </si>
  <si>
    <t>その他</t>
    <rPh sb="2" eb="3">
      <t>タ</t>
    </rPh>
    <phoneticPr fontId="2"/>
  </si>
  <si>
    <t>6911（分類不明）</t>
    <rPh sb="5" eb="7">
      <t>ブンルイ</t>
    </rPh>
    <rPh sb="7" eb="9">
      <t>フメイ</t>
    </rPh>
    <phoneticPr fontId="2"/>
  </si>
  <si>
    <t>1つの品目に対して産業連関表の対応するコードが複数の場合は、対応する部門の構成比（ここでは家計消費支出の）で按分する。</t>
    <rPh sb="3" eb="5">
      <t>ヒンモク</t>
    </rPh>
    <rPh sb="6" eb="7">
      <t>タイ</t>
    </rPh>
    <rPh sb="9" eb="14">
      <t>サンギョウレンカンヒョウ</t>
    </rPh>
    <rPh sb="15" eb="17">
      <t>タイオウ</t>
    </rPh>
    <rPh sb="23" eb="25">
      <t>フクスウ</t>
    </rPh>
    <rPh sb="26" eb="28">
      <t>バアイ</t>
    </rPh>
    <rPh sb="30" eb="32">
      <t>タイオウ</t>
    </rPh>
    <rPh sb="34" eb="36">
      <t>ブモン</t>
    </rPh>
    <rPh sb="37" eb="40">
      <t>コウセイヒ</t>
    </rPh>
    <rPh sb="45" eb="49">
      <t>カケイショウヒ</t>
    </rPh>
    <rPh sb="49" eb="51">
      <t>シシュツ</t>
    </rPh>
    <rPh sb="54" eb="56">
      <t>アンブン</t>
    </rPh>
    <phoneticPr fontId="2"/>
  </si>
  <si>
    <t>構成比</t>
    <rPh sb="0" eb="3">
      <t>コウセイヒ</t>
    </rPh>
    <phoneticPr fontId="2"/>
  </si>
  <si>
    <t>売上金額</t>
    <rPh sb="0" eb="4">
      <t>ウリアゲキンガク</t>
    </rPh>
    <phoneticPr fontId="2"/>
  </si>
  <si>
    <t>０111</t>
    <phoneticPr fontId="2"/>
  </si>
  <si>
    <t>0112</t>
    <phoneticPr fontId="2"/>
  </si>
  <si>
    <t>0113</t>
    <phoneticPr fontId="2"/>
  </si>
  <si>
    <t>0114</t>
    <phoneticPr fontId="2"/>
  </si>
  <si>
    <t>0115</t>
    <phoneticPr fontId="2"/>
  </si>
  <si>
    <t>洗濯・理容・美容・浴場業</t>
    <phoneticPr fontId="2"/>
  </si>
  <si>
    <t>娯楽サービス</t>
    <phoneticPr fontId="2"/>
  </si>
  <si>
    <t>その他の対個人サービス</t>
    <phoneticPr fontId="2"/>
  </si>
  <si>
    <t>コード</t>
    <phoneticPr fontId="2"/>
  </si>
  <si>
    <t>②再開発Ａビル建設における経済効果について</t>
    <phoneticPr fontId="2"/>
  </si>
  <si>
    <t>事業目的</t>
    <phoneticPr fontId="2"/>
  </si>
  <si>
    <t>事業期間</t>
    <phoneticPr fontId="2"/>
  </si>
  <si>
    <t>事業費用</t>
    <phoneticPr fontId="2"/>
  </si>
  <si>
    <t>事業による需要効果</t>
    <phoneticPr fontId="2"/>
  </si>
  <si>
    <t>①花火大会における経済波及効果について</t>
    <rPh sb="1" eb="3">
      <t>ハナビ</t>
    </rPh>
    <rPh sb="3" eb="5">
      <t>タイカイ</t>
    </rPh>
    <rPh sb="9" eb="15">
      <t>ケイザイハキュウコウカ</t>
    </rPh>
    <phoneticPr fontId="2"/>
  </si>
  <si>
    <t>食料品スーパー</t>
  </si>
  <si>
    <t>サービス</t>
  </si>
  <si>
    <t>１日間</t>
    <rPh sb="1" eb="2">
      <t>ニチ</t>
    </rPh>
    <rPh sb="2" eb="3">
      <t>カン</t>
    </rPh>
    <phoneticPr fontId="2"/>
  </si>
  <si>
    <t>3年間</t>
    <rPh sb="1" eb="3">
      <t>ネンカン</t>
    </rPh>
    <phoneticPr fontId="2"/>
  </si>
  <si>
    <t>ポイント</t>
    <phoneticPr fontId="2"/>
  </si>
  <si>
    <t>⇒部門合計を、ツールに入力</t>
    <rPh sb="1" eb="3">
      <t>ブモン</t>
    </rPh>
    <rPh sb="3" eb="5">
      <t>ゴウケイ</t>
    </rPh>
    <rPh sb="11" eb="13">
      <t>ニュウリョク</t>
    </rPh>
    <phoneticPr fontId="2"/>
  </si>
  <si>
    <t>●それぞれに係る”費用”を算出し、部門分けする</t>
    <rPh sb="6" eb="7">
      <t>カカ</t>
    </rPh>
    <rPh sb="9" eb="11">
      <t>ヒヨウ</t>
    </rPh>
    <rPh sb="13" eb="15">
      <t>サンシュツ</t>
    </rPh>
    <rPh sb="17" eb="19">
      <t>ブモン</t>
    </rPh>
    <rPh sb="19" eb="20">
      <t>ワ</t>
    </rPh>
    <phoneticPr fontId="2"/>
  </si>
  <si>
    <t>●産出される”効果”について算出し、部門分けする</t>
    <rPh sb="1" eb="3">
      <t>サンシュツ</t>
    </rPh>
    <rPh sb="7" eb="9">
      <t>コウカ</t>
    </rPh>
    <rPh sb="14" eb="16">
      <t>サンシュツ</t>
    </rPh>
    <rPh sb="18" eb="20">
      <t>ブモン</t>
    </rPh>
    <rPh sb="20" eb="21">
      <t>ワ</t>
    </rPh>
    <phoneticPr fontId="2"/>
  </si>
  <si>
    <t>　（集客人数、交通、飲食、お土産、etc…）</t>
    <rPh sb="2" eb="4">
      <t>シュウキャク</t>
    </rPh>
    <rPh sb="4" eb="6">
      <t>ニンズウ</t>
    </rPh>
    <rPh sb="7" eb="9">
      <t>コウツウ</t>
    </rPh>
    <rPh sb="10" eb="12">
      <t>インショク</t>
    </rPh>
    <rPh sb="14" eb="16">
      <t>ミヤゲ</t>
    </rPh>
    <phoneticPr fontId="2"/>
  </si>
  <si>
    <t>　（人口増による消費、帰属家賃、テナント売上、etc…）</t>
    <rPh sb="2" eb="5">
      <t>ジンコウゾウ</t>
    </rPh>
    <rPh sb="8" eb="10">
      <t>ショウヒ</t>
    </rPh>
    <rPh sb="11" eb="13">
      <t>キゾク</t>
    </rPh>
    <rPh sb="13" eb="15">
      <t>ヤチン</t>
    </rPh>
    <rPh sb="20" eb="22">
      <t>ウリアゲ</t>
    </rPh>
    <phoneticPr fontId="2"/>
  </si>
  <si>
    <t>　（仮定）再開発Ａビル建設における住宅は全て分譲住宅として家計部門が購入するものとする。</t>
    <rPh sb="2" eb="4">
      <t>カテイ</t>
    </rPh>
    <phoneticPr fontId="2"/>
  </si>
  <si>
    <r>
      <rPr>
        <b/>
        <sz val="11"/>
        <color rgb="FFFF0000"/>
        <rFont val="ＭＳ Ｐゴシック"/>
        <family val="3"/>
        <charset val="128"/>
      </rPr>
      <t>※帰属家賃</t>
    </r>
    <r>
      <rPr>
        <sz val="11"/>
        <color rgb="FFFF0000"/>
        <rFont val="ＭＳ Ｐゴシック"/>
        <family val="3"/>
        <charset val="128"/>
      </rPr>
      <t>…自己が所有する住宅（持ち家住宅）に居住した場合、家賃の支払 は発生しないものの、通常の借家や借間と同様のサービスが生産され、消費されるものと仮定した経済効果</t>
    </r>
    <rPh sb="1" eb="3">
      <t>キゾク</t>
    </rPh>
    <rPh sb="3" eb="5">
      <t>ヤチン</t>
    </rPh>
    <rPh sb="80" eb="82">
      <t>ケイザイ</t>
    </rPh>
    <rPh sb="82" eb="84">
      <t>コウカ</t>
    </rPh>
    <phoneticPr fontId="2"/>
  </si>
  <si>
    <t>生産波及</t>
    <rPh sb="0" eb="2">
      <t>セイサン</t>
    </rPh>
    <rPh sb="2" eb="4">
      <t>ハキュウ</t>
    </rPh>
    <phoneticPr fontId="38"/>
  </si>
  <si>
    <t>粗付加価値波及</t>
    <rPh sb="0" eb="1">
      <t>ソ</t>
    </rPh>
    <rPh sb="1" eb="3">
      <t>フカ</t>
    </rPh>
    <rPh sb="3" eb="5">
      <t>カチ</t>
    </rPh>
    <rPh sb="5" eb="7">
      <t>ハキュウ</t>
    </rPh>
    <phoneticPr fontId="38"/>
  </si>
  <si>
    <t>雇用波及</t>
    <rPh sb="0" eb="2">
      <t>コヨウ</t>
    </rPh>
    <rPh sb="2" eb="4">
      <t>ハキュウ</t>
    </rPh>
    <phoneticPr fontId="38"/>
  </si>
  <si>
    <t>購入者価格ベース需要ベクトル</t>
    <rPh sb="0" eb="2">
      <t>コウニュウ</t>
    </rPh>
    <rPh sb="2" eb="3">
      <t>シャ</t>
    </rPh>
    <rPh sb="3" eb="5">
      <t>カカク</t>
    </rPh>
    <rPh sb="8" eb="10">
      <t>ジュヨウ</t>
    </rPh>
    <phoneticPr fontId="38"/>
  </si>
  <si>
    <t>生産者価格ベース需要ベクトル</t>
    <rPh sb="0" eb="3">
      <t>セイサンシャ</t>
    </rPh>
    <rPh sb="3" eb="5">
      <t>カカク</t>
    </rPh>
    <rPh sb="8" eb="10">
      <t>ジュヨウ</t>
    </rPh>
    <phoneticPr fontId="38"/>
  </si>
  <si>
    <t>13部門コード</t>
    <rPh sb="2" eb="4">
      <t>ブモン</t>
    </rPh>
    <phoneticPr fontId="38"/>
  </si>
  <si>
    <t>13部門部門名</t>
    <rPh sb="2" eb="4">
      <t>ブモン</t>
    </rPh>
    <rPh sb="4" eb="6">
      <t>ブモン</t>
    </rPh>
    <rPh sb="6" eb="7">
      <t>メイ</t>
    </rPh>
    <phoneticPr fontId="38"/>
  </si>
  <si>
    <t>187部門コード</t>
    <rPh sb="3" eb="5">
      <t>ブモン</t>
    </rPh>
    <phoneticPr fontId="38"/>
  </si>
  <si>
    <t>187部門部門名</t>
    <rPh sb="3" eb="5">
      <t>ブモン</t>
    </rPh>
    <rPh sb="5" eb="7">
      <t>ブモン</t>
    </rPh>
    <rPh sb="7" eb="8">
      <t>メイ</t>
    </rPh>
    <phoneticPr fontId="38"/>
  </si>
  <si>
    <t>①直接効果</t>
    <rPh sb="1" eb="3">
      <t>チョクセツ</t>
    </rPh>
    <rPh sb="3" eb="5">
      <t>コウカ</t>
    </rPh>
    <phoneticPr fontId="38"/>
  </si>
  <si>
    <t>②第一次波及効果</t>
    <rPh sb="1" eb="2">
      <t>ダイ</t>
    </rPh>
    <rPh sb="2" eb="4">
      <t>イチジ</t>
    </rPh>
    <rPh sb="4" eb="6">
      <t>ハキュウ</t>
    </rPh>
    <rPh sb="6" eb="8">
      <t>コウカ</t>
    </rPh>
    <phoneticPr fontId="38"/>
  </si>
  <si>
    <t>③第二次波及効果</t>
    <rPh sb="1" eb="2">
      <t>ダイ</t>
    </rPh>
    <rPh sb="2" eb="4">
      <t>ニジ</t>
    </rPh>
    <rPh sb="4" eb="6">
      <t>ハキュウ</t>
    </rPh>
    <rPh sb="6" eb="8">
      <t>コウカ</t>
    </rPh>
    <phoneticPr fontId="38"/>
  </si>
  <si>
    <t>合計（＝①+②＋③）</t>
    <rPh sb="0" eb="2">
      <t>ゴウケイ</t>
    </rPh>
    <phoneticPr fontId="38"/>
  </si>
  <si>
    <t>0111</t>
  </si>
  <si>
    <t>01</t>
  </si>
  <si>
    <t>農林水産業</t>
  </si>
  <si>
    <t>農林漁業</t>
    <rPh sb="2" eb="4">
      <t>ギョギョウ</t>
    </rPh>
    <phoneticPr fontId="38"/>
  </si>
  <si>
    <t>0112</t>
  </si>
  <si>
    <t>02</t>
  </si>
  <si>
    <t>鉱業</t>
  </si>
  <si>
    <t>0113</t>
  </si>
  <si>
    <t>03</t>
  </si>
  <si>
    <t>製造業</t>
  </si>
  <si>
    <t>0114</t>
  </si>
  <si>
    <t>04</t>
  </si>
  <si>
    <t>建設</t>
  </si>
  <si>
    <t>0115</t>
  </si>
  <si>
    <t>05</t>
  </si>
  <si>
    <t>電力・ガス・水道</t>
  </si>
  <si>
    <t>0116</t>
  </si>
  <si>
    <t>非食用作物</t>
  </si>
  <si>
    <t>06</t>
  </si>
  <si>
    <t>商業</t>
  </si>
  <si>
    <t>0121</t>
  </si>
  <si>
    <t>畜産</t>
  </si>
  <si>
    <t>07</t>
  </si>
  <si>
    <t>金融・保険</t>
  </si>
  <si>
    <t>0131</t>
  </si>
  <si>
    <t>農業サービス</t>
  </si>
  <si>
    <t>08</t>
  </si>
  <si>
    <t>不動産</t>
  </si>
  <si>
    <t>0151</t>
  </si>
  <si>
    <t>育林</t>
  </si>
  <si>
    <t>09</t>
  </si>
  <si>
    <t>運輸・郵便</t>
  </si>
  <si>
    <t>0152</t>
  </si>
  <si>
    <t>素材</t>
  </si>
  <si>
    <t>10</t>
  </si>
  <si>
    <t>情報通信</t>
  </si>
  <si>
    <t>0153</t>
  </si>
  <si>
    <t>特用林産物</t>
  </si>
  <si>
    <t>11</t>
  </si>
  <si>
    <t>公務</t>
  </si>
  <si>
    <t>0171</t>
  </si>
  <si>
    <t>海面漁業</t>
  </si>
  <si>
    <t>12</t>
  </si>
  <si>
    <t>0172</t>
  </si>
  <si>
    <t>内水面漁業</t>
  </si>
  <si>
    <t>13</t>
  </si>
  <si>
    <t>分類不明</t>
  </si>
  <si>
    <t>0611</t>
  </si>
  <si>
    <t>石炭・原油・天然ガス</t>
  </si>
  <si>
    <t>合計</t>
    <rPh sb="0" eb="2">
      <t>ゴウケイ</t>
    </rPh>
    <phoneticPr fontId="38"/>
  </si>
  <si>
    <t>0621</t>
  </si>
  <si>
    <t>砂利・砕石</t>
  </si>
  <si>
    <t>0629</t>
  </si>
  <si>
    <t>その他の鉱物</t>
  </si>
  <si>
    <t>1111</t>
  </si>
  <si>
    <t>1112</t>
  </si>
  <si>
    <t>1113</t>
  </si>
  <si>
    <t>1114</t>
  </si>
  <si>
    <t>1115</t>
  </si>
  <si>
    <t>1116</t>
  </si>
  <si>
    <t>1119</t>
  </si>
  <si>
    <t>1121</t>
  </si>
  <si>
    <t>1129</t>
  </si>
  <si>
    <t>1131</t>
  </si>
  <si>
    <t>1141</t>
  </si>
  <si>
    <t>1511</t>
  </si>
  <si>
    <t>紡績糸</t>
  </si>
  <si>
    <t>1512</t>
  </si>
  <si>
    <t>織物</t>
  </si>
  <si>
    <t>1513</t>
  </si>
  <si>
    <t>ニット生地</t>
  </si>
  <si>
    <t>1514</t>
  </si>
  <si>
    <t>染色整理</t>
  </si>
  <si>
    <t>1519</t>
  </si>
  <si>
    <t>その他の繊維工業製品</t>
  </si>
  <si>
    <t>1521</t>
  </si>
  <si>
    <t>織物製・ニット製衣服</t>
  </si>
  <si>
    <t>1522</t>
  </si>
  <si>
    <t>その他の衣服・身の回り品</t>
  </si>
  <si>
    <t>1529</t>
  </si>
  <si>
    <t>その他の繊維既製品</t>
  </si>
  <si>
    <t>1611</t>
  </si>
  <si>
    <t>木材</t>
  </si>
  <si>
    <t>1619</t>
  </si>
  <si>
    <t>その他の木製品</t>
  </si>
  <si>
    <t>1621</t>
  </si>
  <si>
    <t>家具・装備品</t>
  </si>
  <si>
    <t>1631</t>
  </si>
  <si>
    <t>パルプ</t>
  </si>
  <si>
    <t>1632</t>
  </si>
  <si>
    <t>紙・板紙</t>
  </si>
  <si>
    <t>1633</t>
  </si>
  <si>
    <t>加工紙</t>
  </si>
  <si>
    <t>1641</t>
  </si>
  <si>
    <t>紙製容器</t>
  </si>
  <si>
    <t>1649</t>
  </si>
  <si>
    <t>その他の紙加工品</t>
  </si>
  <si>
    <t>1911</t>
  </si>
  <si>
    <t>印刷・製版・製本</t>
  </si>
  <si>
    <t>2011</t>
  </si>
  <si>
    <t>化学肥料</t>
  </si>
  <si>
    <t>2021</t>
  </si>
  <si>
    <t>ソーダ工業製品</t>
  </si>
  <si>
    <t>2029</t>
  </si>
  <si>
    <t>その他の無機化学工業製品</t>
  </si>
  <si>
    <t>2031</t>
  </si>
  <si>
    <t>石油化学系基礎製品</t>
  </si>
  <si>
    <t>2041</t>
  </si>
  <si>
    <t>脂肪族中間物・環式中間物・合成染料・有機顔料</t>
  </si>
  <si>
    <t>2042</t>
  </si>
  <si>
    <t>合成ゴム</t>
  </si>
  <si>
    <t>2049</t>
  </si>
  <si>
    <t>その他の有機化学工業製品</t>
  </si>
  <si>
    <t>2051</t>
  </si>
  <si>
    <t>合成樹脂</t>
  </si>
  <si>
    <t>2061</t>
  </si>
  <si>
    <t>化学繊維</t>
  </si>
  <si>
    <t>2071</t>
  </si>
  <si>
    <t>医薬品</t>
  </si>
  <si>
    <t>2081</t>
  </si>
  <si>
    <t>油脂加工製品・界面活性剤</t>
  </si>
  <si>
    <t>2082</t>
  </si>
  <si>
    <t>化粧品・歯磨</t>
  </si>
  <si>
    <t>2083</t>
  </si>
  <si>
    <t>塗料・印刷インキ</t>
  </si>
  <si>
    <t>2084</t>
  </si>
  <si>
    <t>農薬</t>
  </si>
  <si>
    <t>2089</t>
  </si>
  <si>
    <t>その他の化学最終製品</t>
  </si>
  <si>
    <t>2111</t>
  </si>
  <si>
    <t>石油製品</t>
  </si>
  <si>
    <t>2121</t>
  </si>
  <si>
    <t>石炭製品</t>
  </si>
  <si>
    <t>2211</t>
  </si>
  <si>
    <t>プラスチック製品</t>
  </si>
  <si>
    <t>2221</t>
  </si>
  <si>
    <t>タイヤ・チューブ</t>
  </si>
  <si>
    <t>2229</t>
  </si>
  <si>
    <t>その他のゴム製品</t>
  </si>
  <si>
    <t>2311</t>
  </si>
  <si>
    <t>革製履物</t>
  </si>
  <si>
    <t>2312</t>
  </si>
  <si>
    <t>なめし革・革製品・毛皮（革製履物を除く。）</t>
  </si>
  <si>
    <t>2511</t>
  </si>
  <si>
    <t>ガラス・ガラス製品</t>
  </si>
  <si>
    <t>2521</t>
  </si>
  <si>
    <t>セメント・セメント製品</t>
  </si>
  <si>
    <t>2531</t>
  </si>
  <si>
    <t>陶磁器</t>
  </si>
  <si>
    <t>2591</t>
  </si>
  <si>
    <t>建設用土石製品</t>
  </si>
  <si>
    <t>2599</t>
  </si>
  <si>
    <t>その他の窯業・土石製品</t>
  </si>
  <si>
    <t>2611</t>
  </si>
  <si>
    <t>銑鉄・粗鋼</t>
  </si>
  <si>
    <t>2612</t>
  </si>
  <si>
    <t>鉄屑</t>
  </si>
  <si>
    <t>2621</t>
  </si>
  <si>
    <t>熱間圧延鋼材</t>
  </si>
  <si>
    <t>2622</t>
  </si>
  <si>
    <t>鋼管</t>
  </si>
  <si>
    <t>2623</t>
  </si>
  <si>
    <t>冷延・めっき鋼材</t>
  </si>
  <si>
    <t>2631</t>
  </si>
  <si>
    <t>鋳鍛造品（鉄）</t>
  </si>
  <si>
    <t>2699</t>
  </si>
  <si>
    <t>その他の鉄鋼製品</t>
  </si>
  <si>
    <t>2711</t>
  </si>
  <si>
    <t>非鉄金属製錬・精製</t>
  </si>
  <si>
    <t>2712</t>
  </si>
  <si>
    <t>非鉄金属屑</t>
  </si>
  <si>
    <t>2721</t>
  </si>
  <si>
    <t>電線・ケーブル</t>
  </si>
  <si>
    <t>2729</t>
  </si>
  <si>
    <t>その他の非鉄金属製品</t>
  </si>
  <si>
    <t>2811</t>
  </si>
  <si>
    <t>建設用金属製品</t>
  </si>
  <si>
    <t>2812</t>
  </si>
  <si>
    <t>建築用金属製品</t>
  </si>
  <si>
    <t>2891</t>
  </si>
  <si>
    <t>ガス・石油機器・暖房・調理装置</t>
  </si>
  <si>
    <t>2899</t>
  </si>
  <si>
    <t>その他の金属製品</t>
  </si>
  <si>
    <t>2911</t>
  </si>
  <si>
    <t>ボイラ・原動機</t>
  </si>
  <si>
    <t>2912</t>
  </si>
  <si>
    <t>ポンプ・圧縮機</t>
  </si>
  <si>
    <t>2913</t>
  </si>
  <si>
    <t>運搬機械</t>
  </si>
  <si>
    <t>2914</t>
  </si>
  <si>
    <t>冷凍機・温湿調整装置</t>
  </si>
  <si>
    <t>2919</t>
  </si>
  <si>
    <t>その他のはん用機械</t>
  </si>
  <si>
    <t>3011</t>
  </si>
  <si>
    <t>農業用機械</t>
  </si>
  <si>
    <t>3012</t>
  </si>
  <si>
    <t>建設・鉱山機械</t>
  </si>
  <si>
    <t>3013</t>
  </si>
  <si>
    <t>繊維機械</t>
  </si>
  <si>
    <t>3014</t>
  </si>
  <si>
    <t>生活関連産業用機械</t>
  </si>
  <si>
    <t>3015</t>
  </si>
  <si>
    <t>基礎素材産業用機械</t>
  </si>
  <si>
    <t>3016</t>
  </si>
  <si>
    <t>金属加工機械</t>
  </si>
  <si>
    <t>3017</t>
  </si>
  <si>
    <t>半導体製造装置</t>
  </si>
  <si>
    <t>3019</t>
  </si>
  <si>
    <t>その他の生産用機械</t>
  </si>
  <si>
    <t>3111</t>
  </si>
  <si>
    <t>事務用機械</t>
  </si>
  <si>
    <t>3112</t>
  </si>
  <si>
    <t>サービス用・娯楽用機器</t>
  </si>
  <si>
    <t>3113</t>
  </si>
  <si>
    <t>計測機器</t>
  </si>
  <si>
    <t>3114</t>
  </si>
  <si>
    <t>医療用機械器具</t>
  </si>
  <si>
    <t>3115</t>
  </si>
  <si>
    <t>光学機械・レンズ</t>
  </si>
  <si>
    <t>3116</t>
  </si>
  <si>
    <t>武器</t>
  </si>
  <si>
    <t>3211</t>
  </si>
  <si>
    <t>電子デバイス</t>
  </si>
  <si>
    <t>3299</t>
  </si>
  <si>
    <t>その他の電子部品</t>
  </si>
  <si>
    <t>3311</t>
  </si>
  <si>
    <t>産業用電気機器</t>
  </si>
  <si>
    <t>3321</t>
  </si>
  <si>
    <t>民生用電気機器</t>
  </si>
  <si>
    <t>3331</t>
  </si>
  <si>
    <t>電子応用装置</t>
  </si>
  <si>
    <t>3332</t>
  </si>
  <si>
    <t>電気計測器</t>
  </si>
  <si>
    <t>3399</t>
  </si>
  <si>
    <t>その他の電気機械</t>
  </si>
  <si>
    <t>3411</t>
  </si>
  <si>
    <t>通信機器</t>
  </si>
  <si>
    <t>3412</t>
  </si>
  <si>
    <t>映像・音響機器</t>
  </si>
  <si>
    <t>3421</t>
  </si>
  <si>
    <t>電子計算機・同附属装置</t>
  </si>
  <si>
    <t>3511</t>
  </si>
  <si>
    <t>乗用車</t>
  </si>
  <si>
    <t>3521</t>
  </si>
  <si>
    <t>トラック・バス・その他の自動車</t>
  </si>
  <si>
    <t>3522</t>
  </si>
  <si>
    <t>二輪自動車</t>
  </si>
  <si>
    <t>3531</t>
  </si>
  <si>
    <t>自動車部品・同附属品</t>
  </si>
  <si>
    <t>3541</t>
  </si>
  <si>
    <t>船舶・同修理</t>
  </si>
  <si>
    <t>3591</t>
  </si>
  <si>
    <t>鉄道車両・同修理</t>
  </si>
  <si>
    <t>3592</t>
  </si>
  <si>
    <t>航空機・同修理</t>
  </si>
  <si>
    <t>3599</t>
  </si>
  <si>
    <t>その他の輸送機械</t>
  </si>
  <si>
    <t>3911</t>
  </si>
  <si>
    <t>がん具・運動用品</t>
  </si>
  <si>
    <t>3919</t>
  </si>
  <si>
    <t>その他の製造工業製品</t>
  </si>
  <si>
    <t>3921</t>
  </si>
  <si>
    <t>再生資源回収・加工処理</t>
  </si>
  <si>
    <t>4111</t>
  </si>
  <si>
    <t>住宅建築</t>
  </si>
  <si>
    <t>4112</t>
  </si>
  <si>
    <t>非住宅建築</t>
  </si>
  <si>
    <t>4121</t>
  </si>
  <si>
    <t>建設補修</t>
  </si>
  <si>
    <t>4131</t>
  </si>
  <si>
    <t>公共事業</t>
  </si>
  <si>
    <t>4191</t>
  </si>
  <si>
    <t>その他の土木建設</t>
  </si>
  <si>
    <t>4611</t>
  </si>
  <si>
    <t>電力</t>
  </si>
  <si>
    <t>4621</t>
  </si>
  <si>
    <t>都市ガス</t>
  </si>
  <si>
    <t>4622</t>
  </si>
  <si>
    <t>熱供給業</t>
  </si>
  <si>
    <t>4711</t>
  </si>
  <si>
    <t>水道</t>
  </si>
  <si>
    <t>4811</t>
  </si>
  <si>
    <t>廃棄物処理</t>
  </si>
  <si>
    <t>5111</t>
  </si>
  <si>
    <t>卸売</t>
  </si>
  <si>
    <t>5112</t>
  </si>
  <si>
    <t>小売</t>
  </si>
  <si>
    <t>5311</t>
  </si>
  <si>
    <t>金融</t>
  </si>
  <si>
    <t>5312</t>
  </si>
  <si>
    <t>保険</t>
  </si>
  <si>
    <t>5511</t>
  </si>
  <si>
    <t>不動産仲介及び賃貸</t>
  </si>
  <si>
    <t>5521</t>
  </si>
  <si>
    <t>住宅賃貸料</t>
  </si>
  <si>
    <t>5531</t>
  </si>
  <si>
    <t>住宅賃貸料（帰属家賃）</t>
  </si>
  <si>
    <t>5711</t>
  </si>
  <si>
    <t>鉄道旅客輸送</t>
  </si>
  <si>
    <t>5712</t>
  </si>
  <si>
    <t>鉄道貨物輸送</t>
  </si>
  <si>
    <t>5721</t>
  </si>
  <si>
    <t>道路旅客輸送</t>
  </si>
  <si>
    <t>5722</t>
  </si>
  <si>
    <t>道路貨物輸送（自家輸送を除く。）</t>
  </si>
  <si>
    <t>5731</t>
  </si>
  <si>
    <t>自家輸送（旅客自動車）</t>
  </si>
  <si>
    <t>5732</t>
  </si>
  <si>
    <t>自家輸送（貨物自動車）</t>
  </si>
  <si>
    <t>5741</t>
  </si>
  <si>
    <t>外洋輸送</t>
  </si>
  <si>
    <t>5742</t>
  </si>
  <si>
    <t>沿海・内水面輸送</t>
  </si>
  <si>
    <t>5743</t>
  </si>
  <si>
    <t>港湾運送</t>
  </si>
  <si>
    <t>5751</t>
  </si>
  <si>
    <t>航空輸送</t>
  </si>
  <si>
    <t>5761</t>
  </si>
  <si>
    <t>貨物利用運送</t>
  </si>
  <si>
    <t>5771</t>
  </si>
  <si>
    <t>倉庫</t>
  </si>
  <si>
    <t>5781</t>
  </si>
  <si>
    <t>こん包</t>
  </si>
  <si>
    <t>5789</t>
  </si>
  <si>
    <t>その他の運輸附帯サービス</t>
  </si>
  <si>
    <t>5791</t>
  </si>
  <si>
    <t>郵便・信書便</t>
  </si>
  <si>
    <t>5911</t>
  </si>
  <si>
    <t>通信</t>
  </si>
  <si>
    <t>5921</t>
  </si>
  <si>
    <t>放送</t>
  </si>
  <si>
    <t>5931</t>
  </si>
  <si>
    <t>情報サービス</t>
  </si>
  <si>
    <t>5941</t>
  </si>
  <si>
    <t>インターネット附随サービス</t>
  </si>
  <si>
    <t>5951</t>
  </si>
  <si>
    <t>映像・音声・文字情報制作</t>
  </si>
  <si>
    <t>6111</t>
  </si>
  <si>
    <t>公務（中央）</t>
  </si>
  <si>
    <t>6112</t>
  </si>
  <si>
    <t>公務（地方）</t>
  </si>
  <si>
    <t>6311</t>
  </si>
  <si>
    <t>学校教育</t>
  </si>
  <si>
    <t>6312</t>
  </si>
  <si>
    <t>社会教育・その他の教育</t>
  </si>
  <si>
    <t>6321</t>
  </si>
  <si>
    <t>学術研究機関</t>
  </si>
  <si>
    <t>6322</t>
  </si>
  <si>
    <t>企業内研究開発</t>
  </si>
  <si>
    <t>6411</t>
  </si>
  <si>
    <t>医療</t>
  </si>
  <si>
    <t>6421</t>
  </si>
  <si>
    <t>保健衛生</t>
  </si>
  <si>
    <t>6431</t>
  </si>
  <si>
    <t>社会保険・社会福祉</t>
  </si>
  <si>
    <t>6441</t>
  </si>
  <si>
    <t>介護</t>
  </si>
  <si>
    <t>6599</t>
  </si>
  <si>
    <t>他に分類されない会員制団体</t>
  </si>
  <si>
    <t>6611</t>
  </si>
  <si>
    <t>物品賃貸業（貸自動車業を除く。）</t>
  </si>
  <si>
    <t>6612</t>
  </si>
  <si>
    <t>貸自動車業</t>
  </si>
  <si>
    <t>6621</t>
  </si>
  <si>
    <t>広告</t>
  </si>
  <si>
    <t>6631</t>
  </si>
  <si>
    <t>自動車整備</t>
  </si>
  <si>
    <t>6632</t>
  </si>
  <si>
    <t>機械修理</t>
  </si>
  <si>
    <t>6699</t>
  </si>
  <si>
    <t>その他の対事業所サービス</t>
  </si>
  <si>
    <t>6711</t>
  </si>
  <si>
    <t>宿泊業</t>
  </si>
  <si>
    <t>6721</t>
  </si>
  <si>
    <t>飲食サービス</t>
  </si>
  <si>
    <t>6731</t>
  </si>
  <si>
    <t>洗濯・理容・美容・浴場業</t>
  </si>
  <si>
    <t>6741</t>
  </si>
  <si>
    <t>娯楽サービス</t>
  </si>
  <si>
    <t>6799</t>
  </si>
  <si>
    <t>その他の対個人サービス</t>
  </si>
  <si>
    <t>6811</t>
  </si>
  <si>
    <t>事務用品</t>
  </si>
  <si>
    <t>6911</t>
  </si>
  <si>
    <t>【分析結果】～平成27年千葉市産業連関表（187部門表）による～</t>
    <rPh sb="1" eb="3">
      <t>ブンセキ</t>
    </rPh>
    <rPh sb="3" eb="5">
      <t>ケッカ</t>
    </rPh>
    <rPh sb="7" eb="9">
      <t>ヘイセイ</t>
    </rPh>
    <rPh sb="11" eb="12">
      <t>ネン</t>
    </rPh>
    <rPh sb="12" eb="14">
      <t>チバ</t>
    </rPh>
    <rPh sb="14" eb="15">
      <t>シ</t>
    </rPh>
    <rPh sb="15" eb="17">
      <t>サンギョウ</t>
    </rPh>
    <rPh sb="17" eb="20">
      <t>レンカンヒョウ</t>
    </rPh>
    <rPh sb="24" eb="26">
      <t>ブモン</t>
    </rPh>
    <rPh sb="26" eb="27">
      <t>ヒョウ</t>
    </rPh>
    <phoneticPr fontId="2"/>
  </si>
  <si>
    <t xml:space="preserve">①　最終需要増加額（初期投資額） </t>
    <rPh sb="2" eb="4">
      <t>サイシュウ</t>
    </rPh>
    <rPh sb="4" eb="6">
      <t>ジュヨウ</t>
    </rPh>
    <rPh sb="6" eb="8">
      <t>ゾウカ</t>
    </rPh>
    <rPh sb="8" eb="9">
      <t>ガク</t>
    </rPh>
    <rPh sb="10" eb="12">
      <t>ショキ</t>
    </rPh>
    <rPh sb="12" eb="15">
      <t>トウシガク</t>
    </rPh>
    <phoneticPr fontId="2"/>
  </si>
  <si>
    <t>（単位：100万円）</t>
  </si>
  <si>
    <t>最終需要額</t>
    <rPh sb="0" eb="2">
      <t>サイシュウ</t>
    </rPh>
    <rPh sb="2" eb="4">
      <t>ジュヨウ</t>
    </rPh>
    <rPh sb="4" eb="5">
      <t>ガク</t>
    </rPh>
    <phoneticPr fontId="2"/>
  </si>
  <si>
    <t>　うち市内最終需要額</t>
    <rPh sb="3" eb="4">
      <t>シ</t>
    </rPh>
    <phoneticPr fontId="2"/>
  </si>
  <si>
    <t>消費転換率</t>
    <rPh sb="0" eb="2">
      <t>ショウヒ</t>
    </rPh>
    <rPh sb="2" eb="4">
      <t>テンカン</t>
    </rPh>
    <rPh sb="4" eb="5">
      <t>リツ</t>
    </rPh>
    <phoneticPr fontId="46"/>
  </si>
  <si>
    <t>　（平成27年家計調査年報）</t>
    <phoneticPr fontId="38"/>
  </si>
  <si>
    <t>②　分析結果</t>
    <rPh sb="2" eb="4">
      <t>ブンセキ</t>
    </rPh>
    <rPh sb="4" eb="6">
      <t>ケッカ</t>
    </rPh>
    <phoneticPr fontId="46"/>
  </si>
  <si>
    <t>生産誘発額</t>
    <rPh sb="0" eb="2">
      <t>セイサン</t>
    </rPh>
    <rPh sb="2" eb="5">
      <t>ユウハツガク</t>
    </rPh>
    <phoneticPr fontId="46"/>
  </si>
  <si>
    <t>雇用誘発者数</t>
    <rPh sb="0" eb="2">
      <t>コヨウ</t>
    </rPh>
    <rPh sb="2" eb="4">
      <t>ユウハツ</t>
    </rPh>
    <rPh sb="4" eb="5">
      <t>シャ</t>
    </rPh>
    <rPh sb="5" eb="6">
      <t>スウ</t>
    </rPh>
    <phoneticPr fontId="38"/>
  </si>
  <si>
    <t>区分</t>
    <rPh sb="0" eb="2">
      <t>クブン</t>
    </rPh>
    <phoneticPr fontId="46"/>
  </si>
  <si>
    <t>うち粗付加価値誘発額</t>
    <rPh sb="2" eb="5">
      <t>ソフカ</t>
    </rPh>
    <rPh sb="5" eb="7">
      <t>カチ</t>
    </rPh>
    <phoneticPr fontId="46"/>
  </si>
  <si>
    <t>（人）</t>
    <phoneticPr fontId="38"/>
  </si>
  <si>
    <t>総合効果</t>
    <rPh sb="0" eb="2">
      <t>ソウゴウ</t>
    </rPh>
    <rPh sb="2" eb="4">
      <t>コウカ</t>
    </rPh>
    <phoneticPr fontId="46"/>
  </si>
  <si>
    <t>直接効果（市内需要額）</t>
    <rPh sb="0" eb="2">
      <t>チョクセツ</t>
    </rPh>
    <rPh sb="2" eb="4">
      <t>コウカ</t>
    </rPh>
    <rPh sb="5" eb="7">
      <t>シナイ</t>
    </rPh>
    <rPh sb="7" eb="10">
      <t>ジュヨウガク</t>
    </rPh>
    <phoneticPr fontId="46"/>
  </si>
  <si>
    <t>第１次間接波及効果</t>
    <rPh sb="0" eb="1">
      <t>ダイ</t>
    </rPh>
    <rPh sb="2" eb="3">
      <t>ジ</t>
    </rPh>
    <rPh sb="3" eb="5">
      <t>カンセツ</t>
    </rPh>
    <rPh sb="5" eb="7">
      <t>ハキュウ</t>
    </rPh>
    <rPh sb="7" eb="9">
      <t>コウカ</t>
    </rPh>
    <phoneticPr fontId="46"/>
  </si>
  <si>
    <t>第２次間接波及効果</t>
    <rPh sb="0" eb="1">
      <t>ダイ</t>
    </rPh>
    <rPh sb="2" eb="3">
      <t>ジ</t>
    </rPh>
    <rPh sb="3" eb="5">
      <t>カンセツ</t>
    </rPh>
    <rPh sb="5" eb="7">
      <t>ハキュウ</t>
    </rPh>
    <rPh sb="7" eb="9">
      <t>コウカ</t>
    </rPh>
    <phoneticPr fontId="46"/>
  </si>
  <si>
    <r>
      <t>市内需要額に対する波及倍率</t>
    </r>
    <r>
      <rPr>
        <vertAlign val="superscript"/>
        <sz val="9"/>
        <rFont val="Meiryo UI"/>
        <family val="3"/>
        <charset val="128"/>
      </rPr>
      <t>※1</t>
    </r>
    <rPh sb="0" eb="2">
      <t>シナイ</t>
    </rPh>
    <rPh sb="2" eb="5">
      <t>ジュヨウガク</t>
    </rPh>
    <rPh sb="6" eb="7">
      <t>タイ</t>
    </rPh>
    <rPh sb="9" eb="11">
      <t>ハキュウ</t>
    </rPh>
    <rPh sb="11" eb="13">
      <t>バイリツ</t>
    </rPh>
    <phoneticPr fontId="46"/>
  </si>
  <si>
    <r>
      <t>需要増加額に対する波及倍率</t>
    </r>
    <r>
      <rPr>
        <vertAlign val="superscript"/>
        <sz val="9"/>
        <rFont val="Meiryo UI"/>
        <family val="3"/>
        <charset val="128"/>
      </rPr>
      <t>※2</t>
    </r>
    <rPh sb="0" eb="2">
      <t>ジュヨウ</t>
    </rPh>
    <rPh sb="2" eb="4">
      <t>ゾウカ</t>
    </rPh>
    <rPh sb="4" eb="5">
      <t>ガク</t>
    </rPh>
    <rPh sb="6" eb="7">
      <t>タイ</t>
    </rPh>
    <rPh sb="9" eb="11">
      <t>ハキュウ</t>
    </rPh>
    <rPh sb="11" eb="13">
      <t>バイリツ</t>
    </rPh>
    <phoneticPr fontId="2"/>
  </si>
  <si>
    <t>※1 市内需要額に対する波及倍率＝総合効果÷市内最終需要額</t>
    <rPh sb="17" eb="19">
      <t>ソウゴウ</t>
    </rPh>
    <rPh sb="19" eb="21">
      <t>コウカ</t>
    </rPh>
    <rPh sb="22" eb="24">
      <t>シナイ</t>
    </rPh>
    <rPh sb="24" eb="26">
      <t>サイシュウ</t>
    </rPh>
    <rPh sb="26" eb="28">
      <t>ジュヨウ</t>
    </rPh>
    <rPh sb="28" eb="29">
      <t>ガク</t>
    </rPh>
    <phoneticPr fontId="2"/>
  </si>
  <si>
    <t>※2 需要増加額に対する波及倍率＝総合効果÷最終需要額</t>
    <rPh sb="3" eb="5">
      <t>ジュヨウ</t>
    </rPh>
    <rPh sb="5" eb="7">
      <t>ゾウカ</t>
    </rPh>
    <rPh sb="7" eb="8">
      <t>ガク</t>
    </rPh>
    <rPh sb="9" eb="10">
      <t>タイ</t>
    </rPh>
    <rPh sb="12" eb="14">
      <t>ハキュウ</t>
    </rPh>
    <rPh sb="14" eb="16">
      <t>バイリツ</t>
    </rPh>
    <rPh sb="17" eb="19">
      <t>ソウゴウ</t>
    </rPh>
    <rPh sb="19" eb="21">
      <t>コウカ</t>
    </rPh>
    <rPh sb="22" eb="24">
      <t>サイシュウ</t>
    </rPh>
    <rPh sb="24" eb="26">
      <t>ジュヨウ</t>
    </rPh>
    <rPh sb="26" eb="27">
      <t>ガク</t>
    </rPh>
    <phoneticPr fontId="2"/>
  </si>
  <si>
    <t>(注) 四捨五入の関係で、「合計」が、直接効果、第1次間接効果、第2次間接効果の総額と一致しない場合がある。</t>
    <rPh sb="1" eb="2">
      <t>チュウ</t>
    </rPh>
    <phoneticPr fontId="2"/>
  </si>
  <si>
    <t>花火大会の需要増加による経済波及効果分析</t>
    <rPh sb="0" eb="2">
      <t>ハナビ</t>
    </rPh>
    <rPh sb="2" eb="4">
      <t>タイカイ</t>
    </rPh>
    <phoneticPr fontId="38"/>
  </si>
  <si>
    <t>注：ある既存のショッピングモールの取引額を参考とした。</t>
    <rPh sb="0" eb="1">
      <t>チュウ</t>
    </rPh>
    <rPh sb="4" eb="6">
      <t>キゾン</t>
    </rPh>
    <rPh sb="17" eb="20">
      <t>トリヒキガク</t>
    </rPh>
    <rPh sb="21" eb="23">
      <t>サンコウ</t>
    </rPh>
    <phoneticPr fontId="2"/>
  </si>
  <si>
    <t>取引額（百万円）</t>
    <rPh sb="0" eb="3">
      <t>トリヒキガク</t>
    </rPh>
    <rPh sb="4" eb="7">
      <t>ヒャクマンエン</t>
    </rPh>
    <phoneticPr fontId="2"/>
  </si>
  <si>
    <t>単位：100万円</t>
  </si>
  <si>
    <t>購入者価格ベース需要ベクトル</t>
  </si>
  <si>
    <t>187部門</t>
    <rPh sb="3" eb="5">
      <t>ブモン</t>
    </rPh>
    <phoneticPr fontId="2"/>
  </si>
  <si>
    <t>建設コスト等事業費用</t>
    <rPh sb="0" eb="2">
      <t>ケンセツ</t>
    </rPh>
    <rPh sb="5" eb="6">
      <t>トウ</t>
    </rPh>
    <rPh sb="6" eb="10">
      <t>ジギョウヒヨウ</t>
    </rPh>
    <phoneticPr fontId="2"/>
  </si>
  <si>
    <t>人口増消費</t>
    <rPh sb="0" eb="5">
      <t>ジンコウゾウショウヒ</t>
    </rPh>
    <phoneticPr fontId="2"/>
  </si>
  <si>
    <t>テナント売上期待値</t>
  </si>
  <si>
    <t>需要計</t>
    <rPh sb="0" eb="3">
      <t>ジュヨウケイ</t>
    </rPh>
    <phoneticPr fontId="2"/>
  </si>
  <si>
    <t>家計消費支出(7211)</t>
    <phoneticPr fontId="2"/>
  </si>
  <si>
    <t>家計消費支出額</t>
    <rPh sb="6" eb="7">
      <t>ガク</t>
    </rPh>
    <phoneticPr fontId="2"/>
  </si>
  <si>
    <t>列構成比</t>
    <rPh sb="0" eb="1">
      <t>レツ</t>
    </rPh>
    <rPh sb="1" eb="4">
      <t>コウセイヒ</t>
    </rPh>
    <phoneticPr fontId="2"/>
  </si>
  <si>
    <t xml:space="preserve"> </t>
    <phoneticPr fontId="2"/>
  </si>
  <si>
    <t>帰属家賃除く</t>
    <rPh sb="0" eb="4">
      <t>キゾクヤチン</t>
    </rPh>
    <rPh sb="4" eb="5">
      <t>ノゾ</t>
    </rPh>
    <phoneticPr fontId="2"/>
  </si>
  <si>
    <t>切り捨て計算</t>
    <rPh sb="0" eb="1">
      <t>キ</t>
    </rPh>
    <rPh sb="2" eb="3">
      <t>ス</t>
    </rPh>
    <rPh sb="4" eb="6">
      <t>ケイサン</t>
    </rPh>
    <phoneticPr fontId="2"/>
  </si>
  <si>
    <t>再開発Ａビル建設の需要増加による経済波及効果分析</t>
    <phoneticPr fontId="38"/>
  </si>
  <si>
    <t>広報・広告関係費（広報・協賛募集業務、交通規制告知）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</si>
</sst>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
    <numFmt numFmtId="177" formatCode="0.0;&quot;△ &quot;0.0"/>
    <numFmt numFmtId="178" formatCode="\(@\)"/>
    <numFmt numFmtId="179" formatCode="#,##0_);[Red]\(#,##0\)"/>
    <numFmt numFmtId="180" formatCode="#,##0_ "/>
    <numFmt numFmtId="181" formatCode="#,##0.000_ "/>
    <numFmt numFmtId="182" formatCode="0.00_);[Red]\(0.00\)"/>
    <numFmt numFmtId="183" formatCode="#,##0.00_ "/>
  </numFmts>
  <fonts count="53">
    <font>
      <sz val="11"/>
      <color indexed="8"/>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Meiryo UI"/>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0"/>
      <color indexed="9"/>
      <name val="Meiryo UI"/>
      <family val="3"/>
      <charset val="128"/>
    </font>
    <font>
      <sz val="10"/>
      <color indexed="9"/>
      <name val="Meiryo UI"/>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indexed="8"/>
      <name val="ＭＳ Ｐゴシック"/>
      <family val="3"/>
      <charset val="128"/>
      <scheme val="minor"/>
    </font>
    <font>
      <sz val="11"/>
      <color rgb="FF006100"/>
      <name val="ＭＳ Ｐゴシック"/>
      <family val="3"/>
      <charset val="128"/>
    </font>
    <font>
      <sz val="10"/>
      <color indexed="8"/>
      <name val="ＭＳ Ｐゴシック"/>
      <family val="3"/>
      <charset val="128"/>
    </font>
    <font>
      <sz val="10"/>
      <color indexed="8"/>
      <name val="ＭＳゴシック"/>
      <family val="3"/>
      <charset val="128"/>
    </font>
    <font>
      <sz val="9"/>
      <color indexed="8"/>
      <name val="ＭＳ 明朝"/>
      <family val="1"/>
      <charset val="128"/>
    </font>
    <font>
      <sz val="6"/>
      <name val="ＭＳ 明朝"/>
      <family val="1"/>
      <charset val="128"/>
    </font>
    <font>
      <vertAlign val="superscript"/>
      <sz val="9"/>
      <name val="ＭＳ 明朝"/>
      <family val="1"/>
      <charset val="128"/>
    </font>
    <font>
      <sz val="11"/>
      <name val="ＭＳ 明朝"/>
      <family val="1"/>
      <charset val="128"/>
    </font>
    <font>
      <sz val="10"/>
      <color indexed="8"/>
      <name val="游ゴシック"/>
      <family val="3"/>
      <charset val="128"/>
    </font>
    <font>
      <b/>
      <sz val="10"/>
      <color indexed="8"/>
      <name val="ＭＳ Ｐゴシック"/>
      <family val="3"/>
      <charset val="128"/>
    </font>
    <font>
      <b/>
      <i/>
      <sz val="11"/>
      <color indexed="8"/>
      <name val="ＭＳ Ｐゴシック"/>
      <family val="3"/>
      <charset val="128"/>
    </font>
    <font>
      <i/>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11"/>
      <color rgb="FFFF000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Meiryo UI"/>
      <family val="3"/>
      <charset val="128"/>
    </font>
    <font>
      <b/>
      <sz val="13"/>
      <name val="Meiryo UI"/>
      <family val="3"/>
      <charset val="128"/>
    </font>
    <font>
      <sz val="9"/>
      <name val="Meiryo UI"/>
      <family val="3"/>
      <charset val="128"/>
    </font>
    <font>
      <sz val="10"/>
      <color theme="1"/>
      <name val="Meiryo UI"/>
      <family val="3"/>
      <charset val="128"/>
    </font>
    <font>
      <sz val="11"/>
      <name val="ＭＳ Ｐ明朝"/>
      <family val="1"/>
      <charset val="128"/>
    </font>
    <font>
      <sz val="6"/>
      <name val="ＭＳ Ｐ明朝"/>
      <family val="1"/>
      <charset val="128"/>
    </font>
    <font>
      <sz val="9"/>
      <color theme="1"/>
      <name val="ＭＳ Ｐゴシック"/>
      <family val="3"/>
      <charset val="128"/>
      <scheme val="minor"/>
    </font>
    <font>
      <sz val="9"/>
      <color theme="1"/>
      <name val="Meiryo UI"/>
      <family val="3"/>
      <charset val="128"/>
    </font>
    <font>
      <sz val="8"/>
      <name val="Meiryo UI"/>
      <family val="3"/>
      <charset val="128"/>
    </font>
    <font>
      <b/>
      <i/>
      <sz val="10"/>
      <name val="Meiryo UI"/>
      <family val="3"/>
      <charset val="128"/>
    </font>
    <font>
      <vertAlign val="superscript"/>
      <sz val="9"/>
      <name val="Meiryo UI"/>
      <family val="3"/>
      <charset val="128"/>
    </font>
    <font>
      <b/>
      <sz val="10"/>
      <name val="Meiryo UI"/>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s>
  <borders count="51">
    <border>
      <left/>
      <right/>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dotted">
        <color indexed="64"/>
      </right>
      <top/>
      <bottom/>
      <diagonal/>
    </border>
    <border>
      <left style="dotted">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bottom/>
      <diagonal/>
    </border>
    <border>
      <left style="dashed">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s>
  <cellStyleXfs count="53">
    <xf numFmtId="0" fontId="0"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2" fillId="0" borderId="0" applyNumberFormat="0" applyFill="0" applyBorder="0" applyAlignment="0" applyProtection="0">
      <alignment vertical="center"/>
    </xf>
    <xf numFmtId="0" fontId="7" fillId="30" borderId="22" applyNumberFormat="0" applyAlignment="0" applyProtection="0">
      <alignment vertical="center"/>
    </xf>
    <xf numFmtId="0" fontId="13" fillId="31" borderId="0" applyNumberFormat="0" applyBorder="0" applyAlignment="0" applyProtection="0">
      <alignment vertical="center"/>
    </xf>
    <xf numFmtId="9" fontId="5" fillId="0" borderId="0" applyFont="0" applyFill="0" applyBorder="0" applyAlignment="0" applyProtection="0">
      <alignment vertical="center"/>
    </xf>
    <xf numFmtId="0" fontId="5" fillId="3" borderId="23" applyNumberFormat="0" applyFont="0" applyAlignment="0" applyProtection="0">
      <alignment vertical="center"/>
    </xf>
    <xf numFmtId="0" fontId="14" fillId="0" borderId="24" applyNumberFormat="0" applyFill="0" applyAlignment="0" applyProtection="0">
      <alignment vertical="center"/>
    </xf>
    <xf numFmtId="0" fontId="15" fillId="32" borderId="0" applyNumberFormat="0" applyBorder="0" applyAlignment="0" applyProtection="0">
      <alignment vertical="center"/>
    </xf>
    <xf numFmtId="0" fontId="16" fillId="33" borderId="25" applyNumberFormat="0" applyAlignment="0" applyProtection="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9" fillId="0" borderId="28" applyNumberFormat="0" applyFill="0" applyAlignment="0" applyProtection="0">
      <alignment vertical="center"/>
    </xf>
    <xf numFmtId="0" fontId="19" fillId="0" borderId="0" applyNumberFormat="0" applyFill="0" applyBorder="0" applyAlignment="0" applyProtection="0">
      <alignment vertical="center"/>
    </xf>
    <xf numFmtId="0" fontId="9" fillId="0" borderId="29" applyNumberFormat="0" applyFill="0" applyAlignment="0" applyProtection="0">
      <alignment vertical="center"/>
    </xf>
    <xf numFmtId="0" fontId="20" fillId="33" borderId="30" applyNumberFormat="0" applyAlignment="0" applyProtection="0">
      <alignment vertical="center"/>
    </xf>
    <xf numFmtId="0" fontId="21" fillId="0" borderId="0" applyNumberFormat="0" applyFill="0" applyBorder="0" applyAlignment="0" applyProtection="0">
      <alignment vertical="center"/>
    </xf>
    <xf numFmtId="0" fontId="22" fillId="2" borderId="25" applyNumberFormat="0" applyAlignment="0" applyProtection="0">
      <alignment vertical="center"/>
    </xf>
    <xf numFmtId="0" fontId="5" fillId="0" borderId="0">
      <alignment vertical="center"/>
    </xf>
    <xf numFmtId="0" fontId="23" fillId="0" borderId="0">
      <alignment vertical="center"/>
    </xf>
    <xf numFmtId="0" fontId="23" fillId="0" borderId="0">
      <alignment vertical="center"/>
    </xf>
    <xf numFmtId="0" fontId="24" fillId="3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0" fillId="0" borderId="0">
      <alignment vertical="center"/>
    </xf>
    <xf numFmtId="38" fontId="40" fillId="0" borderId="0" applyFont="0" applyFill="0" applyBorder="0" applyAlignment="0" applyProtection="0">
      <alignment vertical="center"/>
    </xf>
    <xf numFmtId="0" fontId="45" fillId="0" borderId="0"/>
    <xf numFmtId="0" fontId="47" fillId="0" borderId="0">
      <alignment vertical="center"/>
    </xf>
  </cellStyleXfs>
  <cellXfs count="205">
    <xf numFmtId="0" fontId="0" fillId="0" borderId="0" xfId="0" applyAlignment="1">
      <alignment vertical="center"/>
    </xf>
    <xf numFmtId="0" fontId="0" fillId="0" borderId="0" xfId="0" applyBorder="1" applyAlignment="1">
      <alignment vertical="center"/>
    </xf>
    <xf numFmtId="0" fontId="0" fillId="0" borderId="0" xfId="28" applyNumberFormat="1" applyFont="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3" fontId="0" fillId="0" borderId="0" xfId="0" applyNumberFormat="1" applyAlignment="1">
      <alignment vertical="center"/>
    </xf>
    <xf numFmtId="176" fontId="0" fillId="0" borderId="12" xfId="0" applyNumberFormat="1" applyBorder="1" applyAlignment="1">
      <alignment vertical="center"/>
    </xf>
    <xf numFmtId="176" fontId="0" fillId="0" borderId="13" xfId="0" applyNumberFormat="1" applyBorder="1" applyAlignment="1">
      <alignment vertical="center"/>
    </xf>
    <xf numFmtId="176" fontId="0" fillId="4" borderId="14" xfId="0" applyNumberFormat="1" applyFill="1" applyBorder="1" applyAlignment="1">
      <alignment vertical="center"/>
    </xf>
    <xf numFmtId="176" fontId="0" fillId="0" borderId="15" xfId="0" applyNumberFormat="1" applyBorder="1" applyAlignment="1">
      <alignment vertical="center"/>
    </xf>
    <xf numFmtId="176" fontId="0" fillId="0" borderId="16" xfId="0" applyNumberFormat="1" applyBorder="1" applyAlignment="1">
      <alignment vertical="center"/>
    </xf>
    <xf numFmtId="38" fontId="0" fillId="0" borderId="0" xfId="34" applyFont="1" applyAlignment="1">
      <alignment vertical="center"/>
    </xf>
    <xf numFmtId="38" fontId="0" fillId="4" borderId="17" xfId="34" applyFont="1" applyFill="1" applyBorder="1" applyAlignment="1">
      <alignment vertical="center"/>
    </xf>
    <xf numFmtId="0" fontId="0" fillId="4" borderId="18" xfId="0" applyFill="1" applyBorder="1" applyAlignment="1">
      <alignment vertical="center"/>
    </xf>
    <xf numFmtId="0" fontId="0" fillId="0" borderId="0" xfId="0" applyAlignment="1">
      <alignment horizontal="right" vertical="center"/>
    </xf>
    <xf numFmtId="1" fontId="0" fillId="0" borderId="0" xfId="0" applyNumberFormat="1" applyAlignment="1">
      <alignment vertical="center"/>
    </xf>
    <xf numFmtId="0" fontId="0" fillId="0" borderId="0" xfId="28" applyNumberFormat="1" applyFont="1" applyFill="1" applyBorder="1" applyAlignment="1">
      <alignment vertical="center"/>
    </xf>
    <xf numFmtId="0" fontId="0" fillId="0" borderId="12" xfId="0" applyBorder="1" applyAlignment="1">
      <alignment vertical="center"/>
    </xf>
    <xf numFmtId="0" fontId="0" fillId="0" borderId="12" xfId="0" applyBorder="1" applyAlignment="1">
      <alignment horizontal="center" vertical="center"/>
    </xf>
    <xf numFmtId="38" fontId="0" fillId="0" borderId="12" xfId="34" applyFont="1" applyBorder="1" applyAlignment="1">
      <alignment vertical="center"/>
    </xf>
    <xf numFmtId="3" fontId="0" fillId="0" borderId="12" xfId="0" applyNumberFormat="1" applyBorder="1" applyAlignment="1">
      <alignment vertical="center"/>
    </xf>
    <xf numFmtId="10" fontId="0" fillId="0" borderId="12" xfId="28" applyNumberFormat="1" applyFont="1" applyBorder="1" applyAlignment="1">
      <alignment vertical="center"/>
    </xf>
    <xf numFmtId="10" fontId="0" fillId="0" borderId="0" xfId="0" applyNumberFormat="1" applyAlignment="1">
      <alignment vertical="center"/>
    </xf>
    <xf numFmtId="1" fontId="0" fillId="4" borderId="31" xfId="0" applyNumberFormat="1" applyFill="1" applyBorder="1" applyAlignment="1">
      <alignment vertical="center"/>
    </xf>
    <xf numFmtId="49" fontId="25" fillId="0" borderId="0" xfId="0" applyNumberFormat="1" applyFont="1" applyAlignment="1">
      <alignment horizontal="left" vertical="top"/>
    </xf>
    <xf numFmtId="49" fontId="26" fillId="0" borderId="0" xfId="0" applyNumberFormat="1" applyFont="1" applyAlignment="1">
      <alignment horizontal="left" vertical="top"/>
    </xf>
    <xf numFmtId="38" fontId="27" fillId="0" borderId="0" xfId="34" applyFont="1" applyFill="1" applyAlignment="1" applyProtection="1">
      <alignment horizontal="right"/>
      <protection locked="0"/>
    </xf>
    <xf numFmtId="177" fontId="27" fillId="0" borderId="0" xfId="0" applyNumberFormat="1" applyFont="1" applyAlignment="1" applyProtection="1">
      <alignment horizontal="right"/>
      <protection locked="0"/>
    </xf>
    <xf numFmtId="38" fontId="27" fillId="4" borderId="12" xfId="34" applyFont="1" applyFill="1" applyBorder="1" applyAlignment="1" applyProtection="1">
      <alignment horizontal="right"/>
      <protection locked="0"/>
    </xf>
    <xf numFmtId="0" fontId="27" fillId="0" borderId="11" xfId="0" applyFont="1" applyBorder="1" applyAlignment="1" applyProtection="1">
      <alignment horizontal="center"/>
      <protection locked="0"/>
    </xf>
    <xf numFmtId="0" fontId="27" fillId="0" borderId="0" xfId="0" applyFont="1" applyAlignment="1" applyProtection="1">
      <alignment horizontal="center"/>
      <protection locked="0"/>
    </xf>
    <xf numFmtId="0" fontId="27" fillId="0" borderId="0" xfId="0" quotePrefix="1" applyFont="1" applyAlignment="1" applyProtection="1">
      <alignment horizontal="center"/>
      <protection locked="0"/>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0" fillId="0" borderId="0" xfId="0" applyAlignment="1"/>
    <xf numFmtId="0" fontId="0" fillId="0" borderId="0" xfId="0" applyFont="1" applyAlignment="1"/>
    <xf numFmtId="0" fontId="30" fillId="0" borderId="0" xfId="0" applyFont="1" applyAlignment="1"/>
    <xf numFmtId="49" fontId="26" fillId="0" borderId="0" xfId="0" applyNumberFormat="1" applyFont="1" applyFill="1" applyAlignment="1">
      <alignment horizontal="left" vertical="top"/>
    </xf>
    <xf numFmtId="49" fontId="26" fillId="0" borderId="12" xfId="0" applyNumberFormat="1" applyFont="1" applyFill="1" applyBorder="1" applyAlignment="1">
      <alignment horizontal="left" vertical="top" wrapText="1"/>
    </xf>
    <xf numFmtId="178" fontId="26" fillId="0" borderId="12" xfId="0" applyNumberFormat="1" applyFont="1" applyFill="1" applyBorder="1" applyAlignment="1">
      <alignment horizontal="left" vertical="top" wrapText="1"/>
    </xf>
    <xf numFmtId="49" fontId="26" fillId="0" borderId="12" xfId="0" applyNumberFormat="1" applyFont="1" applyFill="1" applyBorder="1" applyAlignment="1">
      <alignment horizontal="left" vertical="top"/>
    </xf>
    <xf numFmtId="37" fontId="26" fillId="0" borderId="12" xfId="0" applyNumberFormat="1" applyFont="1" applyFill="1" applyBorder="1" applyAlignment="1">
      <alignment horizontal="right"/>
    </xf>
    <xf numFmtId="37" fontId="26" fillId="0" borderId="38" xfId="0" applyNumberFormat="1" applyFont="1" applyFill="1" applyBorder="1" applyAlignment="1">
      <alignment horizontal="right"/>
    </xf>
    <xf numFmtId="37" fontId="26" fillId="4" borderId="13" xfId="0" applyNumberFormat="1" applyFont="1" applyFill="1" applyBorder="1" applyAlignment="1">
      <alignment horizontal="right"/>
    </xf>
    <xf numFmtId="37" fontId="26" fillId="0" borderId="31" xfId="0" applyNumberFormat="1" applyFont="1" applyFill="1" applyBorder="1" applyAlignment="1">
      <alignment horizontal="right"/>
    </xf>
    <xf numFmtId="37" fontId="26" fillId="0" borderId="39" xfId="0" applyNumberFormat="1" applyFont="1" applyFill="1" applyBorder="1" applyAlignment="1">
      <alignment horizontal="right"/>
    </xf>
    <xf numFmtId="49" fontId="32" fillId="0" borderId="0" xfId="0" applyNumberFormat="1" applyFont="1" applyAlignment="1">
      <alignment horizontal="left" vertical="top"/>
    </xf>
    <xf numFmtId="2" fontId="0" fillId="0" borderId="0" xfId="0" applyNumberFormat="1" applyAlignment="1">
      <alignment vertical="center"/>
    </xf>
    <xf numFmtId="38" fontId="0" fillId="0" borderId="0" xfId="0" applyNumberFormat="1" applyAlignment="1">
      <alignment vertical="center"/>
    </xf>
    <xf numFmtId="0" fontId="0" fillId="0" borderId="12" xfId="0" quotePrefix="1" applyBorder="1" applyAlignment="1">
      <alignment horizontal="right" vertical="center"/>
    </xf>
    <xf numFmtId="2" fontId="0" fillId="0" borderId="12" xfId="0" applyNumberFormat="1" applyBorder="1" applyAlignment="1">
      <alignment vertical="center"/>
    </xf>
    <xf numFmtId="0" fontId="0" fillId="0" borderId="12" xfId="0" quotePrefix="1" applyBorder="1" applyAlignment="1">
      <alignment vertical="center"/>
    </xf>
    <xf numFmtId="0" fontId="0" fillId="35" borderId="12" xfId="0" applyFill="1" applyBorder="1" applyAlignment="1">
      <alignment horizontal="center" vertical="center"/>
    </xf>
    <xf numFmtId="0" fontId="9" fillId="0" borderId="0" xfId="0" applyFont="1" applyAlignment="1">
      <alignment vertical="center"/>
    </xf>
    <xf numFmtId="49" fontId="26" fillId="4" borderId="12" xfId="0" applyNumberFormat="1" applyFont="1" applyFill="1" applyBorder="1" applyAlignment="1">
      <alignment horizontal="left" vertical="top"/>
    </xf>
    <xf numFmtId="0" fontId="33" fillId="0" borderId="0" xfId="0" applyFont="1" applyAlignment="1">
      <alignment vertical="center"/>
    </xf>
    <xf numFmtId="0" fontId="0" fillId="35" borderId="12" xfId="0" applyFill="1" applyBorder="1" applyAlignment="1">
      <alignment vertical="center"/>
    </xf>
    <xf numFmtId="0" fontId="0" fillId="35" borderId="12" xfId="0" applyFill="1" applyBorder="1" applyAlignment="1">
      <alignment horizontal="right" vertical="center"/>
    </xf>
    <xf numFmtId="0" fontId="0" fillId="0" borderId="40" xfId="0" applyBorder="1" applyAlignment="1">
      <alignment vertical="center"/>
    </xf>
    <xf numFmtId="179" fontId="0" fillId="0" borderId="16" xfId="0" applyNumberFormat="1" applyBorder="1" applyAlignment="1">
      <alignment vertical="center"/>
    </xf>
    <xf numFmtId="179" fontId="0" fillId="0" borderId="12" xfId="0" applyNumberFormat="1" applyBorder="1" applyAlignment="1">
      <alignment vertical="center"/>
    </xf>
    <xf numFmtId="179" fontId="0" fillId="0" borderId="12" xfId="34" applyNumberFormat="1" applyFont="1" applyBorder="1" applyAlignment="1">
      <alignment vertical="center"/>
    </xf>
    <xf numFmtId="179" fontId="0" fillId="0" borderId="16" xfId="34" applyNumberFormat="1" applyFont="1" applyBorder="1" applyAlignment="1">
      <alignment vertical="center"/>
    </xf>
    <xf numFmtId="179" fontId="0" fillId="0" borderId="40" xfId="0" applyNumberFormat="1" applyBorder="1" applyAlignment="1">
      <alignment vertical="center"/>
    </xf>
    <xf numFmtId="0" fontId="34" fillId="0" borderId="0" xfId="0" applyFont="1" applyAlignment="1">
      <alignment vertical="center"/>
    </xf>
    <xf numFmtId="0" fontId="0" fillId="0" borderId="12" xfId="0" applyBorder="1" applyAlignment="1">
      <alignment horizontal="right" vertical="center"/>
    </xf>
    <xf numFmtId="0" fontId="0" fillId="0" borderId="12" xfId="0" applyFill="1" applyBorder="1" applyAlignment="1">
      <alignment vertical="center"/>
    </xf>
    <xf numFmtId="0" fontId="0" fillId="0" borderId="16" xfId="28" applyNumberFormat="1" applyFont="1" applyBorder="1" applyAlignment="1">
      <alignment vertical="center"/>
    </xf>
    <xf numFmtId="0" fontId="0" fillId="35" borderId="16" xfId="0" applyFill="1" applyBorder="1" applyAlignment="1">
      <alignment vertical="center"/>
    </xf>
    <xf numFmtId="0" fontId="0" fillId="35" borderId="13" xfId="0" applyFill="1" applyBorder="1" applyAlignment="1">
      <alignment vertical="center"/>
    </xf>
    <xf numFmtId="0" fontId="0" fillId="0" borderId="9" xfId="0" applyBorder="1" applyAlignment="1">
      <alignment horizontal="centerContinuous" vertical="center"/>
    </xf>
    <xf numFmtId="0" fontId="0" fillId="0" borderId="9" xfId="0" applyBorder="1" applyAlignment="1">
      <alignment horizontal="right" vertical="center"/>
    </xf>
    <xf numFmtId="0" fontId="0" fillId="0" borderId="9" xfId="0" applyBorder="1" applyAlignment="1">
      <alignment vertical="center"/>
    </xf>
    <xf numFmtId="0" fontId="35" fillId="0" borderId="0" xfId="0" applyFont="1" applyAlignment="1">
      <alignment vertical="center"/>
    </xf>
    <xf numFmtId="0" fontId="36" fillId="0" borderId="0" xfId="0" applyFont="1" applyAlignment="1">
      <alignment horizontal="center" vertical="center"/>
    </xf>
    <xf numFmtId="0" fontId="1" fillId="0" borderId="0" xfId="47" applyFill="1">
      <alignment vertical="center"/>
    </xf>
    <xf numFmtId="0" fontId="37" fillId="0" borderId="0" xfId="47" applyFont="1" applyFill="1">
      <alignment vertical="center"/>
    </xf>
    <xf numFmtId="0" fontId="1" fillId="0" borderId="0" xfId="47" applyFill="1" applyAlignment="1">
      <alignment horizontal="center" vertical="center"/>
    </xf>
    <xf numFmtId="0" fontId="1" fillId="0" borderId="0" xfId="47">
      <alignment vertical="center"/>
    </xf>
    <xf numFmtId="0" fontId="1" fillId="0" borderId="0" xfId="47" applyAlignment="1">
      <alignment vertical="center" wrapText="1"/>
    </xf>
    <xf numFmtId="0" fontId="39" fillId="0" borderId="12" xfId="47" applyFont="1" applyFill="1" applyBorder="1" applyAlignment="1">
      <alignment vertical="center" wrapText="1"/>
    </xf>
    <xf numFmtId="0" fontId="1" fillId="0" borderId="12" xfId="47" applyBorder="1" applyAlignment="1">
      <alignment vertical="center" wrapText="1"/>
    </xf>
    <xf numFmtId="0" fontId="1" fillId="20" borderId="12" xfId="47" applyFill="1" applyBorder="1" applyAlignment="1">
      <alignment vertical="center" wrapText="1"/>
    </xf>
    <xf numFmtId="0" fontId="1" fillId="0" borderId="12" xfId="47" applyFill="1" applyBorder="1" applyAlignment="1">
      <alignment vertical="center" shrinkToFit="1"/>
    </xf>
    <xf numFmtId="38" fontId="0" fillId="36" borderId="12" xfId="48" applyFont="1" applyFill="1" applyBorder="1">
      <alignment vertical="center"/>
    </xf>
    <xf numFmtId="38" fontId="0" fillId="37" borderId="12" xfId="48" applyFont="1" applyFill="1" applyBorder="1">
      <alignment vertical="center"/>
    </xf>
    <xf numFmtId="0" fontId="1" fillId="0" borderId="12" xfId="47" applyFill="1" applyBorder="1">
      <alignment vertical="center"/>
    </xf>
    <xf numFmtId="38" fontId="0" fillId="20" borderId="12" xfId="48" applyFont="1" applyFill="1" applyBorder="1">
      <alignment vertical="center"/>
    </xf>
    <xf numFmtId="0" fontId="1" fillId="0" borderId="12" xfId="47" applyBorder="1">
      <alignment vertical="center"/>
    </xf>
    <xf numFmtId="0" fontId="1" fillId="0" borderId="13" xfId="47" applyBorder="1">
      <alignment vertical="center"/>
    </xf>
    <xf numFmtId="38" fontId="0" fillId="0" borderId="12" xfId="48" applyFont="1" applyBorder="1">
      <alignment vertical="center"/>
    </xf>
    <xf numFmtId="38" fontId="1" fillId="0" borderId="12" xfId="47" applyNumberFormat="1" applyBorder="1">
      <alignment vertical="center"/>
    </xf>
    <xf numFmtId="0" fontId="41" fillId="0" borderId="0" xfId="49" applyFont="1" applyFill="1" applyProtection="1">
      <alignment vertical="center"/>
    </xf>
    <xf numFmtId="0" fontId="41" fillId="0" borderId="0" xfId="49" applyFont="1" applyFill="1" applyAlignment="1" applyProtection="1">
      <alignment horizontal="right" vertical="center"/>
    </xf>
    <xf numFmtId="0" fontId="41" fillId="0" borderId="0" xfId="49" applyFont="1" applyFill="1" applyAlignment="1" applyProtection="1">
      <alignment horizontal="left" vertical="center"/>
    </xf>
    <xf numFmtId="0" fontId="41" fillId="0" borderId="12" xfId="49" applyFont="1" applyFill="1" applyBorder="1" applyAlignment="1" applyProtection="1">
      <alignment vertical="center"/>
    </xf>
    <xf numFmtId="38" fontId="41" fillId="0" borderId="12" xfId="49" applyNumberFormat="1" applyFont="1" applyFill="1" applyBorder="1" applyAlignment="1" applyProtection="1">
      <alignment vertical="center"/>
    </xf>
    <xf numFmtId="0" fontId="41" fillId="0" borderId="20" xfId="49" applyFont="1" applyFill="1" applyBorder="1" applyProtection="1">
      <alignment vertical="center"/>
    </xf>
    <xf numFmtId="0" fontId="41" fillId="0" borderId="0" xfId="49" applyFont="1" applyFill="1" applyBorder="1" applyAlignment="1" applyProtection="1">
      <alignment vertical="center"/>
    </xf>
    <xf numFmtId="38" fontId="44" fillId="0" borderId="12" xfId="50" applyFont="1" applyFill="1" applyBorder="1" applyAlignment="1" applyProtection="1">
      <alignment vertical="center"/>
    </xf>
    <xf numFmtId="38" fontId="44" fillId="0" borderId="0" xfId="50" applyFont="1" applyFill="1" applyBorder="1" applyAlignment="1" applyProtection="1">
      <alignment vertical="center"/>
    </xf>
    <xf numFmtId="180" fontId="41" fillId="0" borderId="12" xfId="51" applyNumberFormat="1" applyFont="1" applyFill="1" applyBorder="1" applyAlignment="1" applyProtection="1">
      <alignment vertical="center"/>
    </xf>
    <xf numFmtId="181" fontId="41" fillId="0" borderId="12" xfId="51" applyNumberFormat="1" applyFont="1" applyFill="1" applyBorder="1" applyAlignment="1" applyProtection="1">
      <alignment vertical="center"/>
    </xf>
    <xf numFmtId="180" fontId="41" fillId="0" borderId="0" xfId="51" applyNumberFormat="1" applyFont="1" applyFill="1" applyBorder="1" applyAlignment="1" applyProtection="1">
      <alignment vertical="center"/>
    </xf>
    <xf numFmtId="180" fontId="43" fillId="0" borderId="0" xfId="51" applyNumberFormat="1" applyFont="1" applyFill="1" applyAlignment="1" applyProtection="1">
      <alignment vertical="center"/>
    </xf>
    <xf numFmtId="181" fontId="41" fillId="0" borderId="0" xfId="51" applyNumberFormat="1" applyFont="1" applyFill="1" applyBorder="1" applyAlignment="1" applyProtection="1">
      <alignment vertical="center"/>
    </xf>
    <xf numFmtId="180" fontId="41" fillId="0" borderId="0" xfId="51" applyNumberFormat="1" applyFont="1" applyFill="1" applyAlignment="1" applyProtection="1">
      <alignment vertical="center"/>
    </xf>
    <xf numFmtId="180" fontId="48" fillId="0" borderId="0" xfId="52" applyNumberFormat="1" applyFont="1" applyProtection="1">
      <alignment vertical="center"/>
    </xf>
    <xf numFmtId="180" fontId="41" fillId="0" borderId="0" xfId="51" applyNumberFormat="1" applyFont="1" applyAlignment="1" applyProtection="1">
      <alignment vertical="center"/>
    </xf>
    <xf numFmtId="180" fontId="43" fillId="0" borderId="0" xfId="51" applyNumberFormat="1" applyFont="1" applyAlignment="1" applyProtection="1">
      <alignment vertical="center"/>
    </xf>
    <xf numFmtId="180" fontId="43" fillId="0" borderId="0" xfId="51" applyNumberFormat="1" applyFont="1" applyAlignment="1" applyProtection="1">
      <alignment horizontal="right" vertical="center"/>
    </xf>
    <xf numFmtId="180" fontId="43" fillId="0" borderId="19" xfId="51" applyNumberFormat="1" applyFont="1" applyBorder="1" applyAlignment="1" applyProtection="1">
      <alignment vertical="center"/>
    </xf>
    <xf numFmtId="180" fontId="43" fillId="0" borderId="9" xfId="51" applyNumberFormat="1" applyFont="1" applyBorder="1" applyAlignment="1" applyProtection="1">
      <alignment vertical="center"/>
    </xf>
    <xf numFmtId="180" fontId="41" fillId="0" borderId="19" xfId="51" applyNumberFormat="1" applyFont="1" applyBorder="1" applyAlignment="1" applyProtection="1">
      <alignment vertical="center"/>
    </xf>
    <xf numFmtId="180" fontId="41" fillId="0" borderId="38" xfId="51" applyNumberFormat="1" applyFont="1" applyBorder="1" applyAlignment="1" applyProtection="1">
      <alignment horizontal="center" vertical="center"/>
    </xf>
    <xf numFmtId="180" fontId="43" fillId="0" borderId="0" xfId="51" applyNumberFormat="1" applyFont="1" applyBorder="1" applyAlignment="1" applyProtection="1">
      <alignment vertical="center"/>
    </xf>
    <xf numFmtId="180" fontId="43" fillId="0" borderId="0" xfId="51" applyNumberFormat="1" applyFont="1" applyBorder="1" applyAlignment="1" applyProtection="1">
      <alignment horizontal="center" vertical="center"/>
    </xf>
    <xf numFmtId="180" fontId="43" fillId="0" borderId="20" xfId="51" applyNumberFormat="1" applyFont="1" applyBorder="1" applyAlignment="1" applyProtection="1">
      <alignment vertical="center"/>
    </xf>
    <xf numFmtId="180" fontId="43" fillId="0" borderId="42" xfId="51" applyNumberFormat="1" applyFont="1" applyBorder="1" applyAlignment="1" applyProtection="1">
      <alignment vertical="center"/>
    </xf>
    <xf numFmtId="180" fontId="43" fillId="0" borderId="43" xfId="51" applyNumberFormat="1" applyFont="1" applyBorder="1" applyAlignment="1" applyProtection="1">
      <alignment vertical="center"/>
    </xf>
    <xf numFmtId="180" fontId="43" fillId="0" borderId="33" xfId="51" applyNumberFormat="1" applyFont="1" applyBorder="1" applyAlignment="1" applyProtection="1">
      <alignment vertical="center"/>
    </xf>
    <xf numFmtId="180" fontId="49" fillId="0" borderId="43" xfId="51" applyNumberFormat="1" applyFont="1" applyBorder="1" applyAlignment="1" applyProtection="1">
      <alignment horizontal="right" vertical="center"/>
    </xf>
    <xf numFmtId="180" fontId="49" fillId="0" borderId="39" xfId="51" applyNumberFormat="1" applyFont="1" applyBorder="1" applyAlignment="1" applyProtection="1">
      <alignment horizontal="right" vertical="center"/>
    </xf>
    <xf numFmtId="180" fontId="50" fillId="0" borderId="20" xfId="51" applyNumberFormat="1" applyFont="1" applyBorder="1" applyAlignment="1" applyProtection="1">
      <alignment vertical="center"/>
    </xf>
    <xf numFmtId="180" fontId="41" fillId="0" borderId="0" xfId="51" applyNumberFormat="1" applyFont="1" applyBorder="1" applyAlignment="1" applyProtection="1">
      <alignment vertical="center"/>
    </xf>
    <xf numFmtId="180" fontId="43" fillId="0" borderId="44" xfId="51" applyNumberFormat="1" applyFont="1" applyBorder="1" applyAlignment="1" applyProtection="1">
      <alignment vertical="center"/>
    </xf>
    <xf numFmtId="180" fontId="43" fillId="0" borderId="45" xfId="51" applyNumberFormat="1" applyFont="1" applyBorder="1" applyAlignment="1" applyProtection="1">
      <alignment vertical="center" shrinkToFit="1"/>
    </xf>
    <xf numFmtId="180" fontId="43" fillId="0" borderId="20" xfId="51" applyNumberFormat="1" applyFont="1" applyBorder="1" applyAlignment="1" applyProtection="1">
      <alignment vertical="center" shrinkToFit="1"/>
    </xf>
    <xf numFmtId="180" fontId="43" fillId="0" borderId="0" xfId="51" applyNumberFormat="1" applyFont="1" applyBorder="1" applyAlignment="1" applyProtection="1">
      <alignment vertical="center" shrinkToFit="1"/>
    </xf>
    <xf numFmtId="180" fontId="43" fillId="0" borderId="46" xfId="51" applyNumberFormat="1" applyFont="1" applyBorder="1" applyAlignment="1" applyProtection="1">
      <alignment vertical="center"/>
    </xf>
    <xf numFmtId="180" fontId="43" fillId="0" borderId="47" xfId="51" applyNumberFormat="1" applyFont="1" applyBorder="1" applyAlignment="1" applyProtection="1">
      <alignment vertical="center"/>
    </xf>
    <xf numFmtId="180" fontId="43" fillId="0" borderId="48" xfId="51" applyNumberFormat="1" applyFont="1" applyBorder="1" applyAlignment="1" applyProtection="1">
      <alignment vertical="center" shrinkToFit="1"/>
    </xf>
    <xf numFmtId="180" fontId="43" fillId="0" borderId="49" xfId="51" applyNumberFormat="1" applyFont="1" applyBorder="1" applyAlignment="1" applyProtection="1">
      <alignment vertical="center"/>
    </xf>
    <xf numFmtId="180" fontId="43" fillId="0" borderId="39" xfId="51" applyNumberFormat="1" applyFont="1" applyBorder="1" applyAlignment="1" applyProtection="1">
      <alignment vertical="center" shrinkToFit="1"/>
    </xf>
    <xf numFmtId="180" fontId="43" fillId="0" borderId="13" xfId="51" applyNumberFormat="1" applyFont="1" applyBorder="1" applyAlignment="1" applyProtection="1">
      <alignment vertical="center"/>
    </xf>
    <xf numFmtId="180" fontId="43" fillId="0" borderId="15" xfId="51" applyNumberFormat="1" applyFont="1" applyBorder="1" applyAlignment="1" applyProtection="1">
      <alignment vertical="center"/>
    </xf>
    <xf numFmtId="182" fontId="43" fillId="0" borderId="12" xfId="51" applyNumberFormat="1" applyFont="1" applyBorder="1" applyAlignment="1" applyProtection="1">
      <alignment vertical="center" shrinkToFit="1"/>
    </xf>
    <xf numFmtId="180" fontId="49" fillId="0" borderId="0" xfId="51" applyNumberFormat="1" applyFont="1" applyAlignment="1" applyProtection="1">
      <alignment vertical="center"/>
    </xf>
    <xf numFmtId="180" fontId="43" fillId="0" borderId="0" xfId="51" applyNumberFormat="1" applyFont="1" applyAlignment="1" applyProtection="1">
      <alignment vertical="center" shrinkToFit="1"/>
    </xf>
    <xf numFmtId="180" fontId="43" fillId="0" borderId="16" xfId="51" applyNumberFormat="1" applyFont="1" applyBorder="1" applyAlignment="1" applyProtection="1">
      <alignment vertical="center"/>
    </xf>
    <xf numFmtId="183" fontId="43" fillId="0" borderId="16" xfId="51" applyNumberFormat="1" applyFont="1" applyBorder="1" applyAlignment="1" applyProtection="1">
      <alignment vertical="center" shrinkToFit="1"/>
    </xf>
    <xf numFmtId="38" fontId="41" fillId="0" borderId="0" xfId="49" applyNumberFormat="1" applyFont="1" applyFill="1" applyBorder="1" applyAlignment="1" applyProtection="1">
      <alignment vertical="center" shrinkToFit="1"/>
    </xf>
    <xf numFmtId="0" fontId="43" fillId="0" borderId="0" xfId="49" applyFont="1" applyFill="1" applyProtection="1">
      <alignment vertical="center"/>
    </xf>
    <xf numFmtId="38" fontId="43" fillId="0" borderId="0" xfId="49" applyNumberFormat="1" applyFont="1" applyFill="1" applyBorder="1" applyAlignment="1" applyProtection="1">
      <alignment vertical="center"/>
    </xf>
    <xf numFmtId="0" fontId="52" fillId="0" borderId="0" xfId="49" applyFont="1" applyFill="1" applyProtection="1">
      <alignment vertical="center"/>
    </xf>
    <xf numFmtId="38" fontId="0" fillId="0" borderId="0" xfId="34" applyFont="1" applyBorder="1" applyAlignment="1">
      <alignment vertical="center"/>
    </xf>
    <xf numFmtId="0" fontId="0" fillId="0" borderId="0" xfId="0" applyFill="1" applyAlignment="1">
      <alignment vertical="center"/>
    </xf>
    <xf numFmtId="0" fontId="0" fillId="0" borderId="38" xfId="0" applyBorder="1" applyAlignment="1">
      <alignment vertical="center"/>
    </xf>
    <xf numFmtId="1" fontId="0" fillId="4" borderId="39" xfId="0" applyNumberFormat="1" applyFill="1" applyBorder="1" applyAlignment="1">
      <alignment vertical="center"/>
    </xf>
    <xf numFmtId="0" fontId="0" fillId="0" borderId="19" xfId="0" applyBorder="1" applyAlignment="1">
      <alignment vertical="center"/>
    </xf>
    <xf numFmtId="38" fontId="5" fillId="37" borderId="12" xfId="34" applyFont="1" applyFill="1" applyBorder="1" applyAlignment="1">
      <alignment vertical="center"/>
    </xf>
    <xf numFmtId="0" fontId="0" fillId="0" borderId="42" xfId="0" applyBorder="1" applyAlignment="1">
      <alignment vertical="center"/>
    </xf>
    <xf numFmtId="1" fontId="0" fillId="4" borderId="12" xfId="0" applyNumberFormat="1" applyFill="1" applyBorder="1" applyAlignment="1">
      <alignment vertical="center"/>
    </xf>
    <xf numFmtId="38" fontId="0" fillId="4" borderId="13" xfId="34" applyFont="1" applyFill="1" applyBorder="1" applyAlignment="1">
      <alignment vertical="center"/>
    </xf>
    <xf numFmtId="3" fontId="0" fillId="0" borderId="0" xfId="0" applyNumberFormat="1" applyFill="1" applyAlignment="1">
      <alignment vertical="center"/>
    </xf>
    <xf numFmtId="0" fontId="0" fillId="0" borderId="20" xfId="0" applyBorder="1" applyAlignment="1">
      <alignment vertical="center"/>
    </xf>
    <xf numFmtId="0" fontId="0" fillId="4" borderId="13" xfId="0" applyFill="1" applyBorder="1" applyAlignment="1">
      <alignment vertical="center"/>
    </xf>
    <xf numFmtId="38" fontId="0" fillId="4" borderId="12" xfId="34" applyFont="1" applyFill="1" applyBorder="1" applyAlignment="1">
      <alignment vertical="center"/>
    </xf>
    <xf numFmtId="0" fontId="0" fillId="0" borderId="39" xfId="0" applyBorder="1" applyAlignment="1">
      <alignment vertical="center"/>
    </xf>
    <xf numFmtId="0" fontId="0" fillId="35" borderId="12" xfId="0"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4" borderId="7" xfId="0" applyFill="1" applyBorder="1" applyAlignment="1">
      <alignment horizontal="center" vertical="center"/>
    </xf>
    <xf numFmtId="0" fontId="0" fillId="0" borderId="9"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4" borderId="8" xfId="0"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4" borderId="50" xfId="0" applyFill="1" applyBorder="1" applyAlignment="1">
      <alignment horizontal="left" vertical="center"/>
    </xf>
    <xf numFmtId="0" fontId="25" fillId="0" borderId="0" xfId="0" applyFont="1" applyAlignment="1">
      <alignment vertical="center"/>
    </xf>
    <xf numFmtId="0" fontId="25" fillId="0" borderId="16"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horizontal="center" vertical="center"/>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21" xfId="0" applyFont="1" applyFill="1" applyBorder="1" applyAlignment="1">
      <alignment horizontal="center" vertical="center"/>
    </xf>
    <xf numFmtId="0" fontId="1" fillId="20" borderId="13" xfId="47" applyFill="1" applyBorder="1" applyAlignment="1">
      <alignment horizontal="center" vertical="center"/>
    </xf>
    <xf numFmtId="0" fontId="1" fillId="20" borderId="15" xfId="47" applyFill="1" applyBorder="1" applyAlignment="1">
      <alignment horizontal="center" vertical="center"/>
    </xf>
    <xf numFmtId="0" fontId="1" fillId="20" borderId="16" xfId="47" applyFill="1" applyBorder="1" applyAlignment="1">
      <alignment horizontal="center" vertical="center"/>
    </xf>
    <xf numFmtId="0" fontId="1" fillId="0" borderId="13" xfId="47" applyBorder="1" applyAlignment="1">
      <alignment horizontal="center" vertical="center"/>
    </xf>
    <xf numFmtId="0" fontId="1" fillId="0" borderId="16" xfId="47" applyBorder="1" applyAlignment="1">
      <alignment horizontal="center" vertical="center"/>
    </xf>
    <xf numFmtId="0" fontId="1" fillId="0" borderId="15" xfId="47" applyBorder="1" applyAlignment="1">
      <alignment horizontal="center" vertical="center"/>
    </xf>
    <xf numFmtId="0" fontId="42" fillId="0" borderId="17" xfId="49" applyFont="1" applyFill="1" applyBorder="1" applyAlignment="1" applyProtection="1">
      <alignment horizontal="center" vertical="center"/>
    </xf>
    <xf numFmtId="0" fontId="42" fillId="0" borderId="41" xfId="49" applyFont="1" applyFill="1" applyBorder="1" applyAlignment="1" applyProtection="1">
      <alignment horizontal="center" vertical="center"/>
    </xf>
    <xf numFmtId="0" fontId="42" fillId="0" borderId="18" xfId="49" applyFont="1" applyFill="1" applyBorder="1" applyAlignment="1" applyProtection="1">
      <alignment horizontal="center" vertical="center"/>
    </xf>
    <xf numFmtId="0" fontId="43" fillId="0" borderId="0" xfId="49" applyFont="1" applyFill="1" applyAlignment="1" applyProtection="1">
      <alignment horizontal="center" vertical="center"/>
    </xf>
    <xf numFmtId="0" fontId="35" fillId="0" borderId="0" xfId="0" applyFont="1" applyAlignment="1">
      <alignment vertical="center" wrapText="1"/>
    </xf>
    <xf numFmtId="0" fontId="0" fillId="0" borderId="0" xfId="0" applyAlignment="1">
      <alignment vertical="center" wrapText="1"/>
    </xf>
    <xf numFmtId="0" fontId="0" fillId="0" borderId="12" xfId="0" applyBorder="1" applyAlignment="1">
      <alignment horizontal="center" vertical="center"/>
    </xf>
    <xf numFmtId="0" fontId="0" fillId="37" borderId="12" xfId="0" applyFill="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xr:uid="{D5C20098-BE30-4F8E-8C80-C4F69950F93B}"/>
    <cellStyle name="桁区切り 2 2" xfId="50" xr:uid="{8366C654-0422-492C-8C3A-BF448B4608A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2 3" xfId="49" xr:uid="{40D60A37-E0DE-43E7-98D8-E68873ED1C09}"/>
    <cellStyle name="標準 3" xfId="45" xr:uid="{00000000-0005-0000-0000-00002D000000}"/>
    <cellStyle name="標準 4" xfId="47" xr:uid="{F04ACD5E-E4FD-424B-90CC-DAF1832A53E4}"/>
    <cellStyle name="標準 8" xfId="52" xr:uid="{D96AC0F3-615A-4A9B-BF58-AF866824E098}"/>
    <cellStyle name="標準_分析ファイル案1" xfId="51" xr:uid="{0DF720CC-9661-4456-A1E9-82D3EA010F53}"/>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257175</xdr:colOff>
      <xdr:row>39</xdr:row>
      <xdr:rowOff>85725</xdr:rowOff>
    </xdr:from>
    <xdr:to>
      <xdr:col>5</xdr:col>
      <xdr:colOff>66675</xdr:colOff>
      <xdr:row>40</xdr:row>
      <xdr:rowOff>133350</xdr:rowOff>
    </xdr:to>
    <xdr:sp macro="" textlink="">
      <xdr:nvSpPr>
        <xdr:cNvPr id="2" name="矢印: 下 1">
          <a:extLst>
            <a:ext uri="{FF2B5EF4-FFF2-40B4-BE49-F238E27FC236}">
              <a16:creationId xmlns:a16="http://schemas.microsoft.com/office/drawing/2014/main" id="{29BE98FA-03C8-4234-A5A3-AD2B32BF36A8}"/>
            </a:ext>
          </a:extLst>
        </xdr:cNvPr>
        <xdr:cNvSpPr/>
      </xdr:nvSpPr>
      <xdr:spPr>
        <a:xfrm>
          <a:off x="2905125" y="6848475"/>
          <a:ext cx="2038350" cy="219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476250</xdr:colOff>
      <xdr:row>13</xdr:row>
      <xdr:rowOff>9525</xdr:rowOff>
    </xdr:from>
    <xdr:to>
      <xdr:col>7</xdr:col>
      <xdr:colOff>342900</xdr:colOff>
      <xdr:row>16</xdr:row>
      <xdr:rowOff>76200</xdr:rowOff>
    </xdr:to>
    <xdr:sp macro="" textlink="">
      <xdr:nvSpPr>
        <xdr:cNvPr id="2" name="正方形/長方形 1">
          <a:extLst>
            <a:ext uri="{FF2B5EF4-FFF2-40B4-BE49-F238E27FC236}">
              <a16:creationId xmlns:a16="http://schemas.microsoft.com/office/drawing/2014/main" id="{557084F3-F018-4FF2-8BFB-46DF3990E357}"/>
            </a:ext>
          </a:extLst>
        </xdr:cNvPr>
        <xdr:cNvSpPr/>
      </xdr:nvSpPr>
      <xdr:spPr>
        <a:xfrm>
          <a:off x="5334000" y="2886075"/>
          <a:ext cx="1943100"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計算開始</a:t>
          </a:r>
        </a:p>
      </xdr:txBody>
    </xdr:sp>
    <xdr:clientData/>
  </xdr:twoCellAnchor>
  <xdr:twoCellAnchor>
    <xdr:from>
      <xdr:col>4</xdr:col>
      <xdr:colOff>361950</xdr:colOff>
      <xdr:row>4</xdr:row>
      <xdr:rowOff>95250</xdr:rowOff>
    </xdr:from>
    <xdr:to>
      <xdr:col>7</xdr:col>
      <xdr:colOff>266700</xdr:colOff>
      <xdr:row>11</xdr:row>
      <xdr:rowOff>104775</xdr:rowOff>
    </xdr:to>
    <xdr:sp macro="" textlink="">
      <xdr:nvSpPr>
        <xdr:cNvPr id="3" name="左矢印吹き出し 2">
          <a:extLst>
            <a:ext uri="{FF2B5EF4-FFF2-40B4-BE49-F238E27FC236}">
              <a16:creationId xmlns:a16="http://schemas.microsoft.com/office/drawing/2014/main" id="{63CFF298-0530-46ED-A8AE-80AF2EDAF4F5}"/>
            </a:ext>
          </a:extLst>
        </xdr:cNvPr>
        <xdr:cNvSpPr/>
      </xdr:nvSpPr>
      <xdr:spPr>
        <a:xfrm>
          <a:off x="5219700" y="781050"/>
          <a:ext cx="1981200" cy="1857375"/>
        </a:xfrm>
        <a:prstGeom prst="leftArrowCallou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rtlCol="0" anchor="ctr"/>
        <a:lstStyle/>
        <a:p>
          <a:pPr algn="ctr"/>
          <a:r>
            <a:rPr kumimoji="1" lang="ja-JP" altLang="en-US" sz="1100"/>
            <a:t>左側の購入や価格ベースの需要ベクトルを記入して、下の計算開始ボタンを押してください。右側に計算結果が表示されます。</a:t>
          </a:r>
        </a:p>
      </xdr:txBody>
    </xdr:sp>
    <xdr:clientData/>
  </xdr:twoCellAnchor>
  <xdr:twoCellAnchor>
    <xdr:from>
      <xdr:col>4</xdr:col>
      <xdr:colOff>466725</xdr:colOff>
      <xdr:row>18</xdr:row>
      <xdr:rowOff>104775</xdr:rowOff>
    </xdr:from>
    <xdr:to>
      <xdr:col>7</xdr:col>
      <xdr:colOff>333375</xdr:colOff>
      <xdr:row>22</xdr:row>
      <xdr:rowOff>0</xdr:rowOff>
    </xdr:to>
    <xdr:sp macro="" textlink="">
      <xdr:nvSpPr>
        <xdr:cNvPr id="4" name="正方形/長方形 3">
          <a:extLst>
            <a:ext uri="{FF2B5EF4-FFF2-40B4-BE49-F238E27FC236}">
              <a16:creationId xmlns:a16="http://schemas.microsoft.com/office/drawing/2014/main" id="{62F2EF6F-72C4-4191-8820-1F307AE8D666}"/>
            </a:ext>
          </a:extLst>
        </xdr:cNvPr>
        <xdr:cNvSpPr/>
      </xdr:nvSpPr>
      <xdr:spPr>
        <a:xfrm>
          <a:off x="5324475" y="3838575"/>
          <a:ext cx="1943100" cy="5810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kumimoji="1" lang="ja-JP" altLang="en-US" sz="1100"/>
            <a:t>データのクリア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28</xdr:row>
      <xdr:rowOff>28575</xdr:rowOff>
    </xdr:from>
    <xdr:to>
      <xdr:col>6</xdr:col>
      <xdr:colOff>304800</xdr:colOff>
      <xdr:row>29</xdr:row>
      <xdr:rowOff>76200</xdr:rowOff>
    </xdr:to>
    <xdr:sp macro="" textlink="">
      <xdr:nvSpPr>
        <xdr:cNvPr id="5" name="矢印: 下 4">
          <a:extLst>
            <a:ext uri="{FF2B5EF4-FFF2-40B4-BE49-F238E27FC236}">
              <a16:creationId xmlns:a16="http://schemas.microsoft.com/office/drawing/2014/main" id="{225C1D69-3404-4AED-8A46-73F8451674F1}"/>
            </a:ext>
          </a:extLst>
        </xdr:cNvPr>
        <xdr:cNvSpPr/>
      </xdr:nvSpPr>
      <xdr:spPr>
        <a:xfrm>
          <a:off x="3724275" y="4829175"/>
          <a:ext cx="2038350" cy="219075"/>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476250</xdr:colOff>
      <xdr:row>13</xdr:row>
      <xdr:rowOff>9525</xdr:rowOff>
    </xdr:from>
    <xdr:to>
      <xdr:col>7</xdr:col>
      <xdr:colOff>342900</xdr:colOff>
      <xdr:row>16</xdr:row>
      <xdr:rowOff>76200</xdr:rowOff>
    </xdr:to>
    <xdr:sp macro="" textlink="">
      <xdr:nvSpPr>
        <xdr:cNvPr id="2" name="正方形/長方形 1">
          <a:extLst>
            <a:ext uri="{FF2B5EF4-FFF2-40B4-BE49-F238E27FC236}">
              <a16:creationId xmlns:a16="http://schemas.microsoft.com/office/drawing/2014/main" id="{5B74C780-89D0-4710-BEE1-E421C0D994BE}"/>
            </a:ext>
          </a:extLst>
        </xdr:cNvPr>
        <xdr:cNvSpPr/>
      </xdr:nvSpPr>
      <xdr:spPr>
        <a:xfrm>
          <a:off x="5334000" y="2886075"/>
          <a:ext cx="1943100"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計算開始</a:t>
          </a:r>
        </a:p>
      </xdr:txBody>
    </xdr:sp>
    <xdr:clientData/>
  </xdr:twoCellAnchor>
  <xdr:twoCellAnchor>
    <xdr:from>
      <xdr:col>4</xdr:col>
      <xdr:colOff>361950</xdr:colOff>
      <xdr:row>4</xdr:row>
      <xdr:rowOff>95250</xdr:rowOff>
    </xdr:from>
    <xdr:to>
      <xdr:col>7</xdr:col>
      <xdr:colOff>266700</xdr:colOff>
      <xdr:row>11</xdr:row>
      <xdr:rowOff>104775</xdr:rowOff>
    </xdr:to>
    <xdr:sp macro="" textlink="">
      <xdr:nvSpPr>
        <xdr:cNvPr id="3" name="左矢印吹き出し 2">
          <a:extLst>
            <a:ext uri="{FF2B5EF4-FFF2-40B4-BE49-F238E27FC236}">
              <a16:creationId xmlns:a16="http://schemas.microsoft.com/office/drawing/2014/main" id="{5EF27386-CEFF-4A31-8E27-9E7C35BBCB3C}"/>
            </a:ext>
          </a:extLst>
        </xdr:cNvPr>
        <xdr:cNvSpPr/>
      </xdr:nvSpPr>
      <xdr:spPr>
        <a:xfrm>
          <a:off x="5219700" y="781050"/>
          <a:ext cx="1981200" cy="1857375"/>
        </a:xfrm>
        <a:prstGeom prst="leftArrowCallou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rtlCol="0" anchor="ctr"/>
        <a:lstStyle/>
        <a:p>
          <a:pPr algn="ctr"/>
          <a:r>
            <a:rPr kumimoji="1" lang="ja-JP" altLang="en-US" sz="1100"/>
            <a:t>左側の購入や価格ベースの需要ベクトルを記入して、下の計算開始ボタンを押してください。右側に計算結果が表示されます。</a:t>
          </a:r>
        </a:p>
      </xdr:txBody>
    </xdr:sp>
    <xdr:clientData/>
  </xdr:twoCellAnchor>
  <xdr:twoCellAnchor>
    <xdr:from>
      <xdr:col>4</xdr:col>
      <xdr:colOff>466725</xdr:colOff>
      <xdr:row>18</xdr:row>
      <xdr:rowOff>104775</xdr:rowOff>
    </xdr:from>
    <xdr:to>
      <xdr:col>7</xdr:col>
      <xdr:colOff>333375</xdr:colOff>
      <xdr:row>22</xdr:row>
      <xdr:rowOff>0</xdr:rowOff>
    </xdr:to>
    <xdr:sp macro="" textlink="">
      <xdr:nvSpPr>
        <xdr:cNvPr id="4" name="正方形/長方形 3">
          <a:extLst>
            <a:ext uri="{FF2B5EF4-FFF2-40B4-BE49-F238E27FC236}">
              <a16:creationId xmlns:a16="http://schemas.microsoft.com/office/drawing/2014/main" id="{D41E54E8-8F9A-48D2-BA43-EF3EFF9520C2}"/>
            </a:ext>
          </a:extLst>
        </xdr:cNvPr>
        <xdr:cNvSpPr/>
      </xdr:nvSpPr>
      <xdr:spPr>
        <a:xfrm>
          <a:off x="5324475" y="3838575"/>
          <a:ext cx="1943100" cy="5810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kumimoji="1" lang="ja-JP" altLang="en-US" sz="1100"/>
            <a:t>データのクリア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27"/>
  <sheetViews>
    <sheetView zoomScaleNormal="100" workbookViewId="0">
      <selection activeCell="D3" sqref="D3"/>
    </sheetView>
  </sheetViews>
  <sheetFormatPr defaultRowHeight="13.5"/>
  <cols>
    <col min="1" max="1" width="5.375" customWidth="1"/>
    <col min="2" max="2" width="32" customWidth="1"/>
  </cols>
  <sheetData>
    <row r="2" spans="2:6">
      <c r="B2" s="61" t="s">
        <v>189</v>
      </c>
    </row>
    <row r="3" spans="2:6">
      <c r="B3" s="61"/>
      <c r="F3" s="82" t="s">
        <v>194</v>
      </c>
    </row>
    <row r="4" spans="2:6">
      <c r="B4" s="72" t="s">
        <v>185</v>
      </c>
      <c r="F4" s="81" t="s">
        <v>196</v>
      </c>
    </row>
    <row r="5" spans="2:6">
      <c r="B5" t="s">
        <v>29</v>
      </c>
      <c r="F5" s="81" t="s">
        <v>197</v>
      </c>
    </row>
    <row r="6" spans="2:6">
      <c r="F6" s="81" t="s">
        <v>198</v>
      </c>
    </row>
    <row r="7" spans="2:6">
      <c r="B7" s="72" t="s">
        <v>186</v>
      </c>
      <c r="F7" s="81" t="s">
        <v>195</v>
      </c>
    </row>
    <row r="8" spans="2:6">
      <c r="B8" t="s">
        <v>192</v>
      </c>
    </row>
    <row r="10" spans="2:6">
      <c r="B10" s="60" t="s">
        <v>187</v>
      </c>
      <c r="C10" s="65" t="s">
        <v>30</v>
      </c>
    </row>
    <row r="11" spans="2:6">
      <c r="B11" s="167" t="s">
        <v>31</v>
      </c>
      <c r="C11" s="20">
        <v>38000</v>
      </c>
    </row>
    <row r="12" spans="2:6" ht="27">
      <c r="B12" s="167" t="s">
        <v>32</v>
      </c>
      <c r="C12" s="20">
        <v>107108</v>
      </c>
    </row>
    <row r="13" spans="2:6" ht="40.5">
      <c r="B13" s="167" t="s">
        <v>33</v>
      </c>
      <c r="C13" s="20">
        <v>17493</v>
      </c>
    </row>
    <row r="14" spans="2:6" ht="27">
      <c r="B14" s="167" t="s">
        <v>34</v>
      </c>
      <c r="C14" s="20">
        <v>1829</v>
      </c>
    </row>
    <row r="15" spans="2:6">
      <c r="B15" s="167" t="s">
        <v>35</v>
      </c>
      <c r="C15" s="17">
        <v>153</v>
      </c>
    </row>
    <row r="16" spans="2:6">
      <c r="B16" s="167" t="s">
        <v>36</v>
      </c>
      <c r="C16" s="17">
        <v>281</v>
      </c>
    </row>
    <row r="17" spans="2:3">
      <c r="B17" s="167" t="s">
        <v>37</v>
      </c>
      <c r="C17" s="20">
        <v>3706</v>
      </c>
    </row>
    <row r="18" spans="2:3">
      <c r="B18" s="167" t="s">
        <v>38</v>
      </c>
      <c r="C18" s="20">
        <v>12175</v>
      </c>
    </row>
    <row r="19" spans="2:3">
      <c r="B19" s="167" t="s">
        <v>39</v>
      </c>
      <c r="C19" s="20">
        <v>2978</v>
      </c>
    </row>
    <row r="20" spans="2:3">
      <c r="B20" s="167" t="s">
        <v>40</v>
      </c>
      <c r="C20" s="17">
        <v>344</v>
      </c>
    </row>
    <row r="21" spans="2:3">
      <c r="B21" s="65" t="s">
        <v>41</v>
      </c>
      <c r="C21" s="20">
        <v>184067</v>
      </c>
    </row>
    <row r="23" spans="2:3">
      <c r="B23" s="72" t="s">
        <v>188</v>
      </c>
    </row>
    <row r="24" spans="2:3">
      <c r="B24" s="14" t="s">
        <v>42</v>
      </c>
      <c r="C24" t="s">
        <v>43</v>
      </c>
    </row>
    <row r="25" spans="2:3">
      <c r="B25" s="14" t="s">
        <v>44</v>
      </c>
      <c r="C25" t="s">
        <v>45</v>
      </c>
    </row>
    <row r="26" spans="2:3">
      <c r="B26" s="14" t="s">
        <v>46</v>
      </c>
    </row>
    <row r="27" spans="2:3">
      <c r="B27" s="14" t="s">
        <v>57</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68D6-5CEC-4F35-ABE0-F170F4D0888B}">
  <sheetPr>
    <tabColor rgb="FF00B0F0"/>
  </sheetPr>
  <dimension ref="C1:L197"/>
  <sheetViews>
    <sheetView topLeftCell="C1" zoomScaleNormal="100" workbookViewId="0">
      <selection activeCell="C1" sqref="C1"/>
    </sheetView>
  </sheetViews>
  <sheetFormatPr defaultRowHeight="13.5"/>
  <cols>
    <col min="4" max="4" width="24.875" style="179" customWidth="1"/>
    <col min="5" max="5" width="10.5" customWidth="1"/>
    <col min="6" max="6" width="8.875" customWidth="1"/>
    <col min="8" max="9" width="11" customWidth="1"/>
    <col min="260" max="260" width="17.5" customWidth="1"/>
    <col min="261" max="261" width="10.5" customWidth="1"/>
    <col min="262" max="262" width="8.875" customWidth="1"/>
    <col min="264" max="265" width="11" customWidth="1"/>
    <col min="516" max="516" width="17.5" customWidth="1"/>
    <col min="517" max="517" width="10.5" customWidth="1"/>
    <col min="518" max="518" width="8.875" customWidth="1"/>
    <col min="520" max="521" width="11" customWidth="1"/>
    <col min="772" max="772" width="17.5" customWidth="1"/>
    <col min="773" max="773" width="10.5" customWidth="1"/>
    <col min="774" max="774" width="8.875" customWidth="1"/>
    <col min="776" max="777" width="11" customWidth="1"/>
    <col min="1028" max="1028" width="17.5" customWidth="1"/>
    <col min="1029" max="1029" width="10.5" customWidth="1"/>
    <col min="1030" max="1030" width="8.875" customWidth="1"/>
    <col min="1032" max="1033" width="11" customWidth="1"/>
    <col min="1284" max="1284" width="17.5" customWidth="1"/>
    <col min="1285" max="1285" width="10.5" customWidth="1"/>
    <col min="1286" max="1286" width="8.875" customWidth="1"/>
    <col min="1288" max="1289" width="11" customWidth="1"/>
    <col min="1540" max="1540" width="17.5" customWidth="1"/>
    <col min="1541" max="1541" width="10.5" customWidth="1"/>
    <col min="1542" max="1542" width="8.875" customWidth="1"/>
    <col min="1544" max="1545" width="11" customWidth="1"/>
    <col min="1796" max="1796" width="17.5" customWidth="1"/>
    <col min="1797" max="1797" width="10.5" customWidth="1"/>
    <col min="1798" max="1798" width="8.875" customWidth="1"/>
    <col min="1800" max="1801" width="11" customWidth="1"/>
    <col min="2052" max="2052" width="17.5" customWidth="1"/>
    <col min="2053" max="2053" width="10.5" customWidth="1"/>
    <col min="2054" max="2054" width="8.875" customWidth="1"/>
    <col min="2056" max="2057" width="11" customWidth="1"/>
    <col min="2308" max="2308" width="17.5" customWidth="1"/>
    <col min="2309" max="2309" width="10.5" customWidth="1"/>
    <col min="2310" max="2310" width="8.875" customWidth="1"/>
    <col min="2312" max="2313" width="11" customWidth="1"/>
    <col min="2564" max="2564" width="17.5" customWidth="1"/>
    <col min="2565" max="2565" width="10.5" customWidth="1"/>
    <col min="2566" max="2566" width="8.875" customWidth="1"/>
    <col min="2568" max="2569" width="11" customWidth="1"/>
    <col min="2820" max="2820" width="17.5" customWidth="1"/>
    <col min="2821" max="2821" width="10.5" customWidth="1"/>
    <col min="2822" max="2822" width="8.875" customWidth="1"/>
    <col min="2824" max="2825" width="11" customWidth="1"/>
    <col min="3076" max="3076" width="17.5" customWidth="1"/>
    <col min="3077" max="3077" width="10.5" customWidth="1"/>
    <col min="3078" max="3078" width="8.875" customWidth="1"/>
    <col min="3080" max="3081" width="11" customWidth="1"/>
    <col min="3332" max="3332" width="17.5" customWidth="1"/>
    <col min="3333" max="3333" width="10.5" customWidth="1"/>
    <col min="3334" max="3334" width="8.875" customWidth="1"/>
    <col min="3336" max="3337" width="11" customWidth="1"/>
    <col min="3588" max="3588" width="17.5" customWidth="1"/>
    <col min="3589" max="3589" width="10.5" customWidth="1"/>
    <col min="3590" max="3590" width="8.875" customWidth="1"/>
    <col min="3592" max="3593" width="11" customWidth="1"/>
    <col min="3844" max="3844" width="17.5" customWidth="1"/>
    <col min="3845" max="3845" width="10.5" customWidth="1"/>
    <col min="3846" max="3846" width="8.875" customWidth="1"/>
    <col min="3848" max="3849" width="11" customWidth="1"/>
    <col min="4100" max="4100" width="17.5" customWidth="1"/>
    <col min="4101" max="4101" width="10.5" customWidth="1"/>
    <col min="4102" max="4102" width="8.875" customWidth="1"/>
    <col min="4104" max="4105" width="11" customWidth="1"/>
    <col min="4356" max="4356" width="17.5" customWidth="1"/>
    <col min="4357" max="4357" width="10.5" customWidth="1"/>
    <col min="4358" max="4358" width="8.875" customWidth="1"/>
    <col min="4360" max="4361" width="11" customWidth="1"/>
    <col min="4612" max="4612" width="17.5" customWidth="1"/>
    <col min="4613" max="4613" width="10.5" customWidth="1"/>
    <col min="4614" max="4614" width="8.875" customWidth="1"/>
    <col min="4616" max="4617" width="11" customWidth="1"/>
    <col min="4868" max="4868" width="17.5" customWidth="1"/>
    <col min="4869" max="4869" width="10.5" customWidth="1"/>
    <col min="4870" max="4870" width="8.875" customWidth="1"/>
    <col min="4872" max="4873" width="11" customWidth="1"/>
    <col min="5124" max="5124" width="17.5" customWidth="1"/>
    <col min="5125" max="5125" width="10.5" customWidth="1"/>
    <col min="5126" max="5126" width="8.875" customWidth="1"/>
    <col min="5128" max="5129" width="11" customWidth="1"/>
    <col min="5380" max="5380" width="17.5" customWidth="1"/>
    <col min="5381" max="5381" width="10.5" customWidth="1"/>
    <col min="5382" max="5382" width="8.875" customWidth="1"/>
    <col min="5384" max="5385" width="11" customWidth="1"/>
    <col min="5636" max="5636" width="17.5" customWidth="1"/>
    <col min="5637" max="5637" width="10.5" customWidth="1"/>
    <col min="5638" max="5638" width="8.875" customWidth="1"/>
    <col min="5640" max="5641" width="11" customWidth="1"/>
    <col min="5892" max="5892" width="17.5" customWidth="1"/>
    <col min="5893" max="5893" width="10.5" customWidth="1"/>
    <col min="5894" max="5894" width="8.875" customWidth="1"/>
    <col min="5896" max="5897" width="11" customWidth="1"/>
    <col min="6148" max="6148" width="17.5" customWidth="1"/>
    <col min="6149" max="6149" width="10.5" customWidth="1"/>
    <col min="6150" max="6150" width="8.875" customWidth="1"/>
    <col min="6152" max="6153" width="11" customWidth="1"/>
    <col min="6404" max="6404" width="17.5" customWidth="1"/>
    <col min="6405" max="6405" width="10.5" customWidth="1"/>
    <col min="6406" max="6406" width="8.875" customWidth="1"/>
    <col min="6408" max="6409" width="11" customWidth="1"/>
    <col min="6660" max="6660" width="17.5" customWidth="1"/>
    <col min="6661" max="6661" width="10.5" customWidth="1"/>
    <col min="6662" max="6662" width="8.875" customWidth="1"/>
    <col min="6664" max="6665" width="11" customWidth="1"/>
    <col min="6916" max="6916" width="17.5" customWidth="1"/>
    <col min="6917" max="6917" width="10.5" customWidth="1"/>
    <col min="6918" max="6918" width="8.875" customWidth="1"/>
    <col min="6920" max="6921" width="11" customWidth="1"/>
    <col min="7172" max="7172" width="17.5" customWidth="1"/>
    <col min="7173" max="7173" width="10.5" customWidth="1"/>
    <col min="7174" max="7174" width="8.875" customWidth="1"/>
    <col min="7176" max="7177" width="11" customWidth="1"/>
    <col min="7428" max="7428" width="17.5" customWidth="1"/>
    <col min="7429" max="7429" width="10.5" customWidth="1"/>
    <col min="7430" max="7430" width="8.875" customWidth="1"/>
    <col min="7432" max="7433" width="11" customWidth="1"/>
    <col min="7684" max="7684" width="17.5" customWidth="1"/>
    <col min="7685" max="7685" width="10.5" customWidth="1"/>
    <col min="7686" max="7686" width="8.875" customWidth="1"/>
    <col min="7688" max="7689" width="11" customWidth="1"/>
    <col min="7940" max="7940" width="17.5" customWidth="1"/>
    <col min="7941" max="7941" width="10.5" customWidth="1"/>
    <col min="7942" max="7942" width="8.875" customWidth="1"/>
    <col min="7944" max="7945" width="11" customWidth="1"/>
    <col min="8196" max="8196" width="17.5" customWidth="1"/>
    <col min="8197" max="8197" width="10.5" customWidth="1"/>
    <col min="8198" max="8198" width="8.875" customWidth="1"/>
    <col min="8200" max="8201" width="11" customWidth="1"/>
    <col min="8452" max="8452" width="17.5" customWidth="1"/>
    <col min="8453" max="8453" width="10.5" customWidth="1"/>
    <col min="8454" max="8454" width="8.875" customWidth="1"/>
    <col min="8456" max="8457" width="11" customWidth="1"/>
    <col min="8708" max="8708" width="17.5" customWidth="1"/>
    <col min="8709" max="8709" width="10.5" customWidth="1"/>
    <col min="8710" max="8710" width="8.875" customWidth="1"/>
    <col min="8712" max="8713" width="11" customWidth="1"/>
    <col min="8964" max="8964" width="17.5" customWidth="1"/>
    <col min="8965" max="8965" width="10.5" customWidth="1"/>
    <col min="8966" max="8966" width="8.875" customWidth="1"/>
    <col min="8968" max="8969" width="11" customWidth="1"/>
    <col min="9220" max="9220" width="17.5" customWidth="1"/>
    <col min="9221" max="9221" width="10.5" customWidth="1"/>
    <col min="9222" max="9222" width="8.875" customWidth="1"/>
    <col min="9224" max="9225" width="11" customWidth="1"/>
    <col min="9476" max="9476" width="17.5" customWidth="1"/>
    <col min="9477" max="9477" width="10.5" customWidth="1"/>
    <col min="9478" max="9478" width="8.875" customWidth="1"/>
    <col min="9480" max="9481" width="11" customWidth="1"/>
    <col min="9732" max="9732" width="17.5" customWidth="1"/>
    <col min="9733" max="9733" width="10.5" customWidth="1"/>
    <col min="9734" max="9734" width="8.875" customWidth="1"/>
    <col min="9736" max="9737" width="11" customWidth="1"/>
    <col min="9988" max="9988" width="17.5" customWidth="1"/>
    <col min="9989" max="9989" width="10.5" customWidth="1"/>
    <col min="9990" max="9990" width="8.875" customWidth="1"/>
    <col min="9992" max="9993" width="11" customWidth="1"/>
    <col min="10244" max="10244" width="17.5" customWidth="1"/>
    <col min="10245" max="10245" width="10.5" customWidth="1"/>
    <col min="10246" max="10246" width="8.875" customWidth="1"/>
    <col min="10248" max="10249" width="11" customWidth="1"/>
    <col min="10500" max="10500" width="17.5" customWidth="1"/>
    <col min="10501" max="10501" width="10.5" customWidth="1"/>
    <col min="10502" max="10502" width="8.875" customWidth="1"/>
    <col min="10504" max="10505" width="11" customWidth="1"/>
    <col min="10756" max="10756" width="17.5" customWidth="1"/>
    <col min="10757" max="10757" width="10.5" customWidth="1"/>
    <col min="10758" max="10758" width="8.875" customWidth="1"/>
    <col min="10760" max="10761" width="11" customWidth="1"/>
    <col min="11012" max="11012" width="17.5" customWidth="1"/>
    <col min="11013" max="11013" width="10.5" customWidth="1"/>
    <col min="11014" max="11014" width="8.875" customWidth="1"/>
    <col min="11016" max="11017" width="11" customWidth="1"/>
    <col min="11268" max="11268" width="17.5" customWidth="1"/>
    <col min="11269" max="11269" width="10.5" customWidth="1"/>
    <col min="11270" max="11270" width="8.875" customWidth="1"/>
    <col min="11272" max="11273" width="11" customWidth="1"/>
    <col min="11524" max="11524" width="17.5" customWidth="1"/>
    <col min="11525" max="11525" width="10.5" customWidth="1"/>
    <col min="11526" max="11526" width="8.875" customWidth="1"/>
    <col min="11528" max="11529" width="11" customWidth="1"/>
    <col min="11780" max="11780" width="17.5" customWidth="1"/>
    <col min="11781" max="11781" width="10.5" customWidth="1"/>
    <col min="11782" max="11782" width="8.875" customWidth="1"/>
    <col min="11784" max="11785" width="11" customWidth="1"/>
    <col min="12036" max="12036" width="17.5" customWidth="1"/>
    <col min="12037" max="12037" width="10.5" customWidth="1"/>
    <col min="12038" max="12038" width="8.875" customWidth="1"/>
    <col min="12040" max="12041" width="11" customWidth="1"/>
    <col min="12292" max="12292" width="17.5" customWidth="1"/>
    <col min="12293" max="12293" width="10.5" customWidth="1"/>
    <col min="12294" max="12294" width="8.875" customWidth="1"/>
    <col min="12296" max="12297" width="11" customWidth="1"/>
    <col min="12548" max="12548" width="17.5" customWidth="1"/>
    <col min="12549" max="12549" width="10.5" customWidth="1"/>
    <col min="12550" max="12550" width="8.875" customWidth="1"/>
    <col min="12552" max="12553" width="11" customWidth="1"/>
    <col min="12804" max="12804" width="17.5" customWidth="1"/>
    <col min="12805" max="12805" width="10.5" customWidth="1"/>
    <col min="12806" max="12806" width="8.875" customWidth="1"/>
    <col min="12808" max="12809" width="11" customWidth="1"/>
    <col min="13060" max="13060" width="17.5" customWidth="1"/>
    <col min="13061" max="13061" width="10.5" customWidth="1"/>
    <col min="13062" max="13062" width="8.875" customWidth="1"/>
    <col min="13064" max="13065" width="11" customWidth="1"/>
    <col min="13316" max="13316" width="17.5" customWidth="1"/>
    <col min="13317" max="13317" width="10.5" customWidth="1"/>
    <col min="13318" max="13318" width="8.875" customWidth="1"/>
    <col min="13320" max="13321" width="11" customWidth="1"/>
    <col min="13572" max="13572" width="17.5" customWidth="1"/>
    <col min="13573" max="13573" width="10.5" customWidth="1"/>
    <col min="13574" max="13574" width="8.875" customWidth="1"/>
    <col min="13576" max="13577" width="11" customWidth="1"/>
    <col min="13828" max="13828" width="17.5" customWidth="1"/>
    <col min="13829" max="13829" width="10.5" customWidth="1"/>
    <col min="13830" max="13830" width="8.875" customWidth="1"/>
    <col min="13832" max="13833" width="11" customWidth="1"/>
    <col min="14084" max="14084" width="17.5" customWidth="1"/>
    <col min="14085" max="14085" width="10.5" customWidth="1"/>
    <col min="14086" max="14086" width="8.875" customWidth="1"/>
    <col min="14088" max="14089" width="11" customWidth="1"/>
    <col min="14340" max="14340" width="17.5" customWidth="1"/>
    <col min="14341" max="14341" width="10.5" customWidth="1"/>
    <col min="14342" max="14342" width="8.875" customWidth="1"/>
    <col min="14344" max="14345" width="11" customWidth="1"/>
    <col min="14596" max="14596" width="17.5" customWidth="1"/>
    <col min="14597" max="14597" width="10.5" customWidth="1"/>
    <col min="14598" max="14598" width="8.875" customWidth="1"/>
    <col min="14600" max="14601" width="11" customWidth="1"/>
    <col min="14852" max="14852" width="17.5" customWidth="1"/>
    <col min="14853" max="14853" width="10.5" customWidth="1"/>
    <col min="14854" max="14854" width="8.875" customWidth="1"/>
    <col min="14856" max="14857" width="11" customWidth="1"/>
    <col min="15108" max="15108" width="17.5" customWidth="1"/>
    <col min="15109" max="15109" width="10.5" customWidth="1"/>
    <col min="15110" max="15110" width="8.875" customWidth="1"/>
    <col min="15112" max="15113" width="11" customWidth="1"/>
    <col min="15364" max="15364" width="17.5" customWidth="1"/>
    <col min="15365" max="15365" width="10.5" customWidth="1"/>
    <col min="15366" max="15366" width="8.875" customWidth="1"/>
    <col min="15368" max="15369" width="11" customWidth="1"/>
    <col min="15620" max="15620" width="17.5" customWidth="1"/>
    <col min="15621" max="15621" width="10.5" customWidth="1"/>
    <col min="15622" max="15622" width="8.875" customWidth="1"/>
    <col min="15624" max="15625" width="11" customWidth="1"/>
    <col min="15876" max="15876" width="17.5" customWidth="1"/>
    <col min="15877" max="15877" width="10.5" customWidth="1"/>
    <col min="15878" max="15878" width="8.875" customWidth="1"/>
    <col min="15880" max="15881" width="11" customWidth="1"/>
    <col min="16132" max="16132" width="17.5" customWidth="1"/>
    <col min="16133" max="16133" width="10.5" customWidth="1"/>
    <col min="16134" max="16134" width="8.875" customWidth="1"/>
    <col min="16136" max="16137" width="11" customWidth="1"/>
  </cols>
  <sheetData>
    <row r="1" spans="3:12">
      <c r="C1" t="s">
        <v>624</v>
      </c>
    </row>
    <row r="2" spans="3:12">
      <c r="C2" t="s">
        <v>625</v>
      </c>
    </row>
    <row r="5" spans="3:12">
      <c r="E5" s="202" t="s">
        <v>626</v>
      </c>
      <c r="F5" s="202"/>
      <c r="H5" s="203" t="s">
        <v>627</v>
      </c>
      <c r="I5" s="200" t="s">
        <v>628</v>
      </c>
      <c r="J5" s="203" t="s">
        <v>152</v>
      </c>
      <c r="K5" s="204" t="s">
        <v>629</v>
      </c>
      <c r="L5" s="201" t="s">
        <v>630</v>
      </c>
    </row>
    <row r="6" spans="3:12">
      <c r="E6" s="154" t="s">
        <v>631</v>
      </c>
      <c r="H6" s="203"/>
      <c r="I6" s="200"/>
      <c r="J6" s="203"/>
      <c r="K6" s="204"/>
      <c r="L6" s="201"/>
    </row>
    <row r="7" spans="3:12">
      <c r="E7" s="154" t="s">
        <v>632</v>
      </c>
      <c r="F7" t="s">
        <v>633</v>
      </c>
      <c r="H7" s="203"/>
      <c r="I7" s="200"/>
      <c r="J7" s="203"/>
      <c r="K7" s="204"/>
      <c r="L7" s="201"/>
    </row>
    <row r="8" spans="3:12">
      <c r="C8">
        <v>111</v>
      </c>
      <c r="D8" s="179" t="s">
        <v>2</v>
      </c>
      <c r="E8" s="154">
        <v>0</v>
      </c>
      <c r="F8" s="55">
        <f>E8/$E$196</f>
        <v>0</v>
      </c>
      <c r="H8" s="155"/>
      <c r="I8" s="156">
        <v>0</v>
      </c>
      <c r="J8" s="155"/>
      <c r="K8" s="157"/>
      <c r="L8" s="158">
        <f>SUM(H8:K8)</f>
        <v>0</v>
      </c>
    </row>
    <row r="9" spans="3:12">
      <c r="C9">
        <v>112</v>
      </c>
      <c r="D9" s="179" t="s">
        <v>3</v>
      </c>
      <c r="E9" s="154">
        <v>750</v>
      </c>
      <c r="F9" s="55">
        <f t="shared" ref="F9:F72" si="0">E9/$E$196</f>
        <v>3.2222848061537907E-4</v>
      </c>
      <c r="H9" s="159"/>
      <c r="I9" s="160">
        <v>0</v>
      </c>
      <c r="J9" s="159"/>
      <c r="K9" s="161">
        <v>4.0357928351713719</v>
      </c>
      <c r="L9" s="158">
        <f t="shared" ref="L9:L72" si="1">SUM(H9:K9)</f>
        <v>4.0357928351713719</v>
      </c>
    </row>
    <row r="10" spans="3:12">
      <c r="C10">
        <v>113</v>
      </c>
      <c r="D10" s="179" t="s">
        <v>4</v>
      </c>
      <c r="E10" s="162">
        <v>13910</v>
      </c>
      <c r="F10" s="55">
        <f t="shared" si="0"/>
        <v>5.9762642204798967E-3</v>
      </c>
      <c r="H10" s="159"/>
      <c r="I10" s="160">
        <v>14</v>
      </c>
      <c r="J10" s="159"/>
      <c r="K10" s="161">
        <v>74.850504449645044</v>
      </c>
      <c r="L10" s="158">
        <f t="shared" si="1"/>
        <v>88.850504449645044</v>
      </c>
    </row>
    <row r="11" spans="3:12">
      <c r="C11">
        <v>114</v>
      </c>
      <c r="D11" s="179" t="s">
        <v>5</v>
      </c>
      <c r="E11" s="162">
        <v>5056</v>
      </c>
      <c r="F11" s="55">
        <f t="shared" si="0"/>
        <v>2.1722495973218086E-3</v>
      </c>
      <c r="H11" s="159"/>
      <c r="I11" s="160">
        <v>5</v>
      </c>
      <c r="J11" s="159"/>
      <c r="K11" s="161">
        <v>27.206624766168609</v>
      </c>
      <c r="L11" s="158">
        <f t="shared" si="1"/>
        <v>32.206624766168609</v>
      </c>
    </row>
    <row r="12" spans="3:12">
      <c r="C12">
        <v>115</v>
      </c>
      <c r="D12" s="179" t="s">
        <v>6</v>
      </c>
      <c r="E12" s="154">
        <v>0</v>
      </c>
      <c r="F12" s="55">
        <f t="shared" si="0"/>
        <v>0</v>
      </c>
      <c r="H12" s="159"/>
      <c r="I12" s="160">
        <v>0</v>
      </c>
      <c r="J12" s="159"/>
      <c r="K12" s="163"/>
      <c r="L12" s="158">
        <f t="shared" si="1"/>
        <v>0</v>
      </c>
    </row>
    <row r="13" spans="3:12">
      <c r="C13">
        <v>116</v>
      </c>
      <c r="D13" s="179" t="s">
        <v>232</v>
      </c>
      <c r="E13" s="162">
        <v>2166</v>
      </c>
      <c r="F13" s="55">
        <f t="shared" si="0"/>
        <v>9.3059585201721469E-4</v>
      </c>
      <c r="H13" s="159"/>
      <c r="I13" s="160">
        <v>2</v>
      </c>
      <c r="J13" s="159"/>
      <c r="K13" s="163"/>
      <c r="L13" s="158">
        <f t="shared" si="1"/>
        <v>2</v>
      </c>
    </row>
    <row r="14" spans="3:12">
      <c r="C14">
        <v>121</v>
      </c>
      <c r="D14" s="179" t="s">
        <v>236</v>
      </c>
      <c r="E14" s="162">
        <v>1652</v>
      </c>
      <c r="F14" s="55">
        <f t="shared" si="0"/>
        <v>7.0976193330214157E-4</v>
      </c>
      <c r="H14" s="159"/>
      <c r="I14" s="160">
        <v>1</v>
      </c>
      <c r="J14" s="159"/>
      <c r="K14" s="163"/>
      <c r="L14" s="158">
        <f t="shared" si="1"/>
        <v>1</v>
      </c>
    </row>
    <row r="15" spans="3:12">
      <c r="C15">
        <v>131</v>
      </c>
      <c r="D15" s="179" t="s">
        <v>240</v>
      </c>
      <c r="E15" s="162">
        <v>3452</v>
      </c>
      <c r="F15" s="55">
        <f t="shared" si="0"/>
        <v>1.4831102867790514E-3</v>
      </c>
      <c r="H15" s="159"/>
      <c r="I15" s="160">
        <v>3</v>
      </c>
      <c r="J15" s="159"/>
      <c r="K15" s="163"/>
      <c r="L15" s="158">
        <f t="shared" si="1"/>
        <v>3</v>
      </c>
    </row>
    <row r="16" spans="3:12">
      <c r="C16">
        <v>151</v>
      </c>
      <c r="D16" s="179" t="s">
        <v>244</v>
      </c>
      <c r="E16" s="154">
        <v>0</v>
      </c>
      <c r="F16" s="55">
        <f t="shared" si="0"/>
        <v>0</v>
      </c>
      <c r="H16" s="159"/>
      <c r="I16" s="160">
        <v>0</v>
      </c>
      <c r="J16" s="159"/>
      <c r="K16" s="163"/>
      <c r="L16" s="158">
        <f t="shared" si="1"/>
        <v>0</v>
      </c>
    </row>
    <row r="17" spans="3:12">
      <c r="C17">
        <v>152</v>
      </c>
      <c r="D17" s="179" t="s">
        <v>248</v>
      </c>
      <c r="E17" s="154">
        <v>0</v>
      </c>
      <c r="F17" s="55">
        <f t="shared" si="0"/>
        <v>0</v>
      </c>
      <c r="H17" s="159"/>
      <c r="I17" s="160">
        <v>0</v>
      </c>
      <c r="J17" s="159"/>
      <c r="K17" s="163"/>
      <c r="L17" s="158">
        <f t="shared" si="1"/>
        <v>0</v>
      </c>
    </row>
    <row r="18" spans="3:12">
      <c r="C18">
        <v>153</v>
      </c>
      <c r="D18" s="179" t="s">
        <v>252</v>
      </c>
      <c r="E18" s="162">
        <v>1417</v>
      </c>
      <c r="F18" s="55">
        <f t="shared" si="0"/>
        <v>6.0879700937598947E-4</v>
      </c>
      <c r="H18" s="159"/>
      <c r="I18" s="160">
        <v>1</v>
      </c>
      <c r="J18" s="159"/>
      <c r="K18" s="163"/>
      <c r="L18" s="158">
        <f t="shared" si="1"/>
        <v>1</v>
      </c>
    </row>
    <row r="19" spans="3:12">
      <c r="C19">
        <v>171</v>
      </c>
      <c r="D19" s="179" t="s">
        <v>256</v>
      </c>
      <c r="E19" s="162">
        <v>2415</v>
      </c>
      <c r="F19" s="55">
        <f t="shared" si="0"/>
        <v>1.0375757075815205E-3</v>
      </c>
      <c r="H19" s="159"/>
      <c r="I19" s="160">
        <v>2</v>
      </c>
      <c r="J19" s="159"/>
      <c r="K19" s="163"/>
      <c r="L19" s="158">
        <f t="shared" si="1"/>
        <v>2</v>
      </c>
    </row>
    <row r="20" spans="3:12">
      <c r="C20">
        <v>172</v>
      </c>
      <c r="D20" s="179" t="s">
        <v>259</v>
      </c>
      <c r="E20" s="154">
        <v>207</v>
      </c>
      <c r="F20" s="55">
        <f t="shared" si="0"/>
        <v>8.8935060649844618E-5</v>
      </c>
      <c r="H20" s="159"/>
      <c r="I20" s="160">
        <v>0</v>
      </c>
      <c r="J20" s="159"/>
      <c r="K20" s="163"/>
      <c r="L20" s="158">
        <f t="shared" si="1"/>
        <v>0</v>
      </c>
    </row>
    <row r="21" spans="3:12">
      <c r="C21">
        <v>611</v>
      </c>
      <c r="D21" s="179" t="s">
        <v>263</v>
      </c>
      <c r="E21" s="154">
        <v>0</v>
      </c>
      <c r="F21" s="55">
        <f t="shared" si="0"/>
        <v>0</v>
      </c>
      <c r="H21" s="159"/>
      <c r="I21" s="160">
        <v>0</v>
      </c>
      <c r="J21" s="159"/>
      <c r="K21" s="163"/>
      <c r="L21" s="158">
        <f t="shared" si="1"/>
        <v>0</v>
      </c>
    </row>
    <row r="22" spans="3:12">
      <c r="C22">
        <v>621</v>
      </c>
      <c r="D22" s="179" t="s">
        <v>266</v>
      </c>
      <c r="E22" s="154">
        <v>0</v>
      </c>
      <c r="F22" s="55">
        <f t="shared" si="0"/>
        <v>0</v>
      </c>
      <c r="H22" s="159"/>
      <c r="I22" s="160">
        <v>0</v>
      </c>
      <c r="J22" s="159"/>
      <c r="K22" s="163"/>
      <c r="L22" s="158">
        <f t="shared" si="1"/>
        <v>0</v>
      </c>
    </row>
    <row r="23" spans="3:12">
      <c r="C23">
        <v>629</v>
      </c>
      <c r="D23" s="179" t="s">
        <v>268</v>
      </c>
      <c r="E23" s="154">
        <v>81</v>
      </c>
      <c r="F23" s="55">
        <f t="shared" si="0"/>
        <v>3.480067590646094E-5</v>
      </c>
      <c r="H23" s="159"/>
      <c r="I23" s="160">
        <v>0</v>
      </c>
      <c r="J23" s="159"/>
      <c r="K23" s="163"/>
      <c r="L23" s="158">
        <f t="shared" si="1"/>
        <v>0</v>
      </c>
    </row>
    <row r="24" spans="3:12">
      <c r="C24">
        <v>1111</v>
      </c>
      <c r="D24" s="179" t="s">
        <v>7</v>
      </c>
      <c r="E24" s="162">
        <v>29270</v>
      </c>
      <c r="F24" s="55">
        <f t="shared" si="0"/>
        <v>1.257550350348286E-2</v>
      </c>
      <c r="H24" s="159"/>
      <c r="I24" s="160">
        <v>30</v>
      </c>
      <c r="J24" s="159"/>
      <c r="K24" s="161">
        <v>157.50354171395475</v>
      </c>
      <c r="L24" s="158">
        <f t="shared" si="1"/>
        <v>187.50354171395475</v>
      </c>
    </row>
    <row r="25" spans="3:12">
      <c r="C25">
        <v>1112</v>
      </c>
      <c r="D25" s="179" t="s">
        <v>8</v>
      </c>
      <c r="E25" s="162">
        <v>23551</v>
      </c>
      <c r="F25" s="55">
        <f t="shared" si="0"/>
        <v>1.0118403929297056E-2</v>
      </c>
      <c r="H25" s="159"/>
      <c r="I25" s="160">
        <v>24</v>
      </c>
      <c r="J25" s="159"/>
      <c r="K25" s="161">
        <v>126.72927608149465</v>
      </c>
      <c r="L25" s="158">
        <f t="shared" si="1"/>
        <v>150.72927608149465</v>
      </c>
    </row>
    <row r="26" spans="3:12">
      <c r="C26">
        <v>1113</v>
      </c>
      <c r="D26" s="179" t="s">
        <v>9</v>
      </c>
      <c r="E26" s="162">
        <v>11830</v>
      </c>
      <c r="F26" s="55">
        <f t="shared" si="0"/>
        <v>5.0826172342399124E-3</v>
      </c>
      <c r="H26" s="159"/>
      <c r="I26" s="160">
        <v>12</v>
      </c>
      <c r="J26" s="159"/>
      <c r="K26" s="161">
        <v>63.657905653436444</v>
      </c>
      <c r="L26" s="158">
        <f t="shared" si="1"/>
        <v>75.657905653436444</v>
      </c>
    </row>
    <row r="27" spans="3:12">
      <c r="C27">
        <v>1114</v>
      </c>
      <c r="D27" s="179" t="s">
        <v>10</v>
      </c>
      <c r="E27" s="162">
        <v>46424</v>
      </c>
      <c r="F27" s="55">
        <f t="shared" si="0"/>
        <v>1.9945513312117809E-2</v>
      </c>
      <c r="H27" s="159"/>
      <c r="I27" s="160">
        <v>49</v>
      </c>
      <c r="J27" s="159"/>
      <c r="K27" s="161">
        <v>249.81019543999435</v>
      </c>
      <c r="L27" s="158">
        <f t="shared" si="1"/>
        <v>298.81019543999435</v>
      </c>
    </row>
    <row r="28" spans="3:12">
      <c r="C28">
        <v>1115</v>
      </c>
      <c r="D28" s="179" t="s">
        <v>11</v>
      </c>
      <c r="E28" s="162">
        <v>7724</v>
      </c>
      <c r="F28" s="55">
        <f t="shared" si="0"/>
        <v>3.3185237123642504E-3</v>
      </c>
      <c r="H28" s="159"/>
      <c r="I28" s="160">
        <v>8</v>
      </c>
      <c r="J28" s="159"/>
      <c r="K28" s="161">
        <v>41.563285145151568</v>
      </c>
      <c r="L28" s="158">
        <f t="shared" si="1"/>
        <v>49.563285145151568</v>
      </c>
    </row>
    <row r="29" spans="3:12">
      <c r="C29">
        <v>1116</v>
      </c>
      <c r="D29" s="179" t="s">
        <v>12</v>
      </c>
      <c r="E29" s="162">
        <v>18338</v>
      </c>
      <c r="F29" s="55">
        <f t="shared" si="0"/>
        <v>7.8787011700330953E-3</v>
      </c>
      <c r="H29" s="159"/>
      <c r="I29" s="160">
        <v>19</v>
      </c>
      <c r="J29" s="159"/>
      <c r="K29" s="161">
        <v>98.677825348496839</v>
      </c>
      <c r="L29" s="158">
        <f t="shared" si="1"/>
        <v>117.67782534849684</v>
      </c>
    </row>
    <row r="30" spans="3:12">
      <c r="C30">
        <v>1119</v>
      </c>
      <c r="D30" s="179" t="s">
        <v>13</v>
      </c>
      <c r="E30" s="162">
        <v>31958</v>
      </c>
      <c r="F30" s="55">
        <f t="shared" si="0"/>
        <v>1.3730370378008378E-2</v>
      </c>
      <c r="H30" s="159"/>
      <c r="I30" s="160">
        <v>33</v>
      </c>
      <c r="J30" s="159"/>
      <c r="K30" s="161">
        <v>171.96782323520893</v>
      </c>
      <c r="L30" s="158">
        <f t="shared" si="1"/>
        <v>204.96782323520893</v>
      </c>
    </row>
    <row r="31" spans="3:12">
      <c r="C31">
        <v>1121</v>
      </c>
      <c r="D31" s="179" t="s">
        <v>14</v>
      </c>
      <c r="E31" s="162">
        <v>13716</v>
      </c>
      <c r="F31" s="55">
        <f t="shared" si="0"/>
        <v>5.8929144534940522E-3</v>
      </c>
      <c r="H31" s="159"/>
      <c r="I31" s="160">
        <v>14</v>
      </c>
      <c r="J31" s="159"/>
      <c r="K31" s="161">
        <v>73.806579369614056</v>
      </c>
      <c r="L31" s="158">
        <f t="shared" si="1"/>
        <v>87.806579369614056</v>
      </c>
    </row>
    <row r="32" spans="3:12">
      <c r="C32">
        <v>1129</v>
      </c>
      <c r="D32" s="179" t="s">
        <v>15</v>
      </c>
      <c r="E32" s="162">
        <v>26113</v>
      </c>
      <c r="F32" s="55">
        <f t="shared" si="0"/>
        <v>1.1219136419079191E-2</v>
      </c>
      <c r="H32" s="159"/>
      <c r="I32" s="160">
        <v>27</v>
      </c>
      <c r="J32" s="159"/>
      <c r="K32" s="161">
        <v>140.51554440644006</v>
      </c>
      <c r="L32" s="158">
        <f t="shared" si="1"/>
        <v>167.51554440644006</v>
      </c>
    </row>
    <row r="33" spans="3:12">
      <c r="C33">
        <v>1131</v>
      </c>
      <c r="D33" s="179" t="s">
        <v>16</v>
      </c>
      <c r="E33" s="162">
        <v>1316</v>
      </c>
      <c r="F33" s="55">
        <f t="shared" si="0"/>
        <v>5.6540357398645181E-4</v>
      </c>
      <c r="H33" s="159"/>
      <c r="I33" s="160">
        <v>1</v>
      </c>
      <c r="J33" s="159"/>
      <c r="K33" s="161">
        <v>7.0814711614473671</v>
      </c>
      <c r="L33" s="158">
        <f t="shared" si="1"/>
        <v>8.081471161447368</v>
      </c>
    </row>
    <row r="34" spans="3:12">
      <c r="C34">
        <v>1141</v>
      </c>
      <c r="D34" s="179" t="s">
        <v>17</v>
      </c>
      <c r="E34" s="162">
        <v>25570</v>
      </c>
      <c r="F34" s="55">
        <f t="shared" si="0"/>
        <v>1.0985842999113657E-2</v>
      </c>
      <c r="H34" s="159"/>
      <c r="I34" s="160">
        <v>26</v>
      </c>
      <c r="J34" s="159"/>
      <c r="K34" s="161">
        <v>137.59363039377598</v>
      </c>
      <c r="L34" s="158">
        <f t="shared" si="1"/>
        <v>163.59363039377598</v>
      </c>
    </row>
    <row r="35" spans="3:12">
      <c r="C35">
        <v>1511</v>
      </c>
      <c r="D35" s="179" t="s">
        <v>281</v>
      </c>
      <c r="E35" s="154">
        <v>54</v>
      </c>
      <c r="F35" s="55">
        <f t="shared" si="0"/>
        <v>2.3200450604307293E-5</v>
      </c>
      <c r="H35" s="159"/>
      <c r="I35" s="160">
        <v>0</v>
      </c>
      <c r="J35" s="159"/>
      <c r="K35" s="163"/>
      <c r="L35" s="158">
        <f t="shared" si="1"/>
        <v>0</v>
      </c>
    </row>
    <row r="36" spans="3:12">
      <c r="C36">
        <v>1512</v>
      </c>
      <c r="D36" s="179" t="s">
        <v>283</v>
      </c>
      <c r="E36" s="154">
        <v>222</v>
      </c>
      <c r="F36" s="55">
        <f t="shared" si="0"/>
        <v>9.5379630262152197E-5</v>
      </c>
      <c r="H36" s="159"/>
      <c r="I36" s="160">
        <v>0</v>
      </c>
      <c r="J36" s="159"/>
      <c r="K36" s="163"/>
      <c r="L36" s="158">
        <f t="shared" si="1"/>
        <v>0</v>
      </c>
    </row>
    <row r="37" spans="3:12">
      <c r="C37">
        <v>1513</v>
      </c>
      <c r="D37" s="179" t="s">
        <v>285</v>
      </c>
      <c r="E37" s="154">
        <v>11</v>
      </c>
      <c r="F37" s="55">
        <f t="shared" si="0"/>
        <v>4.726017715692226E-6</v>
      </c>
      <c r="H37" s="159"/>
      <c r="I37" s="160">
        <v>0</v>
      </c>
      <c r="J37" s="159"/>
      <c r="K37" s="163"/>
      <c r="L37" s="158">
        <f t="shared" si="1"/>
        <v>0</v>
      </c>
    </row>
    <row r="38" spans="3:12">
      <c r="C38">
        <v>1514</v>
      </c>
      <c r="D38" s="179" t="s">
        <v>287</v>
      </c>
      <c r="E38" s="154">
        <v>0</v>
      </c>
      <c r="F38" s="55">
        <f t="shared" si="0"/>
        <v>0</v>
      </c>
      <c r="H38" s="159"/>
      <c r="I38" s="160">
        <v>0</v>
      </c>
      <c r="J38" s="159"/>
      <c r="K38" s="163"/>
      <c r="L38" s="158">
        <f t="shared" si="1"/>
        <v>0</v>
      </c>
    </row>
    <row r="39" spans="3:12">
      <c r="C39">
        <v>1519</v>
      </c>
      <c r="D39" s="179" t="s">
        <v>289</v>
      </c>
      <c r="E39" s="154">
        <v>484</v>
      </c>
      <c r="F39" s="55">
        <f t="shared" si="0"/>
        <v>2.0794477949045797E-4</v>
      </c>
      <c r="H39" s="159"/>
      <c r="I39" s="160">
        <v>0</v>
      </c>
      <c r="J39" s="159"/>
      <c r="K39" s="163"/>
      <c r="L39" s="158">
        <f t="shared" si="1"/>
        <v>0</v>
      </c>
    </row>
    <row r="40" spans="3:12">
      <c r="C40">
        <v>1521</v>
      </c>
      <c r="D40" s="179" t="s">
        <v>291</v>
      </c>
      <c r="E40" s="162">
        <v>26082</v>
      </c>
      <c r="F40" s="55">
        <f t="shared" si="0"/>
        <v>1.1205817641880422E-2</v>
      </c>
      <c r="H40" s="159"/>
      <c r="I40" s="160">
        <v>27</v>
      </c>
      <c r="J40" s="159"/>
      <c r="K40" s="161">
        <v>2200</v>
      </c>
      <c r="L40" s="158">
        <f t="shared" si="1"/>
        <v>2227</v>
      </c>
    </row>
    <row r="41" spans="3:12">
      <c r="C41">
        <v>1522</v>
      </c>
      <c r="D41" s="179" t="s">
        <v>293</v>
      </c>
      <c r="E41" s="162">
        <v>4797</v>
      </c>
      <c r="F41" s="55">
        <f t="shared" si="0"/>
        <v>2.0609733620159643E-3</v>
      </c>
      <c r="H41" s="159"/>
      <c r="I41" s="160">
        <v>5</v>
      </c>
      <c r="J41" s="159"/>
      <c r="K41" s="161">
        <v>412.5</v>
      </c>
      <c r="L41" s="158">
        <f t="shared" si="1"/>
        <v>417.5</v>
      </c>
    </row>
    <row r="42" spans="3:12">
      <c r="C42">
        <v>1529</v>
      </c>
      <c r="D42" s="179" t="s">
        <v>295</v>
      </c>
      <c r="E42" s="162">
        <v>6231</v>
      </c>
      <c r="F42" s="55">
        <f t="shared" si="0"/>
        <v>2.6770742169525694E-3</v>
      </c>
      <c r="H42" s="159"/>
      <c r="I42" s="160">
        <v>6</v>
      </c>
      <c r="J42" s="159"/>
      <c r="K42" s="164">
        <v>275</v>
      </c>
      <c r="L42" s="158">
        <f t="shared" si="1"/>
        <v>281</v>
      </c>
    </row>
    <row r="43" spans="3:12">
      <c r="C43">
        <v>1611</v>
      </c>
      <c r="D43" s="179" t="s">
        <v>297</v>
      </c>
      <c r="E43" s="154">
        <v>0</v>
      </c>
      <c r="F43" s="55">
        <f t="shared" si="0"/>
        <v>0</v>
      </c>
      <c r="H43" s="159"/>
      <c r="I43" s="160">
        <v>0</v>
      </c>
      <c r="J43" s="159"/>
      <c r="K43" s="163"/>
      <c r="L43" s="158">
        <f t="shared" si="1"/>
        <v>0</v>
      </c>
    </row>
    <row r="44" spans="3:12">
      <c r="C44">
        <v>1619</v>
      </c>
      <c r="D44" s="179" t="s">
        <v>299</v>
      </c>
      <c r="E44" s="162">
        <v>1647</v>
      </c>
      <c r="F44" s="55">
        <f t="shared" si="0"/>
        <v>7.076137434313724E-4</v>
      </c>
      <c r="H44" s="159"/>
      <c r="I44" s="160">
        <v>1</v>
      </c>
      <c r="J44" s="159"/>
      <c r="K44" s="163"/>
      <c r="L44" s="158">
        <f t="shared" si="1"/>
        <v>1</v>
      </c>
    </row>
    <row r="45" spans="3:12">
      <c r="C45">
        <v>1621</v>
      </c>
      <c r="D45" s="179" t="s">
        <v>301</v>
      </c>
      <c r="E45" s="162">
        <v>1680</v>
      </c>
      <c r="F45" s="55">
        <f t="shared" si="0"/>
        <v>7.2179179657844909E-4</v>
      </c>
      <c r="H45" s="159"/>
      <c r="I45" s="160">
        <v>1</v>
      </c>
      <c r="J45" s="159"/>
      <c r="K45" s="163"/>
      <c r="L45" s="158">
        <f t="shared" si="1"/>
        <v>1</v>
      </c>
    </row>
    <row r="46" spans="3:12">
      <c r="C46">
        <v>1631</v>
      </c>
      <c r="D46" s="179" t="s">
        <v>303</v>
      </c>
      <c r="E46" s="154">
        <v>-7</v>
      </c>
      <c r="F46" s="55">
        <f t="shared" si="0"/>
        <v>-3.0074658190768714E-6</v>
      </c>
      <c r="H46" s="159"/>
      <c r="I46" s="160">
        <v>-1</v>
      </c>
      <c r="J46" s="159"/>
      <c r="K46" s="163"/>
      <c r="L46" s="158">
        <f t="shared" si="1"/>
        <v>-1</v>
      </c>
    </row>
    <row r="47" spans="3:12">
      <c r="C47">
        <v>1632</v>
      </c>
      <c r="D47" s="179" t="s">
        <v>305</v>
      </c>
      <c r="E47" s="154">
        <v>462</v>
      </c>
      <c r="F47" s="55">
        <f t="shared" si="0"/>
        <v>1.9849274405907351E-4</v>
      </c>
      <c r="H47" s="159"/>
      <c r="I47" s="160">
        <v>0</v>
      </c>
      <c r="J47" s="159"/>
      <c r="K47" s="163"/>
      <c r="L47" s="158">
        <f t="shared" si="1"/>
        <v>0</v>
      </c>
    </row>
    <row r="48" spans="3:12">
      <c r="C48">
        <v>1633</v>
      </c>
      <c r="D48" s="179" t="s">
        <v>307</v>
      </c>
      <c r="E48" s="154">
        <v>6</v>
      </c>
      <c r="F48" s="55">
        <f t="shared" si="0"/>
        <v>2.5778278449230325E-6</v>
      </c>
      <c r="H48" s="159"/>
      <c r="I48" s="160">
        <v>0</v>
      </c>
      <c r="J48" s="159"/>
      <c r="K48" s="163"/>
      <c r="L48" s="158">
        <f t="shared" si="1"/>
        <v>0</v>
      </c>
    </row>
    <row r="49" spans="3:12">
      <c r="C49">
        <v>1641</v>
      </c>
      <c r="D49" s="179" t="s">
        <v>309</v>
      </c>
      <c r="E49" s="154">
        <v>156</v>
      </c>
      <c r="F49" s="55">
        <f t="shared" si="0"/>
        <v>6.7023523967998843E-5</v>
      </c>
      <c r="H49" s="159"/>
      <c r="I49" s="160">
        <v>0</v>
      </c>
      <c r="J49" s="159"/>
      <c r="K49" s="163"/>
      <c r="L49" s="158">
        <f t="shared" si="1"/>
        <v>0</v>
      </c>
    </row>
    <row r="50" spans="3:12">
      <c r="C50">
        <v>1649</v>
      </c>
      <c r="D50" s="179" t="s">
        <v>311</v>
      </c>
      <c r="E50" s="162">
        <v>2023</v>
      </c>
      <c r="F50" s="55">
        <f t="shared" si="0"/>
        <v>8.6915762171321581E-4</v>
      </c>
      <c r="H50" s="159"/>
      <c r="I50" s="160">
        <v>2</v>
      </c>
      <c r="J50" s="159"/>
      <c r="K50" s="163"/>
      <c r="L50" s="158">
        <f t="shared" si="1"/>
        <v>2</v>
      </c>
    </row>
    <row r="51" spans="3:12">
      <c r="C51">
        <v>1911</v>
      </c>
      <c r="D51" s="179" t="s">
        <v>313</v>
      </c>
      <c r="E51" s="154">
        <v>479</v>
      </c>
      <c r="F51" s="55">
        <f t="shared" si="0"/>
        <v>2.0579658961968877E-4</v>
      </c>
      <c r="H51" s="159"/>
      <c r="I51" s="160">
        <v>0</v>
      </c>
      <c r="J51" s="159"/>
      <c r="K51" s="163"/>
      <c r="L51" s="158">
        <f t="shared" si="1"/>
        <v>0</v>
      </c>
    </row>
    <row r="52" spans="3:12">
      <c r="C52">
        <v>2011</v>
      </c>
      <c r="D52" s="179" t="s">
        <v>315</v>
      </c>
      <c r="E52" s="154">
        <v>60</v>
      </c>
      <c r="F52" s="55">
        <f t="shared" si="0"/>
        <v>2.5778278449230324E-5</v>
      </c>
      <c r="H52" s="159"/>
      <c r="I52" s="160">
        <v>0</v>
      </c>
      <c r="J52" s="159"/>
      <c r="K52" s="163"/>
      <c r="L52" s="158">
        <f t="shared" si="1"/>
        <v>0</v>
      </c>
    </row>
    <row r="53" spans="3:12">
      <c r="C53">
        <v>2021</v>
      </c>
      <c r="D53" s="179" t="s">
        <v>317</v>
      </c>
      <c r="E53" s="154">
        <v>0</v>
      </c>
      <c r="F53" s="55">
        <f t="shared" si="0"/>
        <v>0</v>
      </c>
      <c r="H53" s="159"/>
      <c r="I53" s="160">
        <v>0</v>
      </c>
      <c r="J53" s="159"/>
      <c r="K53" s="163"/>
      <c r="L53" s="158">
        <f t="shared" si="1"/>
        <v>0</v>
      </c>
    </row>
    <row r="54" spans="3:12">
      <c r="C54">
        <v>2029</v>
      </c>
      <c r="D54" s="179" t="s">
        <v>319</v>
      </c>
      <c r="E54" s="154">
        <v>102</v>
      </c>
      <c r="F54" s="55">
        <f t="shared" si="0"/>
        <v>4.382307336369155E-5</v>
      </c>
      <c r="H54" s="159"/>
      <c r="I54" s="160">
        <v>0</v>
      </c>
      <c r="J54" s="159"/>
      <c r="K54" s="163"/>
      <c r="L54" s="158">
        <f t="shared" si="1"/>
        <v>0</v>
      </c>
    </row>
    <row r="55" spans="3:12">
      <c r="C55">
        <v>2031</v>
      </c>
      <c r="D55" s="179" t="s">
        <v>321</v>
      </c>
      <c r="E55" s="154">
        <v>0</v>
      </c>
      <c r="F55" s="55">
        <f t="shared" si="0"/>
        <v>0</v>
      </c>
      <c r="H55" s="159"/>
      <c r="I55" s="160">
        <v>0</v>
      </c>
      <c r="J55" s="159"/>
      <c r="K55" s="163"/>
      <c r="L55" s="158">
        <f t="shared" si="1"/>
        <v>0</v>
      </c>
    </row>
    <row r="56" spans="3:12">
      <c r="C56">
        <v>2041</v>
      </c>
      <c r="D56" s="179" t="s">
        <v>323</v>
      </c>
      <c r="E56" s="154">
        <v>1</v>
      </c>
      <c r="F56" s="55">
        <f t="shared" si="0"/>
        <v>4.2963797415383874E-7</v>
      </c>
      <c r="H56" s="159"/>
      <c r="I56" s="160">
        <v>0</v>
      </c>
      <c r="J56" s="159"/>
      <c r="K56" s="163"/>
      <c r="L56" s="158">
        <f t="shared" si="1"/>
        <v>0</v>
      </c>
    </row>
    <row r="57" spans="3:12">
      <c r="C57">
        <v>2042</v>
      </c>
      <c r="D57" s="179" t="s">
        <v>325</v>
      </c>
      <c r="E57" s="154">
        <v>0</v>
      </c>
      <c r="F57" s="55">
        <f t="shared" si="0"/>
        <v>0</v>
      </c>
      <c r="H57" s="159"/>
      <c r="I57" s="160">
        <v>0</v>
      </c>
      <c r="J57" s="159"/>
      <c r="K57" s="163"/>
      <c r="L57" s="158">
        <f t="shared" si="1"/>
        <v>0</v>
      </c>
    </row>
    <row r="58" spans="3:12">
      <c r="C58">
        <v>2049</v>
      </c>
      <c r="D58" s="179" t="s">
        <v>327</v>
      </c>
      <c r="E58" s="154">
        <v>0</v>
      </c>
      <c r="F58" s="55">
        <f t="shared" si="0"/>
        <v>0</v>
      </c>
      <c r="H58" s="159"/>
      <c r="I58" s="160">
        <v>0</v>
      </c>
      <c r="J58" s="159"/>
      <c r="K58" s="163"/>
      <c r="L58" s="158">
        <f t="shared" si="1"/>
        <v>0</v>
      </c>
    </row>
    <row r="59" spans="3:12">
      <c r="C59">
        <v>2051</v>
      </c>
      <c r="D59" s="179" t="s">
        <v>329</v>
      </c>
      <c r="E59" s="154">
        <v>0</v>
      </c>
      <c r="F59" s="55">
        <f t="shared" si="0"/>
        <v>0</v>
      </c>
      <c r="H59" s="159"/>
      <c r="I59" s="160">
        <v>0</v>
      </c>
      <c r="J59" s="159"/>
      <c r="K59" s="163"/>
      <c r="L59" s="158">
        <f t="shared" si="1"/>
        <v>0</v>
      </c>
    </row>
    <row r="60" spans="3:12">
      <c r="C60">
        <v>2061</v>
      </c>
      <c r="D60" s="179" t="s">
        <v>331</v>
      </c>
      <c r="E60" s="154">
        <v>0</v>
      </c>
      <c r="F60" s="55">
        <f t="shared" si="0"/>
        <v>0</v>
      </c>
      <c r="H60" s="159"/>
      <c r="I60" s="160">
        <v>0</v>
      </c>
      <c r="J60" s="159"/>
      <c r="K60" s="163"/>
      <c r="L60" s="158">
        <f t="shared" si="1"/>
        <v>0</v>
      </c>
    </row>
    <row r="61" spans="3:12">
      <c r="C61">
        <v>2071</v>
      </c>
      <c r="D61" s="179" t="s">
        <v>333</v>
      </c>
      <c r="E61" s="162">
        <v>4794</v>
      </c>
      <c r="F61" s="55">
        <f t="shared" si="0"/>
        <v>2.0596844480935028E-3</v>
      </c>
      <c r="H61" s="159"/>
      <c r="I61" s="160">
        <v>5</v>
      </c>
      <c r="J61" s="159"/>
      <c r="K61" s="163"/>
      <c r="L61" s="158">
        <f t="shared" si="1"/>
        <v>5</v>
      </c>
    </row>
    <row r="62" spans="3:12">
      <c r="C62">
        <v>2081</v>
      </c>
      <c r="D62" s="179" t="s">
        <v>335</v>
      </c>
      <c r="E62" s="162">
        <v>1980</v>
      </c>
      <c r="F62" s="55">
        <f t="shared" si="0"/>
        <v>8.5068318882460068E-4</v>
      </c>
      <c r="H62" s="159"/>
      <c r="I62" s="160">
        <v>2</v>
      </c>
      <c r="J62" s="159"/>
      <c r="K62" s="163"/>
      <c r="L62" s="158">
        <f t="shared" si="1"/>
        <v>2</v>
      </c>
    </row>
    <row r="63" spans="3:12">
      <c r="C63">
        <v>2082</v>
      </c>
      <c r="D63" s="179" t="s">
        <v>337</v>
      </c>
      <c r="E63" s="162">
        <v>16611</v>
      </c>
      <c r="F63" s="55">
        <f t="shared" si="0"/>
        <v>7.1367163886694156E-3</v>
      </c>
      <c r="H63" s="159"/>
      <c r="I63" s="160">
        <v>17</v>
      </c>
      <c r="J63" s="159"/>
      <c r="K63" s="163"/>
      <c r="L63" s="158">
        <f t="shared" si="1"/>
        <v>17</v>
      </c>
    </row>
    <row r="64" spans="3:12">
      <c r="C64">
        <v>2083</v>
      </c>
      <c r="D64" s="179" t="s">
        <v>339</v>
      </c>
      <c r="E64" s="154">
        <v>46</v>
      </c>
      <c r="F64" s="55">
        <f t="shared" si="0"/>
        <v>1.9763346811076582E-5</v>
      </c>
      <c r="H64" s="159"/>
      <c r="I64" s="160">
        <v>0</v>
      </c>
      <c r="J64" s="159"/>
      <c r="K64" s="163"/>
      <c r="L64" s="158">
        <f t="shared" si="1"/>
        <v>0</v>
      </c>
    </row>
    <row r="65" spans="3:12">
      <c r="C65">
        <v>2084</v>
      </c>
      <c r="D65" s="179" t="s">
        <v>341</v>
      </c>
      <c r="E65" s="154">
        <v>85</v>
      </c>
      <c r="F65" s="55">
        <f t="shared" si="0"/>
        <v>3.6519227803076296E-5</v>
      </c>
      <c r="H65" s="159"/>
      <c r="I65" s="160">
        <v>0</v>
      </c>
      <c r="J65" s="159"/>
      <c r="K65" s="163"/>
      <c r="L65" s="158">
        <f t="shared" si="1"/>
        <v>0</v>
      </c>
    </row>
    <row r="66" spans="3:12">
      <c r="C66">
        <v>2089</v>
      </c>
      <c r="D66" s="179" t="s">
        <v>343</v>
      </c>
      <c r="E66" s="162">
        <v>2080</v>
      </c>
      <c r="F66" s="55">
        <f t="shared" si="0"/>
        <v>8.9364698623998465E-4</v>
      </c>
      <c r="H66" s="159"/>
      <c r="I66" s="160">
        <v>2</v>
      </c>
      <c r="J66" s="159"/>
      <c r="K66" s="163"/>
      <c r="L66" s="158">
        <f t="shared" si="1"/>
        <v>2</v>
      </c>
    </row>
    <row r="67" spans="3:12">
      <c r="C67">
        <v>2111</v>
      </c>
      <c r="D67" s="179" t="s">
        <v>345</v>
      </c>
      <c r="E67" s="162">
        <v>40756</v>
      </c>
      <c r="F67" s="55">
        <f t="shared" si="0"/>
        <v>1.7510325274613853E-2</v>
      </c>
      <c r="H67" s="159"/>
      <c r="I67" s="160">
        <v>43</v>
      </c>
      <c r="J67" s="159"/>
      <c r="K67" s="163"/>
      <c r="L67" s="158">
        <f t="shared" si="1"/>
        <v>43</v>
      </c>
    </row>
    <row r="68" spans="3:12">
      <c r="C68">
        <v>2121</v>
      </c>
      <c r="D68" s="179" t="s">
        <v>347</v>
      </c>
      <c r="E68" s="154">
        <v>-8</v>
      </c>
      <c r="F68" s="55">
        <f t="shared" si="0"/>
        <v>-3.4371037932307099E-6</v>
      </c>
      <c r="H68" s="159"/>
      <c r="I68" s="160">
        <v>-1</v>
      </c>
      <c r="J68" s="159"/>
      <c r="K68" s="163"/>
      <c r="L68" s="158">
        <f t="shared" si="1"/>
        <v>-1</v>
      </c>
    </row>
    <row r="69" spans="3:12">
      <c r="C69">
        <v>2211</v>
      </c>
      <c r="D69" s="179" t="s">
        <v>349</v>
      </c>
      <c r="E69" s="162">
        <v>2735</v>
      </c>
      <c r="F69" s="55">
        <f t="shared" si="0"/>
        <v>1.1750598593107491E-3</v>
      </c>
      <c r="H69" s="159"/>
      <c r="I69" s="160">
        <v>2</v>
      </c>
      <c r="J69" s="159"/>
      <c r="K69" s="163"/>
      <c r="L69" s="158">
        <f t="shared" si="1"/>
        <v>2</v>
      </c>
    </row>
    <row r="70" spans="3:12">
      <c r="C70">
        <v>2221</v>
      </c>
      <c r="D70" s="179" t="s">
        <v>351</v>
      </c>
      <c r="E70" s="154">
        <v>45</v>
      </c>
      <c r="F70" s="55">
        <f t="shared" si="0"/>
        <v>1.9333708836922744E-5</v>
      </c>
      <c r="H70" s="159"/>
      <c r="I70" s="160">
        <v>0</v>
      </c>
      <c r="J70" s="159"/>
      <c r="K70" s="163"/>
      <c r="L70" s="158">
        <f t="shared" si="1"/>
        <v>0</v>
      </c>
    </row>
    <row r="71" spans="3:12">
      <c r="C71">
        <v>2229</v>
      </c>
      <c r="D71" s="179" t="s">
        <v>353</v>
      </c>
      <c r="E71" s="162">
        <v>3852</v>
      </c>
      <c r="F71" s="55">
        <f t="shared" si="0"/>
        <v>1.6549654764405868E-3</v>
      </c>
      <c r="H71" s="159"/>
      <c r="I71" s="160">
        <v>4</v>
      </c>
      <c r="J71" s="159"/>
      <c r="K71" s="163"/>
      <c r="L71" s="158">
        <f t="shared" si="1"/>
        <v>4</v>
      </c>
    </row>
    <row r="72" spans="3:12">
      <c r="C72">
        <v>2311</v>
      </c>
      <c r="D72" s="179" t="s">
        <v>355</v>
      </c>
      <c r="E72" s="162">
        <v>2630</v>
      </c>
      <c r="F72" s="55">
        <f t="shared" si="0"/>
        <v>1.1299478720245958E-3</v>
      </c>
      <c r="H72" s="159"/>
      <c r="I72" s="160">
        <v>2</v>
      </c>
      <c r="J72" s="159"/>
      <c r="K72" s="163"/>
      <c r="L72" s="158">
        <f t="shared" si="1"/>
        <v>2</v>
      </c>
    </row>
    <row r="73" spans="3:12">
      <c r="C73">
        <v>2312</v>
      </c>
      <c r="D73" s="179" t="s">
        <v>357</v>
      </c>
      <c r="E73" s="162">
        <v>7046</v>
      </c>
      <c r="F73" s="55">
        <f t="shared" ref="F73:F136" si="2">E73/$E$196</f>
        <v>3.0272291658879477E-3</v>
      </c>
      <c r="H73" s="159"/>
      <c r="I73" s="160">
        <v>7</v>
      </c>
      <c r="J73" s="159"/>
      <c r="K73" s="163"/>
      <c r="L73" s="158">
        <f t="shared" ref="L73:L136" si="3">SUM(H73:K73)</f>
        <v>7</v>
      </c>
    </row>
    <row r="74" spans="3:12">
      <c r="C74">
        <v>2511</v>
      </c>
      <c r="D74" s="179" t="s">
        <v>359</v>
      </c>
      <c r="E74" s="154">
        <v>283</v>
      </c>
      <c r="F74" s="55">
        <f t="shared" si="2"/>
        <v>1.2158754668553637E-4</v>
      </c>
      <c r="H74" s="159"/>
      <c r="I74" s="160">
        <v>0</v>
      </c>
      <c r="J74" s="159"/>
      <c r="K74" s="163"/>
      <c r="L74" s="158">
        <f t="shared" si="3"/>
        <v>0</v>
      </c>
    </row>
    <row r="75" spans="3:12">
      <c r="C75">
        <v>2521</v>
      </c>
      <c r="D75" s="179" t="s">
        <v>361</v>
      </c>
      <c r="E75" s="154">
        <v>11</v>
      </c>
      <c r="F75" s="55">
        <f t="shared" si="2"/>
        <v>4.726017715692226E-6</v>
      </c>
      <c r="H75" s="159"/>
      <c r="I75" s="160">
        <v>0</v>
      </c>
      <c r="J75" s="159"/>
      <c r="K75" s="163"/>
      <c r="L75" s="158">
        <f t="shared" si="3"/>
        <v>0</v>
      </c>
    </row>
    <row r="76" spans="3:12">
      <c r="C76">
        <v>2531</v>
      </c>
      <c r="D76" s="179" t="s">
        <v>363</v>
      </c>
      <c r="E76" s="154">
        <v>353</v>
      </c>
      <c r="F76" s="55">
        <f t="shared" si="2"/>
        <v>1.5166220487630507E-4</v>
      </c>
      <c r="H76" s="159"/>
      <c r="I76" s="160">
        <v>0</v>
      </c>
      <c r="J76" s="159"/>
      <c r="K76" s="163"/>
      <c r="L76" s="158">
        <f t="shared" si="3"/>
        <v>0</v>
      </c>
    </row>
    <row r="77" spans="3:12">
      <c r="C77">
        <v>2591</v>
      </c>
      <c r="D77" s="179" t="s">
        <v>365</v>
      </c>
      <c r="E77" s="154">
        <v>2</v>
      </c>
      <c r="F77" s="55">
        <f t="shared" si="2"/>
        <v>8.5927594830767749E-7</v>
      </c>
      <c r="H77" s="159"/>
      <c r="I77" s="160">
        <v>0</v>
      </c>
      <c r="J77" s="159"/>
      <c r="K77" s="163"/>
      <c r="L77" s="158">
        <f t="shared" si="3"/>
        <v>0</v>
      </c>
    </row>
    <row r="78" spans="3:12">
      <c r="C78">
        <v>2599</v>
      </c>
      <c r="D78" s="179" t="s">
        <v>367</v>
      </c>
      <c r="E78" s="162">
        <v>1015</v>
      </c>
      <c r="F78" s="55">
        <f t="shared" si="2"/>
        <v>4.3608254376614633E-4</v>
      </c>
      <c r="H78" s="159"/>
      <c r="I78" s="160">
        <v>1</v>
      </c>
      <c r="J78" s="159"/>
      <c r="K78" s="163"/>
      <c r="L78" s="158">
        <f t="shared" si="3"/>
        <v>1</v>
      </c>
    </row>
    <row r="79" spans="3:12">
      <c r="C79">
        <v>2611</v>
      </c>
      <c r="D79" s="179" t="s">
        <v>369</v>
      </c>
      <c r="E79" s="154">
        <v>0</v>
      </c>
      <c r="F79" s="55">
        <f t="shared" si="2"/>
        <v>0</v>
      </c>
      <c r="H79" s="159"/>
      <c r="I79" s="160">
        <v>0</v>
      </c>
      <c r="J79" s="159"/>
      <c r="K79" s="163"/>
      <c r="L79" s="158">
        <f t="shared" si="3"/>
        <v>0</v>
      </c>
    </row>
    <row r="80" spans="3:12">
      <c r="C80">
        <v>2612</v>
      </c>
      <c r="D80" s="179" t="s">
        <v>371</v>
      </c>
      <c r="E80" s="154">
        <v>-37</v>
      </c>
      <c r="F80" s="55">
        <f t="shared" si="2"/>
        <v>-1.5896605043692033E-5</v>
      </c>
      <c r="H80" s="159"/>
      <c r="I80" s="160">
        <v>-1</v>
      </c>
      <c r="J80" s="159"/>
      <c r="K80" s="163"/>
      <c r="L80" s="158">
        <f t="shared" si="3"/>
        <v>-1</v>
      </c>
    </row>
    <row r="81" spans="3:12">
      <c r="C81">
        <v>2621</v>
      </c>
      <c r="D81" s="179" t="s">
        <v>373</v>
      </c>
      <c r="E81" s="154">
        <v>0</v>
      </c>
      <c r="F81" s="55">
        <f t="shared" si="2"/>
        <v>0</v>
      </c>
      <c r="H81" s="159"/>
      <c r="I81" s="160">
        <v>0</v>
      </c>
      <c r="J81" s="159"/>
      <c r="K81" s="163"/>
      <c r="L81" s="158">
        <f t="shared" si="3"/>
        <v>0</v>
      </c>
    </row>
    <row r="82" spans="3:12">
      <c r="C82">
        <v>2622</v>
      </c>
      <c r="D82" s="179" t="s">
        <v>375</v>
      </c>
      <c r="E82" s="154">
        <v>0</v>
      </c>
      <c r="F82" s="55">
        <f t="shared" si="2"/>
        <v>0</v>
      </c>
      <c r="H82" s="159"/>
      <c r="I82" s="160">
        <v>0</v>
      </c>
      <c r="J82" s="159"/>
      <c r="K82" s="163"/>
      <c r="L82" s="158">
        <f t="shared" si="3"/>
        <v>0</v>
      </c>
    </row>
    <row r="83" spans="3:12">
      <c r="C83">
        <v>2623</v>
      </c>
      <c r="D83" s="179" t="s">
        <v>377</v>
      </c>
      <c r="E83" s="154">
        <v>0</v>
      </c>
      <c r="F83" s="55">
        <f t="shared" si="2"/>
        <v>0</v>
      </c>
      <c r="H83" s="159"/>
      <c r="I83" s="160">
        <v>0</v>
      </c>
      <c r="J83" s="159"/>
      <c r="K83" s="163"/>
      <c r="L83" s="158">
        <f t="shared" si="3"/>
        <v>0</v>
      </c>
    </row>
    <row r="84" spans="3:12">
      <c r="C84">
        <v>2631</v>
      </c>
      <c r="D84" s="179" t="s">
        <v>379</v>
      </c>
      <c r="E84" s="154">
        <v>1</v>
      </c>
      <c r="F84" s="55">
        <f t="shared" si="2"/>
        <v>4.2963797415383874E-7</v>
      </c>
      <c r="H84" s="159"/>
      <c r="I84" s="160">
        <v>0</v>
      </c>
      <c r="J84" s="159"/>
      <c r="K84" s="163"/>
      <c r="L84" s="158">
        <f t="shared" si="3"/>
        <v>0</v>
      </c>
    </row>
    <row r="85" spans="3:12">
      <c r="C85">
        <v>2699</v>
      </c>
      <c r="D85" s="179" t="s">
        <v>381</v>
      </c>
      <c r="E85" s="154">
        <v>0</v>
      </c>
      <c r="F85" s="55">
        <f t="shared" si="2"/>
        <v>0</v>
      </c>
      <c r="H85" s="159"/>
      <c r="I85" s="160">
        <v>0</v>
      </c>
      <c r="J85" s="159"/>
      <c r="K85" s="163"/>
      <c r="L85" s="158">
        <f t="shared" si="3"/>
        <v>0</v>
      </c>
    </row>
    <row r="86" spans="3:12">
      <c r="C86">
        <v>2711</v>
      </c>
      <c r="D86" s="179" t="s">
        <v>383</v>
      </c>
      <c r="E86" s="154">
        <v>961</v>
      </c>
      <c r="F86" s="55">
        <f t="shared" si="2"/>
        <v>4.1288209316183902E-4</v>
      </c>
      <c r="H86" s="159"/>
      <c r="I86" s="160">
        <v>1</v>
      </c>
      <c r="J86" s="159"/>
      <c r="K86" s="163"/>
      <c r="L86" s="158">
        <f t="shared" si="3"/>
        <v>1</v>
      </c>
    </row>
    <row r="87" spans="3:12">
      <c r="C87">
        <v>2712</v>
      </c>
      <c r="D87" s="179" t="s">
        <v>385</v>
      </c>
      <c r="E87" s="154">
        <v>-66</v>
      </c>
      <c r="F87" s="55">
        <f t="shared" si="2"/>
        <v>-2.8356106294153357E-5</v>
      </c>
      <c r="H87" s="159"/>
      <c r="I87" s="160">
        <v>-1</v>
      </c>
      <c r="J87" s="159"/>
      <c r="K87" s="163"/>
      <c r="L87" s="158">
        <f t="shared" si="3"/>
        <v>-1</v>
      </c>
    </row>
    <row r="88" spans="3:12">
      <c r="C88">
        <v>2721</v>
      </c>
      <c r="D88" s="179" t="s">
        <v>387</v>
      </c>
      <c r="E88" s="154">
        <v>0</v>
      </c>
      <c r="F88" s="55">
        <f t="shared" si="2"/>
        <v>0</v>
      </c>
      <c r="H88" s="159"/>
      <c r="I88" s="160">
        <v>0</v>
      </c>
      <c r="J88" s="159"/>
      <c r="K88" s="163"/>
      <c r="L88" s="158">
        <f t="shared" si="3"/>
        <v>0</v>
      </c>
    </row>
    <row r="89" spans="3:12">
      <c r="C89">
        <v>2729</v>
      </c>
      <c r="D89" s="179" t="s">
        <v>389</v>
      </c>
      <c r="E89" s="154">
        <v>124</v>
      </c>
      <c r="F89" s="55">
        <f t="shared" si="2"/>
        <v>5.3275108795076003E-5</v>
      </c>
      <c r="H89" s="159"/>
      <c r="I89" s="160">
        <v>0</v>
      </c>
      <c r="J89" s="159"/>
      <c r="K89" s="163"/>
      <c r="L89" s="158">
        <f t="shared" si="3"/>
        <v>0</v>
      </c>
    </row>
    <row r="90" spans="3:12">
      <c r="C90">
        <v>2811</v>
      </c>
      <c r="D90" s="179" t="s">
        <v>391</v>
      </c>
      <c r="E90" s="154">
        <v>0</v>
      </c>
      <c r="F90" s="55">
        <f t="shared" si="2"/>
        <v>0</v>
      </c>
      <c r="H90" s="159"/>
      <c r="I90" s="160">
        <v>0</v>
      </c>
      <c r="J90" s="159"/>
      <c r="K90" s="163"/>
      <c r="L90" s="158">
        <f t="shared" si="3"/>
        <v>0</v>
      </c>
    </row>
    <row r="91" spans="3:12">
      <c r="C91">
        <v>2812</v>
      </c>
      <c r="D91" s="179" t="s">
        <v>393</v>
      </c>
      <c r="E91" s="154">
        <v>278</v>
      </c>
      <c r="F91" s="55">
        <f t="shared" si="2"/>
        <v>1.1943935681476718E-4</v>
      </c>
      <c r="H91" s="159"/>
      <c r="I91" s="160">
        <v>0</v>
      </c>
      <c r="J91" s="159"/>
      <c r="K91" s="163"/>
      <c r="L91" s="158">
        <f t="shared" si="3"/>
        <v>0</v>
      </c>
    </row>
    <row r="92" spans="3:12">
      <c r="C92">
        <v>2891</v>
      </c>
      <c r="D92" s="179" t="s">
        <v>395</v>
      </c>
      <c r="E92" s="154">
        <v>856</v>
      </c>
      <c r="F92" s="55">
        <f t="shared" si="2"/>
        <v>3.67770105875686E-4</v>
      </c>
      <c r="H92" s="159"/>
      <c r="I92" s="160">
        <v>0</v>
      </c>
      <c r="J92" s="159"/>
      <c r="K92" s="163"/>
      <c r="L92" s="158">
        <f t="shared" si="3"/>
        <v>0</v>
      </c>
    </row>
    <row r="93" spans="3:12">
      <c r="C93">
        <v>2899</v>
      </c>
      <c r="D93" s="179" t="s">
        <v>397</v>
      </c>
      <c r="E93" s="162">
        <v>1807</v>
      </c>
      <c r="F93" s="55">
        <f t="shared" si="2"/>
        <v>7.7635581929598658E-4</v>
      </c>
      <c r="H93" s="159"/>
      <c r="I93" s="160">
        <v>1</v>
      </c>
      <c r="J93" s="159"/>
      <c r="K93" s="163"/>
      <c r="L93" s="158">
        <f t="shared" si="3"/>
        <v>1</v>
      </c>
    </row>
    <row r="94" spans="3:12">
      <c r="C94">
        <v>2911</v>
      </c>
      <c r="D94" s="179" t="s">
        <v>399</v>
      </c>
      <c r="E94" s="154">
        <v>0</v>
      </c>
      <c r="F94" s="55">
        <f t="shared" si="2"/>
        <v>0</v>
      </c>
      <c r="H94" s="159"/>
      <c r="I94" s="160">
        <v>0</v>
      </c>
      <c r="J94" s="159"/>
      <c r="K94" s="163"/>
      <c r="L94" s="158">
        <f t="shared" si="3"/>
        <v>0</v>
      </c>
    </row>
    <row r="95" spans="3:12">
      <c r="C95">
        <v>2912</v>
      </c>
      <c r="D95" s="179" t="s">
        <v>401</v>
      </c>
      <c r="E95" s="154">
        <v>128</v>
      </c>
      <c r="F95" s="55">
        <f t="shared" si="2"/>
        <v>5.4993660691691359E-5</v>
      </c>
      <c r="H95" s="159"/>
      <c r="I95" s="160">
        <v>0</v>
      </c>
      <c r="J95" s="159"/>
      <c r="K95" s="163"/>
      <c r="L95" s="158">
        <f t="shared" si="3"/>
        <v>0</v>
      </c>
    </row>
    <row r="96" spans="3:12">
      <c r="C96">
        <v>2913</v>
      </c>
      <c r="D96" s="179" t="s">
        <v>403</v>
      </c>
      <c r="E96" s="154">
        <v>0</v>
      </c>
      <c r="F96" s="55">
        <f t="shared" si="2"/>
        <v>0</v>
      </c>
      <c r="H96" s="165">
        <v>818</v>
      </c>
      <c r="I96" s="160">
        <v>0</v>
      </c>
      <c r="J96" s="159"/>
      <c r="K96" s="163"/>
      <c r="L96" s="158">
        <f t="shared" si="3"/>
        <v>818</v>
      </c>
    </row>
    <row r="97" spans="3:12">
      <c r="C97">
        <v>2914</v>
      </c>
      <c r="D97" s="179" t="s">
        <v>405</v>
      </c>
      <c r="E97" s="154">
        <v>0</v>
      </c>
      <c r="F97" s="55">
        <f t="shared" si="2"/>
        <v>0</v>
      </c>
      <c r="H97" s="159"/>
      <c r="I97" s="160">
        <v>0</v>
      </c>
      <c r="J97" s="159"/>
      <c r="K97" s="163"/>
      <c r="L97" s="158">
        <f t="shared" si="3"/>
        <v>0</v>
      </c>
    </row>
    <row r="98" spans="3:12">
      <c r="C98">
        <v>2919</v>
      </c>
      <c r="D98" s="179" t="s">
        <v>407</v>
      </c>
      <c r="E98" s="154">
        <v>3</v>
      </c>
      <c r="F98" s="55">
        <f t="shared" si="2"/>
        <v>1.2889139224615162E-6</v>
      </c>
      <c r="H98" s="159"/>
      <c r="I98" s="160">
        <v>0</v>
      </c>
      <c r="J98" s="159"/>
      <c r="K98" s="163"/>
      <c r="L98" s="158">
        <f t="shared" si="3"/>
        <v>0</v>
      </c>
    </row>
    <row r="99" spans="3:12">
      <c r="C99">
        <v>3011</v>
      </c>
      <c r="D99" s="179" t="s">
        <v>409</v>
      </c>
      <c r="E99" s="154">
        <v>0</v>
      </c>
      <c r="F99" s="55">
        <f t="shared" si="2"/>
        <v>0</v>
      </c>
      <c r="H99" s="159"/>
      <c r="I99" s="160">
        <v>0</v>
      </c>
      <c r="J99" s="159"/>
      <c r="K99" s="163"/>
      <c r="L99" s="158">
        <f t="shared" si="3"/>
        <v>0</v>
      </c>
    </row>
    <row r="100" spans="3:12">
      <c r="C100">
        <v>3012</v>
      </c>
      <c r="D100" s="179" t="s">
        <v>411</v>
      </c>
      <c r="E100" s="154">
        <v>0</v>
      </c>
      <c r="F100" s="55">
        <f t="shared" si="2"/>
        <v>0</v>
      </c>
      <c r="H100" s="159"/>
      <c r="I100" s="160">
        <v>0</v>
      </c>
      <c r="J100" s="159"/>
      <c r="K100" s="163"/>
      <c r="L100" s="158">
        <f t="shared" si="3"/>
        <v>0</v>
      </c>
    </row>
    <row r="101" spans="3:12">
      <c r="C101">
        <v>3013</v>
      </c>
      <c r="D101" s="179" t="s">
        <v>413</v>
      </c>
      <c r="E101" s="154">
        <v>70</v>
      </c>
      <c r="F101" s="55">
        <f t="shared" si="2"/>
        <v>3.0074658190768713E-5</v>
      </c>
      <c r="H101" s="159"/>
      <c r="I101" s="160">
        <v>0</v>
      </c>
      <c r="J101" s="159"/>
      <c r="K101" s="163"/>
      <c r="L101" s="158">
        <f t="shared" si="3"/>
        <v>0</v>
      </c>
    </row>
    <row r="102" spans="3:12">
      <c r="C102">
        <v>3014</v>
      </c>
      <c r="D102" s="179" t="s">
        <v>415</v>
      </c>
      <c r="E102" s="154">
        <v>0</v>
      </c>
      <c r="F102" s="55">
        <f t="shared" si="2"/>
        <v>0</v>
      </c>
      <c r="H102" s="159"/>
      <c r="I102" s="160">
        <v>0</v>
      </c>
      <c r="J102" s="159"/>
      <c r="K102" s="163"/>
      <c r="L102" s="158">
        <f t="shared" si="3"/>
        <v>0</v>
      </c>
    </row>
    <row r="103" spans="3:12">
      <c r="C103">
        <v>3015</v>
      </c>
      <c r="D103" s="179" t="s">
        <v>417</v>
      </c>
      <c r="E103" s="154">
        <v>0</v>
      </c>
      <c r="F103" s="55">
        <f t="shared" si="2"/>
        <v>0</v>
      </c>
      <c r="H103" s="159"/>
      <c r="I103" s="160">
        <v>0</v>
      </c>
      <c r="J103" s="159"/>
      <c r="K103" s="163"/>
      <c r="L103" s="158">
        <f t="shared" si="3"/>
        <v>0</v>
      </c>
    </row>
    <row r="104" spans="3:12">
      <c r="C104">
        <v>3016</v>
      </c>
      <c r="D104" s="179" t="s">
        <v>419</v>
      </c>
      <c r="E104" s="154">
        <v>2</v>
      </c>
      <c r="F104" s="55">
        <f t="shared" si="2"/>
        <v>8.5927594830767749E-7</v>
      </c>
      <c r="H104" s="159"/>
      <c r="I104" s="160">
        <v>0</v>
      </c>
      <c r="J104" s="159"/>
      <c r="K104" s="163"/>
      <c r="L104" s="158">
        <f t="shared" si="3"/>
        <v>0</v>
      </c>
    </row>
    <row r="105" spans="3:12">
      <c r="C105">
        <v>3017</v>
      </c>
      <c r="D105" s="179" t="s">
        <v>421</v>
      </c>
      <c r="E105" s="154">
        <v>0</v>
      </c>
      <c r="F105" s="55">
        <f t="shared" si="2"/>
        <v>0</v>
      </c>
      <c r="H105" s="159"/>
      <c r="I105" s="160">
        <v>0</v>
      </c>
      <c r="J105" s="159"/>
      <c r="K105" s="163"/>
      <c r="L105" s="158">
        <f t="shared" si="3"/>
        <v>0</v>
      </c>
    </row>
    <row r="106" spans="3:12">
      <c r="C106">
        <v>3019</v>
      </c>
      <c r="D106" s="179" t="s">
        <v>423</v>
      </c>
      <c r="E106" s="154">
        <v>0</v>
      </c>
      <c r="F106" s="55">
        <f t="shared" si="2"/>
        <v>0</v>
      </c>
      <c r="H106" s="159"/>
      <c r="I106" s="160">
        <v>0</v>
      </c>
      <c r="J106" s="159"/>
      <c r="K106" s="163"/>
      <c r="L106" s="158">
        <f t="shared" si="3"/>
        <v>0</v>
      </c>
    </row>
    <row r="107" spans="3:12">
      <c r="C107">
        <v>3111</v>
      </c>
      <c r="D107" s="179" t="s">
        <v>425</v>
      </c>
      <c r="E107" s="154">
        <v>201</v>
      </c>
      <c r="F107" s="55">
        <f t="shared" si="2"/>
        <v>8.6357232804921594E-5</v>
      </c>
      <c r="H107" s="159"/>
      <c r="I107" s="160">
        <v>0</v>
      </c>
      <c r="J107" s="159"/>
      <c r="K107" s="163"/>
      <c r="L107" s="158">
        <f t="shared" si="3"/>
        <v>0</v>
      </c>
    </row>
    <row r="108" spans="3:12">
      <c r="C108">
        <v>3112</v>
      </c>
      <c r="D108" s="179" t="s">
        <v>427</v>
      </c>
      <c r="E108" s="154">
        <v>0</v>
      </c>
      <c r="F108" s="55">
        <f t="shared" si="2"/>
        <v>0</v>
      </c>
      <c r="H108" s="159"/>
      <c r="I108" s="160">
        <v>0</v>
      </c>
      <c r="J108" s="159"/>
      <c r="K108" s="163"/>
      <c r="L108" s="158">
        <f t="shared" si="3"/>
        <v>0</v>
      </c>
    </row>
    <row r="109" spans="3:12">
      <c r="C109">
        <v>3113</v>
      </c>
      <c r="D109" s="179" t="s">
        <v>429</v>
      </c>
      <c r="E109" s="154">
        <v>221</v>
      </c>
      <c r="F109" s="55">
        <f t="shared" si="2"/>
        <v>9.4949992287998367E-5</v>
      </c>
      <c r="H109" s="159"/>
      <c r="I109" s="160">
        <v>0</v>
      </c>
      <c r="J109" s="159"/>
      <c r="K109" s="163"/>
      <c r="L109" s="158">
        <f t="shared" si="3"/>
        <v>0</v>
      </c>
    </row>
    <row r="110" spans="3:12">
      <c r="C110">
        <v>3114</v>
      </c>
      <c r="D110" s="179" t="s">
        <v>431</v>
      </c>
      <c r="E110" s="154">
        <v>0</v>
      </c>
      <c r="F110" s="55">
        <f t="shared" si="2"/>
        <v>0</v>
      </c>
      <c r="H110" s="159"/>
      <c r="I110" s="160">
        <v>0</v>
      </c>
      <c r="J110" s="159"/>
      <c r="K110" s="163"/>
      <c r="L110" s="158">
        <f t="shared" si="3"/>
        <v>0</v>
      </c>
    </row>
    <row r="111" spans="3:12">
      <c r="C111">
        <v>3115</v>
      </c>
      <c r="D111" s="179" t="s">
        <v>433</v>
      </c>
      <c r="E111" s="162">
        <v>1172</v>
      </c>
      <c r="F111" s="55">
        <f t="shared" si="2"/>
        <v>5.0353570570829903E-4</v>
      </c>
      <c r="H111" s="159"/>
      <c r="I111" s="160">
        <v>1</v>
      </c>
      <c r="J111" s="159"/>
      <c r="K111" s="163"/>
      <c r="L111" s="158">
        <f t="shared" si="3"/>
        <v>1</v>
      </c>
    </row>
    <row r="112" spans="3:12">
      <c r="C112">
        <v>3116</v>
      </c>
      <c r="D112" s="179" t="s">
        <v>435</v>
      </c>
      <c r="E112" s="154">
        <v>0</v>
      </c>
      <c r="F112" s="55">
        <f t="shared" si="2"/>
        <v>0</v>
      </c>
      <c r="H112" s="159"/>
      <c r="I112" s="160">
        <v>0</v>
      </c>
      <c r="J112" s="159"/>
      <c r="K112" s="163"/>
      <c r="L112" s="158">
        <f t="shared" si="3"/>
        <v>0</v>
      </c>
    </row>
    <row r="113" spans="3:12">
      <c r="C113">
        <v>3211</v>
      </c>
      <c r="D113" s="179" t="s">
        <v>437</v>
      </c>
      <c r="E113" s="154">
        <v>9</v>
      </c>
      <c r="F113" s="55">
        <f t="shared" si="2"/>
        <v>3.8667417673845489E-6</v>
      </c>
      <c r="H113" s="159"/>
      <c r="I113" s="160">
        <v>0</v>
      </c>
      <c r="J113" s="159"/>
      <c r="K113" s="163"/>
      <c r="L113" s="158">
        <f t="shared" si="3"/>
        <v>0</v>
      </c>
    </row>
    <row r="114" spans="3:12">
      <c r="C114">
        <v>3299</v>
      </c>
      <c r="D114" s="179" t="s">
        <v>439</v>
      </c>
      <c r="E114" s="162">
        <v>1294</v>
      </c>
      <c r="F114" s="55">
        <f t="shared" si="2"/>
        <v>5.5595153855506735E-4</v>
      </c>
      <c r="H114" s="159"/>
      <c r="I114" s="160">
        <v>1</v>
      </c>
      <c r="J114" s="159"/>
      <c r="K114" s="163"/>
      <c r="L114" s="158">
        <f t="shared" si="3"/>
        <v>1</v>
      </c>
    </row>
    <row r="115" spans="3:12">
      <c r="C115">
        <v>3311</v>
      </c>
      <c r="D115" s="179" t="s">
        <v>441</v>
      </c>
      <c r="E115" s="154">
        <v>144</v>
      </c>
      <c r="F115" s="55">
        <f t="shared" si="2"/>
        <v>6.1867868278152782E-5</v>
      </c>
      <c r="H115" s="159"/>
      <c r="I115" s="160">
        <v>0</v>
      </c>
      <c r="J115" s="159"/>
      <c r="K115" s="163"/>
      <c r="L115" s="158">
        <f t="shared" si="3"/>
        <v>0</v>
      </c>
    </row>
    <row r="116" spans="3:12">
      <c r="C116">
        <v>3321</v>
      </c>
      <c r="D116" s="179" t="s">
        <v>443</v>
      </c>
      <c r="E116" s="162">
        <v>22644</v>
      </c>
      <c r="F116" s="55">
        <f t="shared" si="2"/>
        <v>9.7287222867395249E-3</v>
      </c>
      <c r="H116" s="165">
        <v>4052</v>
      </c>
      <c r="I116" s="160">
        <v>23</v>
      </c>
      <c r="J116" s="159"/>
      <c r="K116" s="163"/>
      <c r="L116" s="158">
        <f t="shared" si="3"/>
        <v>4075</v>
      </c>
    </row>
    <row r="117" spans="3:12">
      <c r="C117">
        <v>3331</v>
      </c>
      <c r="D117" s="179" t="s">
        <v>445</v>
      </c>
      <c r="E117" s="154">
        <v>97</v>
      </c>
      <c r="F117" s="55">
        <f t="shared" si="2"/>
        <v>4.1674883492922357E-5</v>
      </c>
      <c r="H117" s="159"/>
      <c r="I117" s="160">
        <v>0</v>
      </c>
      <c r="J117" s="159"/>
      <c r="K117" s="163"/>
      <c r="L117" s="158">
        <f t="shared" si="3"/>
        <v>0</v>
      </c>
    </row>
    <row r="118" spans="3:12">
      <c r="C118">
        <v>3332</v>
      </c>
      <c r="D118" s="179" t="s">
        <v>447</v>
      </c>
      <c r="E118" s="154">
        <v>1</v>
      </c>
      <c r="F118" s="55">
        <f t="shared" si="2"/>
        <v>4.2963797415383874E-7</v>
      </c>
      <c r="H118" s="159"/>
      <c r="I118" s="160">
        <v>0</v>
      </c>
      <c r="J118" s="159"/>
      <c r="K118" s="163"/>
      <c r="L118" s="158">
        <f t="shared" si="3"/>
        <v>0</v>
      </c>
    </row>
    <row r="119" spans="3:12">
      <c r="C119">
        <v>3399</v>
      </c>
      <c r="D119" s="179" t="s">
        <v>449</v>
      </c>
      <c r="E119" s="162">
        <v>6983</v>
      </c>
      <c r="F119" s="55">
        <f t="shared" si="2"/>
        <v>3.0001619735162562E-3</v>
      </c>
      <c r="H119" s="159"/>
      <c r="I119" s="160">
        <v>7</v>
      </c>
      <c r="J119" s="159"/>
      <c r="K119" s="163"/>
      <c r="L119" s="158">
        <f t="shared" si="3"/>
        <v>7</v>
      </c>
    </row>
    <row r="120" spans="3:12">
      <c r="C120">
        <v>3411</v>
      </c>
      <c r="D120" s="179" t="s">
        <v>451</v>
      </c>
      <c r="E120" s="162">
        <v>25684</v>
      </c>
      <c r="F120" s="55">
        <f t="shared" si="2"/>
        <v>1.1034821728167195E-2</v>
      </c>
      <c r="H120" s="159"/>
      <c r="I120" s="160">
        <v>27</v>
      </c>
      <c r="J120" s="159"/>
      <c r="K120" s="163"/>
      <c r="L120" s="158">
        <f t="shared" si="3"/>
        <v>27</v>
      </c>
    </row>
    <row r="121" spans="3:12">
      <c r="C121">
        <v>3412</v>
      </c>
      <c r="D121" s="179" t="s">
        <v>453</v>
      </c>
      <c r="E121" s="162">
        <v>2533</v>
      </c>
      <c r="F121" s="55">
        <f t="shared" si="2"/>
        <v>1.0882729885316736E-3</v>
      </c>
      <c r="H121" s="159"/>
      <c r="I121" s="160">
        <v>2</v>
      </c>
      <c r="J121" s="159"/>
      <c r="K121" s="163"/>
      <c r="L121" s="158">
        <f t="shared" si="3"/>
        <v>2</v>
      </c>
    </row>
    <row r="122" spans="3:12">
      <c r="C122">
        <v>3421</v>
      </c>
      <c r="D122" s="179" t="s">
        <v>455</v>
      </c>
      <c r="E122" s="162">
        <v>7494</v>
      </c>
      <c r="F122" s="55">
        <f t="shared" si="2"/>
        <v>3.2197069783088676E-3</v>
      </c>
      <c r="H122" s="159"/>
      <c r="I122" s="160">
        <v>7</v>
      </c>
      <c r="J122" s="159"/>
      <c r="K122" s="163"/>
      <c r="L122" s="158">
        <f t="shared" si="3"/>
        <v>7</v>
      </c>
    </row>
    <row r="123" spans="3:12">
      <c r="C123">
        <v>3511</v>
      </c>
      <c r="D123" s="179" t="s">
        <v>457</v>
      </c>
      <c r="E123" s="162">
        <v>38882</v>
      </c>
      <c r="F123" s="55">
        <f t="shared" si="2"/>
        <v>1.6705183711049558E-2</v>
      </c>
      <c r="H123" s="159"/>
      <c r="I123" s="160">
        <v>41</v>
      </c>
      <c r="J123" s="159"/>
      <c r="K123" s="163"/>
      <c r="L123" s="158">
        <f t="shared" si="3"/>
        <v>41</v>
      </c>
    </row>
    <row r="124" spans="3:12">
      <c r="C124">
        <v>3521</v>
      </c>
      <c r="D124" s="179" t="s">
        <v>459</v>
      </c>
      <c r="E124" s="162">
        <v>2823</v>
      </c>
      <c r="F124" s="55">
        <f t="shared" si="2"/>
        <v>1.2128680010362867E-3</v>
      </c>
      <c r="H124" s="159"/>
      <c r="I124" s="160">
        <v>2</v>
      </c>
      <c r="J124" s="159"/>
      <c r="K124" s="163"/>
      <c r="L124" s="158">
        <f t="shared" si="3"/>
        <v>2</v>
      </c>
    </row>
    <row r="125" spans="3:12">
      <c r="C125">
        <v>3522</v>
      </c>
      <c r="D125" s="179" t="s">
        <v>461</v>
      </c>
      <c r="E125" s="154">
        <v>261</v>
      </c>
      <c r="F125" s="55">
        <f t="shared" si="2"/>
        <v>1.1213551125415191E-4</v>
      </c>
      <c r="H125" s="159"/>
      <c r="I125" s="160">
        <v>0</v>
      </c>
      <c r="J125" s="159"/>
      <c r="K125" s="163"/>
      <c r="L125" s="158">
        <f t="shared" si="3"/>
        <v>0</v>
      </c>
    </row>
    <row r="126" spans="3:12">
      <c r="C126">
        <v>3531</v>
      </c>
      <c r="D126" s="179" t="s">
        <v>463</v>
      </c>
      <c r="E126" s="154">
        <v>82</v>
      </c>
      <c r="F126" s="55">
        <f t="shared" si="2"/>
        <v>3.5230313880614777E-5</v>
      </c>
      <c r="H126" s="159"/>
      <c r="I126" s="160">
        <v>0</v>
      </c>
      <c r="J126" s="159"/>
      <c r="K126" s="163"/>
      <c r="L126" s="158">
        <f t="shared" si="3"/>
        <v>0</v>
      </c>
    </row>
    <row r="127" spans="3:12">
      <c r="C127">
        <v>3541</v>
      </c>
      <c r="D127" s="179" t="s">
        <v>465</v>
      </c>
      <c r="E127" s="154">
        <v>37</v>
      </c>
      <c r="F127" s="55">
        <f t="shared" si="2"/>
        <v>1.5896605043692033E-5</v>
      </c>
      <c r="H127" s="159"/>
      <c r="I127" s="160">
        <v>0</v>
      </c>
      <c r="J127" s="159"/>
      <c r="K127" s="163"/>
      <c r="L127" s="158">
        <f t="shared" si="3"/>
        <v>0</v>
      </c>
    </row>
    <row r="128" spans="3:12">
      <c r="C128">
        <v>3591</v>
      </c>
      <c r="D128" s="179" t="s">
        <v>467</v>
      </c>
      <c r="E128" s="154">
        <v>0</v>
      </c>
      <c r="F128" s="55">
        <f t="shared" si="2"/>
        <v>0</v>
      </c>
      <c r="H128" s="159"/>
      <c r="I128" s="160">
        <v>0</v>
      </c>
      <c r="J128" s="159"/>
      <c r="K128" s="163"/>
      <c r="L128" s="158">
        <f t="shared" si="3"/>
        <v>0</v>
      </c>
    </row>
    <row r="129" spans="3:12">
      <c r="C129">
        <v>3592</v>
      </c>
      <c r="D129" s="179" t="s">
        <v>469</v>
      </c>
      <c r="E129" s="154">
        <v>0</v>
      </c>
      <c r="F129" s="55">
        <f t="shared" si="2"/>
        <v>0</v>
      </c>
      <c r="H129" s="159"/>
      <c r="I129" s="160">
        <v>0</v>
      </c>
      <c r="J129" s="159"/>
      <c r="K129" s="163"/>
      <c r="L129" s="158">
        <f t="shared" si="3"/>
        <v>0</v>
      </c>
    </row>
    <row r="130" spans="3:12">
      <c r="C130">
        <v>3599</v>
      </c>
      <c r="D130" s="179" t="s">
        <v>471</v>
      </c>
      <c r="E130" s="162">
        <v>1296</v>
      </c>
      <c r="F130" s="55">
        <f t="shared" si="2"/>
        <v>5.5681081450337504E-4</v>
      </c>
      <c r="H130" s="159"/>
      <c r="I130" s="160">
        <v>1</v>
      </c>
      <c r="J130" s="159"/>
      <c r="K130" s="163"/>
      <c r="L130" s="158">
        <f t="shared" si="3"/>
        <v>1</v>
      </c>
    </row>
    <row r="131" spans="3:12">
      <c r="C131">
        <v>3911</v>
      </c>
      <c r="D131" s="179" t="s">
        <v>473</v>
      </c>
      <c r="E131" s="162">
        <v>3950</v>
      </c>
      <c r="F131" s="55">
        <f t="shared" si="2"/>
        <v>1.697069997907663E-3</v>
      </c>
      <c r="H131" s="159"/>
      <c r="I131" s="160">
        <v>4</v>
      </c>
      <c r="J131" s="159"/>
      <c r="K131" s="163"/>
      <c r="L131" s="158">
        <f t="shared" si="3"/>
        <v>4</v>
      </c>
    </row>
    <row r="132" spans="3:12">
      <c r="C132">
        <v>3919</v>
      </c>
      <c r="D132" s="179" t="s">
        <v>475</v>
      </c>
      <c r="E132" s="162">
        <v>8540</v>
      </c>
      <c r="F132" s="55">
        <f t="shared" si="2"/>
        <v>3.6691082992737828E-3</v>
      </c>
      <c r="H132" s="159"/>
      <c r="I132" s="160">
        <v>9</v>
      </c>
      <c r="J132" s="159"/>
      <c r="K132" s="163"/>
      <c r="L132" s="158">
        <f t="shared" si="3"/>
        <v>9</v>
      </c>
    </row>
    <row r="133" spans="3:12">
      <c r="C133">
        <v>3921</v>
      </c>
      <c r="D133" s="179" t="s">
        <v>477</v>
      </c>
      <c r="E133" s="154">
        <v>627</v>
      </c>
      <c r="F133" s="55">
        <f t="shared" si="2"/>
        <v>2.693830097944569E-4</v>
      </c>
      <c r="H133" s="159"/>
      <c r="I133" s="160">
        <v>0</v>
      </c>
      <c r="J133" s="159"/>
      <c r="K133" s="163"/>
      <c r="L133" s="158">
        <f t="shared" si="3"/>
        <v>0</v>
      </c>
    </row>
    <row r="134" spans="3:12">
      <c r="C134">
        <v>4111</v>
      </c>
      <c r="D134" s="179" t="s">
        <v>479</v>
      </c>
      <c r="E134" s="154">
        <v>0</v>
      </c>
      <c r="F134" s="55">
        <f t="shared" si="2"/>
        <v>0</v>
      </c>
      <c r="H134" s="165">
        <v>11641.694323144104</v>
      </c>
      <c r="I134" s="160">
        <v>0</v>
      </c>
      <c r="J134" s="159"/>
      <c r="K134" s="163"/>
      <c r="L134" s="158">
        <f t="shared" si="3"/>
        <v>11641.694323144104</v>
      </c>
    </row>
    <row r="135" spans="3:12">
      <c r="C135">
        <v>4112</v>
      </c>
      <c r="D135" s="179" t="s">
        <v>481</v>
      </c>
      <c r="E135" s="154">
        <v>0</v>
      </c>
      <c r="F135" s="55">
        <f t="shared" si="2"/>
        <v>0</v>
      </c>
      <c r="H135" s="165">
        <v>1650.240174672489</v>
      </c>
      <c r="I135" s="160">
        <v>0</v>
      </c>
      <c r="J135" s="159"/>
      <c r="K135" s="163"/>
      <c r="L135" s="158">
        <f t="shared" si="3"/>
        <v>1650.240174672489</v>
      </c>
    </row>
    <row r="136" spans="3:12">
      <c r="C136">
        <v>4121</v>
      </c>
      <c r="D136" s="179" t="s">
        <v>483</v>
      </c>
      <c r="E136" s="154">
        <v>0</v>
      </c>
      <c r="F136" s="55">
        <f t="shared" si="2"/>
        <v>0</v>
      </c>
      <c r="H136" s="159"/>
      <c r="I136" s="160">
        <v>0</v>
      </c>
      <c r="J136" s="159"/>
      <c r="K136" s="163"/>
      <c r="L136" s="158">
        <f t="shared" si="3"/>
        <v>0</v>
      </c>
    </row>
    <row r="137" spans="3:12">
      <c r="C137">
        <v>4131</v>
      </c>
      <c r="D137" s="179" t="s">
        <v>485</v>
      </c>
      <c r="E137" s="154">
        <v>0</v>
      </c>
      <c r="F137" s="55">
        <f t="shared" ref="F137:F196" si="4">E137/$E$196</f>
        <v>0</v>
      </c>
      <c r="H137" s="165">
        <v>450.06550218340612</v>
      </c>
      <c r="I137" s="160">
        <v>0</v>
      </c>
      <c r="J137" s="159"/>
      <c r="K137" s="163"/>
      <c r="L137" s="158">
        <f t="shared" ref="L137:L194" si="5">SUM(H137:K137)</f>
        <v>450.06550218340612</v>
      </c>
    </row>
    <row r="138" spans="3:12">
      <c r="C138">
        <v>4191</v>
      </c>
      <c r="D138" s="179" t="s">
        <v>487</v>
      </c>
      <c r="E138" s="154">
        <v>0</v>
      </c>
      <c r="F138" s="55">
        <f t="shared" si="4"/>
        <v>0</v>
      </c>
      <c r="H138" s="165">
        <v>5000</v>
      </c>
      <c r="I138" s="160">
        <v>0</v>
      </c>
      <c r="J138" s="159"/>
      <c r="K138" s="163"/>
      <c r="L138" s="158">
        <f t="shared" si="5"/>
        <v>5000</v>
      </c>
    </row>
    <row r="139" spans="3:12">
      <c r="C139">
        <v>4611</v>
      </c>
      <c r="D139" s="179" t="s">
        <v>489</v>
      </c>
      <c r="E139" s="162">
        <v>69338</v>
      </c>
      <c r="F139" s="55">
        <f t="shared" si="4"/>
        <v>2.979023785187887E-2</v>
      </c>
      <c r="H139" s="159"/>
      <c r="I139" s="160">
        <v>73</v>
      </c>
      <c r="J139" s="159"/>
      <c r="K139" s="163"/>
      <c r="L139" s="158">
        <f t="shared" si="5"/>
        <v>73</v>
      </c>
    </row>
    <row r="140" spans="3:12">
      <c r="C140">
        <v>4621</v>
      </c>
      <c r="D140" s="179" t="s">
        <v>491</v>
      </c>
      <c r="E140" s="162">
        <v>25095</v>
      </c>
      <c r="F140" s="55">
        <f t="shared" si="4"/>
        <v>1.0781764961390583E-2</v>
      </c>
      <c r="H140" s="159"/>
      <c r="I140" s="160">
        <v>26</v>
      </c>
      <c r="J140" s="159"/>
      <c r="K140" s="163"/>
      <c r="L140" s="158">
        <f t="shared" si="5"/>
        <v>26</v>
      </c>
    </row>
    <row r="141" spans="3:12">
      <c r="C141">
        <v>4622</v>
      </c>
      <c r="D141" s="179" t="s">
        <v>493</v>
      </c>
      <c r="E141" s="154">
        <v>0</v>
      </c>
      <c r="F141" s="55">
        <f t="shared" si="4"/>
        <v>0</v>
      </c>
      <c r="H141" s="159"/>
      <c r="I141" s="160">
        <v>0</v>
      </c>
      <c r="J141" s="159"/>
      <c r="K141" s="163"/>
      <c r="L141" s="158">
        <f t="shared" si="5"/>
        <v>0</v>
      </c>
    </row>
    <row r="142" spans="3:12">
      <c r="C142">
        <v>4711</v>
      </c>
      <c r="D142" s="179" t="s">
        <v>495</v>
      </c>
      <c r="E142" s="162">
        <v>13452</v>
      </c>
      <c r="F142" s="55">
        <f t="shared" si="4"/>
        <v>5.7794900283174386E-3</v>
      </c>
      <c r="H142" s="165">
        <v>1388</v>
      </c>
      <c r="I142" s="160">
        <v>14</v>
      </c>
      <c r="J142" s="159"/>
      <c r="K142" s="163"/>
      <c r="L142" s="158">
        <f t="shared" si="5"/>
        <v>1402</v>
      </c>
    </row>
    <row r="143" spans="3:12">
      <c r="C143">
        <v>4811</v>
      </c>
      <c r="D143" s="179" t="s">
        <v>497</v>
      </c>
      <c r="E143" s="162">
        <v>1174</v>
      </c>
      <c r="F143" s="55">
        <f t="shared" si="4"/>
        <v>5.0439498165660672E-4</v>
      </c>
      <c r="H143" s="159"/>
      <c r="I143" s="160">
        <v>1</v>
      </c>
      <c r="J143" s="159"/>
      <c r="K143" s="163"/>
      <c r="L143" s="158">
        <f t="shared" si="5"/>
        <v>1</v>
      </c>
    </row>
    <row r="144" spans="3:12">
      <c r="C144">
        <v>5111</v>
      </c>
      <c r="D144" s="179" t="s">
        <v>499</v>
      </c>
      <c r="E144" s="162">
        <v>163327</v>
      </c>
      <c r="F144" s="55">
        <f t="shared" si="4"/>
        <v>7.0171481404624023E-2</v>
      </c>
      <c r="H144" s="159"/>
      <c r="I144" s="160">
        <v>172</v>
      </c>
      <c r="J144" s="159"/>
      <c r="K144" s="163"/>
      <c r="L144" s="158">
        <f t="shared" si="5"/>
        <v>172</v>
      </c>
    </row>
    <row r="145" spans="3:12">
      <c r="C145">
        <v>5112</v>
      </c>
      <c r="D145" s="179" t="s">
        <v>501</v>
      </c>
      <c r="E145" s="162">
        <v>327434</v>
      </c>
      <c r="F145" s="55">
        <f t="shared" si="4"/>
        <v>0.14067808042908803</v>
      </c>
      <c r="H145" s="159"/>
      <c r="I145" s="160">
        <v>345</v>
      </c>
      <c r="J145" s="159"/>
      <c r="K145" s="163"/>
      <c r="L145" s="158">
        <f t="shared" si="5"/>
        <v>345</v>
      </c>
    </row>
    <row r="146" spans="3:12">
      <c r="C146">
        <v>5311</v>
      </c>
      <c r="D146" s="179" t="s">
        <v>503</v>
      </c>
      <c r="E146" s="162">
        <v>136771</v>
      </c>
      <c r="F146" s="55">
        <f t="shared" si="4"/>
        <v>5.8762015362994677E-2</v>
      </c>
      <c r="H146" s="159"/>
      <c r="I146" s="160">
        <v>144</v>
      </c>
      <c r="J146" s="159"/>
      <c r="K146" s="163"/>
      <c r="L146" s="158">
        <f t="shared" si="5"/>
        <v>144</v>
      </c>
    </row>
    <row r="147" spans="3:12">
      <c r="C147">
        <v>5312</v>
      </c>
      <c r="D147" s="179" t="s">
        <v>505</v>
      </c>
      <c r="E147" s="162">
        <v>102892</v>
      </c>
      <c r="F147" s="55">
        <f t="shared" si="4"/>
        <v>4.4206310436636774E-2</v>
      </c>
      <c r="H147" s="159"/>
      <c r="I147" s="160">
        <v>108</v>
      </c>
      <c r="J147" s="159"/>
      <c r="K147" s="163"/>
      <c r="L147" s="158">
        <f t="shared" si="5"/>
        <v>108</v>
      </c>
    </row>
    <row r="148" spans="3:12">
      <c r="C148">
        <v>5511</v>
      </c>
      <c r="D148" s="179" t="s">
        <v>507</v>
      </c>
      <c r="E148" s="162">
        <v>4832</v>
      </c>
      <c r="F148" s="55">
        <f t="shared" si="4"/>
        <v>2.0760106911113488E-3</v>
      </c>
      <c r="H148" s="159"/>
      <c r="I148" s="160">
        <v>5</v>
      </c>
      <c r="J148" s="159"/>
      <c r="K148" s="163"/>
      <c r="L148" s="158">
        <f t="shared" si="5"/>
        <v>5</v>
      </c>
    </row>
    <row r="149" spans="3:12">
      <c r="C149">
        <v>5521</v>
      </c>
      <c r="D149" s="179" t="s">
        <v>509</v>
      </c>
      <c r="E149" s="162">
        <v>101943</v>
      </c>
      <c r="F149" s="55">
        <f t="shared" si="4"/>
        <v>4.3798583999164781E-2</v>
      </c>
      <c r="H149" s="159"/>
      <c r="I149" s="160">
        <v>107</v>
      </c>
      <c r="J149" s="159"/>
      <c r="K149" s="163"/>
      <c r="L149" s="158">
        <f t="shared" si="5"/>
        <v>107</v>
      </c>
    </row>
    <row r="150" spans="3:12">
      <c r="C150">
        <v>5531</v>
      </c>
      <c r="D150" s="179" t="s">
        <v>511</v>
      </c>
      <c r="E150" s="162">
        <v>415471</v>
      </c>
      <c r="F150" s="55" t="s">
        <v>52</v>
      </c>
      <c r="H150" s="159"/>
      <c r="I150" s="160">
        <v>0</v>
      </c>
      <c r="J150" s="165">
        <v>767.57081158238168</v>
      </c>
      <c r="K150" s="163"/>
      <c r="L150" s="158">
        <f t="shared" si="5"/>
        <v>767.57081158238168</v>
      </c>
    </row>
    <row r="151" spans="3:12">
      <c r="C151">
        <v>5711</v>
      </c>
      <c r="D151" s="179" t="s">
        <v>513</v>
      </c>
      <c r="E151" s="162">
        <v>44629</v>
      </c>
      <c r="F151" s="55">
        <f t="shared" si="4"/>
        <v>1.917431314851167E-2</v>
      </c>
      <c r="H151" s="159"/>
      <c r="I151" s="160">
        <v>47</v>
      </c>
      <c r="J151" s="159"/>
      <c r="K151" s="163"/>
      <c r="L151" s="158">
        <f t="shared" si="5"/>
        <v>47</v>
      </c>
    </row>
    <row r="152" spans="3:12">
      <c r="C152">
        <v>5712</v>
      </c>
      <c r="D152" s="179" t="s">
        <v>515</v>
      </c>
      <c r="E152" s="154">
        <v>173</v>
      </c>
      <c r="F152" s="55">
        <f t="shared" si="4"/>
        <v>7.432736952861411E-5</v>
      </c>
      <c r="H152" s="159"/>
      <c r="I152" s="160">
        <v>0</v>
      </c>
      <c r="J152" s="159"/>
      <c r="K152" s="163"/>
      <c r="L152" s="158">
        <f t="shared" si="5"/>
        <v>0</v>
      </c>
    </row>
    <row r="153" spans="3:12">
      <c r="C153">
        <v>5721</v>
      </c>
      <c r="D153" s="179" t="s">
        <v>517</v>
      </c>
      <c r="E153" s="162">
        <v>9860</v>
      </c>
      <c r="F153" s="55">
        <f t="shared" si="4"/>
        <v>4.2362304251568504E-3</v>
      </c>
      <c r="H153" s="159"/>
      <c r="I153" s="160">
        <v>10</v>
      </c>
      <c r="J153" s="159"/>
      <c r="K153" s="163"/>
      <c r="L153" s="158">
        <f t="shared" si="5"/>
        <v>10</v>
      </c>
    </row>
    <row r="154" spans="3:12">
      <c r="C154">
        <v>5722</v>
      </c>
      <c r="D154" s="179" t="s">
        <v>519</v>
      </c>
      <c r="E154" s="162">
        <v>29897</v>
      </c>
      <c r="F154" s="55">
        <f t="shared" si="4"/>
        <v>1.2844886513277316E-2</v>
      </c>
      <c r="H154" s="159"/>
      <c r="I154" s="160">
        <v>31</v>
      </c>
      <c r="J154" s="159"/>
      <c r="K154" s="163"/>
      <c r="L154" s="158">
        <f t="shared" si="5"/>
        <v>31</v>
      </c>
    </row>
    <row r="155" spans="3:12">
      <c r="C155">
        <v>5731</v>
      </c>
      <c r="D155" s="179" t="s">
        <v>521</v>
      </c>
      <c r="E155" s="154">
        <v>0</v>
      </c>
      <c r="F155" s="55">
        <f t="shared" si="4"/>
        <v>0</v>
      </c>
      <c r="H155" s="159"/>
      <c r="I155" s="160">
        <v>0</v>
      </c>
      <c r="J155" s="159"/>
      <c r="K155" s="163"/>
      <c r="L155" s="158">
        <f t="shared" si="5"/>
        <v>0</v>
      </c>
    </row>
    <row r="156" spans="3:12">
      <c r="C156">
        <v>5732</v>
      </c>
      <c r="D156" s="179" t="s">
        <v>523</v>
      </c>
      <c r="E156" s="154">
        <v>0</v>
      </c>
      <c r="F156" s="55">
        <f t="shared" si="4"/>
        <v>0</v>
      </c>
      <c r="H156" s="159"/>
      <c r="I156" s="160">
        <v>0</v>
      </c>
      <c r="J156" s="159"/>
      <c r="K156" s="163"/>
      <c r="L156" s="158">
        <f t="shared" si="5"/>
        <v>0</v>
      </c>
    </row>
    <row r="157" spans="3:12">
      <c r="C157">
        <v>5741</v>
      </c>
      <c r="D157" s="179" t="s">
        <v>525</v>
      </c>
      <c r="E157" s="154">
        <v>17</v>
      </c>
      <c r="F157" s="55">
        <f t="shared" si="4"/>
        <v>7.3038455606152588E-6</v>
      </c>
      <c r="H157" s="159"/>
      <c r="I157" s="160">
        <v>0</v>
      </c>
      <c r="J157" s="159"/>
      <c r="K157" s="163"/>
      <c r="L157" s="158">
        <f t="shared" si="5"/>
        <v>0</v>
      </c>
    </row>
    <row r="158" spans="3:12">
      <c r="C158">
        <v>5742</v>
      </c>
      <c r="D158" s="179" t="s">
        <v>527</v>
      </c>
      <c r="E158" s="162">
        <v>1658</v>
      </c>
      <c r="F158" s="55">
        <f t="shared" si="4"/>
        <v>7.1233976114706463E-4</v>
      </c>
      <c r="H158" s="159"/>
      <c r="I158" s="160">
        <v>1</v>
      </c>
      <c r="J158" s="159"/>
      <c r="K158" s="163"/>
      <c r="L158" s="158">
        <f t="shared" si="5"/>
        <v>1</v>
      </c>
    </row>
    <row r="159" spans="3:12">
      <c r="C159">
        <v>5743</v>
      </c>
      <c r="D159" s="179" t="s">
        <v>529</v>
      </c>
      <c r="E159" s="154">
        <v>364</v>
      </c>
      <c r="F159" s="55">
        <f t="shared" si="4"/>
        <v>1.5638822259199731E-4</v>
      </c>
      <c r="H159" s="159"/>
      <c r="I159" s="160">
        <v>0</v>
      </c>
      <c r="J159" s="159"/>
      <c r="K159" s="163"/>
      <c r="L159" s="158">
        <f t="shared" si="5"/>
        <v>0</v>
      </c>
    </row>
    <row r="160" spans="3:12">
      <c r="C160">
        <v>5751</v>
      </c>
      <c r="D160" s="179" t="s">
        <v>531</v>
      </c>
      <c r="E160" s="162">
        <v>11569</v>
      </c>
      <c r="F160" s="55">
        <f t="shared" si="4"/>
        <v>4.9704817229857604E-3</v>
      </c>
      <c r="H160" s="159"/>
      <c r="I160" s="160">
        <v>12</v>
      </c>
      <c r="J160" s="159"/>
      <c r="K160" s="163"/>
      <c r="L160" s="158">
        <f t="shared" si="5"/>
        <v>12</v>
      </c>
    </row>
    <row r="161" spans="3:12">
      <c r="C161">
        <v>5761</v>
      </c>
      <c r="D161" s="179" t="s">
        <v>533</v>
      </c>
      <c r="E161" s="162">
        <v>1240</v>
      </c>
      <c r="F161" s="55">
        <f t="shared" si="4"/>
        <v>5.327510879507601E-4</v>
      </c>
      <c r="H161" s="159"/>
      <c r="I161" s="160">
        <v>1</v>
      </c>
      <c r="J161" s="159"/>
      <c r="K161" s="163"/>
      <c r="L161" s="158">
        <f t="shared" si="5"/>
        <v>1</v>
      </c>
    </row>
    <row r="162" spans="3:12">
      <c r="C162">
        <v>5771</v>
      </c>
      <c r="D162" s="179" t="s">
        <v>535</v>
      </c>
      <c r="E162" s="154">
        <v>0</v>
      </c>
      <c r="F162" s="55">
        <f t="shared" si="4"/>
        <v>0</v>
      </c>
      <c r="H162" s="159"/>
      <c r="I162" s="160">
        <v>0</v>
      </c>
      <c r="J162" s="159"/>
      <c r="K162" s="163"/>
      <c r="L162" s="158">
        <f t="shared" si="5"/>
        <v>0</v>
      </c>
    </row>
    <row r="163" spans="3:12">
      <c r="C163">
        <v>5781</v>
      </c>
      <c r="D163" s="179" t="s">
        <v>537</v>
      </c>
      <c r="E163" s="154">
        <v>0</v>
      </c>
      <c r="F163" s="55">
        <f t="shared" si="4"/>
        <v>0</v>
      </c>
      <c r="H163" s="159"/>
      <c r="I163" s="160">
        <v>0</v>
      </c>
      <c r="J163" s="159"/>
      <c r="K163" s="163"/>
      <c r="L163" s="158">
        <f t="shared" si="5"/>
        <v>0</v>
      </c>
    </row>
    <row r="164" spans="3:12">
      <c r="C164">
        <v>5789</v>
      </c>
      <c r="D164" s="179" t="s">
        <v>539</v>
      </c>
      <c r="E164" s="162">
        <v>17116</v>
      </c>
      <c r="F164" s="55">
        <f t="shared" si="4"/>
        <v>7.3536835656171041E-3</v>
      </c>
      <c r="H164" s="159"/>
      <c r="I164" s="160">
        <v>18</v>
      </c>
      <c r="J164" s="159"/>
      <c r="K164" s="163"/>
      <c r="L164" s="158">
        <f t="shared" si="5"/>
        <v>18</v>
      </c>
    </row>
    <row r="165" spans="3:12">
      <c r="C165">
        <v>5791</v>
      </c>
      <c r="D165" s="179" t="s">
        <v>541</v>
      </c>
      <c r="E165" s="162">
        <v>1614</v>
      </c>
      <c r="F165" s="55">
        <f t="shared" si="4"/>
        <v>6.9343569028429571E-4</v>
      </c>
      <c r="H165" s="159"/>
      <c r="I165" s="160">
        <v>1</v>
      </c>
      <c r="J165" s="159"/>
      <c r="K165" s="163"/>
      <c r="L165" s="158">
        <f t="shared" si="5"/>
        <v>1</v>
      </c>
    </row>
    <row r="166" spans="3:12">
      <c r="C166">
        <v>5911</v>
      </c>
      <c r="D166" s="179" t="s">
        <v>543</v>
      </c>
      <c r="E166" s="162">
        <v>106314</v>
      </c>
      <c r="F166" s="55">
        <f t="shared" si="4"/>
        <v>4.5676531584191216E-2</v>
      </c>
      <c r="H166" s="159"/>
      <c r="I166" s="160">
        <v>112</v>
      </c>
      <c r="J166" s="159"/>
      <c r="K166" s="163"/>
      <c r="L166" s="158">
        <f t="shared" si="5"/>
        <v>112</v>
      </c>
    </row>
    <row r="167" spans="3:12">
      <c r="C167">
        <v>5921</v>
      </c>
      <c r="D167" s="179" t="s">
        <v>545</v>
      </c>
      <c r="E167" s="162">
        <v>8101</v>
      </c>
      <c r="F167" s="55">
        <f t="shared" si="4"/>
        <v>3.4804972286202477E-3</v>
      </c>
      <c r="H167" s="159"/>
      <c r="I167" s="160">
        <v>8</v>
      </c>
      <c r="J167" s="159"/>
      <c r="K167" s="163"/>
      <c r="L167" s="158">
        <f t="shared" si="5"/>
        <v>8</v>
      </c>
    </row>
    <row r="168" spans="3:12">
      <c r="C168">
        <v>5931</v>
      </c>
      <c r="D168" s="179" t="s">
        <v>547</v>
      </c>
      <c r="E168" s="162">
        <v>6513</v>
      </c>
      <c r="F168" s="55">
        <f t="shared" si="4"/>
        <v>2.7982321256639518E-3</v>
      </c>
      <c r="H168" s="159"/>
      <c r="I168" s="160">
        <v>6</v>
      </c>
      <c r="J168" s="159"/>
      <c r="K168" s="163"/>
      <c r="L168" s="158">
        <f t="shared" si="5"/>
        <v>6</v>
      </c>
    </row>
    <row r="169" spans="3:12">
      <c r="C169">
        <v>5941</v>
      </c>
      <c r="D169" s="179" t="s">
        <v>549</v>
      </c>
      <c r="E169" s="162">
        <v>2511</v>
      </c>
      <c r="F169" s="55">
        <f t="shared" si="4"/>
        <v>1.0788209531002891E-3</v>
      </c>
      <c r="H169" s="159"/>
      <c r="I169" s="160">
        <v>2</v>
      </c>
      <c r="J169" s="159"/>
      <c r="K169" s="163"/>
      <c r="L169" s="158">
        <f t="shared" si="5"/>
        <v>2</v>
      </c>
    </row>
    <row r="170" spans="3:12">
      <c r="C170">
        <v>5951</v>
      </c>
      <c r="D170" s="179" t="s">
        <v>551</v>
      </c>
      <c r="E170" s="162">
        <v>8955</v>
      </c>
      <c r="F170" s="55">
        <f t="shared" si="4"/>
        <v>3.847408058547626E-3</v>
      </c>
      <c r="H170" s="159"/>
      <c r="I170" s="160">
        <v>9</v>
      </c>
      <c r="J170" s="159"/>
      <c r="K170" s="163"/>
      <c r="L170" s="158">
        <f t="shared" si="5"/>
        <v>9</v>
      </c>
    </row>
    <row r="171" spans="3:12">
      <c r="C171">
        <v>6111</v>
      </c>
      <c r="D171" s="179" t="s">
        <v>553</v>
      </c>
      <c r="E171" s="154">
        <v>167</v>
      </c>
      <c r="F171" s="55">
        <f t="shared" si="4"/>
        <v>7.1749541683691073E-5</v>
      </c>
      <c r="H171" s="159"/>
      <c r="I171" s="160">
        <v>0</v>
      </c>
      <c r="J171" s="159"/>
      <c r="K171" s="163"/>
      <c r="L171" s="158">
        <f t="shared" si="5"/>
        <v>0</v>
      </c>
    </row>
    <row r="172" spans="3:12">
      <c r="C172">
        <v>6112</v>
      </c>
      <c r="D172" s="179" t="s">
        <v>555</v>
      </c>
      <c r="E172" s="162">
        <v>9160</v>
      </c>
      <c r="F172" s="55">
        <f t="shared" si="4"/>
        <v>3.9354838432491632E-3</v>
      </c>
      <c r="H172" s="159"/>
      <c r="I172" s="160">
        <v>9</v>
      </c>
      <c r="J172" s="159"/>
      <c r="K172" s="163"/>
      <c r="L172" s="158">
        <f t="shared" si="5"/>
        <v>9</v>
      </c>
    </row>
    <row r="173" spans="3:12">
      <c r="C173">
        <v>6311</v>
      </c>
      <c r="D173" s="179" t="s">
        <v>557</v>
      </c>
      <c r="E173" s="162">
        <v>85287</v>
      </c>
      <c r="F173" s="55">
        <f t="shared" si="4"/>
        <v>3.6642533901658447E-2</v>
      </c>
      <c r="H173" s="159"/>
      <c r="I173" s="160">
        <v>90</v>
      </c>
      <c r="J173" s="159"/>
      <c r="K173" s="163"/>
      <c r="L173" s="158">
        <f t="shared" si="5"/>
        <v>90</v>
      </c>
    </row>
    <row r="174" spans="3:12">
      <c r="C174">
        <v>6312</v>
      </c>
      <c r="D174" s="179" t="s">
        <v>559</v>
      </c>
      <c r="E174" s="162">
        <v>27104</v>
      </c>
      <c r="F174" s="55">
        <f t="shared" si="4"/>
        <v>1.1644907651465645E-2</v>
      </c>
      <c r="H174" s="159"/>
      <c r="I174" s="160">
        <v>28</v>
      </c>
      <c r="J174" s="159"/>
      <c r="K174" s="163"/>
      <c r="L174" s="158">
        <f t="shared" si="5"/>
        <v>28</v>
      </c>
    </row>
    <row r="175" spans="3:12">
      <c r="C175">
        <v>6321</v>
      </c>
      <c r="D175" s="179" t="s">
        <v>561</v>
      </c>
      <c r="E175" s="154">
        <v>0</v>
      </c>
      <c r="F175" s="55">
        <f t="shared" si="4"/>
        <v>0</v>
      </c>
      <c r="H175" s="159"/>
      <c r="I175" s="160">
        <v>0</v>
      </c>
      <c r="J175" s="159"/>
      <c r="K175" s="163"/>
      <c r="L175" s="158">
        <f t="shared" si="5"/>
        <v>0</v>
      </c>
    </row>
    <row r="176" spans="3:12">
      <c r="C176">
        <v>6322</v>
      </c>
      <c r="D176" s="179" t="s">
        <v>563</v>
      </c>
      <c r="E176" s="154">
        <v>0</v>
      </c>
      <c r="F176" s="55">
        <f t="shared" si="4"/>
        <v>0</v>
      </c>
      <c r="H176" s="159"/>
      <c r="I176" s="160">
        <v>0</v>
      </c>
      <c r="J176" s="159"/>
      <c r="K176" s="163"/>
      <c r="L176" s="158">
        <f t="shared" si="5"/>
        <v>0</v>
      </c>
    </row>
    <row r="177" spans="3:12">
      <c r="C177">
        <v>6411</v>
      </c>
      <c r="D177" s="179" t="s">
        <v>565</v>
      </c>
      <c r="E177" s="162">
        <v>42944</v>
      </c>
      <c r="F177" s="55">
        <f t="shared" si="4"/>
        <v>1.8450373162062453E-2</v>
      </c>
      <c r="H177" s="159"/>
      <c r="I177" s="160">
        <v>45</v>
      </c>
      <c r="J177" s="159"/>
      <c r="K177" s="163"/>
      <c r="L177" s="158">
        <f t="shared" si="5"/>
        <v>45</v>
      </c>
    </row>
    <row r="178" spans="3:12">
      <c r="C178">
        <v>6421</v>
      </c>
      <c r="D178" s="179" t="s">
        <v>567</v>
      </c>
      <c r="E178" s="162">
        <v>1354</v>
      </c>
      <c r="F178" s="55">
        <f t="shared" si="4"/>
        <v>5.8172981700429767E-4</v>
      </c>
      <c r="H178" s="159"/>
      <c r="I178" s="160">
        <v>1</v>
      </c>
      <c r="J178" s="159"/>
      <c r="K178" s="163"/>
      <c r="L178" s="158">
        <f t="shared" si="5"/>
        <v>1</v>
      </c>
    </row>
    <row r="179" spans="3:12">
      <c r="C179">
        <v>6431</v>
      </c>
      <c r="D179" s="179" t="s">
        <v>569</v>
      </c>
      <c r="E179" s="162">
        <v>14138</v>
      </c>
      <c r="F179" s="55">
        <f t="shared" si="4"/>
        <v>6.0742216785869725E-3</v>
      </c>
      <c r="H179" s="159"/>
      <c r="I179" s="160">
        <v>14</v>
      </c>
      <c r="J179" s="159"/>
      <c r="K179" s="163"/>
      <c r="L179" s="158">
        <f t="shared" si="5"/>
        <v>14</v>
      </c>
    </row>
    <row r="180" spans="3:12">
      <c r="C180">
        <v>6441</v>
      </c>
      <c r="D180" s="179" t="s">
        <v>571</v>
      </c>
      <c r="E180" s="162">
        <v>1959</v>
      </c>
      <c r="F180" s="55">
        <f t="shared" si="4"/>
        <v>8.4166079136737011E-4</v>
      </c>
      <c r="H180" s="159"/>
      <c r="I180" s="160">
        <v>2</v>
      </c>
      <c r="J180" s="159"/>
      <c r="K180" s="163"/>
      <c r="L180" s="158">
        <f t="shared" si="5"/>
        <v>2</v>
      </c>
    </row>
    <row r="181" spans="3:12">
      <c r="C181">
        <v>6599</v>
      </c>
      <c r="D181" s="179" t="s">
        <v>573</v>
      </c>
      <c r="E181" s="162">
        <v>7206</v>
      </c>
      <c r="F181" s="55">
        <f t="shared" si="4"/>
        <v>3.0959712417525619E-3</v>
      </c>
      <c r="H181" s="159"/>
      <c r="I181" s="160">
        <v>7</v>
      </c>
      <c r="J181" s="159"/>
      <c r="K181" s="163"/>
      <c r="L181" s="158">
        <f t="shared" si="5"/>
        <v>7</v>
      </c>
    </row>
    <row r="182" spans="3:12">
      <c r="C182">
        <v>6611</v>
      </c>
      <c r="D182" s="179" t="s">
        <v>575</v>
      </c>
      <c r="E182" s="162">
        <v>5416</v>
      </c>
      <c r="F182" s="55">
        <f t="shared" si="4"/>
        <v>2.3269192680171907E-3</v>
      </c>
      <c r="H182" s="159"/>
      <c r="I182" s="160">
        <v>5</v>
      </c>
      <c r="J182" s="159"/>
      <c r="K182" s="163"/>
      <c r="L182" s="158">
        <f t="shared" si="5"/>
        <v>5</v>
      </c>
    </row>
    <row r="183" spans="3:12">
      <c r="C183">
        <v>6612</v>
      </c>
      <c r="D183" s="179" t="s">
        <v>577</v>
      </c>
      <c r="E183" s="162">
        <v>3711</v>
      </c>
      <c r="F183" s="55">
        <f t="shared" si="4"/>
        <v>1.5943865220848957E-3</v>
      </c>
      <c r="H183" s="159"/>
      <c r="I183" s="160">
        <v>3</v>
      </c>
      <c r="J183" s="159"/>
      <c r="K183" s="163"/>
      <c r="L183" s="158">
        <f t="shared" si="5"/>
        <v>3</v>
      </c>
    </row>
    <row r="184" spans="3:12">
      <c r="C184">
        <v>6621</v>
      </c>
      <c r="D184" s="179" t="s">
        <v>579</v>
      </c>
      <c r="E184" s="154">
        <v>19</v>
      </c>
      <c r="F184" s="55">
        <f t="shared" si="4"/>
        <v>8.1631215089229368E-6</v>
      </c>
      <c r="H184" s="159"/>
      <c r="I184" s="160">
        <v>0</v>
      </c>
      <c r="J184" s="159"/>
      <c r="K184" s="163"/>
      <c r="L184" s="158">
        <f t="shared" si="5"/>
        <v>0</v>
      </c>
    </row>
    <row r="185" spans="3:12">
      <c r="C185">
        <v>6631</v>
      </c>
      <c r="D185" s="179" t="s">
        <v>581</v>
      </c>
      <c r="E185" s="162">
        <v>24529</v>
      </c>
      <c r="F185" s="55">
        <f t="shared" si="4"/>
        <v>1.0538589868019511E-2</v>
      </c>
      <c r="H185" s="159"/>
      <c r="I185" s="160">
        <v>25</v>
      </c>
      <c r="J185" s="159"/>
      <c r="K185" s="163"/>
      <c r="L185" s="158">
        <f t="shared" si="5"/>
        <v>25</v>
      </c>
    </row>
    <row r="186" spans="3:12">
      <c r="C186">
        <v>6632</v>
      </c>
      <c r="D186" s="179" t="s">
        <v>583</v>
      </c>
      <c r="E186" s="162">
        <v>1035</v>
      </c>
      <c r="F186" s="55">
        <f t="shared" si="4"/>
        <v>4.446753032492231E-4</v>
      </c>
      <c r="H186" s="159"/>
      <c r="I186" s="160">
        <v>1</v>
      </c>
      <c r="J186" s="159"/>
      <c r="K186" s="163"/>
      <c r="L186" s="158">
        <f t="shared" si="5"/>
        <v>1</v>
      </c>
    </row>
    <row r="187" spans="3:12">
      <c r="C187">
        <v>6699</v>
      </c>
      <c r="D187" s="179" t="s">
        <v>585</v>
      </c>
      <c r="E187" s="162">
        <v>6477</v>
      </c>
      <c r="F187" s="55">
        <f t="shared" si="4"/>
        <v>2.7827651585944136E-3</v>
      </c>
      <c r="H187" s="159"/>
      <c r="I187" s="160">
        <v>6</v>
      </c>
      <c r="J187" s="159"/>
      <c r="K187" s="163"/>
      <c r="L187" s="158">
        <f t="shared" si="5"/>
        <v>6</v>
      </c>
    </row>
    <row r="188" spans="3:12">
      <c r="C188">
        <v>6711</v>
      </c>
      <c r="D188" s="179" t="s">
        <v>587</v>
      </c>
      <c r="E188" s="162">
        <v>32817</v>
      </c>
      <c r="F188" s="55">
        <f t="shared" si="4"/>
        <v>1.4099429397806526E-2</v>
      </c>
      <c r="H188" s="159"/>
      <c r="I188" s="160">
        <v>34</v>
      </c>
      <c r="J188" s="159"/>
      <c r="K188" s="163"/>
      <c r="L188" s="158">
        <f t="shared" si="5"/>
        <v>34</v>
      </c>
    </row>
    <row r="189" spans="3:12">
      <c r="C189">
        <v>6721</v>
      </c>
      <c r="D189" s="179" t="s">
        <v>589</v>
      </c>
      <c r="E189" s="162">
        <v>183148</v>
      </c>
      <c r="F189" s="55">
        <f t="shared" si="4"/>
        <v>7.8687335690327265E-2</v>
      </c>
      <c r="H189" s="159"/>
      <c r="I189" s="160">
        <v>193</v>
      </c>
      <c r="J189" s="159"/>
      <c r="K189" s="164">
        <v>495</v>
      </c>
      <c r="L189" s="158">
        <f t="shared" si="5"/>
        <v>688</v>
      </c>
    </row>
    <row r="190" spans="3:12">
      <c r="C190">
        <v>6731</v>
      </c>
      <c r="D190" s="179" t="s">
        <v>591</v>
      </c>
      <c r="E190" s="162">
        <v>42966</v>
      </c>
      <c r="F190" s="55">
        <f t="shared" si="4"/>
        <v>1.8459825197493836E-2</v>
      </c>
      <c r="H190" s="159"/>
      <c r="I190" s="160">
        <v>45</v>
      </c>
      <c r="J190" s="159"/>
      <c r="K190" s="161">
        <v>14.819857391020776</v>
      </c>
      <c r="L190" s="158">
        <f t="shared" si="5"/>
        <v>59.819857391020776</v>
      </c>
    </row>
    <row r="191" spans="3:12">
      <c r="C191">
        <v>6741</v>
      </c>
      <c r="D191" s="179" t="s">
        <v>593</v>
      </c>
      <c r="E191" s="162">
        <v>60804</v>
      </c>
      <c r="F191" s="55">
        <f t="shared" si="4"/>
        <v>2.6123707380450011E-2</v>
      </c>
      <c r="H191" s="159"/>
      <c r="I191" s="160">
        <v>64</v>
      </c>
      <c r="J191" s="159"/>
      <c r="K191" s="161">
        <v>20.972550593576951</v>
      </c>
      <c r="L191" s="158">
        <f t="shared" si="5"/>
        <v>84.972550593576955</v>
      </c>
    </row>
    <row r="192" spans="3:12">
      <c r="C192">
        <v>6799</v>
      </c>
      <c r="D192" s="179" t="s">
        <v>595</v>
      </c>
      <c r="E192" s="162">
        <v>55687</v>
      </c>
      <c r="F192" s="55">
        <f t="shared" si="4"/>
        <v>2.3925249866704818E-2</v>
      </c>
      <c r="H192" s="159"/>
      <c r="I192" s="160">
        <v>58</v>
      </c>
      <c r="J192" s="159"/>
      <c r="K192" s="161">
        <v>19.20759201540227</v>
      </c>
      <c r="L192" s="158">
        <f t="shared" si="5"/>
        <v>77.20759201540227</v>
      </c>
    </row>
    <row r="193" spans="3:12">
      <c r="C193">
        <v>6811</v>
      </c>
      <c r="D193" s="179" t="s">
        <v>597</v>
      </c>
      <c r="E193" s="154">
        <v>0</v>
      </c>
      <c r="F193" s="55">
        <f t="shared" si="4"/>
        <v>0</v>
      </c>
      <c r="H193" s="159"/>
      <c r="I193" s="160">
        <v>0</v>
      </c>
      <c r="J193" s="159"/>
      <c r="K193" s="164">
        <v>660</v>
      </c>
      <c r="L193" s="158">
        <f t="shared" si="5"/>
        <v>660</v>
      </c>
    </row>
    <row r="194" spans="3:12">
      <c r="C194">
        <v>6911</v>
      </c>
      <c r="D194" s="179" t="s">
        <v>261</v>
      </c>
      <c r="E194" s="154">
        <v>0</v>
      </c>
      <c r="F194" s="55">
        <f t="shared" si="4"/>
        <v>0</v>
      </c>
      <c r="H194" s="166"/>
      <c r="I194" s="160">
        <v>0</v>
      </c>
      <c r="J194" s="166"/>
      <c r="K194" s="161">
        <v>27.5</v>
      </c>
      <c r="L194" s="158">
        <f t="shared" si="5"/>
        <v>27.5</v>
      </c>
    </row>
    <row r="195" spans="3:12">
      <c r="E195" s="162">
        <v>2743012</v>
      </c>
      <c r="F195" s="55" t="s">
        <v>634</v>
      </c>
      <c r="I195" s="15"/>
    </row>
    <row r="196" spans="3:12">
      <c r="D196" s="179" t="s">
        <v>635</v>
      </c>
      <c r="E196" s="5">
        <f>E195-E150</f>
        <v>2327541</v>
      </c>
      <c r="F196" s="55">
        <f t="shared" si="4"/>
        <v>1</v>
      </c>
      <c r="I196" s="11">
        <v>2457</v>
      </c>
      <c r="K196" s="56"/>
      <c r="L196" s="56">
        <f>SUM(L8:L195)</f>
        <v>33671.57081158238</v>
      </c>
    </row>
    <row r="197" spans="3:12">
      <c r="I197" s="15" t="s">
        <v>636</v>
      </c>
      <c r="J197" s="15"/>
    </row>
  </sheetData>
  <mergeCells count="6">
    <mergeCell ref="L5:L7"/>
    <mergeCell ref="E5:F5"/>
    <mergeCell ref="H5:H7"/>
    <mergeCell ref="I5:I7"/>
    <mergeCell ref="J5:J7"/>
    <mergeCell ref="K5:K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ACA9-EFB5-4B6D-B738-59611423CF93}">
  <sheetPr codeName="Sheet2">
    <tabColor rgb="FF0070C0"/>
  </sheetPr>
  <dimension ref="B2:AT196"/>
  <sheetViews>
    <sheetView topLeftCell="A7" workbookViewId="0">
      <selection activeCell="C8" sqref="C8"/>
    </sheetView>
  </sheetViews>
  <sheetFormatPr defaultRowHeight="13.5"/>
  <cols>
    <col min="1" max="2" width="9" style="86"/>
    <col min="3" max="3" width="36.75" style="86" customWidth="1"/>
    <col min="4" max="5" width="9" style="86"/>
    <col min="6" max="6" width="9.25" style="86" bestFit="1" customWidth="1"/>
    <col min="7" max="10" width="9" style="86"/>
    <col min="11" max="11" width="6.875" style="86" customWidth="1"/>
    <col min="12" max="12" width="15.25" style="86" customWidth="1"/>
    <col min="13" max="13" width="9" style="86"/>
    <col min="14" max="14" width="36.75" style="86" customWidth="1"/>
    <col min="15" max="30" width="9" style="86"/>
    <col min="31" max="31" width="6.875" style="86" customWidth="1"/>
    <col min="32" max="32" width="15.25" style="86" customWidth="1"/>
    <col min="33" max="16384" width="9" style="86"/>
  </cols>
  <sheetData>
    <row r="2" spans="2:46" s="83" customFormat="1">
      <c r="C2" s="84"/>
      <c r="I2" s="85"/>
      <c r="J2" s="85"/>
      <c r="K2" s="85"/>
      <c r="L2" s="85"/>
      <c r="M2" s="85"/>
      <c r="N2" s="85"/>
      <c r="O2" s="85"/>
      <c r="P2" s="85"/>
      <c r="Q2" s="85"/>
      <c r="R2" s="85"/>
      <c r="S2" s="85"/>
      <c r="T2" s="85"/>
      <c r="U2" s="85"/>
      <c r="V2" s="85"/>
      <c r="W2" s="85"/>
      <c r="X2" s="85"/>
      <c r="Y2" s="85"/>
      <c r="Z2" s="85"/>
      <c r="AA2" s="85"/>
      <c r="AB2" s="85"/>
    </row>
    <row r="6" spans="2:46">
      <c r="C6" s="87"/>
      <c r="N6" s="87"/>
    </row>
    <row r="7" spans="2:46">
      <c r="O7" s="188" t="s">
        <v>202</v>
      </c>
      <c r="P7" s="189"/>
      <c r="Q7" s="189"/>
      <c r="R7" s="190"/>
      <c r="T7" s="188" t="s">
        <v>203</v>
      </c>
      <c r="U7" s="189"/>
      <c r="V7" s="189"/>
      <c r="W7" s="190"/>
      <c r="Y7" s="188" t="s">
        <v>204</v>
      </c>
      <c r="Z7" s="189"/>
      <c r="AA7" s="189"/>
      <c r="AB7" s="190"/>
      <c r="AG7" s="188" t="s">
        <v>202</v>
      </c>
      <c r="AH7" s="189"/>
      <c r="AI7" s="189"/>
      <c r="AJ7" s="190"/>
      <c r="AL7" s="188" t="s">
        <v>203</v>
      </c>
      <c r="AM7" s="189"/>
      <c r="AN7" s="189"/>
      <c r="AO7" s="190"/>
      <c r="AQ7" s="188" t="s">
        <v>204</v>
      </c>
      <c r="AR7" s="189"/>
      <c r="AS7" s="189"/>
      <c r="AT7" s="190"/>
    </row>
    <row r="8" spans="2:46" ht="64.5" customHeight="1">
      <c r="D8" s="88" t="s">
        <v>205</v>
      </c>
      <c r="I8" s="88" t="s">
        <v>206</v>
      </c>
      <c r="K8" s="89" t="s">
        <v>207</v>
      </c>
      <c r="L8" s="89" t="s">
        <v>208</v>
      </c>
      <c r="M8" s="89" t="s">
        <v>209</v>
      </c>
      <c r="N8" s="89" t="s">
        <v>210</v>
      </c>
      <c r="O8" s="90" t="s">
        <v>211</v>
      </c>
      <c r="P8" s="90" t="s">
        <v>212</v>
      </c>
      <c r="Q8" s="90" t="s">
        <v>213</v>
      </c>
      <c r="R8" s="90" t="s">
        <v>214</v>
      </c>
      <c r="T8" s="90" t="s">
        <v>211</v>
      </c>
      <c r="U8" s="90" t="s">
        <v>212</v>
      </c>
      <c r="V8" s="90" t="s">
        <v>213</v>
      </c>
      <c r="W8" s="90" t="s">
        <v>214</v>
      </c>
      <c r="Y8" s="90" t="s">
        <v>211</v>
      </c>
      <c r="Z8" s="90" t="s">
        <v>212</v>
      </c>
      <c r="AA8" s="90" t="s">
        <v>213</v>
      </c>
      <c r="AB8" s="90" t="s">
        <v>214</v>
      </c>
      <c r="AE8" s="89" t="s">
        <v>207</v>
      </c>
      <c r="AF8" s="89" t="s">
        <v>208</v>
      </c>
      <c r="AG8" s="90" t="s">
        <v>211</v>
      </c>
      <c r="AH8" s="90" t="s">
        <v>212</v>
      </c>
      <c r="AI8" s="90" t="s">
        <v>213</v>
      </c>
      <c r="AJ8" s="90" t="s">
        <v>214</v>
      </c>
      <c r="AL8" s="90" t="s">
        <v>211</v>
      </c>
      <c r="AM8" s="90" t="s">
        <v>212</v>
      </c>
      <c r="AN8" s="90" t="s">
        <v>213</v>
      </c>
      <c r="AO8" s="90" t="s">
        <v>214</v>
      </c>
      <c r="AQ8" s="90" t="s">
        <v>211</v>
      </c>
      <c r="AR8" s="90" t="s">
        <v>212</v>
      </c>
      <c r="AS8" s="90" t="s">
        <v>213</v>
      </c>
      <c r="AT8" s="90" t="s">
        <v>214</v>
      </c>
    </row>
    <row r="9" spans="2:46">
      <c r="B9" s="91" t="s">
        <v>215</v>
      </c>
      <c r="C9" s="91" t="s">
        <v>2</v>
      </c>
      <c r="D9" s="92">
        <v>0</v>
      </c>
      <c r="I9" s="93">
        <v>0</v>
      </c>
      <c r="K9" s="94" t="s">
        <v>216</v>
      </c>
      <c r="L9" s="94" t="s">
        <v>217</v>
      </c>
      <c r="M9" s="91" t="s">
        <v>215</v>
      </c>
      <c r="N9" s="91" t="s">
        <v>2</v>
      </c>
      <c r="O9" s="95">
        <v>0</v>
      </c>
      <c r="P9" s="95">
        <v>4.2571835527390106E-2</v>
      </c>
      <c r="Q9" s="95">
        <v>2.0783004798916368E-2</v>
      </c>
      <c r="R9" s="95">
        <v>6.3354840326306477E-2</v>
      </c>
      <c r="T9" s="95">
        <v>0</v>
      </c>
      <c r="U9" s="95">
        <v>2.4904197812347661E-2</v>
      </c>
      <c r="V9" s="95">
        <v>1.2157898672566697E-2</v>
      </c>
      <c r="W9" s="95">
        <v>3.7062096484914361E-2</v>
      </c>
      <c r="Y9" s="95">
        <v>0</v>
      </c>
      <c r="Z9" s="95">
        <v>2.1514097586583058E-3</v>
      </c>
      <c r="AA9" s="95">
        <v>1.0502896759023586E-3</v>
      </c>
      <c r="AB9" s="95">
        <v>3.2016994345606645E-3</v>
      </c>
      <c r="AE9" s="96" t="s">
        <v>216</v>
      </c>
      <c r="AF9" s="97" t="s">
        <v>218</v>
      </c>
      <c r="AG9" s="98">
        <v>0</v>
      </c>
      <c r="AH9" s="98">
        <v>0</v>
      </c>
      <c r="AI9" s="98">
        <v>0</v>
      </c>
      <c r="AJ9" s="99">
        <v>0</v>
      </c>
      <c r="AL9" s="98">
        <v>0</v>
      </c>
      <c r="AM9" s="98">
        <v>0</v>
      </c>
      <c r="AN9" s="98">
        <v>0</v>
      </c>
      <c r="AO9" s="99">
        <v>0</v>
      </c>
      <c r="AQ9" s="98">
        <v>0</v>
      </c>
      <c r="AR9" s="98">
        <v>0</v>
      </c>
      <c r="AS9" s="98">
        <v>0</v>
      </c>
      <c r="AT9" s="99">
        <v>0</v>
      </c>
    </row>
    <row r="10" spans="2:46">
      <c r="B10" s="91" t="s">
        <v>219</v>
      </c>
      <c r="C10" s="91" t="s">
        <v>3</v>
      </c>
      <c r="D10" s="92">
        <v>4.0357928351713719</v>
      </c>
      <c r="I10" s="93">
        <v>2.7437435698749377</v>
      </c>
      <c r="K10" s="94" t="s">
        <v>216</v>
      </c>
      <c r="L10" s="94" t="s">
        <v>217</v>
      </c>
      <c r="M10" s="91" t="s">
        <v>219</v>
      </c>
      <c r="N10" s="91" t="s">
        <v>3</v>
      </c>
      <c r="O10" s="95">
        <v>1.9603606249800197E-2</v>
      </c>
      <c r="P10" s="95">
        <v>9.4300206917332763E-2</v>
      </c>
      <c r="Q10" s="95">
        <v>6.0347376950091534E-2</v>
      </c>
      <c r="R10" s="95">
        <v>0.17425119011722451</v>
      </c>
      <c r="T10" s="95">
        <v>3.8578042704420995E-3</v>
      </c>
      <c r="U10" s="95">
        <v>1.8557388692346733E-2</v>
      </c>
      <c r="V10" s="95">
        <v>1.187579293021227E-2</v>
      </c>
      <c r="W10" s="95">
        <v>3.42909858930011E-2</v>
      </c>
      <c r="Y10" s="95">
        <v>9.9342599238852361E-4</v>
      </c>
      <c r="Z10" s="95">
        <v>4.7787267018918628E-3</v>
      </c>
      <c r="AA10" s="95">
        <v>3.0581441022005849E-3</v>
      </c>
      <c r="AB10" s="95">
        <v>8.8302967964809711E-3</v>
      </c>
      <c r="AE10" s="96" t="s">
        <v>220</v>
      </c>
      <c r="AF10" s="97" t="s">
        <v>221</v>
      </c>
      <c r="AG10" s="98">
        <v>0</v>
      </c>
      <c r="AH10" s="98">
        <v>2.6712678467224085</v>
      </c>
      <c r="AI10" s="98">
        <v>6.5296572920308488E-4</v>
      </c>
      <c r="AJ10" s="99">
        <v>2.6719208124516114</v>
      </c>
      <c r="AL10" s="98">
        <v>0</v>
      </c>
      <c r="AM10" s="98">
        <v>1.0017254425209032</v>
      </c>
      <c r="AN10" s="98">
        <v>2.4486214845115685E-4</v>
      </c>
      <c r="AO10" s="99">
        <v>1.0019703046693544</v>
      </c>
      <c r="AQ10" s="98">
        <v>0</v>
      </c>
      <c r="AR10" s="98">
        <v>0.25043136063022581</v>
      </c>
      <c r="AS10" s="98">
        <v>6.1215537112789211E-5</v>
      </c>
      <c r="AT10" s="99">
        <v>0.25049257616733861</v>
      </c>
    </row>
    <row r="11" spans="2:46">
      <c r="B11" s="91" t="s">
        <v>222</v>
      </c>
      <c r="C11" s="91" t="s">
        <v>4</v>
      </c>
      <c r="D11" s="92">
        <v>88.850504449645044</v>
      </c>
      <c r="I11" s="93">
        <v>45.846022235088306</v>
      </c>
      <c r="K11" s="94" t="s">
        <v>216</v>
      </c>
      <c r="L11" s="94" t="s">
        <v>217</v>
      </c>
      <c r="M11" s="91" t="s">
        <v>222</v>
      </c>
      <c r="N11" s="91" t="s">
        <v>4</v>
      </c>
      <c r="O11" s="95">
        <v>6.4811294469070377</v>
      </c>
      <c r="P11" s="95">
        <v>1.251395739700234</v>
      </c>
      <c r="Q11" s="95">
        <v>5.2369853373275959</v>
      </c>
      <c r="R11" s="95">
        <v>12.969510523934868</v>
      </c>
      <c r="T11" s="95">
        <v>3.9025993097299208</v>
      </c>
      <c r="U11" s="95">
        <v>0.75352547576159312</v>
      </c>
      <c r="V11" s="95">
        <v>3.1534403887387041</v>
      </c>
      <c r="W11" s="95">
        <v>7.8095651742302179</v>
      </c>
      <c r="Y11" s="95">
        <v>0.33139559861607315</v>
      </c>
      <c r="Z11" s="95">
        <v>6.398684730197321E-2</v>
      </c>
      <c r="AA11" s="95">
        <v>0.26777954444892443</v>
      </c>
      <c r="AB11" s="95">
        <v>0.66316199036697077</v>
      </c>
      <c r="AE11" s="96" t="s">
        <v>223</v>
      </c>
      <c r="AF11" s="97" t="s">
        <v>224</v>
      </c>
      <c r="AG11" s="98">
        <v>924.09080189605879</v>
      </c>
      <c r="AH11" s="98">
        <v>1685.6991454417962</v>
      </c>
      <c r="AI11" s="98">
        <v>159.88713058110812</v>
      </c>
      <c r="AJ11" s="99">
        <v>2769.6770779189628</v>
      </c>
      <c r="AL11" s="98">
        <v>106.82558759829314</v>
      </c>
      <c r="AM11" s="98">
        <v>603.37504926244924</v>
      </c>
      <c r="AN11" s="98">
        <v>46.874798948733016</v>
      </c>
      <c r="AO11" s="99">
        <v>757.07543580947538</v>
      </c>
      <c r="AQ11" s="98">
        <v>12.932128205057571</v>
      </c>
      <c r="AR11" s="98">
        <v>67.939100601671512</v>
      </c>
      <c r="AS11" s="98">
        <v>6.1121639780182697</v>
      </c>
      <c r="AT11" s="99">
        <v>86.983392784747352</v>
      </c>
    </row>
    <row r="12" spans="2:46">
      <c r="B12" s="91" t="s">
        <v>225</v>
      </c>
      <c r="C12" s="91" t="s">
        <v>5</v>
      </c>
      <c r="D12" s="92">
        <v>32.206624766168609</v>
      </c>
      <c r="I12" s="93">
        <v>14.402816522107035</v>
      </c>
      <c r="K12" s="94" t="s">
        <v>216</v>
      </c>
      <c r="L12" s="94" t="s">
        <v>217</v>
      </c>
      <c r="M12" s="91" t="s">
        <v>225</v>
      </c>
      <c r="N12" s="91" t="s">
        <v>5</v>
      </c>
      <c r="O12" s="95">
        <v>0.5501203952304401</v>
      </c>
      <c r="P12" s="95">
        <v>0.16853329997866329</v>
      </c>
      <c r="Q12" s="95">
        <v>0.54273795629964017</v>
      </c>
      <c r="R12" s="95">
        <v>1.2613916515087435</v>
      </c>
      <c r="T12" s="95">
        <v>0.36413264450080046</v>
      </c>
      <c r="U12" s="95">
        <v>0.11155462829544921</v>
      </c>
      <c r="V12" s="95">
        <v>0.35924610142033209</v>
      </c>
      <c r="W12" s="95">
        <v>0.83493337421658176</v>
      </c>
      <c r="Y12" s="95">
        <v>2.9130611560064038E-2</v>
      </c>
      <c r="Z12" s="95">
        <v>8.9243702636359386E-3</v>
      </c>
      <c r="AA12" s="95">
        <v>2.8739688113626566E-2</v>
      </c>
      <c r="AB12" s="95">
        <v>6.6794669937326551E-2</v>
      </c>
      <c r="AE12" s="96" t="s">
        <v>226</v>
      </c>
      <c r="AF12" s="97" t="s">
        <v>227</v>
      </c>
      <c r="AG12" s="98">
        <v>18742</v>
      </c>
      <c r="AH12" s="98">
        <v>105.01869006860078</v>
      </c>
      <c r="AI12" s="98">
        <v>30.52398188956278</v>
      </c>
      <c r="AJ12" s="99">
        <v>18877.542671958166</v>
      </c>
      <c r="AL12" s="98">
        <v>8872.3853577189147</v>
      </c>
      <c r="AM12" s="98">
        <v>46.750737951085497</v>
      </c>
      <c r="AN12" s="98">
        <v>13.588235366585373</v>
      </c>
      <c r="AO12" s="99">
        <v>8932.7243310365866</v>
      </c>
      <c r="AQ12" s="98">
        <v>1885.6755883527305</v>
      </c>
      <c r="AR12" s="98">
        <v>10.566169215787172</v>
      </c>
      <c r="AS12" s="98">
        <v>3.071087228131149</v>
      </c>
      <c r="AT12" s="99">
        <v>1899.3128447966487</v>
      </c>
    </row>
    <row r="13" spans="2:46">
      <c r="B13" s="91" t="s">
        <v>228</v>
      </c>
      <c r="C13" s="91" t="s">
        <v>6</v>
      </c>
      <c r="D13" s="92">
        <v>0</v>
      </c>
      <c r="I13" s="93">
        <v>0</v>
      </c>
      <c r="K13" s="94" t="s">
        <v>216</v>
      </c>
      <c r="L13" s="94" t="s">
        <v>217</v>
      </c>
      <c r="M13" s="91" t="s">
        <v>228</v>
      </c>
      <c r="N13" s="91" t="s">
        <v>6</v>
      </c>
      <c r="O13" s="95">
        <v>0</v>
      </c>
      <c r="P13" s="95">
        <v>5.994185667022435E-2</v>
      </c>
      <c r="Q13" s="95">
        <v>2.9763727795929718E-2</v>
      </c>
      <c r="R13" s="95">
        <v>8.9705584466154065E-2</v>
      </c>
      <c r="T13" s="95">
        <v>0</v>
      </c>
      <c r="U13" s="95">
        <v>4.5788918289754711E-2</v>
      </c>
      <c r="V13" s="95">
        <v>2.2736180955224089E-2</v>
      </c>
      <c r="W13" s="95">
        <v>6.8525099244978793E-2</v>
      </c>
      <c r="Y13" s="95">
        <v>0</v>
      </c>
      <c r="Z13" s="95">
        <v>2.4975773612593479E-3</v>
      </c>
      <c r="AA13" s="95">
        <v>1.2401553248304049E-3</v>
      </c>
      <c r="AB13" s="95">
        <v>3.7377326860897528E-3</v>
      </c>
      <c r="AE13" s="96" t="s">
        <v>229</v>
      </c>
      <c r="AF13" s="97" t="s">
        <v>230</v>
      </c>
      <c r="AG13" s="98">
        <v>1501</v>
      </c>
      <c r="AH13" s="98">
        <v>603.97540937221856</v>
      </c>
      <c r="AI13" s="98">
        <v>377.80326192458216</v>
      </c>
      <c r="AJ13" s="99">
        <v>2482.7786712968009</v>
      </c>
      <c r="AL13" s="98">
        <v>815.03616456224609</v>
      </c>
      <c r="AM13" s="98">
        <v>267.48076225360523</v>
      </c>
      <c r="AN13" s="98">
        <v>158.17952993840959</v>
      </c>
      <c r="AO13" s="99">
        <v>1240.6964567542609</v>
      </c>
      <c r="AQ13" s="98">
        <v>53.660188779213826</v>
      </c>
      <c r="AR13" s="98">
        <v>8.4801034637964463</v>
      </c>
      <c r="AS13" s="98">
        <v>3.6671674953776705</v>
      </c>
      <c r="AT13" s="99">
        <v>65.807459738387948</v>
      </c>
    </row>
    <row r="14" spans="2:46">
      <c r="B14" s="91" t="s">
        <v>231</v>
      </c>
      <c r="C14" s="91" t="s">
        <v>232</v>
      </c>
      <c r="D14" s="92">
        <v>2</v>
      </c>
      <c r="I14" s="93">
        <v>1.3009821858504045</v>
      </c>
      <c r="K14" s="94" t="s">
        <v>216</v>
      </c>
      <c r="L14" s="94" t="s">
        <v>217</v>
      </c>
      <c r="M14" s="91" t="s">
        <v>231</v>
      </c>
      <c r="N14" s="91" t="s">
        <v>232</v>
      </c>
      <c r="O14" s="95">
        <v>7.3530801776508115E-2</v>
      </c>
      <c r="P14" s="95">
        <v>1.022719576305767</v>
      </c>
      <c r="Q14" s="95">
        <v>0.34403848223796418</v>
      </c>
      <c r="R14" s="95">
        <v>1.4402888603202393</v>
      </c>
      <c r="T14" s="95">
        <v>4.35101327058834E-2</v>
      </c>
      <c r="U14" s="95">
        <v>0.60517039677085849</v>
      </c>
      <c r="V14" s="95">
        <v>0.20357672779908312</v>
      </c>
      <c r="W14" s="95">
        <v>0.85225725727582502</v>
      </c>
      <c r="Y14" s="95">
        <v>3.8352396610049199E-3</v>
      </c>
      <c r="Z14" s="95">
        <v>5.3343287253358358E-2</v>
      </c>
      <c r="AA14" s="95">
        <v>1.7944453210253529E-2</v>
      </c>
      <c r="AB14" s="95">
        <v>7.5122980124616809E-2</v>
      </c>
      <c r="AE14" s="96" t="s">
        <v>233</v>
      </c>
      <c r="AF14" s="97" t="s">
        <v>234</v>
      </c>
      <c r="AG14" s="98">
        <v>3772.8667508628487</v>
      </c>
      <c r="AH14" s="98">
        <v>1248.2649144097138</v>
      </c>
      <c r="AI14" s="98">
        <v>1097.2945682184013</v>
      </c>
      <c r="AJ14" s="99">
        <v>6118.4262334909636</v>
      </c>
      <c r="AL14" s="98">
        <v>2576.1782959381017</v>
      </c>
      <c r="AM14" s="98">
        <v>893.23561669139031</v>
      </c>
      <c r="AN14" s="98">
        <v>751.23943559757879</v>
      </c>
      <c r="AO14" s="99">
        <v>4220.6533482270706</v>
      </c>
      <c r="AQ14" s="98">
        <v>397.59115560216128</v>
      </c>
      <c r="AR14" s="98">
        <v>131.54323510842124</v>
      </c>
      <c r="AS14" s="98">
        <v>115.63472823395014</v>
      </c>
      <c r="AT14" s="99">
        <v>644.76911894453258</v>
      </c>
    </row>
    <row r="15" spans="2:46">
      <c r="B15" s="91" t="s">
        <v>235</v>
      </c>
      <c r="C15" s="91" t="s">
        <v>236</v>
      </c>
      <c r="D15" s="92">
        <v>1</v>
      </c>
      <c r="I15" s="93">
        <v>0.91114725229762838</v>
      </c>
      <c r="K15" s="94" t="s">
        <v>216</v>
      </c>
      <c r="L15" s="94" t="s">
        <v>217</v>
      </c>
      <c r="M15" s="91" t="s">
        <v>235</v>
      </c>
      <c r="N15" s="91" t="s">
        <v>236</v>
      </c>
      <c r="O15" s="95">
        <v>6.9547577520078799E-2</v>
      </c>
      <c r="P15" s="95">
        <v>0.8771631269488176</v>
      </c>
      <c r="Q15" s="95">
        <v>0.78741662210874441</v>
      </c>
      <c r="R15" s="95">
        <v>1.7341273265776409</v>
      </c>
      <c r="T15" s="95">
        <v>2.1917480032159157E-2</v>
      </c>
      <c r="U15" s="95">
        <v>0.27643242231257537</v>
      </c>
      <c r="V15" s="95">
        <v>0.2481493778424716</v>
      </c>
      <c r="W15" s="95">
        <v>0.54649928018720617</v>
      </c>
      <c r="Y15" s="95">
        <v>3.5481166445503554E-3</v>
      </c>
      <c r="Z15" s="95">
        <v>4.4750330661257082E-2</v>
      </c>
      <c r="AA15" s="95">
        <v>4.0171723052367332E-2</v>
      </c>
      <c r="AB15" s="95">
        <v>8.8470170358174768E-2</v>
      </c>
      <c r="AE15" s="96" t="s">
        <v>237</v>
      </c>
      <c r="AF15" s="97" t="s">
        <v>238</v>
      </c>
      <c r="AG15" s="98">
        <v>221.73375850930984</v>
      </c>
      <c r="AH15" s="98">
        <v>529.60876963843305</v>
      </c>
      <c r="AI15" s="98">
        <v>627.53071756205543</v>
      </c>
      <c r="AJ15" s="99">
        <v>1378.8732457097983</v>
      </c>
      <c r="AL15" s="98">
        <v>146.11917246940223</v>
      </c>
      <c r="AM15" s="98">
        <v>349.08974575923838</v>
      </c>
      <c r="AN15" s="98">
        <v>413.55839895923111</v>
      </c>
      <c r="AO15" s="99">
        <v>908.76731718787175</v>
      </c>
      <c r="AQ15" s="98">
        <v>10.569512544965566</v>
      </c>
      <c r="AR15" s="98">
        <v>24.550871506611575</v>
      </c>
      <c r="AS15" s="98">
        <v>29.708490977786781</v>
      </c>
      <c r="AT15" s="99">
        <v>64.828875029363928</v>
      </c>
    </row>
    <row r="16" spans="2:46">
      <c r="B16" s="91" t="s">
        <v>239</v>
      </c>
      <c r="C16" s="91" t="s">
        <v>240</v>
      </c>
      <c r="D16" s="92">
        <v>3</v>
      </c>
      <c r="I16" s="93">
        <v>3</v>
      </c>
      <c r="K16" s="94" t="s">
        <v>216</v>
      </c>
      <c r="L16" s="94" t="s">
        <v>217</v>
      </c>
      <c r="M16" s="91" t="s">
        <v>239</v>
      </c>
      <c r="N16" s="91" t="s">
        <v>240</v>
      </c>
      <c r="O16" s="95">
        <v>2.9083801612509164</v>
      </c>
      <c r="P16" s="95">
        <v>0.39735218994440036</v>
      </c>
      <c r="Q16" s="95">
        <v>7.8763700529596568</v>
      </c>
      <c r="R16" s="95">
        <v>11.182102404154973</v>
      </c>
      <c r="T16" s="95">
        <v>1.9540564770127034</v>
      </c>
      <c r="U16" s="95">
        <v>0.26696943912658277</v>
      </c>
      <c r="V16" s="95">
        <v>5.2919051375714838</v>
      </c>
      <c r="W16" s="95">
        <v>7.5129310537107701</v>
      </c>
      <c r="Y16" s="95">
        <v>0.14867821020748831</v>
      </c>
      <c r="Z16" s="95">
        <v>2.0312892107457386E-2</v>
      </c>
      <c r="AA16" s="95">
        <v>0.40264495611956946</v>
      </c>
      <c r="AB16" s="95">
        <v>0.57163605843451515</v>
      </c>
      <c r="AE16" s="96" t="s">
        <v>241</v>
      </c>
      <c r="AF16" s="97" t="s">
        <v>242</v>
      </c>
      <c r="AG16" s="98">
        <v>879.23612980521204</v>
      </c>
      <c r="AH16" s="98">
        <v>365.06158767586578</v>
      </c>
      <c r="AI16" s="98">
        <v>1266.5871884734256</v>
      </c>
      <c r="AJ16" s="99">
        <v>2510.8849059545037</v>
      </c>
      <c r="AL16" s="98">
        <v>778.55520858523073</v>
      </c>
      <c r="AM16" s="98">
        <v>264.29856856287415</v>
      </c>
      <c r="AN16" s="98">
        <v>1092.8686718842869</v>
      </c>
      <c r="AO16" s="99">
        <v>2135.7224490323915</v>
      </c>
      <c r="AQ16" s="98">
        <v>3.1651699087209408</v>
      </c>
      <c r="AR16" s="98">
        <v>10.840820486349163</v>
      </c>
      <c r="AS16" s="98">
        <v>9.4855133079611011</v>
      </c>
      <c r="AT16" s="99">
        <v>23.491503703031206</v>
      </c>
    </row>
    <row r="17" spans="2:46">
      <c r="B17" s="91" t="s">
        <v>243</v>
      </c>
      <c r="C17" s="91" t="s">
        <v>244</v>
      </c>
      <c r="D17" s="92">
        <v>0</v>
      </c>
      <c r="I17" s="93">
        <v>0</v>
      </c>
      <c r="K17" s="94" t="s">
        <v>216</v>
      </c>
      <c r="L17" s="94" t="s">
        <v>217</v>
      </c>
      <c r="M17" s="91" t="s">
        <v>243</v>
      </c>
      <c r="N17" s="91" t="s">
        <v>244</v>
      </c>
      <c r="O17" s="95">
        <v>0</v>
      </c>
      <c r="P17" s="95">
        <v>-0.29763668150916167</v>
      </c>
      <c r="Q17" s="95">
        <v>3.3086489069357543E-3</v>
      </c>
      <c r="R17" s="95">
        <v>-0.2943280326022259</v>
      </c>
      <c r="T17" s="95">
        <v>0</v>
      </c>
      <c r="U17" s="95">
        <v>-0.28737334766401817</v>
      </c>
      <c r="V17" s="95">
        <v>3.1945575653172802E-3</v>
      </c>
      <c r="W17" s="95">
        <v>-0.2841787900987009</v>
      </c>
      <c r="Y17" s="95">
        <v>0</v>
      </c>
      <c r="Z17" s="95">
        <v>-4.105333538057402E-2</v>
      </c>
      <c r="AA17" s="95">
        <v>4.5636536647389715E-4</v>
      </c>
      <c r="AB17" s="95">
        <v>-4.059697001410012E-2</v>
      </c>
      <c r="AE17" s="96" t="s">
        <v>245</v>
      </c>
      <c r="AF17" s="97" t="s">
        <v>246</v>
      </c>
      <c r="AG17" s="98">
        <v>189.9505855702119</v>
      </c>
      <c r="AH17" s="98">
        <v>1251.0198780510232</v>
      </c>
      <c r="AI17" s="98">
        <v>324.79327766809155</v>
      </c>
      <c r="AJ17" s="99">
        <v>1765.7637412893266</v>
      </c>
      <c r="AL17" s="98">
        <v>137.91001555871358</v>
      </c>
      <c r="AM17" s="98">
        <v>547.16272872731031</v>
      </c>
      <c r="AN17" s="98">
        <v>193.30132911977324</v>
      </c>
      <c r="AO17" s="99">
        <v>878.37407340579716</v>
      </c>
      <c r="AQ17" s="98">
        <v>23.894392739901917</v>
      </c>
      <c r="AR17" s="98">
        <v>78.170920181228453</v>
      </c>
      <c r="AS17" s="98">
        <v>24.212169344598642</v>
      </c>
      <c r="AT17" s="99">
        <v>126.27748226572902</v>
      </c>
    </row>
    <row r="18" spans="2:46">
      <c r="B18" s="91" t="s">
        <v>247</v>
      </c>
      <c r="C18" s="91" t="s">
        <v>248</v>
      </c>
      <c r="D18" s="92">
        <v>0</v>
      </c>
      <c r="I18" s="93">
        <v>0</v>
      </c>
      <c r="K18" s="94" t="s">
        <v>216</v>
      </c>
      <c r="L18" s="94" t="s">
        <v>217</v>
      </c>
      <c r="M18" s="91" t="s">
        <v>247</v>
      </c>
      <c r="N18" s="91" t="s">
        <v>248</v>
      </c>
      <c r="O18" s="95">
        <v>0</v>
      </c>
      <c r="P18" s="95">
        <v>-0.11289667229657853</v>
      </c>
      <c r="Q18" s="95">
        <v>1.2550047578032155E-3</v>
      </c>
      <c r="R18" s="95">
        <v>-0.11164166753877532</v>
      </c>
      <c r="T18" s="95">
        <v>0</v>
      </c>
      <c r="U18" s="95">
        <v>0.18474000921258307</v>
      </c>
      <c r="V18" s="95">
        <v>-2.0536441491325343E-3</v>
      </c>
      <c r="W18" s="95">
        <v>0.18268636506345054</v>
      </c>
      <c r="Y18" s="95">
        <v>0</v>
      </c>
      <c r="Z18" s="95">
        <v>-1.5395000767715253E-2</v>
      </c>
      <c r="AA18" s="95">
        <v>1.7113701242771117E-4</v>
      </c>
      <c r="AB18" s="95">
        <v>-1.5223863755287542E-2</v>
      </c>
      <c r="AE18" s="96" t="s">
        <v>249</v>
      </c>
      <c r="AF18" s="97" t="s">
        <v>250</v>
      </c>
      <c r="AG18" s="98">
        <v>105.37444280532175</v>
      </c>
      <c r="AH18" s="98">
        <v>403.63874251779544</v>
      </c>
      <c r="AI18" s="98">
        <v>356.34388889295491</v>
      </c>
      <c r="AJ18" s="99">
        <v>865.35707421607208</v>
      </c>
      <c r="AL18" s="98">
        <v>67.838355970682443</v>
      </c>
      <c r="AM18" s="98">
        <v>240.12801056451255</v>
      </c>
      <c r="AN18" s="98">
        <v>223.27741956001915</v>
      </c>
      <c r="AO18" s="99">
        <v>531.24378609521409</v>
      </c>
      <c r="AQ18" s="98">
        <v>2.2653707275804682</v>
      </c>
      <c r="AR18" s="98">
        <v>18.221093357712785</v>
      </c>
      <c r="AS18" s="98">
        <v>10.245567071108802</v>
      </c>
      <c r="AT18" s="99">
        <v>30.732031156402055</v>
      </c>
    </row>
    <row r="19" spans="2:46">
      <c r="B19" s="91" t="s">
        <v>251</v>
      </c>
      <c r="C19" s="91" t="s">
        <v>252</v>
      </c>
      <c r="D19" s="92">
        <v>1</v>
      </c>
      <c r="I19" s="93">
        <v>0.53986412289275842</v>
      </c>
      <c r="K19" s="94" t="s">
        <v>216</v>
      </c>
      <c r="L19" s="94" t="s">
        <v>217</v>
      </c>
      <c r="M19" s="91" t="s">
        <v>251</v>
      </c>
      <c r="N19" s="91" t="s">
        <v>252</v>
      </c>
      <c r="O19" s="95">
        <v>1.3306510071300365E-2</v>
      </c>
      <c r="P19" s="95">
        <v>5.1234355970626741E-2</v>
      </c>
      <c r="Q19" s="95">
        <v>9.6048749039718814E-2</v>
      </c>
      <c r="R19" s="95">
        <v>0.16058961508164593</v>
      </c>
      <c r="T19" s="95">
        <v>8.6100947520178842E-3</v>
      </c>
      <c r="U19" s="95">
        <v>3.3151642098640834E-2</v>
      </c>
      <c r="V19" s="95">
        <v>6.2149190555112178E-2</v>
      </c>
      <c r="W19" s="95">
        <v>0.1039109274057709</v>
      </c>
      <c r="Y19" s="95">
        <v>1.7220189504035769E-3</v>
      </c>
      <c r="Z19" s="95">
        <v>6.6303284197281667E-3</v>
      </c>
      <c r="AA19" s="95">
        <v>1.2429838111022436E-2</v>
      </c>
      <c r="AB19" s="95">
        <v>2.0782185481154181E-2</v>
      </c>
      <c r="AE19" s="96" t="s">
        <v>253</v>
      </c>
      <c r="AF19" s="97" t="s">
        <v>254</v>
      </c>
      <c r="AG19" s="98">
        <v>9</v>
      </c>
      <c r="AH19" s="98">
        <v>35.12829510106701</v>
      </c>
      <c r="AI19" s="98">
        <v>23.319548362905572</v>
      </c>
      <c r="AJ19" s="99">
        <v>67.447843463972589</v>
      </c>
      <c r="AL19" s="98">
        <v>6.5898306515530258</v>
      </c>
      <c r="AM19" s="98">
        <v>24.627907570804041</v>
      </c>
      <c r="AN19" s="98">
        <v>16.975899621410875</v>
      </c>
      <c r="AO19" s="99">
        <v>48.193637843767945</v>
      </c>
      <c r="AQ19" s="98">
        <v>0.52300109272190931</v>
      </c>
      <c r="AR19" s="98">
        <v>2.041509562856092</v>
      </c>
      <c r="AS19" s="98">
        <v>1.3551422451634465</v>
      </c>
      <c r="AT19" s="99">
        <v>3.9196529007414478</v>
      </c>
    </row>
    <row r="20" spans="2:46">
      <c r="B20" s="91" t="s">
        <v>255</v>
      </c>
      <c r="C20" s="91" t="s">
        <v>256</v>
      </c>
      <c r="D20" s="92">
        <v>2</v>
      </c>
      <c r="I20" s="93">
        <v>1.4597893159086222</v>
      </c>
      <c r="K20" s="94" t="s">
        <v>216</v>
      </c>
      <c r="L20" s="94" t="s">
        <v>217</v>
      </c>
      <c r="M20" s="91" t="s">
        <v>255</v>
      </c>
      <c r="N20" s="91" t="s">
        <v>256</v>
      </c>
      <c r="O20" s="95">
        <v>0</v>
      </c>
      <c r="P20" s="95">
        <v>0</v>
      </c>
      <c r="Q20" s="95">
        <v>0</v>
      </c>
      <c r="R20" s="95">
        <v>0</v>
      </c>
      <c r="T20" s="95">
        <v>0</v>
      </c>
      <c r="U20" s="95">
        <v>0</v>
      </c>
      <c r="V20" s="95">
        <v>0</v>
      </c>
      <c r="W20" s="95">
        <v>0</v>
      </c>
      <c r="Y20" s="95">
        <v>0</v>
      </c>
      <c r="Z20" s="95">
        <v>0</v>
      </c>
      <c r="AA20" s="95">
        <v>0</v>
      </c>
      <c r="AB20" s="95">
        <v>0</v>
      </c>
      <c r="AE20" s="96" t="s">
        <v>257</v>
      </c>
      <c r="AF20" s="97" t="s">
        <v>191</v>
      </c>
      <c r="AG20" s="98">
        <v>902.00891379305961</v>
      </c>
      <c r="AH20" s="98">
        <v>2216.2445914245295</v>
      </c>
      <c r="AI20" s="98">
        <v>1291.9665434427238</v>
      </c>
      <c r="AJ20" s="99">
        <v>4410.2200486603124</v>
      </c>
      <c r="AL20" s="98">
        <v>467.82621648076776</v>
      </c>
      <c r="AM20" s="98">
        <v>1471.5280891569553</v>
      </c>
      <c r="AN20" s="98">
        <v>789.90427671624082</v>
      </c>
      <c r="AO20" s="99">
        <v>2729.2585823539639</v>
      </c>
      <c r="AQ20" s="98">
        <v>142.19877269460349</v>
      </c>
      <c r="AR20" s="98">
        <v>196.35459217332331</v>
      </c>
      <c r="AS20" s="98">
        <v>160.61942115795631</v>
      </c>
      <c r="AT20" s="99">
        <v>499.17278602588311</v>
      </c>
    </row>
    <row r="21" spans="2:46">
      <c r="B21" s="91" t="s">
        <v>258</v>
      </c>
      <c r="C21" s="91" t="s">
        <v>259</v>
      </c>
      <c r="D21" s="92">
        <v>0</v>
      </c>
      <c r="I21" s="93">
        <v>0</v>
      </c>
      <c r="K21" s="94" t="s">
        <v>216</v>
      </c>
      <c r="L21" s="94" t="s">
        <v>217</v>
      </c>
      <c r="M21" s="91" t="s">
        <v>258</v>
      </c>
      <c r="N21" s="91" t="s">
        <v>259</v>
      </c>
      <c r="O21" s="95">
        <v>0</v>
      </c>
      <c r="P21" s="95">
        <v>4.2566436036496097E-2</v>
      </c>
      <c r="Q21" s="95">
        <v>4.0577246686804541E-2</v>
      </c>
      <c r="R21" s="95">
        <v>8.3143682723300638E-2</v>
      </c>
      <c r="T21" s="95">
        <v>0</v>
      </c>
      <c r="U21" s="95">
        <v>4.0929265419707789E-2</v>
      </c>
      <c r="V21" s="95">
        <v>3.9016583352696678E-2</v>
      </c>
      <c r="W21" s="95">
        <v>7.994584877240446E-2</v>
      </c>
      <c r="Y21" s="95">
        <v>0</v>
      </c>
      <c r="Z21" s="95">
        <v>3.7654924186131158E-2</v>
      </c>
      <c r="AA21" s="95">
        <v>3.5895256684480938E-2</v>
      </c>
      <c r="AB21" s="95">
        <v>7.3550180870612103E-2</v>
      </c>
      <c r="AE21" s="96" t="s">
        <v>260</v>
      </c>
      <c r="AF21" s="97" t="s">
        <v>261</v>
      </c>
      <c r="AG21" s="98">
        <v>19.053985517003373</v>
      </c>
      <c r="AH21" s="98">
        <v>343.44039519149919</v>
      </c>
      <c r="AI21" s="98">
        <v>23.746776975471878</v>
      </c>
      <c r="AJ21" s="99">
        <v>386.24115768397445</v>
      </c>
      <c r="AL21" s="98">
        <v>7.8774912380976962</v>
      </c>
      <c r="AM21" s="98">
        <v>141.98859873781052</v>
      </c>
      <c r="AN21" s="98">
        <v>9.8176325047800077</v>
      </c>
      <c r="AO21" s="99">
        <v>159.68372248068823</v>
      </c>
      <c r="AQ21" s="98">
        <v>3.7144499853199148E-2</v>
      </c>
      <c r="AR21" s="98">
        <v>0.66951461138612145</v>
      </c>
      <c r="AS21" s="98">
        <v>4.6292790193014188E-2</v>
      </c>
      <c r="AT21" s="99">
        <v>0.7529519014323347</v>
      </c>
    </row>
    <row r="22" spans="2:46">
      <c r="B22" s="91" t="s">
        <v>262</v>
      </c>
      <c r="C22" s="91" t="s">
        <v>263</v>
      </c>
      <c r="D22" s="92">
        <v>0</v>
      </c>
      <c r="I22" s="93">
        <v>0</v>
      </c>
      <c r="K22" s="94" t="s">
        <v>220</v>
      </c>
      <c r="L22" s="94" t="s">
        <v>221</v>
      </c>
      <c r="M22" s="91" t="s">
        <v>262</v>
      </c>
      <c r="N22" s="91" t="s">
        <v>263</v>
      </c>
      <c r="O22" s="95">
        <v>0</v>
      </c>
      <c r="P22" s="95">
        <v>0</v>
      </c>
      <c r="Q22" s="95">
        <v>0</v>
      </c>
      <c r="R22" s="95">
        <v>0</v>
      </c>
      <c r="T22" s="95">
        <v>0</v>
      </c>
      <c r="U22" s="95">
        <v>0</v>
      </c>
      <c r="V22" s="95">
        <v>0</v>
      </c>
      <c r="W22" s="95">
        <v>0</v>
      </c>
      <c r="Y22" s="95">
        <v>0</v>
      </c>
      <c r="Z22" s="95">
        <v>0</v>
      </c>
      <c r="AA22" s="95">
        <v>0</v>
      </c>
      <c r="AB22" s="95">
        <v>0</v>
      </c>
      <c r="AE22" s="191" t="s">
        <v>264</v>
      </c>
      <c r="AF22" s="192"/>
      <c r="AG22" s="99">
        <v>27266.315368759024</v>
      </c>
      <c r="AH22" s="99">
        <v>8789.7716867392646</v>
      </c>
      <c r="AI22" s="99">
        <v>5579.7975369570113</v>
      </c>
      <c r="AJ22" s="99">
        <v>41635.884592455302</v>
      </c>
      <c r="AL22" s="99">
        <v>13983.141696772</v>
      </c>
      <c r="AM22" s="99">
        <v>4850.6675406805562</v>
      </c>
      <c r="AN22" s="99">
        <v>3709.585873079197</v>
      </c>
      <c r="AO22" s="99">
        <v>22543.395110531754</v>
      </c>
      <c r="AQ22" s="99">
        <v>2532.5124251475108</v>
      </c>
      <c r="AR22" s="99">
        <v>549.62836162977419</v>
      </c>
      <c r="AS22" s="99">
        <v>364.15780504578248</v>
      </c>
      <c r="AT22" s="99">
        <v>3446.2985918230675</v>
      </c>
    </row>
    <row r="23" spans="2:46">
      <c r="B23" s="91" t="s">
        <v>265</v>
      </c>
      <c r="C23" s="91" t="s">
        <v>266</v>
      </c>
      <c r="D23" s="92">
        <v>0</v>
      </c>
      <c r="I23" s="93">
        <v>0</v>
      </c>
      <c r="K23" s="94" t="s">
        <v>220</v>
      </c>
      <c r="L23" s="94" t="s">
        <v>221</v>
      </c>
      <c r="M23" s="91" t="s">
        <v>265</v>
      </c>
      <c r="N23" s="91" t="s">
        <v>266</v>
      </c>
      <c r="O23" s="95">
        <v>0</v>
      </c>
      <c r="P23" s="95">
        <v>2.6712678467224085</v>
      </c>
      <c r="Q23" s="95">
        <v>6.5296572920308488E-4</v>
      </c>
      <c r="R23" s="95">
        <v>2.6719208124516114</v>
      </c>
      <c r="T23" s="95">
        <v>0</v>
      </c>
      <c r="U23" s="95">
        <v>1.0017254425209032</v>
      </c>
      <c r="V23" s="95">
        <v>2.4486214845115685E-4</v>
      </c>
      <c r="W23" s="95">
        <v>1.0019703046693544</v>
      </c>
      <c r="Y23" s="95">
        <v>0</v>
      </c>
      <c r="Z23" s="95">
        <v>0.25043136063022581</v>
      </c>
      <c r="AA23" s="95">
        <v>6.1215537112789211E-5</v>
      </c>
      <c r="AB23" s="95">
        <v>0.25049257616733861</v>
      </c>
    </row>
    <row r="24" spans="2:46">
      <c r="B24" s="91" t="s">
        <v>267</v>
      </c>
      <c r="C24" s="91" t="s">
        <v>268</v>
      </c>
      <c r="D24" s="92">
        <v>0</v>
      </c>
      <c r="I24" s="93">
        <v>0</v>
      </c>
      <c r="K24" s="94" t="s">
        <v>220</v>
      </c>
      <c r="L24" s="94" t="s">
        <v>221</v>
      </c>
      <c r="M24" s="91" t="s">
        <v>267</v>
      </c>
      <c r="N24" s="91" t="s">
        <v>268</v>
      </c>
      <c r="O24" s="95">
        <v>0</v>
      </c>
      <c r="P24" s="95">
        <v>0</v>
      </c>
      <c r="Q24" s="95">
        <v>0</v>
      </c>
      <c r="R24" s="95">
        <v>0</v>
      </c>
      <c r="T24" s="95">
        <v>0</v>
      </c>
      <c r="U24" s="95">
        <v>0</v>
      </c>
      <c r="V24" s="95">
        <v>0</v>
      </c>
      <c r="W24" s="95">
        <v>0</v>
      </c>
      <c r="Y24" s="95">
        <v>0</v>
      </c>
      <c r="Z24" s="95">
        <v>0</v>
      </c>
      <c r="AA24" s="95">
        <v>0</v>
      </c>
      <c r="AB24" s="95">
        <v>0</v>
      </c>
    </row>
    <row r="25" spans="2:46">
      <c r="B25" s="91" t="s">
        <v>269</v>
      </c>
      <c r="C25" s="91" t="s">
        <v>7</v>
      </c>
      <c r="D25" s="92">
        <v>187.50354171395475</v>
      </c>
      <c r="I25" s="93">
        <v>125.39578233013675</v>
      </c>
      <c r="K25" s="94" t="s">
        <v>223</v>
      </c>
      <c r="L25" s="94" t="s">
        <v>224</v>
      </c>
      <c r="M25" s="91" t="s">
        <v>269</v>
      </c>
      <c r="N25" s="91" t="s">
        <v>7</v>
      </c>
      <c r="O25" s="95">
        <v>21.655807187402381</v>
      </c>
      <c r="P25" s="95">
        <v>7.7513676485173342</v>
      </c>
      <c r="Q25" s="95">
        <v>16.082176149593142</v>
      </c>
      <c r="R25" s="95">
        <v>45.489350985512857</v>
      </c>
      <c r="T25" s="95">
        <v>5.5965652503157948</v>
      </c>
      <c r="U25" s="95">
        <v>2.0032056274194106</v>
      </c>
      <c r="V25" s="95">
        <v>4.1561576259613231</v>
      </c>
      <c r="W25" s="95">
        <v>11.755928503696527</v>
      </c>
      <c r="Y25" s="95">
        <v>0.569324296097384</v>
      </c>
      <c r="Z25" s="95">
        <v>0.20378099472788627</v>
      </c>
      <c r="AA25" s="95">
        <v>0.42279530552005778</v>
      </c>
      <c r="AB25" s="95">
        <v>1.195900596345328</v>
      </c>
    </row>
    <row r="26" spans="2:46">
      <c r="B26" s="91" t="s">
        <v>270</v>
      </c>
      <c r="C26" s="91" t="s">
        <v>8</v>
      </c>
      <c r="D26" s="92">
        <v>150.72927608149465</v>
      </c>
      <c r="I26" s="93">
        <v>96.843885755071042</v>
      </c>
      <c r="K26" s="94" t="s">
        <v>223</v>
      </c>
      <c r="L26" s="94" t="s">
        <v>224</v>
      </c>
      <c r="M26" s="91" t="s">
        <v>270</v>
      </c>
      <c r="N26" s="91" t="s">
        <v>8</v>
      </c>
      <c r="O26" s="95">
        <v>1.301415243396999</v>
      </c>
      <c r="P26" s="95">
        <v>0.20455631183461742</v>
      </c>
      <c r="Q26" s="95">
        <v>0.84074952133531489</v>
      </c>
      <c r="R26" s="95">
        <v>2.3467210765669311</v>
      </c>
      <c r="T26" s="95">
        <v>0.46737333145804927</v>
      </c>
      <c r="U26" s="95">
        <v>7.3461691353305061E-2</v>
      </c>
      <c r="V26" s="95">
        <v>0.30193584000335716</v>
      </c>
      <c r="W26" s="95">
        <v>0.84277086281471147</v>
      </c>
      <c r="Y26" s="95">
        <v>3.356825032571624E-2</v>
      </c>
      <c r="Z26" s="95">
        <v>5.2762540750992586E-3</v>
      </c>
      <c r="AA26" s="95">
        <v>2.1685999558252168E-2</v>
      </c>
      <c r="AB26" s="95">
        <v>6.0530503959067672E-2</v>
      </c>
    </row>
    <row r="27" spans="2:46">
      <c r="B27" s="91" t="s">
        <v>271</v>
      </c>
      <c r="C27" s="91" t="s">
        <v>9</v>
      </c>
      <c r="D27" s="92">
        <v>75.657905653436444</v>
      </c>
      <c r="I27" s="93">
        <v>57.244866032572162</v>
      </c>
      <c r="K27" s="94" t="s">
        <v>223</v>
      </c>
      <c r="L27" s="94" t="s">
        <v>224</v>
      </c>
      <c r="M27" s="91" t="s">
        <v>271</v>
      </c>
      <c r="N27" s="91" t="s">
        <v>9</v>
      </c>
      <c r="O27" s="95">
        <v>52.642816809697472</v>
      </c>
      <c r="P27" s="95">
        <v>10.96087414019059</v>
      </c>
      <c r="Q27" s="95">
        <v>31.067036741035658</v>
      </c>
      <c r="R27" s="95">
        <v>94.670727690923712</v>
      </c>
      <c r="T27" s="95">
        <v>12.936526027235281</v>
      </c>
      <c r="U27" s="95">
        <v>2.6935419149095599</v>
      </c>
      <c r="V27" s="95">
        <v>7.6344609529983884</v>
      </c>
      <c r="W27" s="95">
        <v>23.264528895143229</v>
      </c>
      <c r="Y27" s="95">
        <v>1.3842259157537418</v>
      </c>
      <c r="Z27" s="95">
        <v>0.28821265585035893</v>
      </c>
      <c r="AA27" s="95">
        <v>0.81689772677007244</v>
      </c>
      <c r="AB27" s="95">
        <v>2.4893362983741731</v>
      </c>
    </row>
    <row r="28" spans="2:46">
      <c r="B28" s="91" t="s">
        <v>272</v>
      </c>
      <c r="C28" s="91" t="s">
        <v>10</v>
      </c>
      <c r="D28" s="92">
        <v>298.81019543999435</v>
      </c>
      <c r="I28" s="93">
        <v>181.14705336891393</v>
      </c>
      <c r="K28" s="94" t="s">
        <v>223</v>
      </c>
      <c r="L28" s="94" t="s">
        <v>224</v>
      </c>
      <c r="M28" s="91" t="s">
        <v>272</v>
      </c>
      <c r="N28" s="91" t="s">
        <v>10</v>
      </c>
      <c r="O28" s="95">
        <v>22.149833148958951</v>
      </c>
      <c r="P28" s="95">
        <v>1.5263844591377413</v>
      </c>
      <c r="Q28" s="95">
        <v>13.730622584852002</v>
      </c>
      <c r="R28" s="95">
        <v>37.406840192948692</v>
      </c>
      <c r="T28" s="95">
        <v>9.2979654442643742</v>
      </c>
      <c r="U28" s="95">
        <v>0.64073936179478297</v>
      </c>
      <c r="V28" s="95">
        <v>5.7637840187608944</v>
      </c>
      <c r="W28" s="95">
        <v>15.702488824820051</v>
      </c>
      <c r="Y28" s="95">
        <v>0.58245337154289156</v>
      </c>
      <c r="Z28" s="95">
        <v>4.0137899392584629E-2</v>
      </c>
      <c r="AA28" s="95">
        <v>0.36106129396762088</v>
      </c>
      <c r="AB28" s="95">
        <v>0.98365256490309705</v>
      </c>
    </row>
    <row r="29" spans="2:46">
      <c r="B29" s="91" t="s">
        <v>273</v>
      </c>
      <c r="C29" s="91" t="s">
        <v>11</v>
      </c>
      <c r="D29" s="92">
        <v>49.563285145151568</v>
      </c>
      <c r="I29" s="93">
        <v>29.548921706750146</v>
      </c>
      <c r="K29" s="94" t="s">
        <v>223</v>
      </c>
      <c r="L29" s="94" t="s">
        <v>224</v>
      </c>
      <c r="M29" s="91" t="s">
        <v>273</v>
      </c>
      <c r="N29" s="91" t="s">
        <v>11</v>
      </c>
      <c r="O29" s="95">
        <v>0.29011668584809291</v>
      </c>
      <c r="P29" s="95">
        <v>4.741584854359171E-2</v>
      </c>
      <c r="Q29" s="95">
        <v>0.20022931077046632</v>
      </c>
      <c r="R29" s="95">
        <v>0.53776184516215098</v>
      </c>
      <c r="T29" s="95">
        <v>0.13398518697564596</v>
      </c>
      <c r="U29" s="95">
        <v>2.1898159060208384E-2</v>
      </c>
      <c r="V29" s="95">
        <v>9.2472315279490166E-2</v>
      </c>
      <c r="W29" s="95">
        <v>0.24835566131534453</v>
      </c>
      <c r="Y29" s="95">
        <v>6.6438935690402955E-3</v>
      </c>
      <c r="Z29" s="95">
        <v>1.0858591269524819E-3</v>
      </c>
      <c r="AA29" s="95">
        <v>4.5854040634457933E-3</v>
      </c>
      <c r="AB29" s="95">
        <v>1.2315156759438572E-2</v>
      </c>
    </row>
    <row r="30" spans="2:46">
      <c r="B30" s="91" t="s">
        <v>274</v>
      </c>
      <c r="C30" s="91" t="s">
        <v>12</v>
      </c>
      <c r="D30" s="92">
        <v>117.67782534849684</v>
      </c>
      <c r="I30" s="93">
        <v>85.996775252483502</v>
      </c>
      <c r="K30" s="94" t="s">
        <v>223</v>
      </c>
      <c r="L30" s="94" t="s">
        <v>224</v>
      </c>
      <c r="M30" s="91" t="s">
        <v>274</v>
      </c>
      <c r="N30" s="91" t="s">
        <v>12</v>
      </c>
      <c r="O30" s="95">
        <v>55.027789652096928</v>
      </c>
      <c r="P30" s="95">
        <v>14.544780124471259</v>
      </c>
      <c r="Q30" s="95">
        <v>34.52013203706516</v>
      </c>
      <c r="R30" s="95">
        <v>104.09270181363334</v>
      </c>
      <c r="T30" s="95">
        <v>9.1200459844087227</v>
      </c>
      <c r="U30" s="95">
        <v>2.4105831691031243</v>
      </c>
      <c r="V30" s="95">
        <v>5.721203660120084</v>
      </c>
      <c r="W30" s="95">
        <v>17.251832813631928</v>
      </c>
      <c r="Y30" s="95">
        <v>1.4470316863580464</v>
      </c>
      <c r="Z30" s="95">
        <v>0.38247507021969979</v>
      </c>
      <c r="AA30" s="95">
        <v>0.90775452168272441</v>
      </c>
      <c r="AB30" s="95">
        <v>2.7372612782604704</v>
      </c>
    </row>
    <row r="31" spans="2:46">
      <c r="B31" s="91" t="s">
        <v>275</v>
      </c>
      <c r="C31" s="91" t="s">
        <v>13</v>
      </c>
      <c r="D31" s="92">
        <v>204.96782323520893</v>
      </c>
      <c r="I31" s="93">
        <v>117.22022822412308</v>
      </c>
      <c r="K31" s="94" t="s">
        <v>223</v>
      </c>
      <c r="L31" s="94" t="s">
        <v>224</v>
      </c>
      <c r="M31" s="91" t="s">
        <v>275</v>
      </c>
      <c r="N31" s="91" t="s">
        <v>13</v>
      </c>
      <c r="O31" s="95">
        <v>17.728457275573906</v>
      </c>
      <c r="P31" s="95">
        <v>3.0874371267570524</v>
      </c>
      <c r="Q31" s="95">
        <v>12.807541427305164</v>
      </c>
      <c r="R31" s="95">
        <v>33.623435829636122</v>
      </c>
      <c r="T31" s="95">
        <v>5.766674643824155</v>
      </c>
      <c r="U31" s="95">
        <v>1.0042749414976853</v>
      </c>
      <c r="V31" s="95">
        <v>4.1660096674247828</v>
      </c>
      <c r="W31" s="95">
        <v>10.936959252746624</v>
      </c>
      <c r="Y31" s="95">
        <v>0.46660112531314835</v>
      </c>
      <c r="Z31" s="95">
        <v>8.1259277966802046E-2</v>
      </c>
      <c r="AA31" s="95">
        <v>0.33708591501128798</v>
      </c>
      <c r="AB31" s="95">
        <v>0.88494631829123827</v>
      </c>
    </row>
    <row r="32" spans="2:46">
      <c r="B32" s="91" t="s">
        <v>276</v>
      </c>
      <c r="C32" s="91" t="s">
        <v>14</v>
      </c>
      <c r="D32" s="92">
        <v>87.806579369614056</v>
      </c>
      <c r="I32" s="93">
        <v>53.474323144013539</v>
      </c>
      <c r="K32" s="94" t="s">
        <v>223</v>
      </c>
      <c r="L32" s="94" t="s">
        <v>224</v>
      </c>
      <c r="M32" s="91" t="s">
        <v>276</v>
      </c>
      <c r="N32" s="91" t="s">
        <v>14</v>
      </c>
      <c r="O32" s="95">
        <v>0.59161164492075557</v>
      </c>
      <c r="P32" s="95">
        <v>0.35894011545094651</v>
      </c>
      <c r="Q32" s="95">
        <v>0.55930493733749587</v>
      </c>
      <c r="R32" s="95">
        <v>1.5098566977091981</v>
      </c>
      <c r="T32" s="95">
        <v>0.49201372490042633</v>
      </c>
      <c r="U32" s="95">
        <v>0.29851248658715079</v>
      </c>
      <c r="V32" s="95">
        <v>0.4651458569776481</v>
      </c>
      <c r="W32" s="95">
        <v>1.2556720684652252</v>
      </c>
      <c r="Y32" s="95">
        <v>1.9919584004065845E-2</v>
      </c>
      <c r="Z32" s="95">
        <v>1.2085525772759141E-2</v>
      </c>
      <c r="AA32" s="95">
        <v>1.8831816071969557E-2</v>
      </c>
      <c r="AB32" s="95">
        <v>5.083692584879454E-2</v>
      </c>
    </row>
    <row r="33" spans="2:28">
      <c r="B33" s="91" t="s">
        <v>277</v>
      </c>
      <c r="C33" s="91" t="s">
        <v>15</v>
      </c>
      <c r="D33" s="92">
        <v>167.51554440644006</v>
      </c>
      <c r="I33" s="93">
        <v>113.04090521671891</v>
      </c>
      <c r="K33" s="94" t="s">
        <v>223</v>
      </c>
      <c r="L33" s="94" t="s">
        <v>224</v>
      </c>
      <c r="M33" s="91" t="s">
        <v>277</v>
      </c>
      <c r="N33" s="91" t="s">
        <v>15</v>
      </c>
      <c r="O33" s="95">
        <v>0.40651657095366101</v>
      </c>
      <c r="P33" s="95">
        <v>3.9904798058895796E-2</v>
      </c>
      <c r="Q33" s="95">
        <v>0.23555084068704063</v>
      </c>
      <c r="R33" s="95">
        <v>0.68197220969959749</v>
      </c>
      <c r="T33" s="95">
        <v>0.20425464962132478</v>
      </c>
      <c r="U33" s="95">
        <v>2.0050204907043231E-2</v>
      </c>
      <c r="V33" s="95">
        <v>0.11835275083540031</v>
      </c>
      <c r="W33" s="95">
        <v>0.34265760536376833</v>
      </c>
      <c r="Y33" s="95">
        <v>1.4945462167414008E-2</v>
      </c>
      <c r="Z33" s="95">
        <v>1.4670881639299925E-3</v>
      </c>
      <c r="AA33" s="95">
        <v>8.6599573782000228E-3</v>
      </c>
      <c r="AB33" s="95">
        <v>2.5072507709544022E-2</v>
      </c>
    </row>
    <row r="34" spans="2:28">
      <c r="B34" s="91" t="s">
        <v>278</v>
      </c>
      <c r="C34" s="91" t="s">
        <v>16</v>
      </c>
      <c r="D34" s="92">
        <v>8.081471161447368</v>
      </c>
      <c r="I34" s="93">
        <v>4.8242462089813634</v>
      </c>
      <c r="K34" s="94" t="s">
        <v>223</v>
      </c>
      <c r="L34" s="94" t="s">
        <v>224</v>
      </c>
      <c r="M34" s="91" t="s">
        <v>278</v>
      </c>
      <c r="N34" s="91" t="s">
        <v>16</v>
      </c>
      <c r="O34" s="95">
        <v>0.13000721455672734</v>
      </c>
      <c r="P34" s="95">
        <v>2.1076330695017076E-2</v>
      </c>
      <c r="Q34" s="95">
        <v>9.6385704477480891E-2</v>
      </c>
      <c r="R34" s="95">
        <v>0.24746924972922529</v>
      </c>
      <c r="T34" s="95">
        <v>2.3693458560353629E-2</v>
      </c>
      <c r="U34" s="95">
        <v>3.8411035082118517E-3</v>
      </c>
      <c r="V34" s="95">
        <v>1.7566030490186454E-2</v>
      </c>
      <c r="W34" s="95">
        <v>4.5100592558751935E-2</v>
      </c>
      <c r="Y34" s="95">
        <v>4.691186030746709E-3</v>
      </c>
      <c r="Z34" s="95">
        <v>7.6051924097427642E-4</v>
      </c>
      <c r="AA34" s="95">
        <v>3.4779859867787718E-3</v>
      </c>
      <c r="AB34" s="95">
        <v>8.9296912584997563E-3</v>
      </c>
    </row>
    <row r="35" spans="2:28">
      <c r="B35" s="91" t="s">
        <v>279</v>
      </c>
      <c r="C35" s="91" t="s">
        <v>17</v>
      </c>
      <c r="D35" s="92">
        <v>163.59363039377598</v>
      </c>
      <c r="I35" s="93">
        <v>117.16888159953692</v>
      </c>
      <c r="K35" s="94" t="s">
        <v>223</v>
      </c>
      <c r="L35" s="94" t="s">
        <v>224</v>
      </c>
      <c r="M35" s="91" t="s">
        <v>279</v>
      </c>
      <c r="N35" s="91" t="s">
        <v>17</v>
      </c>
      <c r="O35" s="95">
        <v>0</v>
      </c>
      <c r="P35" s="95">
        <v>0</v>
      </c>
      <c r="Q35" s="95">
        <v>0</v>
      </c>
      <c r="R35" s="95">
        <v>0</v>
      </c>
      <c r="T35" s="95">
        <v>0</v>
      </c>
      <c r="U35" s="95">
        <v>0</v>
      </c>
      <c r="V35" s="95">
        <v>0</v>
      </c>
      <c r="W35" s="95">
        <v>0</v>
      </c>
      <c r="Y35" s="95">
        <v>0</v>
      </c>
      <c r="Z35" s="95">
        <v>0</v>
      </c>
      <c r="AA35" s="95">
        <v>0</v>
      </c>
      <c r="AB35" s="95">
        <v>0</v>
      </c>
    </row>
    <row r="36" spans="2:28">
      <c r="B36" s="91" t="s">
        <v>280</v>
      </c>
      <c r="C36" s="91" t="s">
        <v>281</v>
      </c>
      <c r="D36" s="92">
        <v>0</v>
      </c>
      <c r="I36" s="93">
        <v>0</v>
      </c>
      <c r="K36" s="94" t="s">
        <v>223</v>
      </c>
      <c r="L36" s="94" t="s">
        <v>224</v>
      </c>
      <c r="M36" s="91" t="s">
        <v>280</v>
      </c>
      <c r="N36" s="91" t="s">
        <v>281</v>
      </c>
      <c r="O36" s="95">
        <v>0</v>
      </c>
      <c r="P36" s="95">
        <v>0</v>
      </c>
      <c r="Q36" s="95">
        <v>0</v>
      </c>
      <c r="R36" s="95">
        <v>0</v>
      </c>
      <c r="T36" s="95">
        <v>0</v>
      </c>
      <c r="U36" s="95">
        <v>0</v>
      </c>
      <c r="V36" s="95">
        <v>0</v>
      </c>
      <c r="W36" s="95">
        <v>0</v>
      </c>
      <c r="Y36" s="95">
        <v>0</v>
      </c>
      <c r="Z36" s="95">
        <v>0</v>
      </c>
      <c r="AA36" s="95">
        <v>0</v>
      </c>
      <c r="AB36" s="95">
        <v>0</v>
      </c>
    </row>
    <row r="37" spans="2:28">
      <c r="B37" s="91" t="s">
        <v>282</v>
      </c>
      <c r="C37" s="91" t="s">
        <v>283</v>
      </c>
      <c r="D37" s="92">
        <v>0</v>
      </c>
      <c r="I37" s="93">
        <v>0</v>
      </c>
      <c r="K37" s="94" t="s">
        <v>223</v>
      </c>
      <c r="L37" s="94" t="s">
        <v>224</v>
      </c>
      <c r="M37" s="91" t="s">
        <v>282</v>
      </c>
      <c r="N37" s="91" t="s">
        <v>283</v>
      </c>
      <c r="O37" s="95">
        <v>0</v>
      </c>
      <c r="P37" s="95">
        <v>0</v>
      </c>
      <c r="Q37" s="95">
        <v>0</v>
      </c>
      <c r="R37" s="95">
        <v>0</v>
      </c>
      <c r="T37" s="95">
        <v>0</v>
      </c>
      <c r="U37" s="95">
        <v>0</v>
      </c>
      <c r="V37" s="95">
        <v>0</v>
      </c>
      <c r="W37" s="95">
        <v>0</v>
      </c>
      <c r="Y37" s="95">
        <v>0</v>
      </c>
      <c r="Z37" s="95">
        <v>0</v>
      </c>
      <c r="AA37" s="95">
        <v>0</v>
      </c>
      <c r="AB37" s="95">
        <v>0</v>
      </c>
    </row>
    <row r="38" spans="2:28">
      <c r="B38" s="91" t="s">
        <v>284</v>
      </c>
      <c r="C38" s="91" t="s">
        <v>285</v>
      </c>
      <c r="D38" s="92">
        <v>0</v>
      </c>
      <c r="I38" s="93">
        <v>0</v>
      </c>
      <c r="K38" s="94" t="s">
        <v>223</v>
      </c>
      <c r="L38" s="94" t="s">
        <v>224</v>
      </c>
      <c r="M38" s="91" t="s">
        <v>284</v>
      </c>
      <c r="N38" s="91" t="s">
        <v>285</v>
      </c>
      <c r="O38" s="95">
        <v>0</v>
      </c>
      <c r="P38" s="95">
        <v>0</v>
      </c>
      <c r="Q38" s="95">
        <v>0</v>
      </c>
      <c r="R38" s="95">
        <v>0</v>
      </c>
      <c r="T38" s="95">
        <v>0</v>
      </c>
      <c r="U38" s="95">
        <v>0</v>
      </c>
      <c r="V38" s="95">
        <v>0</v>
      </c>
      <c r="W38" s="95">
        <v>0</v>
      </c>
      <c r="Y38" s="95">
        <v>0</v>
      </c>
      <c r="Z38" s="95">
        <v>0</v>
      </c>
      <c r="AA38" s="95">
        <v>0</v>
      </c>
      <c r="AB38" s="95">
        <v>0</v>
      </c>
    </row>
    <row r="39" spans="2:28">
      <c r="B39" s="91" t="s">
        <v>286</v>
      </c>
      <c r="C39" s="91" t="s">
        <v>287</v>
      </c>
      <c r="D39" s="92">
        <v>0</v>
      </c>
      <c r="I39" s="93">
        <v>0</v>
      </c>
      <c r="K39" s="94" t="s">
        <v>223</v>
      </c>
      <c r="L39" s="94" t="s">
        <v>224</v>
      </c>
      <c r="M39" s="91" t="s">
        <v>286</v>
      </c>
      <c r="N39" s="91" t="s">
        <v>287</v>
      </c>
      <c r="O39" s="95">
        <v>0</v>
      </c>
      <c r="P39" s="95">
        <v>0</v>
      </c>
      <c r="Q39" s="95">
        <v>0</v>
      </c>
      <c r="R39" s="95">
        <v>0</v>
      </c>
      <c r="T39" s="95">
        <v>0</v>
      </c>
      <c r="U39" s="95">
        <v>0</v>
      </c>
      <c r="V39" s="95">
        <v>0</v>
      </c>
      <c r="W39" s="95">
        <v>0</v>
      </c>
      <c r="Y39" s="95">
        <v>0</v>
      </c>
      <c r="Z39" s="95">
        <v>0</v>
      </c>
      <c r="AA39" s="95">
        <v>0</v>
      </c>
      <c r="AB39" s="95">
        <v>0</v>
      </c>
    </row>
    <row r="40" spans="2:28">
      <c r="B40" s="91" t="s">
        <v>288</v>
      </c>
      <c r="C40" s="91" t="s">
        <v>289</v>
      </c>
      <c r="D40" s="92">
        <v>0</v>
      </c>
      <c r="I40" s="93">
        <v>0</v>
      </c>
      <c r="K40" s="94" t="s">
        <v>223</v>
      </c>
      <c r="L40" s="94" t="s">
        <v>224</v>
      </c>
      <c r="M40" s="91" t="s">
        <v>288</v>
      </c>
      <c r="N40" s="91" t="s">
        <v>289</v>
      </c>
      <c r="O40" s="95">
        <v>0</v>
      </c>
      <c r="P40" s="95">
        <v>0.13090681418690997</v>
      </c>
      <c r="Q40" s="95">
        <v>1.4284543739200607E-2</v>
      </c>
      <c r="R40" s="95">
        <v>0.14519135792611057</v>
      </c>
      <c r="T40" s="95">
        <v>0</v>
      </c>
      <c r="U40" s="95">
        <v>0.10010521084881351</v>
      </c>
      <c r="V40" s="95">
        <v>1.0923474624094581E-2</v>
      </c>
      <c r="W40" s="95">
        <v>0.11102868547290809</v>
      </c>
      <c r="Y40" s="95">
        <v>0</v>
      </c>
      <c r="Z40" s="95">
        <v>0.10010521084881351</v>
      </c>
      <c r="AA40" s="95">
        <v>1.0923474624094581E-2</v>
      </c>
      <c r="AB40" s="95">
        <v>0.11102868547290809</v>
      </c>
    </row>
    <row r="41" spans="2:28">
      <c r="B41" s="91" t="s">
        <v>290</v>
      </c>
      <c r="C41" s="91" t="s">
        <v>291</v>
      </c>
      <c r="D41" s="92">
        <v>2227</v>
      </c>
      <c r="I41" s="93">
        <v>1052.8916968618862</v>
      </c>
      <c r="K41" s="94" t="s">
        <v>223</v>
      </c>
      <c r="L41" s="94" t="s">
        <v>224</v>
      </c>
      <c r="M41" s="91" t="s">
        <v>290</v>
      </c>
      <c r="N41" s="91" t="s">
        <v>291</v>
      </c>
      <c r="O41" s="95">
        <v>3.9357752379285147</v>
      </c>
      <c r="P41" s="95">
        <v>0.13428140245403331</v>
      </c>
      <c r="Q41" s="95">
        <v>0.24716249369216889</v>
      </c>
      <c r="R41" s="95">
        <v>4.3172191340747172</v>
      </c>
      <c r="T41" s="95">
        <v>1.9972590759637239</v>
      </c>
      <c r="U41" s="95">
        <v>6.8142801245330342E-2</v>
      </c>
      <c r="V41" s="95">
        <v>0.12542574306766779</v>
      </c>
      <c r="W41" s="95">
        <v>2.1908276202767221</v>
      </c>
      <c r="Y41" s="95">
        <v>1.1291693468683799</v>
      </c>
      <c r="Z41" s="95">
        <v>3.8525178481837084E-2</v>
      </c>
      <c r="AA41" s="95">
        <v>7.0910632518648792E-2</v>
      </c>
      <c r="AB41" s="95">
        <v>1.2386051578688657</v>
      </c>
    </row>
    <row r="42" spans="2:28">
      <c r="B42" s="91" t="s">
        <v>292</v>
      </c>
      <c r="C42" s="91" t="s">
        <v>293</v>
      </c>
      <c r="D42" s="92">
        <v>417.5</v>
      </c>
      <c r="I42" s="93">
        <v>193.62667522818919</v>
      </c>
      <c r="K42" s="94" t="s">
        <v>223</v>
      </c>
      <c r="L42" s="94" t="s">
        <v>224</v>
      </c>
      <c r="M42" s="91" t="s">
        <v>292</v>
      </c>
      <c r="N42" s="91" t="s">
        <v>293</v>
      </c>
      <c r="O42" s="95">
        <v>-0.49986602492986082</v>
      </c>
      <c r="P42" s="95">
        <v>-4.2073828804231606E-3</v>
      </c>
      <c r="Q42" s="95">
        <v>-2.8628480820887588E-2</v>
      </c>
      <c r="R42" s="95">
        <v>-0.53270188863117152</v>
      </c>
      <c r="T42" s="95">
        <v>-0.26691875117613928</v>
      </c>
      <c r="U42" s="95">
        <v>-2.2466607613910081E-3</v>
      </c>
      <c r="V42" s="95">
        <v>-1.5287052865522498E-2</v>
      </c>
      <c r="W42" s="95">
        <v>-0.28445246480305281</v>
      </c>
      <c r="Y42" s="95">
        <v>-9.706136406405063E-3</v>
      </c>
      <c r="Z42" s="95">
        <v>-8.1696754959673009E-5</v>
      </c>
      <c r="AA42" s="95">
        <v>-5.5589283147354539E-4</v>
      </c>
      <c r="AB42" s="95">
        <v>-1.0343725992838282E-2</v>
      </c>
    </row>
    <row r="43" spans="2:28">
      <c r="B43" s="91" t="s">
        <v>294</v>
      </c>
      <c r="C43" s="91" t="s">
        <v>295</v>
      </c>
      <c r="D43" s="92">
        <v>281</v>
      </c>
      <c r="I43" s="93">
        <v>158.31871575051449</v>
      </c>
      <c r="K43" s="94" t="s">
        <v>223</v>
      </c>
      <c r="L43" s="94" t="s">
        <v>224</v>
      </c>
      <c r="M43" s="91" t="s">
        <v>294</v>
      </c>
      <c r="N43" s="91" t="s">
        <v>295</v>
      </c>
      <c r="O43" s="95">
        <v>1.9221155986829859</v>
      </c>
      <c r="P43" s="95">
        <v>0.5343869614900425</v>
      </c>
      <c r="Q43" s="95">
        <v>0.1930559494514334</v>
      </c>
      <c r="R43" s="95">
        <v>2.6495585096244616</v>
      </c>
      <c r="T43" s="95">
        <v>0.97529569266507066</v>
      </c>
      <c r="U43" s="95">
        <v>0.27115190268198452</v>
      </c>
      <c r="V43" s="95">
        <v>9.7958018795727311E-2</v>
      </c>
      <c r="W43" s="95">
        <v>1.3444056141427825</v>
      </c>
      <c r="Y43" s="95">
        <v>0.2823848842509572</v>
      </c>
      <c r="Z43" s="95">
        <v>7.8508701749771675E-2</v>
      </c>
      <c r="AA43" s="95">
        <v>2.8362540721877254E-2</v>
      </c>
      <c r="AB43" s="95">
        <v>0.38925612672260612</v>
      </c>
    </row>
    <row r="44" spans="2:28">
      <c r="B44" s="91" t="s">
        <v>296</v>
      </c>
      <c r="C44" s="91" t="s">
        <v>297</v>
      </c>
      <c r="D44" s="92">
        <v>0</v>
      </c>
      <c r="I44" s="93">
        <v>0</v>
      </c>
      <c r="K44" s="94" t="s">
        <v>223</v>
      </c>
      <c r="L44" s="94" t="s">
        <v>224</v>
      </c>
      <c r="M44" s="91" t="s">
        <v>296</v>
      </c>
      <c r="N44" s="91" t="s">
        <v>297</v>
      </c>
      <c r="O44" s="95">
        <v>0</v>
      </c>
      <c r="P44" s="95">
        <v>-8.4852510308684845</v>
      </c>
      <c r="Q44" s="95">
        <v>-1.9480020061774586E-2</v>
      </c>
      <c r="R44" s="95">
        <v>-8.5047310509302587</v>
      </c>
      <c r="T44" s="95">
        <v>0</v>
      </c>
      <c r="U44" s="95">
        <v>-3.5026326929747813</v>
      </c>
      <c r="V44" s="95">
        <v>-8.041171072011603E-3</v>
      </c>
      <c r="W44" s="95">
        <v>-3.5106738640467929</v>
      </c>
      <c r="Y44" s="95">
        <v>0</v>
      </c>
      <c r="Z44" s="95">
        <v>-0.17266499190720755</v>
      </c>
      <c r="AA44" s="95">
        <v>-3.9639575707099451E-4</v>
      </c>
      <c r="AB44" s="95">
        <v>-0.17306138766427853</v>
      </c>
    </row>
    <row r="45" spans="2:28">
      <c r="B45" s="91" t="s">
        <v>298</v>
      </c>
      <c r="C45" s="91" t="s">
        <v>299</v>
      </c>
      <c r="D45" s="92">
        <v>1</v>
      </c>
      <c r="I45" s="93">
        <v>0.78594520044623484</v>
      </c>
      <c r="K45" s="94" t="s">
        <v>223</v>
      </c>
      <c r="L45" s="94" t="s">
        <v>224</v>
      </c>
      <c r="M45" s="91" t="s">
        <v>298</v>
      </c>
      <c r="N45" s="91" t="s">
        <v>299</v>
      </c>
      <c r="O45" s="95">
        <v>0.65528206514644238</v>
      </c>
      <c r="P45" s="95">
        <v>504.0039818914853</v>
      </c>
      <c r="Q45" s="95">
        <v>4.4029924390734809</v>
      </c>
      <c r="R45" s="95">
        <v>509.06225639570522</v>
      </c>
      <c r="T45" s="95">
        <v>0.31409849978481713</v>
      </c>
      <c r="U45" s="95">
        <v>241.58588036788595</v>
      </c>
      <c r="V45" s="95">
        <v>2.1105007953602493</v>
      </c>
      <c r="W45" s="95">
        <v>244.01047966303102</v>
      </c>
      <c r="Y45" s="95">
        <v>1.3790766586969492E-2</v>
      </c>
      <c r="Z45" s="95">
        <v>10.60703724832657</v>
      </c>
      <c r="AA45" s="95">
        <v>9.2663364741844445E-2</v>
      </c>
      <c r="AB45" s="95">
        <v>10.713491379655384</v>
      </c>
    </row>
    <row r="46" spans="2:28">
      <c r="B46" s="91" t="s">
        <v>300</v>
      </c>
      <c r="C46" s="91" t="s">
        <v>301</v>
      </c>
      <c r="D46" s="92">
        <v>1</v>
      </c>
      <c r="I46" s="93">
        <v>0.56603183650718425</v>
      </c>
      <c r="K46" s="94" t="s">
        <v>223</v>
      </c>
      <c r="L46" s="94" t="s">
        <v>224</v>
      </c>
      <c r="M46" s="91" t="s">
        <v>300</v>
      </c>
      <c r="N46" s="91" t="s">
        <v>301</v>
      </c>
      <c r="O46" s="95">
        <v>2.5161995014785221E-2</v>
      </c>
      <c r="P46" s="95">
        <v>9.2288188903088315</v>
      </c>
      <c r="Q46" s="95">
        <v>0.55072855777223195</v>
      </c>
      <c r="R46" s="95">
        <v>9.8047094430958488</v>
      </c>
      <c r="T46" s="95">
        <v>1.0881692717948206E-2</v>
      </c>
      <c r="U46" s="95">
        <v>3.9911450286404748</v>
      </c>
      <c r="V46" s="95">
        <v>0.23817105651419143</v>
      </c>
      <c r="W46" s="95">
        <v>4.2401977778726136</v>
      </c>
      <c r="Y46" s="95">
        <v>1.2130579370431443E-3</v>
      </c>
      <c r="Z46" s="95">
        <v>0.44492068287290337</v>
      </c>
      <c r="AA46" s="95">
        <v>2.655058344019914E-2</v>
      </c>
      <c r="AB46" s="95">
        <v>0.47268432425014562</v>
      </c>
    </row>
    <row r="47" spans="2:28">
      <c r="B47" s="91" t="s">
        <v>302</v>
      </c>
      <c r="C47" s="91" t="s">
        <v>303</v>
      </c>
      <c r="D47" s="92">
        <v>-1</v>
      </c>
      <c r="I47" s="93">
        <v>-0.79969374334327659</v>
      </c>
      <c r="K47" s="94" t="s">
        <v>223</v>
      </c>
      <c r="L47" s="94" t="s">
        <v>224</v>
      </c>
      <c r="M47" s="91" t="s">
        <v>302</v>
      </c>
      <c r="N47" s="91" t="s">
        <v>303</v>
      </c>
      <c r="O47" s="95">
        <v>-0.92897756518377295</v>
      </c>
      <c r="P47" s="95">
        <v>-4.1786005642143733</v>
      </c>
      <c r="Q47" s="95">
        <v>-1.2769215148634472</v>
      </c>
      <c r="R47" s="95">
        <v>-6.3844996442615933</v>
      </c>
      <c r="T47" s="95">
        <v>0</v>
      </c>
      <c r="U47" s="95">
        <v>0</v>
      </c>
      <c r="V47" s="95">
        <v>0</v>
      </c>
      <c r="W47" s="95">
        <v>0</v>
      </c>
      <c r="Y47" s="95">
        <v>0</v>
      </c>
      <c r="Z47" s="95">
        <v>0</v>
      </c>
      <c r="AA47" s="95">
        <v>0</v>
      </c>
      <c r="AB47" s="95">
        <v>0</v>
      </c>
    </row>
    <row r="48" spans="2:28">
      <c r="B48" s="91" t="s">
        <v>304</v>
      </c>
      <c r="C48" s="91" t="s">
        <v>305</v>
      </c>
      <c r="D48" s="92">
        <v>0</v>
      </c>
      <c r="I48" s="93">
        <v>0</v>
      </c>
      <c r="K48" s="94" t="s">
        <v>223</v>
      </c>
      <c r="L48" s="94" t="s">
        <v>224</v>
      </c>
      <c r="M48" s="91" t="s">
        <v>304</v>
      </c>
      <c r="N48" s="91" t="s">
        <v>305</v>
      </c>
      <c r="O48" s="95">
        <v>0</v>
      </c>
      <c r="P48" s="95">
        <v>1.1235623040358227</v>
      </c>
      <c r="Q48" s="95">
        <v>8.5704191438617461E-2</v>
      </c>
      <c r="R48" s="95">
        <v>1.2092664954744401</v>
      </c>
      <c r="T48" s="95">
        <v>0</v>
      </c>
      <c r="U48" s="95">
        <v>0.48997453860208806</v>
      </c>
      <c r="V48" s="95">
        <v>3.737476017623919E-2</v>
      </c>
      <c r="W48" s="95">
        <v>0.52734929877832726</v>
      </c>
      <c r="Y48" s="95">
        <v>0</v>
      </c>
      <c r="Z48" s="95">
        <v>8.0254450288273049E-2</v>
      </c>
      <c r="AA48" s="95">
        <v>6.1217279599012466E-3</v>
      </c>
      <c r="AB48" s="95">
        <v>8.6376178248174298E-2</v>
      </c>
    </row>
    <row r="49" spans="2:28">
      <c r="B49" s="91" t="s">
        <v>306</v>
      </c>
      <c r="C49" s="91" t="s">
        <v>307</v>
      </c>
      <c r="D49" s="92">
        <v>0</v>
      </c>
      <c r="I49" s="93">
        <v>0</v>
      </c>
      <c r="K49" s="94" t="s">
        <v>223</v>
      </c>
      <c r="L49" s="94" t="s">
        <v>224</v>
      </c>
      <c r="M49" s="91" t="s">
        <v>306</v>
      </c>
      <c r="N49" s="91" t="s">
        <v>307</v>
      </c>
      <c r="O49" s="95">
        <v>0</v>
      </c>
      <c r="P49" s="95">
        <v>2.6986907402196785</v>
      </c>
      <c r="Q49" s="95">
        <v>3.8795062257655187E-2</v>
      </c>
      <c r="R49" s="95">
        <v>2.7374858024773339</v>
      </c>
      <c r="T49" s="95">
        <v>0</v>
      </c>
      <c r="U49" s="95">
        <v>1.5421089944112447</v>
      </c>
      <c r="V49" s="95">
        <v>2.2168607004374393E-2</v>
      </c>
      <c r="W49" s="95">
        <v>1.564277601415619</v>
      </c>
      <c r="Y49" s="95">
        <v>0</v>
      </c>
      <c r="Z49" s="95">
        <v>0.23131634916168672</v>
      </c>
      <c r="AA49" s="95">
        <v>3.3252910506561587E-3</v>
      </c>
      <c r="AB49" s="95">
        <v>0.23464164021234288</v>
      </c>
    </row>
    <row r="50" spans="2:28">
      <c r="B50" s="91" t="s">
        <v>308</v>
      </c>
      <c r="C50" s="91" t="s">
        <v>309</v>
      </c>
      <c r="D50" s="92">
        <v>0</v>
      </c>
      <c r="I50" s="93">
        <v>0</v>
      </c>
      <c r="K50" s="94" t="s">
        <v>223</v>
      </c>
      <c r="L50" s="94" t="s">
        <v>224</v>
      </c>
      <c r="M50" s="91" t="s">
        <v>308</v>
      </c>
      <c r="N50" s="91" t="s">
        <v>309</v>
      </c>
      <c r="O50" s="95">
        <v>0</v>
      </c>
      <c r="P50" s="95">
        <v>11.348661667932982</v>
      </c>
      <c r="Q50" s="95">
        <v>2.9344804182503461</v>
      </c>
      <c r="R50" s="95">
        <v>14.283142086183329</v>
      </c>
      <c r="T50" s="95">
        <v>0</v>
      </c>
      <c r="U50" s="95">
        <v>5.2265414709900977</v>
      </c>
      <c r="V50" s="95">
        <v>1.3514530656183776</v>
      </c>
      <c r="W50" s="95">
        <v>6.5779945366084753</v>
      </c>
      <c r="Y50" s="95">
        <v>0</v>
      </c>
      <c r="Z50" s="95">
        <v>0.86409353636851005</v>
      </c>
      <c r="AA50" s="95">
        <v>0.22343300348576928</v>
      </c>
      <c r="AB50" s="95">
        <v>1.0875265398542793</v>
      </c>
    </row>
    <row r="51" spans="2:28">
      <c r="B51" s="91" t="s">
        <v>310</v>
      </c>
      <c r="C51" s="91" t="s">
        <v>311</v>
      </c>
      <c r="D51" s="92">
        <v>2</v>
      </c>
      <c r="I51" s="93">
        <v>1.3569342121910222</v>
      </c>
      <c r="K51" s="94" t="s">
        <v>223</v>
      </c>
      <c r="L51" s="94" t="s">
        <v>224</v>
      </c>
      <c r="M51" s="91" t="s">
        <v>310</v>
      </c>
      <c r="N51" s="91" t="s">
        <v>311</v>
      </c>
      <c r="O51" s="95">
        <v>3.7336537068453294E-4</v>
      </c>
      <c r="P51" s="95">
        <v>6.1331262131945383E-2</v>
      </c>
      <c r="Q51" s="95">
        <v>3.2556541716365572E-3</v>
      </c>
      <c r="R51" s="95">
        <v>6.4960281674266471E-2</v>
      </c>
      <c r="T51" s="95">
        <v>2.9169169584729136E-4</v>
      </c>
      <c r="U51" s="95">
        <v>4.7915048540582331E-2</v>
      </c>
      <c r="V51" s="95">
        <v>2.5434798215910603E-3</v>
      </c>
      <c r="W51" s="95">
        <v>5.0750220058020684E-2</v>
      </c>
      <c r="Y51" s="95">
        <v>1.1667667833891654E-5</v>
      </c>
      <c r="Z51" s="95">
        <v>1.9166019416232932E-3</v>
      </c>
      <c r="AA51" s="95">
        <v>1.0173919286364241E-4</v>
      </c>
      <c r="AB51" s="95">
        <v>2.0300088023208272E-3</v>
      </c>
    </row>
    <row r="52" spans="2:28">
      <c r="B52" s="91" t="s">
        <v>312</v>
      </c>
      <c r="C52" s="91" t="s">
        <v>313</v>
      </c>
      <c r="D52" s="92">
        <v>0</v>
      </c>
      <c r="I52" s="93">
        <v>0</v>
      </c>
      <c r="K52" s="94" t="s">
        <v>223</v>
      </c>
      <c r="L52" s="94" t="s">
        <v>224</v>
      </c>
      <c r="M52" s="91" t="s">
        <v>312</v>
      </c>
      <c r="N52" s="91" t="s">
        <v>313</v>
      </c>
      <c r="O52" s="95">
        <v>0</v>
      </c>
      <c r="P52" s="95">
        <v>34.725730965349712</v>
      </c>
      <c r="Q52" s="95">
        <v>13.108498227270877</v>
      </c>
      <c r="R52" s="95">
        <v>47.83422919262059</v>
      </c>
      <c r="T52" s="95">
        <v>0</v>
      </c>
      <c r="U52" s="95">
        <v>18.711838266953734</v>
      </c>
      <c r="V52" s="95">
        <v>7.0634682678413192</v>
      </c>
      <c r="W52" s="95">
        <v>25.775306534795053</v>
      </c>
      <c r="Y52" s="95">
        <v>0</v>
      </c>
      <c r="Z52" s="95">
        <v>3.1801870469956199</v>
      </c>
      <c r="AA52" s="95">
        <v>1.2004780060505795</v>
      </c>
      <c r="AB52" s="95">
        <v>4.380665053046199</v>
      </c>
    </row>
    <row r="53" spans="2:28">
      <c r="B53" s="91" t="s">
        <v>314</v>
      </c>
      <c r="C53" s="91" t="s">
        <v>315</v>
      </c>
      <c r="D53" s="92">
        <v>0</v>
      </c>
      <c r="I53" s="93">
        <v>0</v>
      </c>
      <c r="K53" s="94" t="s">
        <v>223</v>
      </c>
      <c r="L53" s="94" t="s">
        <v>224</v>
      </c>
      <c r="M53" s="91" t="s">
        <v>314</v>
      </c>
      <c r="N53" s="91" t="s">
        <v>315</v>
      </c>
      <c r="O53" s="95">
        <v>0</v>
      </c>
      <c r="P53" s="95">
        <v>1.12257218963141</v>
      </c>
      <c r="Q53" s="95">
        <v>0.59290509611722064</v>
      </c>
      <c r="R53" s="95">
        <v>1.7154772857486307</v>
      </c>
      <c r="T53" s="95">
        <v>0</v>
      </c>
      <c r="U53" s="95">
        <v>0.42755991015134742</v>
      </c>
      <c r="V53" s="95">
        <v>0.22582284860218288</v>
      </c>
      <c r="W53" s="95">
        <v>0.65338275875353036</v>
      </c>
      <c r="Y53" s="95">
        <v>0</v>
      </c>
      <c r="Z53" s="95">
        <v>0</v>
      </c>
      <c r="AA53" s="95">
        <v>0</v>
      </c>
      <c r="AB53" s="95">
        <v>0</v>
      </c>
    </row>
    <row r="54" spans="2:28">
      <c r="B54" s="91" t="s">
        <v>316</v>
      </c>
      <c r="C54" s="91" t="s">
        <v>317</v>
      </c>
      <c r="D54" s="92">
        <v>0</v>
      </c>
      <c r="I54" s="93">
        <v>0</v>
      </c>
      <c r="K54" s="94" t="s">
        <v>223</v>
      </c>
      <c r="L54" s="94" t="s">
        <v>224</v>
      </c>
      <c r="M54" s="91" t="s">
        <v>316</v>
      </c>
      <c r="N54" s="91" t="s">
        <v>317</v>
      </c>
      <c r="O54" s="95">
        <v>0</v>
      </c>
      <c r="P54" s="95">
        <v>0</v>
      </c>
      <c r="Q54" s="95">
        <v>0</v>
      </c>
      <c r="R54" s="95">
        <v>0</v>
      </c>
      <c r="T54" s="95">
        <v>0</v>
      </c>
      <c r="U54" s="95">
        <v>0</v>
      </c>
      <c r="V54" s="95">
        <v>0</v>
      </c>
      <c r="W54" s="95">
        <v>0</v>
      </c>
      <c r="Y54" s="95">
        <v>0</v>
      </c>
      <c r="Z54" s="95">
        <v>0</v>
      </c>
      <c r="AA54" s="95">
        <v>0</v>
      </c>
      <c r="AB54" s="95">
        <v>0</v>
      </c>
    </row>
    <row r="55" spans="2:28">
      <c r="B55" s="91" t="s">
        <v>318</v>
      </c>
      <c r="C55" s="91" t="s">
        <v>319</v>
      </c>
      <c r="D55" s="92">
        <v>0</v>
      </c>
      <c r="I55" s="93">
        <v>0</v>
      </c>
      <c r="K55" s="94" t="s">
        <v>223</v>
      </c>
      <c r="L55" s="94" t="s">
        <v>224</v>
      </c>
      <c r="M55" s="91" t="s">
        <v>318</v>
      </c>
      <c r="N55" s="91" t="s">
        <v>319</v>
      </c>
      <c r="O55" s="95">
        <v>0</v>
      </c>
      <c r="P55" s="95">
        <v>4.6692173005848749</v>
      </c>
      <c r="Q55" s="95">
        <v>0.33590147402982889</v>
      </c>
      <c r="R55" s="95">
        <v>5.0051187746147034</v>
      </c>
      <c r="T55" s="95">
        <v>0</v>
      </c>
      <c r="U55" s="95">
        <v>1.8813468644643845</v>
      </c>
      <c r="V55" s="95">
        <v>0.13534328009446564</v>
      </c>
      <c r="W55" s="95">
        <v>2.0166901445588503</v>
      </c>
      <c r="Y55" s="95">
        <v>0</v>
      </c>
      <c r="Z55" s="95">
        <v>0.10058686206047204</v>
      </c>
      <c r="AA55" s="95">
        <v>7.2361753713872717E-3</v>
      </c>
      <c r="AB55" s="95">
        <v>0.10782303743185931</v>
      </c>
    </row>
    <row r="56" spans="2:28">
      <c r="B56" s="91" t="s">
        <v>320</v>
      </c>
      <c r="C56" s="91" t="s">
        <v>321</v>
      </c>
      <c r="D56" s="92">
        <v>0</v>
      </c>
      <c r="I56" s="93">
        <v>0</v>
      </c>
      <c r="K56" s="94" t="s">
        <v>223</v>
      </c>
      <c r="L56" s="94" t="s">
        <v>224</v>
      </c>
      <c r="M56" s="91" t="s">
        <v>320</v>
      </c>
      <c r="N56" s="91" t="s">
        <v>321</v>
      </c>
      <c r="O56" s="95">
        <v>0</v>
      </c>
      <c r="P56" s="95">
        <v>0</v>
      </c>
      <c r="Q56" s="95">
        <v>0</v>
      </c>
      <c r="R56" s="95">
        <v>0</v>
      </c>
      <c r="T56" s="95">
        <v>0</v>
      </c>
      <c r="U56" s="95">
        <v>0</v>
      </c>
      <c r="V56" s="95">
        <v>0</v>
      </c>
      <c r="W56" s="95">
        <v>0</v>
      </c>
      <c r="Y56" s="95">
        <v>0</v>
      </c>
      <c r="Z56" s="95">
        <v>0</v>
      </c>
      <c r="AA56" s="95">
        <v>0</v>
      </c>
      <c r="AB56" s="95">
        <v>0</v>
      </c>
    </row>
    <row r="57" spans="2:28">
      <c r="B57" s="91" t="s">
        <v>322</v>
      </c>
      <c r="C57" s="91" t="s">
        <v>323</v>
      </c>
      <c r="D57" s="92">
        <v>0</v>
      </c>
      <c r="I57" s="93">
        <v>0</v>
      </c>
      <c r="K57" s="94" t="s">
        <v>223</v>
      </c>
      <c r="L57" s="94" t="s">
        <v>224</v>
      </c>
      <c r="M57" s="91" t="s">
        <v>322</v>
      </c>
      <c r="N57" s="91" t="s">
        <v>323</v>
      </c>
      <c r="O57" s="95">
        <v>0</v>
      </c>
      <c r="P57" s="95">
        <v>-0.12738803456886846</v>
      </c>
      <c r="Q57" s="95">
        <v>-1.3983244993296928E-2</v>
      </c>
      <c r="R57" s="95">
        <v>-0.14137127956216539</v>
      </c>
      <c r="T57" s="95">
        <v>0</v>
      </c>
      <c r="U57" s="95">
        <v>-2.4440057310950333E-2</v>
      </c>
      <c r="V57" s="95">
        <v>-2.6827583154560622E-3</v>
      </c>
      <c r="W57" s="95">
        <v>-2.7122815626406394E-2</v>
      </c>
      <c r="Y57" s="95">
        <v>0</v>
      </c>
      <c r="Z57" s="95">
        <v>-1.7926551471003662E-2</v>
      </c>
      <c r="AA57" s="95">
        <v>-1.9677779153463096E-3</v>
      </c>
      <c r="AB57" s="95">
        <v>-1.9894329386349972E-2</v>
      </c>
    </row>
    <row r="58" spans="2:28">
      <c r="B58" s="91" t="s">
        <v>324</v>
      </c>
      <c r="C58" s="91" t="s">
        <v>325</v>
      </c>
      <c r="D58" s="92">
        <v>0</v>
      </c>
      <c r="I58" s="93">
        <v>0</v>
      </c>
      <c r="K58" s="94" t="s">
        <v>223</v>
      </c>
      <c r="L58" s="94" t="s">
        <v>224</v>
      </c>
      <c r="M58" s="91" t="s">
        <v>324</v>
      </c>
      <c r="N58" s="91" t="s">
        <v>325</v>
      </c>
      <c r="O58" s="95">
        <v>0</v>
      </c>
      <c r="P58" s="95">
        <v>0</v>
      </c>
      <c r="Q58" s="95">
        <v>0</v>
      </c>
      <c r="R58" s="95">
        <v>0</v>
      </c>
      <c r="T58" s="95">
        <v>0</v>
      </c>
      <c r="U58" s="95">
        <v>0</v>
      </c>
      <c r="V58" s="95">
        <v>0</v>
      </c>
      <c r="W58" s="95">
        <v>0</v>
      </c>
      <c r="Y58" s="95">
        <v>0</v>
      </c>
      <c r="Z58" s="95">
        <v>0</v>
      </c>
      <c r="AA58" s="95">
        <v>0</v>
      </c>
      <c r="AB58" s="95">
        <v>0</v>
      </c>
    </row>
    <row r="59" spans="2:28">
      <c r="B59" s="91" t="s">
        <v>326</v>
      </c>
      <c r="C59" s="91" t="s">
        <v>327</v>
      </c>
      <c r="D59" s="92">
        <v>0</v>
      </c>
      <c r="I59" s="93">
        <v>0</v>
      </c>
      <c r="K59" s="94" t="s">
        <v>223</v>
      </c>
      <c r="L59" s="94" t="s">
        <v>224</v>
      </c>
      <c r="M59" s="91" t="s">
        <v>326</v>
      </c>
      <c r="N59" s="91" t="s">
        <v>327</v>
      </c>
      <c r="O59" s="95">
        <v>0</v>
      </c>
      <c r="P59" s="95">
        <v>-1.7991420962829203</v>
      </c>
      <c r="Q59" s="95">
        <v>-0.19327779872318007</v>
      </c>
      <c r="R59" s="95">
        <v>-1.9924198950061003</v>
      </c>
      <c r="T59" s="95">
        <v>0</v>
      </c>
      <c r="U59" s="95">
        <v>-0.68229200977101923</v>
      </c>
      <c r="V59" s="95">
        <v>-7.3297099771834712E-2</v>
      </c>
      <c r="W59" s="95">
        <v>-0.75558910954285396</v>
      </c>
      <c r="Y59" s="95">
        <v>0</v>
      </c>
      <c r="Z59" s="95">
        <v>-0.15764886647372389</v>
      </c>
      <c r="AA59" s="95">
        <v>-1.6935864013297143E-2</v>
      </c>
      <c r="AB59" s="95">
        <v>-0.17458473048702103</v>
      </c>
    </row>
    <row r="60" spans="2:28">
      <c r="B60" s="91" t="s">
        <v>328</v>
      </c>
      <c r="C60" s="91" t="s">
        <v>329</v>
      </c>
      <c r="D60" s="92">
        <v>0</v>
      </c>
      <c r="I60" s="93">
        <v>0</v>
      </c>
      <c r="K60" s="94" t="s">
        <v>223</v>
      </c>
      <c r="L60" s="94" t="s">
        <v>224</v>
      </c>
      <c r="M60" s="91" t="s">
        <v>328</v>
      </c>
      <c r="N60" s="91" t="s">
        <v>329</v>
      </c>
      <c r="O60" s="95">
        <v>0</v>
      </c>
      <c r="P60" s="95">
        <v>1.1528836258056655E-2</v>
      </c>
      <c r="Q60" s="95">
        <v>4.3558346413879648E-4</v>
      </c>
      <c r="R60" s="95">
        <v>1.1964419722195451E-2</v>
      </c>
      <c r="T60" s="95">
        <v>0</v>
      </c>
      <c r="U60" s="95">
        <v>7.6858908387044365E-3</v>
      </c>
      <c r="V60" s="95">
        <v>2.9038897609253095E-4</v>
      </c>
      <c r="W60" s="95">
        <v>7.9762798147969671E-3</v>
      </c>
      <c r="Y60" s="95">
        <v>0</v>
      </c>
      <c r="Z60" s="95">
        <v>9.8818596497628457E-3</v>
      </c>
      <c r="AA60" s="95">
        <v>3.7335725497611124E-4</v>
      </c>
      <c r="AB60" s="95">
        <v>1.0255216904738957E-2</v>
      </c>
    </row>
    <row r="61" spans="2:28">
      <c r="B61" s="91" t="s">
        <v>330</v>
      </c>
      <c r="C61" s="91" t="s">
        <v>331</v>
      </c>
      <c r="D61" s="92">
        <v>0</v>
      </c>
      <c r="I61" s="93">
        <v>0</v>
      </c>
      <c r="K61" s="94" t="s">
        <v>223</v>
      </c>
      <c r="L61" s="94" t="s">
        <v>224</v>
      </c>
      <c r="M61" s="91" t="s">
        <v>330</v>
      </c>
      <c r="N61" s="91" t="s">
        <v>331</v>
      </c>
      <c r="O61" s="95">
        <v>0</v>
      </c>
      <c r="P61" s="95">
        <v>0</v>
      </c>
      <c r="Q61" s="95">
        <v>0</v>
      </c>
      <c r="R61" s="95">
        <v>0</v>
      </c>
      <c r="T61" s="95">
        <v>0</v>
      </c>
      <c r="U61" s="95">
        <v>0</v>
      </c>
      <c r="V61" s="95">
        <v>0</v>
      </c>
      <c r="W61" s="95">
        <v>0</v>
      </c>
      <c r="Y61" s="95">
        <v>0</v>
      </c>
      <c r="Z61" s="95">
        <v>0</v>
      </c>
      <c r="AA61" s="95">
        <v>0</v>
      </c>
      <c r="AB61" s="95">
        <v>0</v>
      </c>
    </row>
    <row r="62" spans="2:28">
      <c r="B62" s="91" t="s">
        <v>332</v>
      </c>
      <c r="C62" s="91" t="s">
        <v>333</v>
      </c>
      <c r="D62" s="92">
        <v>5</v>
      </c>
      <c r="I62" s="93">
        <v>3.6425570395008973</v>
      </c>
      <c r="K62" s="94" t="s">
        <v>223</v>
      </c>
      <c r="L62" s="94" t="s">
        <v>224</v>
      </c>
      <c r="M62" s="91" t="s">
        <v>332</v>
      </c>
      <c r="N62" s="91" t="s">
        <v>333</v>
      </c>
      <c r="O62" s="95">
        <v>0.10003587564955127</v>
      </c>
      <c r="P62" s="95">
        <v>0.24139089725628629</v>
      </c>
      <c r="Q62" s="95">
        <v>0.7844534157425691</v>
      </c>
      <c r="R62" s="95">
        <v>1.1258801886484067</v>
      </c>
      <c r="T62" s="95">
        <v>5.6452012600893303E-2</v>
      </c>
      <c r="U62" s="95">
        <v>0.13622114951431369</v>
      </c>
      <c r="V62" s="95">
        <v>0.44268092644533119</v>
      </c>
      <c r="W62" s="95">
        <v>0.63535408856053821</v>
      </c>
      <c r="Y62" s="95">
        <v>6.657868681373939E-3</v>
      </c>
      <c r="Z62" s="95">
        <v>1.606572526481995E-2</v>
      </c>
      <c r="AA62" s="95">
        <v>5.2209147915752645E-2</v>
      </c>
      <c r="AB62" s="95">
        <v>7.4932741861946539E-2</v>
      </c>
    </row>
    <row r="63" spans="2:28">
      <c r="B63" s="91" t="s">
        <v>334</v>
      </c>
      <c r="C63" s="91" t="s">
        <v>335</v>
      </c>
      <c r="D63" s="92">
        <v>2</v>
      </c>
      <c r="I63" s="93">
        <v>1.3766031355573989</v>
      </c>
      <c r="K63" s="94" t="s">
        <v>223</v>
      </c>
      <c r="L63" s="94" t="s">
        <v>224</v>
      </c>
      <c r="M63" s="91" t="s">
        <v>334</v>
      </c>
      <c r="N63" s="91" t="s">
        <v>335</v>
      </c>
      <c r="O63" s="95">
        <v>0.11993372900507729</v>
      </c>
      <c r="P63" s="95">
        <v>0.73856512298840871</v>
      </c>
      <c r="Q63" s="95">
        <v>0.5945404318786347</v>
      </c>
      <c r="R63" s="95">
        <v>1.4530392838721207</v>
      </c>
      <c r="T63" s="95">
        <v>4.8107122497858298E-2</v>
      </c>
      <c r="U63" s="95">
        <v>0.296248962981423</v>
      </c>
      <c r="V63" s="95">
        <v>0.2384786133440763</v>
      </c>
      <c r="W63" s="95">
        <v>0.58283469882335759</v>
      </c>
      <c r="Y63" s="95">
        <v>1.536755302014918E-2</v>
      </c>
      <c r="Z63" s="95">
        <v>9.4635085396843455E-2</v>
      </c>
      <c r="AA63" s="95">
        <v>7.6180668151579936E-2</v>
      </c>
      <c r="AB63" s="95">
        <v>0.18618330656857257</v>
      </c>
    </row>
    <row r="64" spans="2:28">
      <c r="B64" s="91" t="s">
        <v>336</v>
      </c>
      <c r="C64" s="91" t="s">
        <v>337</v>
      </c>
      <c r="D64" s="92">
        <v>17</v>
      </c>
      <c r="I64" s="93">
        <v>7.7526041355634909</v>
      </c>
      <c r="K64" s="94" t="s">
        <v>223</v>
      </c>
      <c r="L64" s="94" t="s">
        <v>224</v>
      </c>
      <c r="M64" s="91" t="s">
        <v>336</v>
      </c>
      <c r="N64" s="91" t="s">
        <v>337</v>
      </c>
      <c r="O64" s="95">
        <v>2.1290174481146686E-3</v>
      </c>
      <c r="P64" s="95">
        <v>3.0291234638410219E-4</v>
      </c>
      <c r="Q64" s="95">
        <v>1.0728460418244381E-2</v>
      </c>
      <c r="R64" s="95">
        <v>1.316039021274315E-2</v>
      </c>
      <c r="T64" s="95">
        <v>1.6247764735611945E-3</v>
      </c>
      <c r="U64" s="95">
        <v>2.3116994855628854E-4</v>
      </c>
      <c r="V64" s="95">
        <v>8.187509266554923E-3</v>
      </c>
      <c r="W64" s="95">
        <v>1.0043455688672405E-2</v>
      </c>
      <c r="Y64" s="95">
        <v>3.1374993972216169E-3</v>
      </c>
      <c r="Z64" s="95">
        <v>4.4639714203972949E-4</v>
      </c>
      <c r="AA64" s="95">
        <v>1.5810362721623297E-2</v>
      </c>
      <c r="AB64" s="95">
        <v>1.9394259260884644E-2</v>
      </c>
    </row>
    <row r="65" spans="2:28" ht="13.5" customHeight="1">
      <c r="B65" s="91" t="s">
        <v>338</v>
      </c>
      <c r="C65" s="91" t="s">
        <v>339</v>
      </c>
      <c r="D65" s="92">
        <v>0</v>
      </c>
      <c r="I65" s="93">
        <v>0</v>
      </c>
      <c r="K65" s="94" t="s">
        <v>223</v>
      </c>
      <c r="L65" s="94" t="s">
        <v>224</v>
      </c>
      <c r="M65" s="91" t="s">
        <v>338</v>
      </c>
      <c r="N65" s="91" t="s">
        <v>339</v>
      </c>
      <c r="O65" s="95">
        <v>0</v>
      </c>
      <c r="P65" s="95">
        <v>10.261108105547299</v>
      </c>
      <c r="Q65" s="95">
        <v>0.20802550987585192</v>
      </c>
      <c r="R65" s="95">
        <v>10.469133615423152</v>
      </c>
      <c r="T65" s="95">
        <v>0</v>
      </c>
      <c r="U65" s="95">
        <v>2.9401901636574279</v>
      </c>
      <c r="V65" s="95">
        <v>5.9607066959575516E-2</v>
      </c>
      <c r="W65" s="95">
        <v>2.9997972306170033</v>
      </c>
      <c r="Y65" s="95">
        <v>0</v>
      </c>
      <c r="Z65" s="95">
        <v>4.6669685137419495E-2</v>
      </c>
      <c r="AA65" s="95">
        <v>9.4614391999326222E-4</v>
      </c>
      <c r="AB65" s="95">
        <v>4.761582905741276E-2</v>
      </c>
    </row>
    <row r="66" spans="2:28">
      <c r="B66" s="91" t="s">
        <v>340</v>
      </c>
      <c r="C66" s="91" t="s">
        <v>341</v>
      </c>
      <c r="D66" s="92">
        <v>0</v>
      </c>
      <c r="I66" s="93">
        <v>0</v>
      </c>
      <c r="K66" s="94" t="s">
        <v>223</v>
      </c>
      <c r="L66" s="94" t="s">
        <v>224</v>
      </c>
      <c r="M66" s="91" t="s">
        <v>340</v>
      </c>
      <c r="N66" s="91" t="s">
        <v>341</v>
      </c>
      <c r="O66" s="95">
        <v>0</v>
      </c>
      <c r="P66" s="95">
        <v>0</v>
      </c>
      <c r="Q66" s="95">
        <v>0</v>
      </c>
      <c r="R66" s="95">
        <v>0</v>
      </c>
      <c r="T66" s="95">
        <v>0</v>
      </c>
      <c r="U66" s="95">
        <v>0</v>
      </c>
      <c r="V66" s="95">
        <v>0</v>
      </c>
      <c r="W66" s="95">
        <v>0</v>
      </c>
      <c r="Y66" s="95">
        <v>0</v>
      </c>
      <c r="Z66" s="95">
        <v>0</v>
      </c>
      <c r="AA66" s="95">
        <v>0</v>
      </c>
      <c r="AB66" s="95">
        <v>0</v>
      </c>
    </row>
    <row r="67" spans="2:28">
      <c r="B67" s="91" t="s">
        <v>342</v>
      </c>
      <c r="C67" s="91" t="s">
        <v>343</v>
      </c>
      <c r="D67" s="92">
        <v>2</v>
      </c>
      <c r="I67" s="93">
        <v>1.4733644011792542</v>
      </c>
      <c r="K67" s="94" t="s">
        <v>223</v>
      </c>
      <c r="L67" s="94" t="s">
        <v>224</v>
      </c>
      <c r="M67" s="91" t="s">
        <v>342</v>
      </c>
      <c r="N67" s="91" t="s">
        <v>343</v>
      </c>
      <c r="O67" s="95">
        <v>-6.3877063863619025E-3</v>
      </c>
      <c r="P67" s="95">
        <v>-0.18977867635596254</v>
      </c>
      <c r="Q67" s="95">
        <v>-2.9988088144180018E-2</v>
      </c>
      <c r="R67" s="95">
        <v>-0.22615447088650448</v>
      </c>
      <c r="T67" s="95">
        <v>-2.463007507534139E-3</v>
      </c>
      <c r="U67" s="95">
        <v>-7.3175922054371137E-2</v>
      </c>
      <c r="V67" s="95">
        <v>-1.1562974527665809E-2</v>
      </c>
      <c r="W67" s="95">
        <v>-8.7201904089571083E-2</v>
      </c>
      <c r="Y67" s="95">
        <v>-1.0473536597458255E-3</v>
      </c>
      <c r="Z67" s="95">
        <v>-3.1116864051157822E-2</v>
      </c>
      <c r="AA67" s="95">
        <v>-4.9169658038205073E-3</v>
      </c>
      <c r="AB67" s="95">
        <v>-3.7081183514724156E-2</v>
      </c>
    </row>
    <row r="68" spans="2:28">
      <c r="B68" s="91" t="s">
        <v>344</v>
      </c>
      <c r="C68" s="91" t="s">
        <v>345</v>
      </c>
      <c r="D68" s="92">
        <v>43</v>
      </c>
      <c r="I68" s="93">
        <v>32.976850334310434</v>
      </c>
      <c r="K68" s="94" t="s">
        <v>223</v>
      </c>
      <c r="L68" s="94" t="s">
        <v>224</v>
      </c>
      <c r="M68" s="91" t="s">
        <v>344</v>
      </c>
      <c r="N68" s="91" t="s">
        <v>345</v>
      </c>
      <c r="O68" s="95">
        <v>-3.2703125176331119E-4</v>
      </c>
      <c r="P68" s="95">
        <v>-3.4162439002535386E-3</v>
      </c>
      <c r="Q68" s="95">
        <v>-1.334393628432021E-3</v>
      </c>
      <c r="R68" s="95">
        <v>-5.0776687804488709E-3</v>
      </c>
      <c r="T68" s="95">
        <v>-1.3465992719665753E-4</v>
      </c>
      <c r="U68" s="95">
        <v>-1.4066886648102805E-3</v>
      </c>
      <c r="V68" s="95">
        <v>-5.494561999425968E-4</v>
      </c>
      <c r="W68" s="95">
        <v>-2.0908047919495345E-3</v>
      </c>
      <c r="Y68" s="95">
        <v>-5.7711397369996097E-5</v>
      </c>
      <c r="Z68" s="95">
        <v>-6.0286657063297747E-4</v>
      </c>
      <c r="AA68" s="95">
        <v>-2.3548122854682725E-4</v>
      </c>
      <c r="AB68" s="95">
        <v>-8.9605919654980079E-4</v>
      </c>
    </row>
    <row r="69" spans="2:28">
      <c r="B69" s="91" t="s">
        <v>346</v>
      </c>
      <c r="C69" s="91" t="s">
        <v>347</v>
      </c>
      <c r="D69" s="92">
        <v>-1</v>
      </c>
      <c r="I69" s="93">
        <v>-0.90114108111344482</v>
      </c>
      <c r="K69" s="94" t="s">
        <v>223</v>
      </c>
      <c r="L69" s="94" t="s">
        <v>224</v>
      </c>
      <c r="M69" s="91" t="s">
        <v>346</v>
      </c>
      <c r="N69" s="91" t="s">
        <v>347</v>
      </c>
      <c r="O69" s="95">
        <v>-1.5140860934446179</v>
      </c>
      <c r="P69" s="95">
        <v>172.75740778907547</v>
      </c>
      <c r="Q69" s="95">
        <v>4.5264134774548985</v>
      </c>
      <c r="R69" s="95">
        <v>175.76973517308576</v>
      </c>
      <c r="T69" s="95">
        <v>-0.12387994591066266</v>
      </c>
      <c r="U69" s="95">
        <v>14.134716926095175</v>
      </c>
      <c r="V69" s="95">
        <v>0.37034344294168614</v>
      </c>
      <c r="W69" s="95">
        <v>14.381180423126199</v>
      </c>
      <c r="Y69" s="95">
        <v>-2.4011464163176976E-3</v>
      </c>
      <c r="Z69" s="95">
        <v>0.2739710987380829</v>
      </c>
      <c r="AA69" s="95">
        <v>7.1783114231215323E-3</v>
      </c>
      <c r="AB69" s="95">
        <v>0.2787482637448867</v>
      </c>
    </row>
    <row r="70" spans="2:28">
      <c r="B70" s="91" t="s">
        <v>348</v>
      </c>
      <c r="C70" s="91" t="s">
        <v>349</v>
      </c>
      <c r="D70" s="92">
        <v>2</v>
      </c>
      <c r="I70" s="93">
        <v>1.5866995622271143</v>
      </c>
      <c r="K70" s="94" t="s">
        <v>223</v>
      </c>
      <c r="L70" s="94" t="s">
        <v>224</v>
      </c>
      <c r="M70" s="91" t="s">
        <v>348</v>
      </c>
      <c r="N70" s="91" t="s">
        <v>349</v>
      </c>
      <c r="O70" s="95">
        <v>4.4167983372007696E-2</v>
      </c>
      <c r="P70" s="95">
        <v>9.6167571935349461</v>
      </c>
      <c r="Q70" s="95">
        <v>0.6603557536461504</v>
      </c>
      <c r="R70" s="95">
        <v>10.321280930553105</v>
      </c>
      <c r="T70" s="95">
        <v>1.604942386192201E-2</v>
      </c>
      <c r="U70" s="95">
        <v>3.4944636497496959</v>
      </c>
      <c r="V70" s="95">
        <v>0.23995502128002771</v>
      </c>
      <c r="W70" s="95">
        <v>3.7504680948916458</v>
      </c>
      <c r="Y70" s="95">
        <v>2.1922681177340793E-3</v>
      </c>
      <c r="Z70" s="95">
        <v>0.47732562326442923</v>
      </c>
      <c r="AA70" s="95">
        <v>3.2776612255252031E-2</v>
      </c>
      <c r="AB70" s="95">
        <v>0.51229450363741535</v>
      </c>
    </row>
    <row r="71" spans="2:28">
      <c r="B71" s="91" t="s">
        <v>350</v>
      </c>
      <c r="C71" s="91" t="s">
        <v>351</v>
      </c>
      <c r="D71" s="92">
        <v>0</v>
      </c>
      <c r="I71" s="93">
        <v>0</v>
      </c>
      <c r="K71" s="94" t="s">
        <v>223</v>
      </c>
      <c r="L71" s="94" t="s">
        <v>224</v>
      </c>
      <c r="M71" s="91" t="s">
        <v>350</v>
      </c>
      <c r="N71" s="91" t="s">
        <v>351</v>
      </c>
      <c r="O71" s="95">
        <v>0</v>
      </c>
      <c r="P71" s="95">
        <v>0</v>
      </c>
      <c r="Q71" s="95">
        <v>0</v>
      </c>
      <c r="R71" s="95">
        <v>0</v>
      </c>
      <c r="T71" s="95">
        <v>0</v>
      </c>
      <c r="U71" s="95">
        <v>0</v>
      </c>
      <c r="V71" s="95">
        <v>0</v>
      </c>
      <c r="W71" s="95">
        <v>0</v>
      </c>
      <c r="Y71" s="95">
        <v>0</v>
      </c>
      <c r="Z71" s="95">
        <v>0</v>
      </c>
      <c r="AA71" s="95">
        <v>0</v>
      </c>
      <c r="AB71" s="95">
        <v>0</v>
      </c>
    </row>
    <row r="72" spans="2:28">
      <c r="B72" s="91" t="s">
        <v>352</v>
      </c>
      <c r="C72" s="91" t="s">
        <v>353</v>
      </c>
      <c r="D72" s="92">
        <v>4</v>
      </c>
      <c r="I72" s="93">
        <v>2.802528098128485</v>
      </c>
      <c r="K72" s="94" t="s">
        <v>223</v>
      </c>
      <c r="L72" s="94" t="s">
        <v>224</v>
      </c>
      <c r="M72" s="91" t="s">
        <v>352</v>
      </c>
      <c r="N72" s="91" t="s">
        <v>353</v>
      </c>
      <c r="O72" s="95">
        <v>6.4824769329970638E-2</v>
      </c>
      <c r="P72" s="95">
        <v>1.0808121917855416</v>
      </c>
      <c r="Q72" s="95">
        <v>0.24776008578116882</v>
      </c>
      <c r="R72" s="95">
        <v>1.393397046896681</v>
      </c>
      <c r="T72" s="95">
        <v>3.6175300035062773E-2</v>
      </c>
      <c r="U72" s="95">
        <v>0.60314453446607408</v>
      </c>
      <c r="V72" s="95">
        <v>0.13826189483566545</v>
      </c>
      <c r="W72" s="95">
        <v>0.77758172933680225</v>
      </c>
      <c r="Y72" s="95">
        <v>1.52227030880406E-2</v>
      </c>
      <c r="Z72" s="95">
        <v>0.25380550150109027</v>
      </c>
      <c r="AA72" s="95">
        <v>5.8181128323282386E-2</v>
      </c>
      <c r="AB72" s="95">
        <v>0.32720933291241322</v>
      </c>
    </row>
    <row r="73" spans="2:28">
      <c r="B73" s="91" t="s">
        <v>354</v>
      </c>
      <c r="C73" s="91" t="s">
        <v>355</v>
      </c>
      <c r="D73" s="92">
        <v>2</v>
      </c>
      <c r="I73" s="93">
        <v>1.0200754787662925</v>
      </c>
      <c r="K73" s="94" t="s">
        <v>223</v>
      </c>
      <c r="L73" s="94" t="s">
        <v>224</v>
      </c>
      <c r="M73" s="91" t="s">
        <v>354</v>
      </c>
      <c r="N73" s="91" t="s">
        <v>355</v>
      </c>
      <c r="O73" s="95">
        <v>-3.4322862677194663E-4</v>
      </c>
      <c r="P73" s="95">
        <v>-2.8532462475290717E-4</v>
      </c>
      <c r="Q73" s="95">
        <v>-2.1025103801756866E-3</v>
      </c>
      <c r="R73" s="95">
        <v>-2.7310636317005406E-3</v>
      </c>
      <c r="T73" s="95">
        <v>-2.7458290141755729E-4</v>
      </c>
      <c r="U73" s="95">
        <v>-2.2825969980232576E-4</v>
      </c>
      <c r="V73" s="95">
        <v>-1.6820083041405494E-3</v>
      </c>
      <c r="W73" s="95">
        <v>-2.1848509053604324E-3</v>
      </c>
      <c r="Y73" s="95">
        <v>-1.0296858803158399E-4</v>
      </c>
      <c r="Z73" s="95">
        <v>-8.5597387425872146E-5</v>
      </c>
      <c r="AA73" s="95">
        <v>-6.3075311405270593E-4</v>
      </c>
      <c r="AB73" s="95">
        <v>-8.1931908951016208E-4</v>
      </c>
    </row>
    <row r="74" spans="2:28">
      <c r="B74" s="91" t="s">
        <v>356</v>
      </c>
      <c r="C74" s="91" t="s">
        <v>357</v>
      </c>
      <c r="D74" s="92">
        <v>7</v>
      </c>
      <c r="I74" s="93">
        <v>4.1975503681055857</v>
      </c>
      <c r="K74" s="94" t="s">
        <v>223</v>
      </c>
      <c r="L74" s="94" t="s">
        <v>224</v>
      </c>
      <c r="M74" s="91" t="s">
        <v>356</v>
      </c>
      <c r="N74" s="91" t="s">
        <v>357</v>
      </c>
      <c r="O74" s="95">
        <v>3.0391338492379363E-3</v>
      </c>
      <c r="P74" s="95">
        <v>1.3341999437009051E-3</v>
      </c>
      <c r="Q74" s="95">
        <v>1.2217875157187121E-2</v>
      </c>
      <c r="R74" s="95">
        <v>1.659120895012596E-2</v>
      </c>
      <c r="T74" s="95">
        <v>1.6444628362314864E-3</v>
      </c>
      <c r="U74" s="95">
        <v>7.2193010652309251E-4</v>
      </c>
      <c r="V74" s="95">
        <v>6.6110420371080997E-3</v>
      </c>
      <c r="W74" s="95">
        <v>8.9774349798626783E-3</v>
      </c>
      <c r="Y74" s="95">
        <v>4.3713569064381271E-4</v>
      </c>
      <c r="Z74" s="95">
        <v>1.9190547135423976E-4</v>
      </c>
      <c r="AA74" s="95">
        <v>1.7573656048008872E-3</v>
      </c>
      <c r="AB74" s="95">
        <v>2.3864067667989397E-3</v>
      </c>
    </row>
    <row r="75" spans="2:28">
      <c r="B75" s="91" t="s">
        <v>358</v>
      </c>
      <c r="C75" s="91" t="s">
        <v>359</v>
      </c>
      <c r="D75" s="92">
        <v>0</v>
      </c>
      <c r="I75" s="93">
        <v>0</v>
      </c>
      <c r="K75" s="94" t="s">
        <v>223</v>
      </c>
      <c r="L75" s="94" t="s">
        <v>224</v>
      </c>
      <c r="M75" s="91" t="s">
        <v>358</v>
      </c>
      <c r="N75" s="91" t="s">
        <v>359</v>
      </c>
      <c r="O75" s="95">
        <v>0</v>
      </c>
      <c r="P75" s="95">
        <v>-0.65650063257199576</v>
      </c>
      <c r="Q75" s="95">
        <v>-2.1216305175177436E-2</v>
      </c>
      <c r="R75" s="95">
        <v>-0.67771693774717323</v>
      </c>
      <c r="T75" s="95">
        <v>0</v>
      </c>
      <c r="U75" s="95">
        <v>-0.38376323742260049</v>
      </c>
      <c r="V75" s="95">
        <v>-1.2402178392842694E-2</v>
      </c>
      <c r="W75" s="95">
        <v>-0.39616541581544318</v>
      </c>
      <c r="Y75" s="95">
        <v>0</v>
      </c>
      <c r="Z75" s="95">
        <v>-2.8963263201705697E-2</v>
      </c>
      <c r="AA75" s="95">
        <v>-9.3601346361076932E-4</v>
      </c>
      <c r="AB75" s="95">
        <v>-2.9899276665316468E-2</v>
      </c>
    </row>
    <row r="76" spans="2:28">
      <c r="B76" s="91" t="s">
        <v>360</v>
      </c>
      <c r="C76" s="91" t="s">
        <v>361</v>
      </c>
      <c r="D76" s="92">
        <v>0</v>
      </c>
      <c r="I76" s="93">
        <v>0</v>
      </c>
      <c r="K76" s="94" t="s">
        <v>223</v>
      </c>
      <c r="L76" s="94" t="s">
        <v>224</v>
      </c>
      <c r="M76" s="91" t="s">
        <v>360</v>
      </c>
      <c r="N76" s="91" t="s">
        <v>361</v>
      </c>
      <c r="O76" s="95">
        <v>0</v>
      </c>
      <c r="P76" s="95">
        <v>78.609756352775094</v>
      </c>
      <c r="Q76" s="95">
        <v>0.15786072254872219</v>
      </c>
      <c r="R76" s="95">
        <v>78.767617075323813</v>
      </c>
      <c r="T76" s="95">
        <v>0</v>
      </c>
      <c r="U76" s="95">
        <v>41.629665069181094</v>
      </c>
      <c r="V76" s="95">
        <v>8.3598898052687248E-2</v>
      </c>
      <c r="W76" s="95">
        <v>41.713263967233779</v>
      </c>
      <c r="Y76" s="95">
        <v>0</v>
      </c>
      <c r="Z76" s="95">
        <v>3.5361503513445061</v>
      </c>
      <c r="AA76" s="95">
        <v>7.1011446339949783E-3</v>
      </c>
      <c r="AB76" s="95">
        <v>3.5432514959785011</v>
      </c>
    </row>
    <row r="77" spans="2:28">
      <c r="B77" s="91" t="s">
        <v>362</v>
      </c>
      <c r="C77" s="91" t="s">
        <v>363</v>
      </c>
      <c r="D77" s="92">
        <v>0</v>
      </c>
      <c r="I77" s="93">
        <v>0</v>
      </c>
      <c r="K77" s="94" t="s">
        <v>223</v>
      </c>
      <c r="L77" s="94" t="s">
        <v>224</v>
      </c>
      <c r="M77" s="91" t="s">
        <v>362</v>
      </c>
      <c r="N77" s="91" t="s">
        <v>363</v>
      </c>
      <c r="O77" s="95">
        <v>0</v>
      </c>
      <c r="P77" s="95">
        <v>14.523778931327987</v>
      </c>
      <c r="Q77" s="95">
        <v>0.26844410508532612</v>
      </c>
      <c r="R77" s="95">
        <v>14.792223036413313</v>
      </c>
      <c r="T77" s="95">
        <v>0</v>
      </c>
      <c r="U77" s="95">
        <v>8.2993022464731343</v>
      </c>
      <c r="V77" s="95">
        <v>0.15339663147732921</v>
      </c>
      <c r="W77" s="95">
        <v>8.4526988779504642</v>
      </c>
      <c r="Y77" s="95">
        <v>0</v>
      </c>
      <c r="Z77" s="95">
        <v>2.9222895234060339E-2</v>
      </c>
      <c r="AA77" s="95">
        <v>5.4012898407510294E-4</v>
      </c>
      <c r="AB77" s="95">
        <v>2.9763024218135443E-2</v>
      </c>
    </row>
    <row r="78" spans="2:28">
      <c r="B78" s="91" t="s">
        <v>364</v>
      </c>
      <c r="C78" s="91" t="s">
        <v>365</v>
      </c>
      <c r="D78" s="92">
        <v>0</v>
      </c>
      <c r="I78" s="93">
        <v>0</v>
      </c>
      <c r="K78" s="94" t="s">
        <v>223</v>
      </c>
      <c r="L78" s="94" t="s">
        <v>224</v>
      </c>
      <c r="M78" s="91" t="s">
        <v>364</v>
      </c>
      <c r="N78" s="91" t="s">
        <v>365</v>
      </c>
      <c r="O78" s="95">
        <v>0</v>
      </c>
      <c r="P78" s="95">
        <v>0.75930929493232957</v>
      </c>
      <c r="Q78" s="95">
        <v>3.7178051145543172E-3</v>
      </c>
      <c r="R78" s="95">
        <v>0.7630271000468839</v>
      </c>
      <c r="T78" s="95">
        <v>0</v>
      </c>
      <c r="U78" s="95">
        <v>0.36357205476100085</v>
      </c>
      <c r="V78" s="95">
        <v>1.7801573795036124E-3</v>
      </c>
      <c r="W78" s="95">
        <v>0.36535221214050445</v>
      </c>
      <c r="Y78" s="95">
        <v>0</v>
      </c>
      <c r="Z78" s="95">
        <v>3.5856272260693337E-2</v>
      </c>
      <c r="AA78" s="95">
        <v>1.755630192983983E-4</v>
      </c>
      <c r="AB78" s="95">
        <v>3.6031835279991736E-2</v>
      </c>
    </row>
    <row r="79" spans="2:28">
      <c r="B79" s="91" t="s">
        <v>366</v>
      </c>
      <c r="C79" s="91" t="s">
        <v>367</v>
      </c>
      <c r="D79" s="92">
        <v>1</v>
      </c>
      <c r="I79" s="93">
        <v>0.80702669861452836</v>
      </c>
      <c r="K79" s="94" t="s">
        <v>223</v>
      </c>
      <c r="L79" s="94" t="s">
        <v>224</v>
      </c>
      <c r="M79" s="91" t="s">
        <v>366</v>
      </c>
      <c r="N79" s="91" t="s">
        <v>367</v>
      </c>
      <c r="O79" s="95">
        <v>-2.0837217150984966E-2</v>
      </c>
      <c r="P79" s="95">
        <v>-2.2253892683111425</v>
      </c>
      <c r="Q79" s="95">
        <v>-7.8998761882281873E-2</v>
      </c>
      <c r="R79" s="95">
        <v>-2.3252252473444095</v>
      </c>
      <c r="T79" s="95">
        <v>-1.1107462269668855E-2</v>
      </c>
      <c r="U79" s="95">
        <v>-1.1862633649198</v>
      </c>
      <c r="V79" s="95">
        <v>-4.2110986347163072E-2</v>
      </c>
      <c r="W79" s="95">
        <v>-1.2394818135366319</v>
      </c>
      <c r="Y79" s="95">
        <v>-7.1718492719185308E-4</v>
      </c>
      <c r="Z79" s="95">
        <v>-7.6594471747481643E-2</v>
      </c>
      <c r="AA79" s="95">
        <v>-2.7190157341194059E-3</v>
      </c>
      <c r="AB79" s="95">
        <v>-8.0030672408792899E-2</v>
      </c>
    </row>
    <row r="80" spans="2:28">
      <c r="B80" s="91" t="s">
        <v>368</v>
      </c>
      <c r="C80" s="91" t="s">
        <v>369</v>
      </c>
      <c r="D80" s="92">
        <v>0</v>
      </c>
      <c r="I80" s="93">
        <v>0</v>
      </c>
      <c r="K80" s="94" t="s">
        <v>223</v>
      </c>
      <c r="L80" s="94" t="s">
        <v>224</v>
      </c>
      <c r="M80" s="91" t="s">
        <v>368</v>
      </c>
      <c r="N80" s="91" t="s">
        <v>369</v>
      </c>
      <c r="O80" s="95">
        <v>0</v>
      </c>
      <c r="P80" s="95">
        <v>149.71014963619774</v>
      </c>
      <c r="Q80" s="95">
        <v>0.18478098925328254</v>
      </c>
      <c r="R80" s="95">
        <v>149.89493062545102</v>
      </c>
      <c r="T80" s="95">
        <v>0</v>
      </c>
      <c r="U80" s="95">
        <v>41.113582759940662</v>
      </c>
      <c r="V80" s="95">
        <v>5.0744779245693115E-2</v>
      </c>
      <c r="W80" s="95">
        <v>41.164327539186353</v>
      </c>
      <c r="Y80" s="95">
        <v>0</v>
      </c>
      <c r="Z80" s="95">
        <v>0.67113271157462828</v>
      </c>
      <c r="AA80" s="95">
        <v>8.2835109487468792E-4</v>
      </c>
      <c r="AB80" s="95">
        <v>0.67196106266950295</v>
      </c>
    </row>
    <row r="81" spans="2:28">
      <c r="B81" s="91" t="s">
        <v>370</v>
      </c>
      <c r="C81" s="91" t="s">
        <v>371</v>
      </c>
      <c r="D81" s="92">
        <v>-1</v>
      </c>
      <c r="I81" s="93">
        <v>-1</v>
      </c>
      <c r="K81" s="94" t="s">
        <v>223</v>
      </c>
      <c r="L81" s="94" t="s">
        <v>224</v>
      </c>
      <c r="M81" s="91" t="s">
        <v>370</v>
      </c>
      <c r="N81" s="91" t="s">
        <v>371</v>
      </c>
      <c r="O81" s="95">
        <v>-1.0003681885125184</v>
      </c>
      <c r="P81" s="95">
        <v>-1.0722379742779626</v>
      </c>
      <c r="Q81" s="95">
        <v>-0.10179896826381611</v>
      </c>
      <c r="R81" s="95">
        <v>-2.1744051310542973</v>
      </c>
      <c r="T81" s="95">
        <v>0</v>
      </c>
      <c r="U81" s="95">
        <v>0</v>
      </c>
      <c r="V81" s="95">
        <v>0</v>
      </c>
      <c r="W81" s="95">
        <v>0</v>
      </c>
      <c r="Y81" s="95">
        <v>0</v>
      </c>
      <c r="Z81" s="95">
        <v>0</v>
      </c>
      <c r="AA81" s="95">
        <v>0</v>
      </c>
      <c r="AB81" s="95">
        <v>0</v>
      </c>
    </row>
    <row r="82" spans="2:28">
      <c r="B82" s="91" t="s">
        <v>372</v>
      </c>
      <c r="C82" s="91" t="s">
        <v>373</v>
      </c>
      <c r="D82" s="92">
        <v>0</v>
      </c>
      <c r="I82" s="93">
        <v>0</v>
      </c>
      <c r="K82" s="94" t="s">
        <v>223</v>
      </c>
      <c r="L82" s="94" t="s">
        <v>224</v>
      </c>
      <c r="M82" s="91" t="s">
        <v>372</v>
      </c>
      <c r="N82" s="91" t="s">
        <v>373</v>
      </c>
      <c r="O82" s="95">
        <v>0</v>
      </c>
      <c r="P82" s="95">
        <v>162.60294018913572</v>
      </c>
      <c r="Q82" s="95">
        <v>0.19927567507956728</v>
      </c>
      <c r="R82" s="95">
        <v>162.8022158642153</v>
      </c>
      <c r="T82" s="95">
        <v>0</v>
      </c>
      <c r="U82" s="95">
        <v>28.223475889044526</v>
      </c>
      <c r="V82" s="95">
        <v>3.4588871544015423E-2</v>
      </c>
      <c r="W82" s="95">
        <v>28.258064760588542</v>
      </c>
      <c r="Y82" s="95">
        <v>0</v>
      </c>
      <c r="Z82" s="95">
        <v>0.53748389967856869</v>
      </c>
      <c r="AA82" s="95">
        <v>6.5870559799386427E-4</v>
      </c>
      <c r="AB82" s="95">
        <v>0.53814260527656255</v>
      </c>
    </row>
    <row r="83" spans="2:28">
      <c r="B83" s="91" t="s">
        <v>374</v>
      </c>
      <c r="C83" s="91" t="s">
        <v>375</v>
      </c>
      <c r="D83" s="92">
        <v>0</v>
      </c>
      <c r="I83" s="93">
        <v>0</v>
      </c>
      <c r="K83" s="94" t="s">
        <v>223</v>
      </c>
      <c r="L83" s="94" t="s">
        <v>224</v>
      </c>
      <c r="M83" s="91" t="s">
        <v>374</v>
      </c>
      <c r="N83" s="91" t="s">
        <v>375</v>
      </c>
      <c r="O83" s="95">
        <v>0</v>
      </c>
      <c r="P83" s="95">
        <v>0.89537680321657132</v>
      </c>
      <c r="Q83" s="95">
        <v>8.6394104091691484E-4</v>
      </c>
      <c r="R83" s="95">
        <v>0.89624074425748823</v>
      </c>
      <c r="T83" s="95">
        <v>0</v>
      </c>
      <c r="U83" s="95">
        <v>0.28151188998550442</v>
      </c>
      <c r="V83" s="95">
        <v>2.7162829592061456E-4</v>
      </c>
      <c r="W83" s="95">
        <v>0.28178351828142501</v>
      </c>
      <c r="Y83" s="95">
        <v>0</v>
      </c>
      <c r="Z83" s="95">
        <v>5.2511968625412056E-3</v>
      </c>
      <c r="AA83" s="95">
        <v>5.0668327202420892E-6</v>
      </c>
      <c r="AB83" s="95">
        <v>5.256263695261448E-3</v>
      </c>
    </row>
    <row r="84" spans="2:28">
      <c r="B84" s="91" t="s">
        <v>376</v>
      </c>
      <c r="C84" s="91" t="s">
        <v>377</v>
      </c>
      <c r="D84" s="92">
        <v>0</v>
      </c>
      <c r="I84" s="93">
        <v>0</v>
      </c>
      <c r="K84" s="94" t="s">
        <v>223</v>
      </c>
      <c r="L84" s="94" t="s">
        <v>224</v>
      </c>
      <c r="M84" s="91" t="s">
        <v>376</v>
      </c>
      <c r="N84" s="91" t="s">
        <v>377</v>
      </c>
      <c r="O84" s="95">
        <v>0</v>
      </c>
      <c r="P84" s="95">
        <v>25.05147976313523</v>
      </c>
      <c r="Q84" s="95">
        <v>0.26684867807144702</v>
      </c>
      <c r="R84" s="95">
        <v>25.318328441206678</v>
      </c>
      <c r="T84" s="95">
        <v>0</v>
      </c>
      <c r="U84" s="95">
        <v>7.0133369486754802</v>
      </c>
      <c r="V84" s="95">
        <v>7.4706153541385323E-2</v>
      </c>
      <c r="W84" s="95">
        <v>7.0880431022168651</v>
      </c>
      <c r="Y84" s="95">
        <v>0</v>
      </c>
      <c r="Z84" s="95">
        <v>0.10505317508139332</v>
      </c>
      <c r="AA84" s="95">
        <v>1.1190277445778188E-3</v>
      </c>
      <c r="AB84" s="95">
        <v>0.10617220282597115</v>
      </c>
    </row>
    <row r="85" spans="2:28">
      <c r="B85" s="91" t="s">
        <v>378</v>
      </c>
      <c r="C85" s="91" t="s">
        <v>379</v>
      </c>
      <c r="D85" s="92">
        <v>0</v>
      </c>
      <c r="I85" s="93">
        <v>0</v>
      </c>
      <c r="K85" s="94" t="s">
        <v>223</v>
      </c>
      <c r="L85" s="94" t="s">
        <v>224</v>
      </c>
      <c r="M85" s="91" t="s">
        <v>378</v>
      </c>
      <c r="N85" s="91" t="s">
        <v>379</v>
      </c>
      <c r="O85" s="95">
        <v>0</v>
      </c>
      <c r="P85" s="95">
        <v>-0.8167659887471963</v>
      </c>
      <c r="Q85" s="95">
        <v>-1.0427300558659067E-3</v>
      </c>
      <c r="R85" s="95">
        <v>-0.81780871880306216</v>
      </c>
      <c r="T85" s="95">
        <v>0</v>
      </c>
      <c r="U85" s="95">
        <v>-0.35170107374983789</v>
      </c>
      <c r="V85" s="95">
        <v>-4.4900165449075411E-4</v>
      </c>
      <c r="W85" s="95">
        <v>-0.35215007540432863</v>
      </c>
      <c r="Y85" s="95">
        <v>0</v>
      </c>
      <c r="Z85" s="95">
        <v>-1.3658294126207295E-3</v>
      </c>
      <c r="AA85" s="95">
        <v>-1.7436957455951616E-6</v>
      </c>
      <c r="AB85" s="95">
        <v>-1.3675731083663248E-3</v>
      </c>
    </row>
    <row r="86" spans="2:28">
      <c r="B86" s="91" t="s">
        <v>380</v>
      </c>
      <c r="C86" s="91" t="s">
        <v>381</v>
      </c>
      <c r="D86" s="92">
        <v>0</v>
      </c>
      <c r="I86" s="93">
        <v>0</v>
      </c>
      <c r="K86" s="94" t="s">
        <v>223</v>
      </c>
      <c r="L86" s="94" t="s">
        <v>224</v>
      </c>
      <c r="M86" s="91" t="s">
        <v>380</v>
      </c>
      <c r="N86" s="91" t="s">
        <v>381</v>
      </c>
      <c r="O86" s="95">
        <v>0</v>
      </c>
      <c r="P86" s="95">
        <v>10.001875584047903</v>
      </c>
      <c r="Q86" s="95">
        <v>8.1593790659827733E-2</v>
      </c>
      <c r="R86" s="95">
        <v>10.083469374707731</v>
      </c>
      <c r="T86" s="95">
        <v>0</v>
      </c>
      <c r="U86" s="95">
        <v>2.9953508041500263</v>
      </c>
      <c r="V86" s="95">
        <v>2.4435619540835247E-2</v>
      </c>
      <c r="W86" s="95">
        <v>3.0197864236908614</v>
      </c>
      <c r="Y86" s="95">
        <v>0</v>
      </c>
      <c r="Z86" s="95">
        <v>3.1467900765857135E-2</v>
      </c>
      <c r="AA86" s="95">
        <v>2.5671038256951014E-4</v>
      </c>
      <c r="AB86" s="95">
        <v>3.1724611148426646E-2</v>
      </c>
    </row>
    <row r="87" spans="2:28">
      <c r="B87" s="91" t="s">
        <v>382</v>
      </c>
      <c r="C87" s="91" t="s">
        <v>383</v>
      </c>
      <c r="D87" s="92">
        <v>1</v>
      </c>
      <c r="I87" s="93">
        <v>0.8366527029922215</v>
      </c>
      <c r="K87" s="94" t="s">
        <v>223</v>
      </c>
      <c r="L87" s="94" t="s">
        <v>224</v>
      </c>
      <c r="M87" s="91" t="s">
        <v>382</v>
      </c>
      <c r="N87" s="91" t="s">
        <v>383</v>
      </c>
      <c r="O87" s="95">
        <v>6.7371736616351329E-3</v>
      </c>
      <c r="P87" s="95">
        <v>4.2229368702239596E-2</v>
      </c>
      <c r="Q87" s="95">
        <v>1.9735509918619689E-2</v>
      </c>
      <c r="R87" s="95">
        <v>6.8702052282494416E-2</v>
      </c>
      <c r="T87" s="95">
        <v>1.5189264255322846E-3</v>
      </c>
      <c r="U87" s="95">
        <v>9.5208031255958371E-3</v>
      </c>
      <c r="V87" s="95">
        <v>4.4494604180160754E-3</v>
      </c>
      <c r="W87" s="95">
        <v>1.5489189969144198E-2</v>
      </c>
      <c r="Y87" s="95">
        <v>1.2249406657518423E-4</v>
      </c>
      <c r="Z87" s="95">
        <v>7.6780670367708351E-4</v>
      </c>
      <c r="AA87" s="95">
        <v>3.588274530658125E-4</v>
      </c>
      <c r="AB87" s="95">
        <v>1.2491282233180801E-3</v>
      </c>
    </row>
    <row r="88" spans="2:28">
      <c r="B88" s="91" t="s">
        <v>384</v>
      </c>
      <c r="C88" s="91" t="s">
        <v>385</v>
      </c>
      <c r="D88" s="92">
        <v>-1</v>
      </c>
      <c r="I88" s="93">
        <v>-1</v>
      </c>
      <c r="K88" s="94" t="s">
        <v>223</v>
      </c>
      <c r="L88" s="94" t="s">
        <v>224</v>
      </c>
      <c r="M88" s="91" t="s">
        <v>384</v>
      </c>
      <c r="N88" s="91" t="s">
        <v>385</v>
      </c>
      <c r="O88" s="95">
        <v>0</v>
      </c>
      <c r="P88" s="95">
        <v>0</v>
      </c>
      <c r="Q88" s="95">
        <v>0</v>
      </c>
      <c r="R88" s="95">
        <v>0</v>
      </c>
      <c r="T88" s="95">
        <v>0</v>
      </c>
      <c r="U88" s="95">
        <v>0</v>
      </c>
      <c r="V88" s="95">
        <v>0</v>
      </c>
      <c r="W88" s="95">
        <v>0</v>
      </c>
      <c r="Y88" s="95">
        <v>0</v>
      </c>
      <c r="Z88" s="95">
        <v>0</v>
      </c>
      <c r="AA88" s="95">
        <v>0</v>
      </c>
      <c r="AB88" s="95">
        <v>0</v>
      </c>
    </row>
    <row r="89" spans="2:28">
      <c r="B89" s="91" t="s">
        <v>386</v>
      </c>
      <c r="C89" s="91" t="s">
        <v>387</v>
      </c>
      <c r="D89" s="92">
        <v>0</v>
      </c>
      <c r="I89" s="93">
        <v>0</v>
      </c>
      <c r="K89" s="94" t="s">
        <v>223</v>
      </c>
      <c r="L89" s="94" t="s">
        <v>224</v>
      </c>
      <c r="M89" s="91" t="s">
        <v>386</v>
      </c>
      <c r="N89" s="91" t="s">
        <v>387</v>
      </c>
      <c r="O89" s="95">
        <v>0</v>
      </c>
      <c r="P89" s="95">
        <v>0</v>
      </c>
      <c r="Q89" s="95">
        <v>0</v>
      </c>
      <c r="R89" s="95">
        <v>0</v>
      </c>
      <c r="T89" s="95">
        <v>0</v>
      </c>
      <c r="U89" s="95">
        <v>0</v>
      </c>
      <c r="V89" s="95">
        <v>0</v>
      </c>
      <c r="W89" s="95">
        <v>0</v>
      </c>
      <c r="Y89" s="95">
        <v>0</v>
      </c>
      <c r="Z89" s="95">
        <v>0</v>
      </c>
      <c r="AA89" s="95">
        <v>0</v>
      </c>
      <c r="AB89" s="95">
        <v>0</v>
      </c>
    </row>
    <row r="90" spans="2:28">
      <c r="B90" s="91" t="s">
        <v>388</v>
      </c>
      <c r="C90" s="91" t="s">
        <v>389</v>
      </c>
      <c r="D90" s="92">
        <v>0</v>
      </c>
      <c r="I90" s="93">
        <v>0</v>
      </c>
      <c r="K90" s="94" t="s">
        <v>223</v>
      </c>
      <c r="L90" s="94" t="s">
        <v>224</v>
      </c>
      <c r="M90" s="91" t="s">
        <v>388</v>
      </c>
      <c r="N90" s="91" t="s">
        <v>389</v>
      </c>
      <c r="O90" s="95">
        <v>0</v>
      </c>
      <c r="P90" s="95">
        <v>1.171438163547569</v>
      </c>
      <c r="Q90" s="95">
        <v>3.4360564712643725E-2</v>
      </c>
      <c r="R90" s="95">
        <v>1.2057987282602127</v>
      </c>
      <c r="T90" s="95">
        <v>0</v>
      </c>
      <c r="U90" s="95">
        <v>0.2191925539621806</v>
      </c>
      <c r="V90" s="95">
        <v>6.4293448594321132E-3</v>
      </c>
      <c r="W90" s="95">
        <v>0.22562189882161271</v>
      </c>
      <c r="Y90" s="95">
        <v>0</v>
      </c>
      <c r="Z90" s="95">
        <v>2.8183849559894329E-2</v>
      </c>
      <c r="AA90" s="95">
        <v>8.2668724375637066E-4</v>
      </c>
      <c r="AB90" s="95">
        <v>2.9010536803650702E-2</v>
      </c>
    </row>
    <row r="91" spans="2:28">
      <c r="B91" s="91" t="s">
        <v>390</v>
      </c>
      <c r="C91" s="91" t="s">
        <v>391</v>
      </c>
      <c r="D91" s="92">
        <v>0</v>
      </c>
      <c r="I91" s="93">
        <v>0</v>
      </c>
      <c r="K91" s="94" t="s">
        <v>223</v>
      </c>
      <c r="L91" s="94" t="s">
        <v>224</v>
      </c>
      <c r="M91" s="91" t="s">
        <v>390</v>
      </c>
      <c r="N91" s="91" t="s">
        <v>391</v>
      </c>
      <c r="O91" s="95">
        <v>0</v>
      </c>
      <c r="P91" s="95">
        <v>211.94628504875388</v>
      </c>
      <c r="Q91" s="95">
        <v>0.48523823111203096</v>
      </c>
      <c r="R91" s="95">
        <v>212.4315232798659</v>
      </c>
      <c r="T91" s="95">
        <v>0</v>
      </c>
      <c r="U91" s="95">
        <v>81.087701518327677</v>
      </c>
      <c r="V91" s="95">
        <v>0.18564539992122406</v>
      </c>
      <c r="W91" s="95">
        <v>81.273346918248905</v>
      </c>
      <c r="Y91" s="95">
        <v>0</v>
      </c>
      <c r="Z91" s="95">
        <v>22.530482283285338</v>
      </c>
      <c r="AA91" s="95">
        <v>5.1582179733546632E-2</v>
      </c>
      <c r="AB91" s="95">
        <v>22.582064463018884</v>
      </c>
    </row>
    <row r="92" spans="2:28">
      <c r="B92" s="91" t="s">
        <v>392</v>
      </c>
      <c r="C92" s="91" t="s">
        <v>393</v>
      </c>
      <c r="D92" s="92">
        <v>0</v>
      </c>
      <c r="I92" s="93">
        <v>0</v>
      </c>
      <c r="K92" s="94" t="s">
        <v>223</v>
      </c>
      <c r="L92" s="94" t="s">
        <v>224</v>
      </c>
      <c r="M92" s="91" t="s">
        <v>392</v>
      </c>
      <c r="N92" s="91" t="s">
        <v>393</v>
      </c>
      <c r="O92" s="95">
        <v>0</v>
      </c>
      <c r="P92" s="95">
        <v>106.44557552575174</v>
      </c>
      <c r="Q92" s="95">
        <v>0.44586067544256319</v>
      </c>
      <c r="R92" s="95">
        <v>106.8914362011943</v>
      </c>
      <c r="T92" s="95">
        <v>0</v>
      </c>
      <c r="U92" s="95">
        <v>46.424521839612353</v>
      </c>
      <c r="V92" s="95">
        <v>0.19445494622272991</v>
      </c>
      <c r="W92" s="95">
        <v>46.618976785835081</v>
      </c>
      <c r="Y92" s="95">
        <v>0</v>
      </c>
      <c r="Z92" s="95">
        <v>14.687162743307274</v>
      </c>
      <c r="AA92" s="95">
        <v>6.1519027622539448E-2</v>
      </c>
      <c r="AB92" s="95">
        <v>14.748681770929814</v>
      </c>
    </row>
    <row r="93" spans="2:28">
      <c r="B93" s="91" t="s">
        <v>394</v>
      </c>
      <c r="C93" s="91" t="s">
        <v>395</v>
      </c>
      <c r="D93" s="92">
        <v>0</v>
      </c>
      <c r="I93" s="93">
        <v>0</v>
      </c>
      <c r="K93" s="94" t="s">
        <v>223</v>
      </c>
      <c r="L93" s="94" t="s">
        <v>224</v>
      </c>
      <c r="M93" s="91" t="s">
        <v>394</v>
      </c>
      <c r="N93" s="91" t="s">
        <v>395</v>
      </c>
      <c r="O93" s="95">
        <v>0</v>
      </c>
      <c r="P93" s="95">
        <v>0.30849728491364714</v>
      </c>
      <c r="Q93" s="95">
        <v>1.0584068251733504E-2</v>
      </c>
      <c r="R93" s="95">
        <v>0.31908135316538067</v>
      </c>
      <c r="T93" s="95">
        <v>0</v>
      </c>
      <c r="U93" s="95">
        <v>0.15424864245682357</v>
      </c>
      <c r="V93" s="95">
        <v>5.2920341258667521E-3</v>
      </c>
      <c r="W93" s="95">
        <v>0.15954067658269033</v>
      </c>
      <c r="Y93" s="95">
        <v>0</v>
      </c>
      <c r="Z93" s="95">
        <v>1.8887588872264112E-2</v>
      </c>
      <c r="AA93" s="95">
        <v>6.4800417867756145E-4</v>
      </c>
      <c r="AB93" s="95">
        <v>1.9535593050941675E-2</v>
      </c>
    </row>
    <row r="94" spans="2:28">
      <c r="B94" s="91" t="s">
        <v>396</v>
      </c>
      <c r="C94" s="91" t="s">
        <v>397</v>
      </c>
      <c r="D94" s="92">
        <v>1</v>
      </c>
      <c r="I94" s="93">
        <v>0.82342268485745074</v>
      </c>
      <c r="K94" s="94" t="s">
        <v>223</v>
      </c>
      <c r="L94" s="94" t="s">
        <v>224</v>
      </c>
      <c r="M94" s="91" t="s">
        <v>396</v>
      </c>
      <c r="N94" s="91" t="s">
        <v>397</v>
      </c>
      <c r="O94" s="95">
        <v>0.14451661885300648</v>
      </c>
      <c r="P94" s="95">
        <v>44.958665922326666</v>
      </c>
      <c r="Q94" s="95">
        <v>2.1531233092201365</v>
      </c>
      <c r="R94" s="95">
        <v>47.256305850399805</v>
      </c>
      <c r="T94" s="95">
        <v>7.2628548415878999E-2</v>
      </c>
      <c r="U94" s="95">
        <v>22.594513147130009</v>
      </c>
      <c r="V94" s="95">
        <v>1.0820777689804015</v>
      </c>
      <c r="W94" s="95">
        <v>23.749219464526288</v>
      </c>
      <c r="Y94" s="95">
        <v>1.0114256027947004E-2</v>
      </c>
      <c r="Z94" s="95">
        <v>3.1465132620897052</v>
      </c>
      <c r="AA94" s="95">
        <v>0.15069021529865331</v>
      </c>
      <c r="AB94" s="95">
        <v>3.3073177334163053</v>
      </c>
    </row>
    <row r="95" spans="2:28">
      <c r="B95" s="91" t="s">
        <v>398</v>
      </c>
      <c r="C95" s="91" t="s">
        <v>399</v>
      </c>
      <c r="D95" s="92">
        <v>0</v>
      </c>
      <c r="I95" s="93">
        <v>0</v>
      </c>
      <c r="K95" s="94" t="s">
        <v>223</v>
      </c>
      <c r="L95" s="94" t="s">
        <v>224</v>
      </c>
      <c r="M95" s="91" t="s">
        <v>398</v>
      </c>
      <c r="N95" s="91" t="s">
        <v>399</v>
      </c>
      <c r="O95" s="95">
        <v>0</v>
      </c>
      <c r="P95" s="95">
        <v>3.9358084160727794E-3</v>
      </c>
      <c r="Q95" s="95">
        <v>3.0709862363090924E-4</v>
      </c>
      <c r="R95" s="95">
        <v>4.2429070397036889E-3</v>
      </c>
      <c r="T95" s="95">
        <v>0</v>
      </c>
      <c r="U95" s="95">
        <v>2.9278574802492625E-3</v>
      </c>
      <c r="V95" s="95">
        <v>2.2845141514006662E-4</v>
      </c>
      <c r="W95" s="95">
        <v>3.1563088953893291E-3</v>
      </c>
      <c r="Y95" s="95">
        <v>0</v>
      </c>
      <c r="Z95" s="95">
        <v>1.1519439266554476E-3</v>
      </c>
      <c r="AA95" s="95">
        <v>8.9882523989534411E-5</v>
      </c>
      <c r="AB95" s="95">
        <v>1.241826450644982E-3</v>
      </c>
    </row>
    <row r="96" spans="2:28">
      <c r="B96" s="91" t="s">
        <v>400</v>
      </c>
      <c r="C96" s="91" t="s">
        <v>401</v>
      </c>
      <c r="D96" s="92">
        <v>0</v>
      </c>
      <c r="I96" s="93">
        <v>0</v>
      </c>
      <c r="K96" s="94" t="s">
        <v>223</v>
      </c>
      <c r="L96" s="94" t="s">
        <v>224</v>
      </c>
      <c r="M96" s="91" t="s">
        <v>400</v>
      </c>
      <c r="N96" s="91" t="s">
        <v>401</v>
      </c>
      <c r="O96" s="95">
        <v>0</v>
      </c>
      <c r="P96" s="95">
        <v>-0.37848603658469671</v>
      </c>
      <c r="Q96" s="95">
        <v>-2.2884118317951633E-3</v>
      </c>
      <c r="R96" s="95">
        <v>-0.38077444841649188</v>
      </c>
      <c r="T96" s="95">
        <v>0</v>
      </c>
      <c r="U96" s="95">
        <v>-0.18659749613541898</v>
      </c>
      <c r="V96" s="95">
        <v>-1.1282104930285567E-3</v>
      </c>
      <c r="W96" s="95">
        <v>-0.18772570662844754</v>
      </c>
      <c r="Y96" s="95">
        <v>0</v>
      </c>
      <c r="Z96" s="95">
        <v>-3.1040793307971399E-2</v>
      </c>
      <c r="AA96" s="95">
        <v>-1.8767962832989224E-4</v>
      </c>
      <c r="AB96" s="95">
        <v>-3.122847293630129E-2</v>
      </c>
    </row>
    <row r="97" spans="2:28">
      <c r="B97" s="91" t="s">
        <v>402</v>
      </c>
      <c r="C97" s="91" t="s">
        <v>403</v>
      </c>
      <c r="D97" s="92">
        <v>818</v>
      </c>
      <c r="I97" s="93">
        <v>735.03353517611163</v>
      </c>
      <c r="K97" s="94" t="s">
        <v>223</v>
      </c>
      <c r="L97" s="94" t="s">
        <v>224</v>
      </c>
      <c r="M97" s="91" t="s">
        <v>402</v>
      </c>
      <c r="N97" s="91" t="s">
        <v>403</v>
      </c>
      <c r="O97" s="95">
        <v>89.062232212645171</v>
      </c>
      <c r="P97" s="95">
        <v>5.4071761103690079</v>
      </c>
      <c r="Q97" s="95">
        <v>4.344312668855304E-2</v>
      </c>
      <c r="R97" s="95">
        <v>94.512851449702737</v>
      </c>
      <c r="T97" s="95">
        <v>34.967096029065743</v>
      </c>
      <c r="U97" s="95">
        <v>2.1229340608251497</v>
      </c>
      <c r="V97" s="95">
        <v>1.7056387932143272E-2</v>
      </c>
      <c r="W97" s="95">
        <v>37.107086477823039</v>
      </c>
      <c r="Y97" s="95">
        <v>6.9530281707960757</v>
      </c>
      <c r="Z97" s="95">
        <v>0.42213457810137056</v>
      </c>
      <c r="AA97" s="95">
        <v>3.3915754881572021E-3</v>
      </c>
      <c r="AB97" s="95">
        <v>7.378554324385604</v>
      </c>
    </row>
    <row r="98" spans="2:28">
      <c r="B98" s="91" t="s">
        <v>404</v>
      </c>
      <c r="C98" s="91" t="s">
        <v>405</v>
      </c>
      <c r="D98" s="92">
        <v>0</v>
      </c>
      <c r="I98" s="93">
        <v>0</v>
      </c>
      <c r="K98" s="94" t="s">
        <v>223</v>
      </c>
      <c r="L98" s="94" t="s">
        <v>224</v>
      </c>
      <c r="M98" s="91" t="s">
        <v>404</v>
      </c>
      <c r="N98" s="91" t="s">
        <v>405</v>
      </c>
      <c r="O98" s="95">
        <v>0</v>
      </c>
      <c r="P98" s="95">
        <v>7.5534299515480297E-2</v>
      </c>
      <c r="Q98" s="95">
        <v>9.7335910274059525E-4</v>
      </c>
      <c r="R98" s="95">
        <v>7.6507658618220897E-2</v>
      </c>
      <c r="T98" s="95">
        <v>0</v>
      </c>
      <c r="U98" s="95">
        <v>4.7638109353513147E-2</v>
      </c>
      <c r="V98" s="95">
        <v>6.1387988866026181E-4</v>
      </c>
      <c r="W98" s="95">
        <v>4.8251989242173408E-2</v>
      </c>
      <c r="Y98" s="95">
        <v>0</v>
      </c>
      <c r="Z98" s="95">
        <v>1.2875164690138686E-3</v>
      </c>
      <c r="AA98" s="95">
        <v>1.6591348342169235E-5</v>
      </c>
      <c r="AB98" s="95">
        <v>1.3041078173560378E-3</v>
      </c>
    </row>
    <row r="99" spans="2:28">
      <c r="B99" s="91" t="s">
        <v>406</v>
      </c>
      <c r="C99" s="91" t="s">
        <v>407</v>
      </c>
      <c r="D99" s="92">
        <v>0</v>
      </c>
      <c r="I99" s="93">
        <v>0</v>
      </c>
      <c r="K99" s="94" t="s">
        <v>223</v>
      </c>
      <c r="L99" s="94" t="s">
        <v>224</v>
      </c>
      <c r="M99" s="91" t="s">
        <v>406</v>
      </c>
      <c r="N99" s="91" t="s">
        <v>407</v>
      </c>
      <c r="O99" s="95">
        <v>0</v>
      </c>
      <c r="P99" s="95">
        <v>0.61773482298101456</v>
      </c>
      <c r="Q99" s="95">
        <v>2.8278093783788739E-2</v>
      </c>
      <c r="R99" s="95">
        <v>0.64601291676480332</v>
      </c>
      <c r="T99" s="95">
        <v>0</v>
      </c>
      <c r="U99" s="95">
        <v>0.31756224983909237</v>
      </c>
      <c r="V99" s="95">
        <v>1.4537071165594297E-2</v>
      </c>
      <c r="W99" s="95">
        <v>0.33209932100468664</v>
      </c>
      <c r="Y99" s="95">
        <v>0</v>
      </c>
      <c r="Z99" s="95">
        <v>0.11878486851605477</v>
      </c>
      <c r="AA99" s="95">
        <v>5.4376239237774798E-3</v>
      </c>
      <c r="AB99" s="95">
        <v>0.12422249243983224</v>
      </c>
    </row>
    <row r="100" spans="2:28">
      <c r="B100" s="91" t="s">
        <v>408</v>
      </c>
      <c r="C100" s="91" t="s">
        <v>409</v>
      </c>
      <c r="D100" s="92">
        <v>0</v>
      </c>
      <c r="I100" s="93">
        <v>0</v>
      </c>
      <c r="K100" s="94" t="s">
        <v>223</v>
      </c>
      <c r="L100" s="94" t="s">
        <v>224</v>
      </c>
      <c r="M100" s="91" t="s">
        <v>408</v>
      </c>
      <c r="N100" s="91" t="s">
        <v>409</v>
      </c>
      <c r="O100" s="95">
        <v>0</v>
      </c>
      <c r="P100" s="95">
        <v>3.4780629654098824E-2</v>
      </c>
      <c r="Q100" s="95">
        <v>4.8200985108043607E-3</v>
      </c>
      <c r="R100" s="95">
        <v>3.9600728164903183E-2</v>
      </c>
      <c r="T100" s="95">
        <v>0</v>
      </c>
      <c r="U100" s="95">
        <v>1.8988867443463425E-2</v>
      </c>
      <c r="V100" s="95">
        <v>2.6315858164837175E-3</v>
      </c>
      <c r="W100" s="95">
        <v>2.1620453259947141E-2</v>
      </c>
      <c r="Y100" s="95">
        <v>0</v>
      </c>
      <c r="Z100" s="95">
        <v>1.8407575582949239E-3</v>
      </c>
      <c r="AA100" s="95">
        <v>2.5510270669995224E-4</v>
      </c>
      <c r="AB100" s="95">
        <v>2.095860264994876E-3</v>
      </c>
    </row>
    <row r="101" spans="2:28">
      <c r="B101" s="91" t="s">
        <v>410</v>
      </c>
      <c r="C101" s="91" t="s">
        <v>411</v>
      </c>
      <c r="D101" s="92">
        <v>0</v>
      </c>
      <c r="I101" s="93">
        <v>0</v>
      </c>
      <c r="K101" s="94" t="s">
        <v>223</v>
      </c>
      <c r="L101" s="94" t="s">
        <v>224</v>
      </c>
      <c r="M101" s="91" t="s">
        <v>410</v>
      </c>
      <c r="N101" s="91" t="s">
        <v>411</v>
      </c>
      <c r="O101" s="95">
        <v>0</v>
      </c>
      <c r="P101" s="95">
        <v>2.7548266871180065</v>
      </c>
      <c r="Q101" s="95">
        <v>0.3817796326334415</v>
      </c>
      <c r="R101" s="95">
        <v>3.136606319751448</v>
      </c>
      <c r="T101" s="95">
        <v>0</v>
      </c>
      <c r="U101" s="95">
        <v>1.0900803091832194</v>
      </c>
      <c r="V101" s="95">
        <v>0.1510695616268693</v>
      </c>
      <c r="W101" s="95">
        <v>1.2411498708100888</v>
      </c>
      <c r="Y101" s="95">
        <v>0</v>
      </c>
      <c r="Z101" s="95">
        <v>0.11494416602911572</v>
      </c>
      <c r="AA101" s="95">
        <v>1.59296197053551E-2</v>
      </c>
      <c r="AB101" s="95">
        <v>0.13087378573447084</v>
      </c>
    </row>
    <row r="102" spans="2:28">
      <c r="B102" s="91" t="s">
        <v>412</v>
      </c>
      <c r="C102" s="91" t="s">
        <v>413</v>
      </c>
      <c r="D102" s="92">
        <v>0</v>
      </c>
      <c r="I102" s="93">
        <v>0</v>
      </c>
      <c r="K102" s="94" t="s">
        <v>223</v>
      </c>
      <c r="L102" s="94" t="s">
        <v>224</v>
      </c>
      <c r="M102" s="91" t="s">
        <v>412</v>
      </c>
      <c r="N102" s="91" t="s">
        <v>413</v>
      </c>
      <c r="O102" s="95">
        <v>0</v>
      </c>
      <c r="P102" s="95">
        <v>0</v>
      </c>
      <c r="Q102" s="95">
        <v>0</v>
      </c>
      <c r="R102" s="95">
        <v>0</v>
      </c>
      <c r="T102" s="95">
        <v>0</v>
      </c>
      <c r="U102" s="95">
        <v>0</v>
      </c>
      <c r="V102" s="95">
        <v>0</v>
      </c>
      <c r="W102" s="95">
        <v>0</v>
      </c>
      <c r="Y102" s="95">
        <v>0</v>
      </c>
      <c r="Z102" s="95">
        <v>0</v>
      </c>
      <c r="AA102" s="95">
        <v>0</v>
      </c>
      <c r="AB102" s="95">
        <v>0</v>
      </c>
    </row>
    <row r="103" spans="2:28">
      <c r="B103" s="91" t="s">
        <v>414</v>
      </c>
      <c r="C103" s="91" t="s">
        <v>415</v>
      </c>
      <c r="D103" s="92">
        <v>0</v>
      </c>
      <c r="I103" s="93">
        <v>0</v>
      </c>
      <c r="K103" s="94" t="s">
        <v>223</v>
      </c>
      <c r="L103" s="94" t="s">
        <v>224</v>
      </c>
      <c r="M103" s="91" t="s">
        <v>414</v>
      </c>
      <c r="N103" s="91" t="s">
        <v>415</v>
      </c>
      <c r="O103" s="95">
        <v>0</v>
      </c>
      <c r="P103" s="95">
        <v>7.46158642129469E-2</v>
      </c>
      <c r="Q103" s="95">
        <v>1.0340693068298762E-2</v>
      </c>
      <c r="R103" s="95">
        <v>8.4956557281245668E-2</v>
      </c>
      <c r="T103" s="95">
        <v>0</v>
      </c>
      <c r="U103" s="95">
        <v>3.96463210134319E-2</v>
      </c>
      <c r="V103" s="95">
        <v>5.4944138382841002E-3</v>
      </c>
      <c r="W103" s="95">
        <v>4.5140734851715998E-2</v>
      </c>
      <c r="Y103" s="95">
        <v>0</v>
      </c>
      <c r="Z103" s="95">
        <v>1.3286300607718465E-3</v>
      </c>
      <c r="AA103" s="95">
        <v>1.8412915007654491E-4</v>
      </c>
      <c r="AB103" s="95">
        <v>1.5127592108483913E-3</v>
      </c>
    </row>
    <row r="104" spans="2:28">
      <c r="B104" s="91" t="s">
        <v>416</v>
      </c>
      <c r="C104" s="91" t="s">
        <v>417</v>
      </c>
      <c r="D104" s="92">
        <v>0</v>
      </c>
      <c r="I104" s="93">
        <v>0</v>
      </c>
      <c r="K104" s="94" t="s">
        <v>223</v>
      </c>
      <c r="L104" s="94" t="s">
        <v>224</v>
      </c>
      <c r="M104" s="91" t="s">
        <v>416</v>
      </c>
      <c r="N104" s="91" t="s">
        <v>417</v>
      </c>
      <c r="O104" s="95">
        <v>0</v>
      </c>
      <c r="P104" s="95">
        <v>0.33356529939065632</v>
      </c>
      <c r="Q104" s="95">
        <v>4.6227386302060129E-2</v>
      </c>
      <c r="R104" s="95">
        <v>0.37979268569271646</v>
      </c>
      <c r="T104" s="95">
        <v>0</v>
      </c>
      <c r="U104" s="95">
        <v>0.15058403210382934</v>
      </c>
      <c r="V104" s="95">
        <v>2.0868796111891172E-2</v>
      </c>
      <c r="W104" s="95">
        <v>0.1714528282157205</v>
      </c>
      <c r="Y104" s="95">
        <v>0</v>
      </c>
      <c r="Z104" s="95">
        <v>9.8369786828374686E-3</v>
      </c>
      <c r="AA104" s="95">
        <v>1.3632647474043464E-3</v>
      </c>
      <c r="AB104" s="95">
        <v>1.1200243430241815E-2</v>
      </c>
    </row>
    <row r="105" spans="2:28">
      <c r="B105" s="91" t="s">
        <v>418</v>
      </c>
      <c r="C105" s="91" t="s">
        <v>419</v>
      </c>
      <c r="D105" s="92">
        <v>0</v>
      </c>
      <c r="I105" s="93">
        <v>0</v>
      </c>
      <c r="K105" s="94" t="s">
        <v>223</v>
      </c>
      <c r="L105" s="94" t="s">
        <v>224</v>
      </c>
      <c r="M105" s="91" t="s">
        <v>418</v>
      </c>
      <c r="N105" s="91" t="s">
        <v>419</v>
      </c>
      <c r="O105" s="95">
        <v>0</v>
      </c>
      <c r="P105" s="95">
        <v>0.33503177939160367</v>
      </c>
      <c r="Q105" s="95">
        <v>4.1339747234099104E-2</v>
      </c>
      <c r="R105" s="95">
        <v>0.37637152662570278</v>
      </c>
      <c r="T105" s="95">
        <v>0</v>
      </c>
      <c r="U105" s="95">
        <v>0.16806584337175656</v>
      </c>
      <c r="V105" s="95">
        <v>2.0737732689987996E-2</v>
      </c>
      <c r="W105" s="95">
        <v>0.18880357606174455</v>
      </c>
      <c r="Y105" s="95">
        <v>0</v>
      </c>
      <c r="Z105" s="95">
        <v>1.9065060766429623E-2</v>
      </c>
      <c r="AA105" s="95">
        <v>2.3524478618660027E-3</v>
      </c>
      <c r="AB105" s="95">
        <v>2.1417508628295626E-2</v>
      </c>
    </row>
    <row r="106" spans="2:28">
      <c r="B106" s="91" t="s">
        <v>420</v>
      </c>
      <c r="C106" s="91" t="s">
        <v>421</v>
      </c>
      <c r="D106" s="92">
        <v>0</v>
      </c>
      <c r="I106" s="93">
        <v>0</v>
      </c>
      <c r="K106" s="94" t="s">
        <v>223</v>
      </c>
      <c r="L106" s="94" t="s">
        <v>224</v>
      </c>
      <c r="M106" s="91" t="s">
        <v>420</v>
      </c>
      <c r="N106" s="91" t="s">
        <v>421</v>
      </c>
      <c r="O106" s="95">
        <v>0</v>
      </c>
      <c r="P106" s="95">
        <v>-3.6353501317784012E-4</v>
      </c>
      <c r="Q106" s="95">
        <v>-5.0380760586295221E-5</v>
      </c>
      <c r="R106" s="95">
        <v>-4.1391577376413534E-4</v>
      </c>
      <c r="T106" s="95">
        <v>0</v>
      </c>
      <c r="U106" s="95">
        <v>-2.5514154594591534E-4</v>
      </c>
      <c r="V106" s="95">
        <v>-3.5358974172950318E-5</v>
      </c>
      <c r="W106" s="95">
        <v>-2.9050052011886563E-4</v>
      </c>
      <c r="Y106" s="95">
        <v>0</v>
      </c>
      <c r="Z106" s="95">
        <v>0</v>
      </c>
      <c r="AA106" s="95">
        <v>0</v>
      </c>
      <c r="AB106" s="95">
        <v>0</v>
      </c>
    </row>
    <row r="107" spans="2:28">
      <c r="B107" s="91" t="s">
        <v>422</v>
      </c>
      <c r="C107" s="91" t="s">
        <v>423</v>
      </c>
      <c r="D107" s="92">
        <v>0</v>
      </c>
      <c r="I107" s="93">
        <v>0</v>
      </c>
      <c r="K107" s="94" t="s">
        <v>223</v>
      </c>
      <c r="L107" s="94" t="s">
        <v>224</v>
      </c>
      <c r="M107" s="91" t="s">
        <v>422</v>
      </c>
      <c r="N107" s="91" t="s">
        <v>423</v>
      </c>
      <c r="O107" s="95">
        <v>0</v>
      </c>
      <c r="P107" s="95">
        <v>0.12069102178326103</v>
      </c>
      <c r="Q107" s="95">
        <v>1.5072265286366427E-2</v>
      </c>
      <c r="R107" s="95">
        <v>0.13576328706962745</v>
      </c>
      <c r="T107" s="95">
        <v>0</v>
      </c>
      <c r="U107" s="95">
        <v>5.6102592243107804E-2</v>
      </c>
      <c r="V107" s="95">
        <v>7.0062639378386787E-3</v>
      </c>
      <c r="W107" s="95">
        <v>6.3108856180946485E-2</v>
      </c>
      <c r="Y107" s="95">
        <v>0</v>
      </c>
      <c r="Z107" s="95">
        <v>5.411722653587454E-3</v>
      </c>
      <c r="AA107" s="95">
        <v>6.7583253738284061E-4</v>
      </c>
      <c r="AB107" s="95">
        <v>6.0875551909702948E-3</v>
      </c>
    </row>
    <row r="108" spans="2:28">
      <c r="B108" s="91" t="s">
        <v>424</v>
      </c>
      <c r="C108" s="91" t="s">
        <v>425</v>
      </c>
      <c r="D108" s="92">
        <v>0</v>
      </c>
      <c r="I108" s="93">
        <v>0</v>
      </c>
      <c r="K108" s="94" t="s">
        <v>223</v>
      </c>
      <c r="L108" s="94" t="s">
        <v>224</v>
      </c>
      <c r="M108" s="91" t="s">
        <v>424</v>
      </c>
      <c r="N108" s="91" t="s">
        <v>425</v>
      </c>
      <c r="O108" s="95">
        <v>0</v>
      </c>
      <c r="P108" s="95">
        <v>0.11763889584552088</v>
      </c>
      <c r="Q108" s="95">
        <v>6.7835710908014449E-3</v>
      </c>
      <c r="R108" s="95">
        <v>0.12442246693632233</v>
      </c>
      <c r="T108" s="95">
        <v>0</v>
      </c>
      <c r="U108" s="95">
        <v>5.9219580221554734E-2</v>
      </c>
      <c r="V108" s="95">
        <v>3.4148589164578703E-3</v>
      </c>
      <c r="W108" s="95">
        <v>6.2634439138012601E-2</v>
      </c>
      <c r="Y108" s="95">
        <v>0</v>
      </c>
      <c r="Z108" s="95">
        <v>1.8406085744537282E-2</v>
      </c>
      <c r="AA108" s="95">
        <v>1.0613750686287976E-3</v>
      </c>
      <c r="AB108" s="95">
        <v>1.9467460813166079E-2</v>
      </c>
    </row>
    <row r="109" spans="2:28">
      <c r="B109" s="91" t="s">
        <v>426</v>
      </c>
      <c r="C109" s="91" t="s">
        <v>427</v>
      </c>
      <c r="D109" s="92">
        <v>0</v>
      </c>
      <c r="I109" s="93">
        <v>0</v>
      </c>
      <c r="K109" s="94" t="s">
        <v>223</v>
      </c>
      <c r="L109" s="94" t="s">
        <v>224</v>
      </c>
      <c r="M109" s="91" t="s">
        <v>426</v>
      </c>
      <c r="N109" s="91" t="s">
        <v>427</v>
      </c>
      <c r="O109" s="95">
        <v>0</v>
      </c>
      <c r="P109" s="95">
        <v>1.9036733479846869E-3</v>
      </c>
      <c r="Q109" s="95">
        <v>1.0229665962854819E-3</v>
      </c>
      <c r="R109" s="95">
        <v>2.926639944270169E-3</v>
      </c>
      <c r="T109" s="95">
        <v>0</v>
      </c>
      <c r="U109" s="95">
        <v>9.9149653540869125E-4</v>
      </c>
      <c r="V109" s="95">
        <v>5.3279510223202186E-4</v>
      </c>
      <c r="W109" s="95">
        <v>1.5242916376407131E-3</v>
      </c>
      <c r="Y109" s="95">
        <v>0</v>
      </c>
      <c r="Z109" s="95">
        <v>1.1897958424904293E-4</v>
      </c>
      <c r="AA109" s="95">
        <v>6.3935412267842617E-5</v>
      </c>
      <c r="AB109" s="95">
        <v>1.8291499651688556E-4</v>
      </c>
    </row>
    <row r="110" spans="2:28">
      <c r="B110" s="91" t="s">
        <v>428</v>
      </c>
      <c r="C110" s="91" t="s">
        <v>429</v>
      </c>
      <c r="D110" s="92">
        <v>0</v>
      </c>
      <c r="I110" s="93">
        <v>0</v>
      </c>
      <c r="K110" s="94" t="s">
        <v>223</v>
      </c>
      <c r="L110" s="94" t="s">
        <v>224</v>
      </c>
      <c r="M110" s="91" t="s">
        <v>428</v>
      </c>
      <c r="N110" s="91" t="s">
        <v>429</v>
      </c>
      <c r="O110" s="95">
        <v>0</v>
      </c>
      <c r="P110" s="95">
        <v>-5.1298867175172583E-2</v>
      </c>
      <c r="Q110" s="95">
        <v>-8.9437664508339836E-3</v>
      </c>
      <c r="R110" s="95">
        <v>-6.024263362600657E-2</v>
      </c>
      <c r="T110" s="95">
        <v>0</v>
      </c>
      <c r="U110" s="95">
        <v>-3.1067061540792508E-2</v>
      </c>
      <c r="V110" s="95">
        <v>-5.4164264833709745E-3</v>
      </c>
      <c r="W110" s="95">
        <v>-3.6483488024163485E-2</v>
      </c>
      <c r="Y110" s="95">
        <v>0</v>
      </c>
      <c r="Z110" s="95">
        <v>-2.9673314930424109E-3</v>
      </c>
      <c r="AA110" s="95">
        <v>-5.1734319522790792E-4</v>
      </c>
      <c r="AB110" s="95">
        <v>-3.4846746882703189E-3</v>
      </c>
    </row>
    <row r="111" spans="2:28">
      <c r="B111" s="91" t="s">
        <v>430</v>
      </c>
      <c r="C111" s="91" t="s">
        <v>431</v>
      </c>
      <c r="D111" s="92">
        <v>0</v>
      </c>
      <c r="I111" s="93">
        <v>0</v>
      </c>
      <c r="K111" s="94" t="s">
        <v>223</v>
      </c>
      <c r="L111" s="94" t="s">
        <v>224</v>
      </c>
      <c r="M111" s="91" t="s">
        <v>430</v>
      </c>
      <c r="N111" s="91" t="s">
        <v>431</v>
      </c>
      <c r="O111" s="95">
        <v>0</v>
      </c>
      <c r="P111" s="95">
        <v>0.14241720657815277</v>
      </c>
      <c r="Q111" s="95">
        <v>0.13302258894034336</v>
      </c>
      <c r="R111" s="95">
        <v>0.27543979551849612</v>
      </c>
      <c r="T111" s="95">
        <v>0</v>
      </c>
      <c r="U111" s="95">
        <v>6.4217702022181536E-2</v>
      </c>
      <c r="V111" s="95">
        <v>5.9981551274862183E-2</v>
      </c>
      <c r="W111" s="95">
        <v>0.12419925329704372</v>
      </c>
      <c r="Y111" s="95">
        <v>0</v>
      </c>
      <c r="Z111" s="95">
        <v>8.6265929094696062E-3</v>
      </c>
      <c r="AA111" s="95">
        <v>8.0575356736992121E-3</v>
      </c>
      <c r="AB111" s="95">
        <v>1.6684128583168818E-2</v>
      </c>
    </row>
    <row r="112" spans="2:28">
      <c r="B112" s="91" t="s">
        <v>432</v>
      </c>
      <c r="C112" s="91" t="s">
        <v>433</v>
      </c>
      <c r="D112" s="92">
        <v>1</v>
      </c>
      <c r="I112" s="93">
        <v>0.77182780066230516</v>
      </c>
      <c r="K112" s="94" t="s">
        <v>223</v>
      </c>
      <c r="L112" s="94" t="s">
        <v>224</v>
      </c>
      <c r="M112" s="91" t="s">
        <v>432</v>
      </c>
      <c r="N112" s="91" t="s">
        <v>433</v>
      </c>
      <c r="O112" s="95">
        <v>1.0471522113552151E-2</v>
      </c>
      <c r="P112" s="95">
        <v>1.6687857384574147E-2</v>
      </c>
      <c r="Q112" s="95">
        <v>3.8676522454053376E-2</v>
      </c>
      <c r="R112" s="95">
        <v>6.5835901952179671E-2</v>
      </c>
      <c r="T112" s="95">
        <v>5.726613655848832E-3</v>
      </c>
      <c r="U112" s="95">
        <v>9.1261720071889874E-3</v>
      </c>
      <c r="V112" s="95">
        <v>2.1151223217060439E-2</v>
      </c>
      <c r="W112" s="95">
        <v>3.6004008880098262E-2</v>
      </c>
      <c r="Y112" s="95">
        <v>2.7269588837375394E-4</v>
      </c>
      <c r="Z112" s="95">
        <v>4.3457961938995175E-4</v>
      </c>
      <c r="AA112" s="95">
        <v>1.0072011055743068E-3</v>
      </c>
      <c r="AB112" s="95">
        <v>1.7144766133380125E-3</v>
      </c>
    </row>
    <row r="113" spans="2:28">
      <c r="B113" s="91" t="s">
        <v>434</v>
      </c>
      <c r="C113" s="91" t="s">
        <v>435</v>
      </c>
      <c r="D113" s="92">
        <v>0</v>
      </c>
      <c r="I113" s="93">
        <v>0</v>
      </c>
      <c r="K113" s="94" t="s">
        <v>223</v>
      </c>
      <c r="L113" s="94" t="s">
        <v>224</v>
      </c>
      <c r="M113" s="91" t="s">
        <v>434</v>
      </c>
      <c r="N113" s="91" t="s">
        <v>435</v>
      </c>
      <c r="O113" s="95">
        <v>0</v>
      </c>
      <c r="P113" s="95">
        <v>0</v>
      </c>
      <c r="Q113" s="95">
        <v>0</v>
      </c>
      <c r="R113" s="95">
        <v>0</v>
      </c>
      <c r="T113" s="95">
        <v>0</v>
      </c>
      <c r="U113" s="95">
        <v>0</v>
      </c>
      <c r="V113" s="95">
        <v>0</v>
      </c>
      <c r="W113" s="95">
        <v>0</v>
      </c>
      <c r="Y113" s="95">
        <v>0</v>
      </c>
      <c r="Z113" s="95">
        <v>0</v>
      </c>
      <c r="AA113" s="95">
        <v>0</v>
      </c>
      <c r="AB113" s="95">
        <v>0</v>
      </c>
    </row>
    <row r="114" spans="2:28">
      <c r="B114" s="91" t="s">
        <v>436</v>
      </c>
      <c r="C114" s="91" t="s">
        <v>437</v>
      </c>
      <c r="D114" s="92">
        <v>0</v>
      </c>
      <c r="I114" s="93">
        <v>0</v>
      </c>
      <c r="K114" s="94" t="s">
        <v>223</v>
      </c>
      <c r="L114" s="94" t="s">
        <v>224</v>
      </c>
      <c r="M114" s="91" t="s">
        <v>436</v>
      </c>
      <c r="N114" s="91" t="s">
        <v>437</v>
      </c>
      <c r="O114" s="95">
        <v>0</v>
      </c>
      <c r="P114" s="95">
        <v>2.7945519929243345</v>
      </c>
      <c r="Q114" s="95">
        <v>0.38479567990132174</v>
      </c>
      <c r="R114" s="95">
        <v>3.1793476728256564</v>
      </c>
      <c r="T114" s="95">
        <v>0</v>
      </c>
      <c r="U114" s="95">
        <v>1.2248382312214667</v>
      </c>
      <c r="V114" s="95">
        <v>0.16865403153898592</v>
      </c>
      <c r="W114" s="95">
        <v>1.3934922627604527</v>
      </c>
      <c r="Y114" s="95">
        <v>0</v>
      </c>
      <c r="Z114" s="95">
        <v>0.36919767458406744</v>
      </c>
      <c r="AA114" s="95">
        <v>5.0836653091181093E-2</v>
      </c>
      <c r="AB114" s="95">
        <v>0.42003432767524851</v>
      </c>
    </row>
    <row r="115" spans="2:28">
      <c r="B115" s="91" t="s">
        <v>438</v>
      </c>
      <c r="C115" s="91" t="s">
        <v>439</v>
      </c>
      <c r="D115" s="92">
        <v>1</v>
      </c>
      <c r="I115" s="93">
        <v>0.93173890754557032</v>
      </c>
      <c r="K115" s="94" t="s">
        <v>223</v>
      </c>
      <c r="L115" s="94" t="s">
        <v>224</v>
      </c>
      <c r="M115" s="91" t="s">
        <v>438</v>
      </c>
      <c r="N115" s="91" t="s">
        <v>439</v>
      </c>
      <c r="O115" s="95">
        <v>6.9569632526606334E-2</v>
      </c>
      <c r="P115" s="95">
        <v>3.9002019716085212</v>
      </c>
      <c r="Q115" s="95">
        <v>0.43217546256580602</v>
      </c>
      <c r="R115" s="95">
        <v>4.4019470667009335</v>
      </c>
      <c r="T115" s="95">
        <v>2.7139637291024494E-2</v>
      </c>
      <c r="U115" s="95">
        <v>1.5214981454834102</v>
      </c>
      <c r="V115" s="95">
        <v>0.16859490088051016</v>
      </c>
      <c r="W115" s="95">
        <v>1.7172326836549447</v>
      </c>
      <c r="Y115" s="95">
        <v>1.1370520584993724E-2</v>
      </c>
      <c r="Z115" s="95">
        <v>0.63745236525214544</v>
      </c>
      <c r="AA115" s="95">
        <v>7.0635129365594101E-2</v>
      </c>
      <c r="AB115" s="95">
        <v>0.71945801520273334</v>
      </c>
    </row>
    <row r="116" spans="2:28">
      <c r="B116" s="91" t="s">
        <v>440</v>
      </c>
      <c r="C116" s="91" t="s">
        <v>441</v>
      </c>
      <c r="D116" s="92">
        <v>0</v>
      </c>
      <c r="I116" s="93">
        <v>0</v>
      </c>
      <c r="K116" s="94" t="s">
        <v>223</v>
      </c>
      <c r="L116" s="94" t="s">
        <v>224</v>
      </c>
      <c r="M116" s="91" t="s">
        <v>440</v>
      </c>
      <c r="N116" s="91" t="s">
        <v>441</v>
      </c>
      <c r="O116" s="95">
        <v>0</v>
      </c>
      <c r="P116" s="95">
        <v>6.2587510145746927</v>
      </c>
      <c r="Q116" s="95">
        <v>0.21264639200866314</v>
      </c>
      <c r="R116" s="95">
        <v>6.4713974065833559</v>
      </c>
      <c r="T116" s="95">
        <v>0</v>
      </c>
      <c r="U116" s="95">
        <v>2.7444498273740079</v>
      </c>
      <c r="V116" s="95">
        <v>9.324501845190257E-2</v>
      </c>
      <c r="W116" s="95">
        <v>2.8376948458259106</v>
      </c>
      <c r="Y116" s="95">
        <v>0</v>
      </c>
      <c r="Z116" s="95">
        <v>0.31699761875216131</v>
      </c>
      <c r="AA116" s="95">
        <v>1.0770263866706242E-2</v>
      </c>
      <c r="AB116" s="95">
        <v>0.32776788261886758</v>
      </c>
    </row>
    <row r="117" spans="2:28">
      <c r="B117" s="91" t="s">
        <v>442</v>
      </c>
      <c r="C117" s="91" t="s">
        <v>443</v>
      </c>
      <c r="D117" s="92">
        <v>4075</v>
      </c>
      <c r="I117" s="93">
        <v>2522.7349986938257</v>
      </c>
      <c r="K117" s="94" t="s">
        <v>223</v>
      </c>
      <c r="L117" s="94" t="s">
        <v>224</v>
      </c>
      <c r="M117" s="91" t="s">
        <v>442</v>
      </c>
      <c r="N117" s="91" t="s">
        <v>443</v>
      </c>
      <c r="O117" s="95">
        <v>-0.69406011381616295</v>
      </c>
      <c r="P117" s="95">
        <v>-1.6272289868013434E-2</v>
      </c>
      <c r="Q117" s="95">
        <v>-1.4145059974154236E-2</v>
      </c>
      <c r="R117" s="95">
        <v>-0.72447746365833066</v>
      </c>
      <c r="T117" s="95">
        <v>-0.35149825506569626</v>
      </c>
      <c r="U117" s="95">
        <v>-8.2409021649166754E-3</v>
      </c>
      <c r="V117" s="95">
        <v>-7.1635926049364801E-3</v>
      </c>
      <c r="W117" s="95">
        <v>-0.36690274983554944</v>
      </c>
      <c r="Y117" s="95">
        <v>-9.8300359467525231E-2</v>
      </c>
      <c r="Z117" s="95">
        <v>-2.3046590800190701E-3</v>
      </c>
      <c r="AA117" s="95">
        <v>-2.003377592905965E-3</v>
      </c>
      <c r="AB117" s="95">
        <v>-0.10260839614045027</v>
      </c>
    </row>
    <row r="118" spans="2:28">
      <c r="B118" s="91" t="s">
        <v>444</v>
      </c>
      <c r="C118" s="91" t="s">
        <v>445</v>
      </c>
      <c r="D118" s="92">
        <v>0</v>
      </c>
      <c r="I118" s="93">
        <v>0</v>
      </c>
      <c r="K118" s="94" t="s">
        <v>223</v>
      </c>
      <c r="L118" s="94" t="s">
        <v>224</v>
      </c>
      <c r="M118" s="91" t="s">
        <v>444</v>
      </c>
      <c r="N118" s="91" t="s">
        <v>445</v>
      </c>
      <c r="O118" s="95">
        <v>0</v>
      </c>
      <c r="P118" s="95">
        <v>1.6549462353146447E-4</v>
      </c>
      <c r="Q118" s="95">
        <v>6.4451748789982408E-5</v>
      </c>
      <c r="R118" s="95">
        <v>2.2994637232144686E-4</v>
      </c>
      <c r="T118" s="95">
        <v>0</v>
      </c>
      <c r="U118" s="95">
        <v>9.2838447346919105E-5</v>
      </c>
      <c r="V118" s="95">
        <v>3.6155859077307205E-5</v>
      </c>
      <c r="W118" s="95">
        <v>1.289943064242263E-4</v>
      </c>
      <c r="Y118" s="95">
        <v>0</v>
      </c>
      <c r="Z118" s="95">
        <v>8.0729084649494858E-5</v>
      </c>
      <c r="AA118" s="95">
        <v>3.1439877458528005E-5</v>
      </c>
      <c r="AB118" s="95">
        <v>1.1216896210802286E-4</v>
      </c>
    </row>
    <row r="119" spans="2:28">
      <c r="B119" s="91" t="s">
        <v>446</v>
      </c>
      <c r="C119" s="91" t="s">
        <v>447</v>
      </c>
      <c r="D119" s="92">
        <v>0</v>
      </c>
      <c r="I119" s="93">
        <v>0</v>
      </c>
      <c r="K119" s="94" t="s">
        <v>223</v>
      </c>
      <c r="L119" s="94" t="s">
        <v>224</v>
      </c>
      <c r="M119" s="91" t="s">
        <v>446</v>
      </c>
      <c r="N119" s="91" t="s">
        <v>447</v>
      </c>
      <c r="O119" s="95">
        <v>0</v>
      </c>
      <c r="P119" s="95">
        <v>-0.11631499305661713</v>
      </c>
      <c r="Q119" s="95">
        <v>-6.2128742485819169E-4</v>
      </c>
      <c r="R119" s="95">
        <v>-0.11693628048147532</v>
      </c>
      <c r="T119" s="95">
        <v>0</v>
      </c>
      <c r="U119" s="95">
        <v>-5.39841576570642E-2</v>
      </c>
      <c r="V119" s="95">
        <v>-2.8835214973163759E-4</v>
      </c>
      <c r="W119" s="95">
        <v>-5.4272509806795835E-2</v>
      </c>
      <c r="Y119" s="95">
        <v>0</v>
      </c>
      <c r="Z119" s="95">
        <v>-1.1039154433614126E-2</v>
      </c>
      <c r="AA119" s="95">
        <v>-5.8964778748115418E-5</v>
      </c>
      <c r="AB119" s="95">
        <v>-1.1098119212362242E-2</v>
      </c>
    </row>
    <row r="120" spans="2:28">
      <c r="B120" s="91" t="s">
        <v>448</v>
      </c>
      <c r="C120" s="91" t="s">
        <v>449</v>
      </c>
      <c r="D120" s="92">
        <v>7</v>
      </c>
      <c r="I120" s="93">
        <v>5.6053656243078605</v>
      </c>
      <c r="K120" s="94" t="s">
        <v>223</v>
      </c>
      <c r="L120" s="94" t="s">
        <v>224</v>
      </c>
      <c r="M120" s="91" t="s">
        <v>448</v>
      </c>
      <c r="N120" s="91" t="s">
        <v>449</v>
      </c>
      <c r="O120" s="95">
        <v>-4.2259994151908585E-4</v>
      </c>
      <c r="P120" s="95">
        <v>-4.9719236883941902E-3</v>
      </c>
      <c r="Q120" s="95">
        <v>-1.2640117568495806E-3</v>
      </c>
      <c r="R120" s="95">
        <v>-6.6585353867628563E-3</v>
      </c>
      <c r="T120" s="95">
        <v>-2.9714058388060727E-4</v>
      </c>
      <c r="U120" s="95">
        <v>-3.4958838434021649E-3</v>
      </c>
      <c r="V120" s="95">
        <v>-8.8875826653486137E-4</v>
      </c>
      <c r="W120" s="95">
        <v>-4.6817826938176342E-3</v>
      </c>
      <c r="Y120" s="95">
        <v>-1.1225310946600718E-4</v>
      </c>
      <c r="Z120" s="95">
        <v>-1.3206672297297068E-3</v>
      </c>
      <c r="AA120" s="95">
        <v>-3.3575312291316987E-4</v>
      </c>
      <c r="AB120" s="95">
        <v>-1.7686734621088838E-3</v>
      </c>
    </row>
    <row r="121" spans="2:28">
      <c r="B121" s="91" t="s">
        <v>450</v>
      </c>
      <c r="C121" s="91" t="s">
        <v>451</v>
      </c>
      <c r="D121" s="92">
        <v>27</v>
      </c>
      <c r="I121" s="93">
        <v>21.766553417701758</v>
      </c>
      <c r="K121" s="94" t="s">
        <v>223</v>
      </c>
      <c r="L121" s="94" t="s">
        <v>224</v>
      </c>
      <c r="M121" s="91" t="s">
        <v>450</v>
      </c>
      <c r="N121" s="91" t="s">
        <v>451</v>
      </c>
      <c r="O121" s="95">
        <v>1.5583714635906182E-2</v>
      </c>
      <c r="P121" s="95">
        <v>1.8633565213253142E-2</v>
      </c>
      <c r="Q121" s="95">
        <v>4.195141196925898E-2</v>
      </c>
      <c r="R121" s="95">
        <v>7.6168691818418302E-2</v>
      </c>
      <c r="T121" s="95">
        <v>6.0603334695190705E-3</v>
      </c>
      <c r="U121" s="95">
        <v>7.2463864718206664E-3</v>
      </c>
      <c r="V121" s="95">
        <v>1.6314437988045161E-2</v>
      </c>
      <c r="W121" s="95">
        <v>2.9621157929384898E-2</v>
      </c>
      <c r="Y121" s="95">
        <v>2.405906820982007E-2</v>
      </c>
      <c r="Z121" s="95">
        <v>2.8767609452039936E-2</v>
      </c>
      <c r="AA121" s="95">
        <v>6.4767092163066489E-2</v>
      </c>
      <c r="AB121" s="95">
        <v>0.1175937698249265</v>
      </c>
    </row>
    <row r="122" spans="2:28">
      <c r="B122" s="91" t="s">
        <v>452</v>
      </c>
      <c r="C122" s="91" t="s">
        <v>453</v>
      </c>
      <c r="D122" s="92">
        <v>2</v>
      </c>
      <c r="I122" s="93">
        <v>1.391078897610726</v>
      </c>
      <c r="K122" s="94" t="s">
        <v>223</v>
      </c>
      <c r="L122" s="94" t="s">
        <v>224</v>
      </c>
      <c r="M122" s="91" t="s">
        <v>452</v>
      </c>
      <c r="N122" s="91" t="s">
        <v>453</v>
      </c>
      <c r="O122" s="95">
        <v>-1.5611953572256625E-2</v>
      </c>
      <c r="P122" s="95">
        <v>-6.140061955524094E-2</v>
      </c>
      <c r="Q122" s="95">
        <v>-6.482754557448718E-2</v>
      </c>
      <c r="R122" s="95">
        <v>-0.14184011870198476</v>
      </c>
      <c r="T122" s="95">
        <v>-6.946857447536676E-3</v>
      </c>
      <c r="U122" s="95">
        <v>-2.7321459115704844E-2</v>
      </c>
      <c r="V122" s="95">
        <v>-2.8846339805925658E-2</v>
      </c>
      <c r="W122" s="95">
        <v>-6.3114656369167188E-2</v>
      </c>
      <c r="Y122" s="95">
        <v>-9.2378423504477073E-4</v>
      </c>
      <c r="Z122" s="95">
        <v>-3.6331727547479842E-3</v>
      </c>
      <c r="AA122" s="95">
        <v>-3.8359494422773479E-3</v>
      </c>
      <c r="AB122" s="95">
        <v>-8.3929064320701022E-3</v>
      </c>
    </row>
    <row r="123" spans="2:28">
      <c r="B123" s="91" t="s">
        <v>454</v>
      </c>
      <c r="C123" s="91" t="s">
        <v>455</v>
      </c>
      <c r="D123" s="92">
        <v>7</v>
      </c>
      <c r="I123" s="93">
        <v>5.8336553367569763</v>
      </c>
      <c r="K123" s="94" t="s">
        <v>223</v>
      </c>
      <c r="L123" s="94" t="s">
        <v>224</v>
      </c>
      <c r="M123" s="91" t="s">
        <v>454</v>
      </c>
      <c r="N123" s="91" t="s">
        <v>455</v>
      </c>
      <c r="O123" s="95">
        <v>4.0002635287938529E-2</v>
      </c>
      <c r="P123" s="95">
        <v>1.7144166872823247E-2</v>
      </c>
      <c r="Q123" s="95">
        <v>0.11731360252165586</v>
      </c>
      <c r="R123" s="95">
        <v>0.17446040468241764</v>
      </c>
      <c r="T123" s="95">
        <v>1.431199005149586E-2</v>
      </c>
      <c r="U123" s="95">
        <v>6.1337745365744331E-3</v>
      </c>
      <c r="V123" s="95">
        <v>4.1972012596413179E-2</v>
      </c>
      <c r="W123" s="95">
        <v>6.2417777184483471E-2</v>
      </c>
      <c r="Y123" s="95">
        <v>1.1311552753359086E-3</v>
      </c>
      <c r="Z123" s="95">
        <v>4.8478593122289556E-4</v>
      </c>
      <c r="AA123" s="95">
        <v>3.3172789593950138E-3</v>
      </c>
      <c r="AB123" s="95">
        <v>4.9332201659538178E-3</v>
      </c>
    </row>
    <row r="124" spans="2:28">
      <c r="B124" s="91" t="s">
        <v>456</v>
      </c>
      <c r="C124" s="91" t="s">
        <v>457</v>
      </c>
      <c r="D124" s="92">
        <v>41</v>
      </c>
      <c r="I124" s="93">
        <v>28.984898013421635</v>
      </c>
      <c r="K124" s="94" t="s">
        <v>223</v>
      </c>
      <c r="L124" s="94" t="s">
        <v>224</v>
      </c>
      <c r="M124" s="91" t="s">
        <v>456</v>
      </c>
      <c r="N124" s="91" t="s">
        <v>457</v>
      </c>
      <c r="O124" s="95">
        <v>0</v>
      </c>
      <c r="P124" s="95">
        <v>0</v>
      </c>
      <c r="Q124" s="95">
        <v>0</v>
      </c>
      <c r="R124" s="95">
        <v>0</v>
      </c>
      <c r="T124" s="95">
        <v>0</v>
      </c>
      <c r="U124" s="95">
        <v>0</v>
      </c>
      <c r="V124" s="95">
        <v>0</v>
      </c>
      <c r="W124" s="95">
        <v>0</v>
      </c>
      <c r="Y124" s="95">
        <v>0</v>
      </c>
      <c r="Z124" s="95">
        <v>0</v>
      </c>
      <c r="AA124" s="95">
        <v>0</v>
      </c>
      <c r="AB124" s="95">
        <v>0</v>
      </c>
    </row>
    <row r="125" spans="2:28">
      <c r="B125" s="91" t="s">
        <v>458</v>
      </c>
      <c r="C125" s="91" t="s">
        <v>459</v>
      </c>
      <c r="D125" s="92">
        <v>2</v>
      </c>
      <c r="I125" s="93">
        <v>1.726217728441936</v>
      </c>
      <c r="K125" s="94" t="s">
        <v>223</v>
      </c>
      <c r="L125" s="94" t="s">
        <v>224</v>
      </c>
      <c r="M125" s="91" t="s">
        <v>458</v>
      </c>
      <c r="N125" s="91" t="s">
        <v>459</v>
      </c>
      <c r="O125" s="95">
        <v>0</v>
      </c>
      <c r="P125" s="95">
        <v>0</v>
      </c>
      <c r="Q125" s="95">
        <v>0</v>
      </c>
      <c r="R125" s="95">
        <v>0</v>
      </c>
      <c r="T125" s="95">
        <v>0</v>
      </c>
      <c r="U125" s="95">
        <v>0</v>
      </c>
      <c r="V125" s="95">
        <v>0</v>
      </c>
      <c r="W125" s="95">
        <v>0</v>
      </c>
      <c r="Y125" s="95">
        <v>0</v>
      </c>
      <c r="Z125" s="95">
        <v>0</v>
      </c>
      <c r="AA125" s="95">
        <v>0</v>
      </c>
      <c r="AB125" s="95">
        <v>0</v>
      </c>
    </row>
    <row r="126" spans="2:28">
      <c r="B126" s="91" t="s">
        <v>460</v>
      </c>
      <c r="C126" s="91" t="s">
        <v>461</v>
      </c>
      <c r="D126" s="92">
        <v>0</v>
      </c>
      <c r="I126" s="93">
        <v>0</v>
      </c>
      <c r="K126" s="94" t="s">
        <v>223</v>
      </c>
      <c r="L126" s="94" t="s">
        <v>224</v>
      </c>
      <c r="M126" s="91" t="s">
        <v>460</v>
      </c>
      <c r="N126" s="91" t="s">
        <v>461</v>
      </c>
      <c r="O126" s="95">
        <v>0</v>
      </c>
      <c r="P126" s="95">
        <v>0</v>
      </c>
      <c r="Q126" s="95">
        <v>0</v>
      </c>
      <c r="R126" s="95">
        <v>0</v>
      </c>
      <c r="T126" s="95">
        <v>0</v>
      </c>
      <c r="U126" s="95">
        <v>0</v>
      </c>
      <c r="V126" s="95">
        <v>0</v>
      </c>
      <c r="W126" s="95">
        <v>0</v>
      </c>
      <c r="Y126" s="95">
        <v>0</v>
      </c>
      <c r="Z126" s="95">
        <v>0</v>
      </c>
      <c r="AA126" s="95">
        <v>0</v>
      </c>
      <c r="AB126" s="95">
        <v>0</v>
      </c>
    </row>
    <row r="127" spans="2:28">
      <c r="B127" s="91" t="s">
        <v>462</v>
      </c>
      <c r="C127" s="91" t="s">
        <v>463</v>
      </c>
      <c r="D127" s="92">
        <v>0</v>
      </c>
      <c r="I127" s="93">
        <v>0</v>
      </c>
      <c r="K127" s="94" t="s">
        <v>223</v>
      </c>
      <c r="L127" s="94" t="s">
        <v>224</v>
      </c>
      <c r="M127" s="91" t="s">
        <v>462</v>
      </c>
      <c r="N127" s="91" t="s">
        <v>463</v>
      </c>
      <c r="O127" s="95">
        <v>0</v>
      </c>
      <c r="P127" s="95">
        <v>1.6343117796379372</v>
      </c>
      <c r="Q127" s="95">
        <v>0.69718396762414447</v>
      </c>
      <c r="R127" s="95">
        <v>2.3314957472620819</v>
      </c>
      <c r="T127" s="95">
        <v>0</v>
      </c>
      <c r="U127" s="95">
        <v>0.53646811054938148</v>
      </c>
      <c r="V127" s="95">
        <v>0.22885288503488915</v>
      </c>
      <c r="W127" s="95">
        <v>0.76532099558427058</v>
      </c>
      <c r="Y127" s="95">
        <v>0</v>
      </c>
      <c r="Z127" s="95">
        <v>0.92157557562233039</v>
      </c>
      <c r="AA127" s="95">
        <v>0.39313656322064888</v>
      </c>
      <c r="AB127" s="95">
        <v>1.3147121388429792</v>
      </c>
    </row>
    <row r="128" spans="2:28">
      <c r="B128" s="91" t="s">
        <v>464</v>
      </c>
      <c r="C128" s="91" t="s">
        <v>465</v>
      </c>
      <c r="D128" s="92">
        <v>0</v>
      </c>
      <c r="I128" s="93">
        <v>0</v>
      </c>
      <c r="K128" s="94" t="s">
        <v>223</v>
      </c>
      <c r="L128" s="94" t="s">
        <v>224</v>
      </c>
      <c r="M128" s="91" t="s">
        <v>464</v>
      </c>
      <c r="N128" s="91" t="s">
        <v>465</v>
      </c>
      <c r="O128" s="95">
        <v>0</v>
      </c>
      <c r="P128" s="95">
        <v>0.3467050024502456</v>
      </c>
      <c r="Q128" s="95">
        <v>3.2428038538574566E-2</v>
      </c>
      <c r="R128" s="95">
        <v>0.37913304098882017</v>
      </c>
      <c r="T128" s="95">
        <v>0</v>
      </c>
      <c r="U128" s="95">
        <v>0.1647180854552891</v>
      </c>
      <c r="V128" s="95">
        <v>1.5406424439782553E-2</v>
      </c>
      <c r="W128" s="95">
        <v>0.18012450989507164</v>
      </c>
      <c r="Y128" s="95">
        <v>0</v>
      </c>
      <c r="Z128" s="95">
        <v>2.3910689824154868E-2</v>
      </c>
      <c r="AA128" s="95">
        <v>2.236416450936177E-3</v>
      </c>
      <c r="AB128" s="95">
        <v>2.6147106275091044E-2</v>
      </c>
    </row>
    <row r="129" spans="2:28">
      <c r="B129" s="91" t="s">
        <v>466</v>
      </c>
      <c r="C129" s="91" t="s">
        <v>467</v>
      </c>
      <c r="D129" s="92">
        <v>0</v>
      </c>
      <c r="I129" s="93">
        <v>0</v>
      </c>
      <c r="K129" s="94" t="s">
        <v>223</v>
      </c>
      <c r="L129" s="94" t="s">
        <v>224</v>
      </c>
      <c r="M129" s="91" t="s">
        <v>466</v>
      </c>
      <c r="N129" s="91" t="s">
        <v>467</v>
      </c>
      <c r="O129" s="95">
        <v>0</v>
      </c>
      <c r="P129" s="95">
        <v>0</v>
      </c>
      <c r="Q129" s="95">
        <v>0</v>
      </c>
      <c r="R129" s="95">
        <v>0</v>
      </c>
      <c r="T129" s="95">
        <v>0</v>
      </c>
      <c r="U129" s="95">
        <v>0</v>
      </c>
      <c r="V129" s="95">
        <v>0</v>
      </c>
      <c r="W129" s="95">
        <v>0</v>
      </c>
      <c r="Y129" s="95">
        <v>0</v>
      </c>
      <c r="Z129" s="95">
        <v>0</v>
      </c>
      <c r="AA129" s="95">
        <v>0</v>
      </c>
      <c r="AB129" s="95">
        <v>0</v>
      </c>
    </row>
    <row r="130" spans="2:28">
      <c r="B130" s="91" t="s">
        <v>468</v>
      </c>
      <c r="C130" s="91" t="s">
        <v>469</v>
      </c>
      <c r="D130" s="92">
        <v>0</v>
      </c>
      <c r="I130" s="93">
        <v>0</v>
      </c>
      <c r="K130" s="94" t="s">
        <v>223</v>
      </c>
      <c r="L130" s="94" t="s">
        <v>224</v>
      </c>
      <c r="M130" s="91" t="s">
        <v>468</v>
      </c>
      <c r="N130" s="91" t="s">
        <v>469</v>
      </c>
      <c r="O130" s="95">
        <v>0</v>
      </c>
      <c r="P130" s="95">
        <v>0</v>
      </c>
      <c r="Q130" s="95">
        <v>0</v>
      </c>
      <c r="R130" s="95">
        <v>0</v>
      </c>
      <c r="T130" s="95">
        <v>0</v>
      </c>
      <c r="U130" s="95">
        <v>0</v>
      </c>
      <c r="V130" s="95">
        <v>0</v>
      </c>
      <c r="W130" s="95">
        <v>0</v>
      </c>
      <c r="Y130" s="95">
        <v>0</v>
      </c>
      <c r="Z130" s="95">
        <v>0</v>
      </c>
      <c r="AA130" s="95">
        <v>0</v>
      </c>
      <c r="AB130" s="95">
        <v>0</v>
      </c>
    </row>
    <row r="131" spans="2:28">
      <c r="B131" s="91" t="s">
        <v>470</v>
      </c>
      <c r="C131" s="91" t="s">
        <v>471</v>
      </c>
      <c r="D131" s="92">
        <v>1</v>
      </c>
      <c r="I131" s="93">
        <v>0.79414277364906771</v>
      </c>
      <c r="K131" s="94" t="s">
        <v>223</v>
      </c>
      <c r="L131" s="94" t="s">
        <v>224</v>
      </c>
      <c r="M131" s="91" t="s">
        <v>470</v>
      </c>
      <c r="N131" s="91" t="s">
        <v>471</v>
      </c>
      <c r="O131" s="95">
        <v>-1.4111821832945909E-4</v>
      </c>
      <c r="P131" s="95">
        <v>-4.9318593204454098E-4</v>
      </c>
      <c r="Q131" s="95">
        <v>-5.9156765370572679E-4</v>
      </c>
      <c r="R131" s="95">
        <v>-1.2258718040797268E-3</v>
      </c>
      <c r="T131" s="95">
        <v>-8.0243692775574765E-5</v>
      </c>
      <c r="U131" s="95">
        <v>-2.8043905939787621E-4</v>
      </c>
      <c r="V131" s="95">
        <v>-3.3638160700913877E-4</v>
      </c>
      <c r="W131" s="95">
        <v>-6.9706435918258976E-4</v>
      </c>
      <c r="Y131" s="95">
        <v>-1.1068095555251692E-5</v>
      </c>
      <c r="Z131" s="95">
        <v>-3.8681249572120861E-5</v>
      </c>
      <c r="AA131" s="95">
        <v>-4.6397463035743276E-5</v>
      </c>
      <c r="AB131" s="95">
        <v>-9.6146808163115826E-5</v>
      </c>
    </row>
    <row r="132" spans="2:28">
      <c r="B132" s="91" t="s">
        <v>472</v>
      </c>
      <c r="C132" s="91" t="s">
        <v>473</v>
      </c>
      <c r="D132" s="92">
        <v>4</v>
      </c>
      <c r="I132" s="93">
        <v>1.8536473017269008</v>
      </c>
      <c r="K132" s="94" t="s">
        <v>223</v>
      </c>
      <c r="L132" s="94" t="s">
        <v>224</v>
      </c>
      <c r="M132" s="91" t="s">
        <v>472</v>
      </c>
      <c r="N132" s="91" t="s">
        <v>473</v>
      </c>
      <c r="O132" s="95">
        <v>1.8570961946598626E-3</v>
      </c>
      <c r="P132" s="95">
        <v>9.2243266666493869E-4</v>
      </c>
      <c r="Q132" s="95">
        <v>9.6156447880467854E-3</v>
      </c>
      <c r="R132" s="95">
        <v>1.2395173649371587E-2</v>
      </c>
      <c r="T132" s="95">
        <v>1.1774372780575418E-3</v>
      </c>
      <c r="U132" s="95">
        <v>5.8484132989581163E-4</v>
      </c>
      <c r="V132" s="95">
        <v>6.0965170563389405E-3</v>
      </c>
      <c r="W132" s="95">
        <v>7.8587956642922931E-3</v>
      </c>
      <c r="Y132" s="95">
        <v>2.1059853753874731E-4</v>
      </c>
      <c r="Z132" s="95">
        <v>1.046057663228281E-4</v>
      </c>
      <c r="AA132" s="95">
        <v>1.0904339450362333E-3</v>
      </c>
      <c r="AB132" s="95">
        <v>1.4056382488978087E-3</v>
      </c>
    </row>
    <row r="133" spans="2:28">
      <c r="B133" s="91" t="s">
        <v>474</v>
      </c>
      <c r="C133" s="91" t="s">
        <v>475</v>
      </c>
      <c r="D133" s="92">
        <v>9</v>
      </c>
      <c r="I133" s="93">
        <v>4.4072694469355982</v>
      </c>
      <c r="K133" s="94" t="s">
        <v>223</v>
      </c>
      <c r="L133" s="94" t="s">
        <v>224</v>
      </c>
      <c r="M133" s="91" t="s">
        <v>474</v>
      </c>
      <c r="N133" s="91" t="s">
        <v>475</v>
      </c>
      <c r="O133" s="95">
        <v>0.62404992697193629</v>
      </c>
      <c r="P133" s="95">
        <v>23.165110397127869</v>
      </c>
      <c r="Q133" s="95">
        <v>3.6886837466452884</v>
      </c>
      <c r="R133" s="95">
        <v>27.477844070745093</v>
      </c>
      <c r="T133" s="95">
        <v>0.26123812876127012</v>
      </c>
      <c r="U133" s="95">
        <v>9.6973172035417452</v>
      </c>
      <c r="V133" s="95">
        <v>1.5441470272122324</v>
      </c>
      <c r="W133" s="95">
        <v>11.502702359515249</v>
      </c>
      <c r="Y133" s="95">
        <v>4.6209689505022439E-2</v>
      </c>
      <c r="Z133" s="95">
        <v>1.7153315985388848</v>
      </c>
      <c r="AA133" s="95">
        <v>0.27313989353670248</v>
      </c>
      <c r="AB133" s="95">
        <v>2.0346811815806096</v>
      </c>
    </row>
    <row r="134" spans="2:28">
      <c r="B134" s="91" t="s">
        <v>476</v>
      </c>
      <c r="C134" s="91" t="s">
        <v>477</v>
      </c>
      <c r="D134" s="92">
        <v>0</v>
      </c>
      <c r="I134" s="93">
        <v>0</v>
      </c>
      <c r="K134" s="94" t="s">
        <v>223</v>
      </c>
      <c r="L134" s="94" t="s">
        <v>224</v>
      </c>
      <c r="M134" s="91" t="s">
        <v>476</v>
      </c>
      <c r="N134" s="91" t="s">
        <v>477</v>
      </c>
      <c r="O134" s="95">
        <v>0</v>
      </c>
      <c r="P134" s="95">
        <v>8.6326862433746214</v>
      </c>
      <c r="Q134" s="95">
        <v>2.6975191005862578</v>
      </c>
      <c r="R134" s="95">
        <v>11.330205343960879</v>
      </c>
      <c r="T134" s="95">
        <v>0</v>
      </c>
      <c r="U134" s="95">
        <v>2.8436675111569278</v>
      </c>
      <c r="V134" s="95">
        <v>0.88858174741953444</v>
      </c>
      <c r="W134" s="95">
        <v>3.7322492585764624</v>
      </c>
      <c r="Y134" s="95">
        <v>0</v>
      </c>
      <c r="Z134" s="95">
        <v>0.46061851494901335</v>
      </c>
      <c r="AA134" s="95">
        <v>0.1439328625098879</v>
      </c>
      <c r="AB134" s="95">
        <v>0.60455137745890131</v>
      </c>
    </row>
    <row r="135" spans="2:28">
      <c r="B135" s="91" t="s">
        <v>478</v>
      </c>
      <c r="C135" s="91" t="s">
        <v>479</v>
      </c>
      <c r="D135" s="92">
        <v>11641.694323144104</v>
      </c>
      <c r="I135" s="93">
        <v>11641.694323144104</v>
      </c>
      <c r="K135" s="94" t="s">
        <v>226</v>
      </c>
      <c r="L135" s="94" t="s">
        <v>227</v>
      </c>
      <c r="M135" s="91" t="s">
        <v>478</v>
      </c>
      <c r="N135" s="91" t="s">
        <v>479</v>
      </c>
      <c r="O135" s="95">
        <v>11641.694323144104</v>
      </c>
      <c r="P135" s="95">
        <v>0</v>
      </c>
      <c r="Q135" s="95">
        <v>0</v>
      </c>
      <c r="R135" s="95">
        <v>11641.694323144104</v>
      </c>
      <c r="T135" s="95">
        <v>5351.0942696970424</v>
      </c>
      <c r="U135" s="95">
        <v>0</v>
      </c>
      <c r="V135" s="95">
        <v>0</v>
      </c>
      <c r="W135" s="95">
        <v>5351.0942696970424</v>
      </c>
      <c r="Y135" s="95">
        <v>1171.3179431344872</v>
      </c>
      <c r="Z135" s="95">
        <v>0</v>
      </c>
      <c r="AA135" s="95">
        <v>0</v>
      </c>
      <c r="AB135" s="95">
        <v>1171.3179431344872</v>
      </c>
    </row>
    <row r="136" spans="2:28">
      <c r="B136" s="91" t="s">
        <v>480</v>
      </c>
      <c r="C136" s="91" t="s">
        <v>481</v>
      </c>
      <c r="D136" s="92">
        <v>1650.240174672489</v>
      </c>
      <c r="I136" s="93">
        <v>1650.240174672489</v>
      </c>
      <c r="K136" s="94" t="s">
        <v>226</v>
      </c>
      <c r="L136" s="94" t="s">
        <v>227</v>
      </c>
      <c r="M136" s="91" t="s">
        <v>480</v>
      </c>
      <c r="N136" s="91" t="s">
        <v>481</v>
      </c>
      <c r="O136" s="95">
        <v>1650.240174672489</v>
      </c>
      <c r="P136" s="95">
        <v>0</v>
      </c>
      <c r="Q136" s="95">
        <v>0</v>
      </c>
      <c r="R136" s="95">
        <v>1650.240174672489</v>
      </c>
      <c r="T136" s="95">
        <v>747.00876673359755</v>
      </c>
      <c r="U136" s="95">
        <v>0</v>
      </c>
      <c r="V136" s="95">
        <v>0</v>
      </c>
      <c r="W136" s="95">
        <v>747.00876673359755</v>
      </c>
      <c r="Y136" s="95">
        <v>165.99996211368014</v>
      </c>
      <c r="Z136" s="95">
        <v>0</v>
      </c>
      <c r="AA136" s="95">
        <v>0</v>
      </c>
      <c r="AB136" s="95">
        <v>165.99996211368014</v>
      </c>
    </row>
    <row r="137" spans="2:28">
      <c r="B137" s="91" t="s">
        <v>482</v>
      </c>
      <c r="C137" s="91" t="s">
        <v>483</v>
      </c>
      <c r="D137" s="92">
        <v>0</v>
      </c>
      <c r="I137" s="93">
        <v>0</v>
      </c>
      <c r="K137" s="94" t="s">
        <v>226</v>
      </c>
      <c r="L137" s="94" t="s">
        <v>227</v>
      </c>
      <c r="M137" s="91" t="s">
        <v>482</v>
      </c>
      <c r="N137" s="91" t="s">
        <v>483</v>
      </c>
      <c r="O137" s="95">
        <v>0</v>
      </c>
      <c r="P137" s="95">
        <v>105.01869006860078</v>
      </c>
      <c r="Q137" s="95">
        <v>30.52398188956278</v>
      </c>
      <c r="R137" s="95">
        <v>135.54267195816357</v>
      </c>
      <c r="T137" s="95">
        <v>0</v>
      </c>
      <c r="U137" s="95">
        <v>46.750737951085497</v>
      </c>
      <c r="V137" s="95">
        <v>13.588235366585373</v>
      </c>
      <c r="W137" s="95">
        <v>60.33897331767087</v>
      </c>
      <c r="Y137" s="95">
        <v>0</v>
      </c>
      <c r="Z137" s="95">
        <v>10.566169215787172</v>
      </c>
      <c r="AA137" s="95">
        <v>3.071087228131149</v>
      </c>
      <c r="AB137" s="95">
        <v>13.637256443918321</v>
      </c>
    </row>
    <row r="138" spans="2:28">
      <c r="B138" s="91" t="s">
        <v>484</v>
      </c>
      <c r="C138" s="91" t="s">
        <v>485</v>
      </c>
      <c r="D138" s="92">
        <v>450.06550218340612</v>
      </c>
      <c r="I138" s="93">
        <v>450.06550218340612</v>
      </c>
      <c r="K138" s="94" t="s">
        <v>226</v>
      </c>
      <c r="L138" s="94" t="s">
        <v>227</v>
      </c>
      <c r="M138" s="91" t="s">
        <v>484</v>
      </c>
      <c r="N138" s="91" t="s">
        <v>485</v>
      </c>
      <c r="O138" s="95">
        <v>450.06550218340612</v>
      </c>
      <c r="P138" s="95">
        <v>0</v>
      </c>
      <c r="Q138" s="95">
        <v>0</v>
      </c>
      <c r="R138" s="95">
        <v>450.06550218340612</v>
      </c>
      <c r="T138" s="95">
        <v>221.45077211749381</v>
      </c>
      <c r="U138" s="95">
        <v>0</v>
      </c>
      <c r="V138" s="95">
        <v>0</v>
      </c>
      <c r="W138" s="95">
        <v>221.45077211749381</v>
      </c>
      <c r="Y138" s="95">
        <v>45.279309373352405</v>
      </c>
      <c r="Z138" s="95">
        <v>0</v>
      </c>
      <c r="AA138" s="95">
        <v>0</v>
      </c>
      <c r="AB138" s="95">
        <v>45.279309373352405</v>
      </c>
    </row>
    <row r="139" spans="2:28">
      <c r="B139" s="91" t="s">
        <v>486</v>
      </c>
      <c r="C139" s="91" t="s">
        <v>487</v>
      </c>
      <c r="D139" s="92">
        <v>5000</v>
      </c>
      <c r="I139" s="93">
        <v>5000</v>
      </c>
      <c r="K139" s="94" t="s">
        <v>226</v>
      </c>
      <c r="L139" s="94" t="s">
        <v>227</v>
      </c>
      <c r="M139" s="91" t="s">
        <v>486</v>
      </c>
      <c r="N139" s="91" t="s">
        <v>487</v>
      </c>
      <c r="O139" s="95">
        <v>5000</v>
      </c>
      <c r="P139" s="95">
        <v>0</v>
      </c>
      <c r="Q139" s="95">
        <v>0</v>
      </c>
      <c r="R139" s="95">
        <v>5000</v>
      </c>
      <c r="T139" s="95">
        <v>2552.8315491707804</v>
      </c>
      <c r="U139" s="95">
        <v>0</v>
      </c>
      <c r="V139" s="95">
        <v>0</v>
      </c>
      <c r="W139" s="95">
        <v>2552.8315491707804</v>
      </c>
      <c r="Y139" s="95">
        <v>503.07837373121083</v>
      </c>
      <c r="Z139" s="95">
        <v>0</v>
      </c>
      <c r="AA139" s="95">
        <v>0</v>
      </c>
      <c r="AB139" s="95">
        <v>503.07837373121083</v>
      </c>
    </row>
    <row r="140" spans="2:28">
      <c r="B140" s="91" t="s">
        <v>488</v>
      </c>
      <c r="C140" s="91" t="s">
        <v>489</v>
      </c>
      <c r="D140" s="92">
        <v>73</v>
      </c>
      <c r="I140" s="93">
        <v>73</v>
      </c>
      <c r="K140" s="94" t="s">
        <v>229</v>
      </c>
      <c r="L140" s="94" t="s">
        <v>230</v>
      </c>
      <c r="M140" s="91" t="s">
        <v>488</v>
      </c>
      <c r="N140" s="91" t="s">
        <v>489</v>
      </c>
      <c r="O140" s="95">
        <v>73</v>
      </c>
      <c r="P140" s="95">
        <v>378.17153636882563</v>
      </c>
      <c r="Q140" s="95">
        <v>252.74355769625956</v>
      </c>
      <c r="R140" s="95">
        <v>703.91509406508521</v>
      </c>
      <c r="T140" s="95">
        <v>31.670168855534708</v>
      </c>
      <c r="U140" s="95">
        <v>164.06515634462593</v>
      </c>
      <c r="V140" s="95">
        <v>109.64974177245368</v>
      </c>
      <c r="W140" s="95">
        <v>305.38506697261431</v>
      </c>
      <c r="Y140" s="95">
        <v>0.38761726078799252</v>
      </c>
      <c r="Z140" s="95">
        <v>2.0080248634968614</v>
      </c>
      <c r="AA140" s="95">
        <v>1.3420241851511789</v>
      </c>
      <c r="AB140" s="95">
        <v>3.7376663094360332</v>
      </c>
    </row>
    <row r="141" spans="2:28">
      <c r="B141" s="91" t="s">
        <v>490</v>
      </c>
      <c r="C141" s="91" t="s">
        <v>491</v>
      </c>
      <c r="D141" s="92">
        <v>26</v>
      </c>
      <c r="I141" s="93">
        <v>26</v>
      </c>
      <c r="K141" s="94" t="s">
        <v>229</v>
      </c>
      <c r="L141" s="94" t="s">
        <v>230</v>
      </c>
      <c r="M141" s="91" t="s">
        <v>490</v>
      </c>
      <c r="N141" s="91" t="s">
        <v>491</v>
      </c>
      <c r="O141" s="95">
        <v>26</v>
      </c>
      <c r="P141" s="95">
        <v>64.194412730957794</v>
      </c>
      <c r="Q141" s="95">
        <v>74.798825429955045</v>
      </c>
      <c r="R141" s="95">
        <v>164.99323816091282</v>
      </c>
      <c r="T141" s="95">
        <v>7.9812669250783204</v>
      </c>
      <c r="U141" s="95">
        <v>19.70587473478539</v>
      </c>
      <c r="V141" s="95">
        <v>22.961130439954129</v>
      </c>
      <c r="W141" s="95">
        <v>50.648272099817838</v>
      </c>
      <c r="Y141" s="95">
        <v>0.14882387298890246</v>
      </c>
      <c r="Z141" s="95">
        <v>0.36744850487958641</v>
      </c>
      <c r="AA141" s="95">
        <v>0.42814811136564296</v>
      </c>
      <c r="AB141" s="95">
        <v>0.94442048923413191</v>
      </c>
    </row>
    <row r="142" spans="2:28">
      <c r="B142" s="91" t="s">
        <v>492</v>
      </c>
      <c r="C142" s="91" t="s">
        <v>493</v>
      </c>
      <c r="D142" s="92">
        <v>0</v>
      </c>
      <c r="I142" s="93">
        <v>0</v>
      </c>
      <c r="K142" s="94" t="s">
        <v>229</v>
      </c>
      <c r="L142" s="94" t="s">
        <v>230</v>
      </c>
      <c r="M142" s="91" t="s">
        <v>492</v>
      </c>
      <c r="N142" s="91" t="s">
        <v>493</v>
      </c>
      <c r="O142" s="95">
        <v>0</v>
      </c>
      <c r="P142" s="95">
        <v>2.5823640586481522</v>
      </c>
      <c r="Q142" s="95">
        <v>1.0150358169442217</v>
      </c>
      <c r="R142" s="95">
        <v>3.597399875592374</v>
      </c>
      <c r="T142" s="95">
        <v>0</v>
      </c>
      <c r="U142" s="95">
        <v>-4.2411831386861767</v>
      </c>
      <c r="V142" s="95">
        <v>-1.6670588244788351</v>
      </c>
      <c r="W142" s="95">
        <v>-5.908241963165012</v>
      </c>
      <c r="Y142" s="95">
        <v>0</v>
      </c>
      <c r="Z142" s="95">
        <v>7.8870232333096285E-2</v>
      </c>
      <c r="AA142" s="95">
        <v>3.1001093916523031E-2</v>
      </c>
      <c r="AB142" s="95">
        <v>0.10987132624961932</v>
      </c>
    </row>
    <row r="143" spans="2:28">
      <c r="B143" s="91" t="s">
        <v>494</v>
      </c>
      <c r="C143" s="91" t="s">
        <v>495</v>
      </c>
      <c r="D143" s="92">
        <v>1402</v>
      </c>
      <c r="I143" s="93">
        <v>1402</v>
      </c>
      <c r="K143" s="94" t="s">
        <v>229</v>
      </c>
      <c r="L143" s="94" t="s">
        <v>230</v>
      </c>
      <c r="M143" s="91" t="s">
        <v>494</v>
      </c>
      <c r="N143" s="91" t="s">
        <v>495</v>
      </c>
      <c r="O143" s="95">
        <v>1402</v>
      </c>
      <c r="P143" s="95">
        <v>159.02709621378699</v>
      </c>
      <c r="Q143" s="95">
        <v>49.245842981423337</v>
      </c>
      <c r="R143" s="95">
        <v>1610.2729391952103</v>
      </c>
      <c r="T143" s="95">
        <v>775.38472878163304</v>
      </c>
      <c r="U143" s="95">
        <v>87.950914312880087</v>
      </c>
      <c r="V143" s="95">
        <v>27.235716550480614</v>
      </c>
      <c r="W143" s="95">
        <v>890.57135964499366</v>
      </c>
      <c r="Y143" s="95">
        <v>53.123747645436929</v>
      </c>
      <c r="Z143" s="95">
        <v>6.0257598630869031</v>
      </c>
      <c r="AA143" s="95">
        <v>1.8659941049443258</v>
      </c>
      <c r="AB143" s="95">
        <v>61.01550161346816</v>
      </c>
    </row>
    <row r="144" spans="2:28">
      <c r="B144" s="91" t="s">
        <v>496</v>
      </c>
      <c r="C144" s="91" t="s">
        <v>497</v>
      </c>
      <c r="D144" s="92">
        <v>1</v>
      </c>
      <c r="I144" s="93">
        <v>1</v>
      </c>
      <c r="K144" s="94" t="s">
        <v>257</v>
      </c>
      <c r="L144" s="94" t="s">
        <v>191</v>
      </c>
      <c r="M144" s="91" t="s">
        <v>496</v>
      </c>
      <c r="N144" s="91" t="s">
        <v>497</v>
      </c>
      <c r="O144" s="95">
        <v>0.65369832467799194</v>
      </c>
      <c r="P144" s="95">
        <v>51.924617534930775</v>
      </c>
      <c r="Q144" s="95">
        <v>18.148771144809363</v>
      </c>
      <c r="R144" s="95">
        <v>70.727087004418124</v>
      </c>
      <c r="T144" s="95">
        <v>0.43789129966670248</v>
      </c>
      <c r="U144" s="95">
        <v>34.782616688313482</v>
      </c>
      <c r="V144" s="95">
        <v>12.157272986539867</v>
      </c>
      <c r="W144" s="95">
        <v>47.37778097452005</v>
      </c>
      <c r="Y144" s="95">
        <v>5.1790852029958173E-2</v>
      </c>
      <c r="Z144" s="95">
        <v>4.113855094838228</v>
      </c>
      <c r="AA144" s="95">
        <v>1.4378808777724887</v>
      </c>
      <c r="AB144" s="95">
        <v>5.6035268246406744</v>
      </c>
    </row>
    <row r="145" spans="2:28">
      <c r="B145" s="91" t="s">
        <v>498</v>
      </c>
      <c r="C145" s="91" t="s">
        <v>499</v>
      </c>
      <c r="D145" s="92">
        <v>172</v>
      </c>
      <c r="I145" s="93">
        <v>1390.0971412186282</v>
      </c>
      <c r="K145" s="94" t="s">
        <v>233</v>
      </c>
      <c r="L145" s="94" t="s">
        <v>234</v>
      </c>
      <c r="M145" s="91" t="s">
        <v>498</v>
      </c>
      <c r="N145" s="91" t="s">
        <v>499</v>
      </c>
      <c r="O145" s="95">
        <v>1050.2310536678594</v>
      </c>
      <c r="P145" s="95">
        <v>1028.4415730290937</v>
      </c>
      <c r="Q145" s="95">
        <v>338.54514063154443</v>
      </c>
      <c r="R145" s="95">
        <v>2417.2177673284978</v>
      </c>
      <c r="T145" s="95">
        <v>762.63419044282716</v>
      </c>
      <c r="U145" s="95">
        <v>746.81157420130614</v>
      </c>
      <c r="V145" s="95">
        <v>245.83742629985454</v>
      </c>
      <c r="W145" s="95">
        <v>1755.2831909439878</v>
      </c>
      <c r="Y145" s="95">
        <v>110.67396841854475</v>
      </c>
      <c r="Z145" s="95">
        <v>108.37778008584485</v>
      </c>
      <c r="AA145" s="95">
        <v>35.676086773146217</v>
      </c>
      <c r="AB145" s="95">
        <v>254.7278352775358</v>
      </c>
    </row>
    <row r="146" spans="2:28">
      <c r="B146" s="91" t="s">
        <v>500</v>
      </c>
      <c r="C146" s="91" t="s">
        <v>501</v>
      </c>
      <c r="D146" s="92">
        <v>345</v>
      </c>
      <c r="I146" s="93">
        <v>2769.4147015937756</v>
      </c>
      <c r="K146" s="94" t="s">
        <v>233</v>
      </c>
      <c r="L146" s="94" t="s">
        <v>234</v>
      </c>
      <c r="M146" s="91" t="s">
        <v>500</v>
      </c>
      <c r="N146" s="91" t="s">
        <v>501</v>
      </c>
      <c r="O146" s="95">
        <v>2722.6356971949895</v>
      </c>
      <c r="P146" s="95">
        <v>219.82334138062015</v>
      </c>
      <c r="Q146" s="95">
        <v>758.74942758685688</v>
      </c>
      <c r="R146" s="95">
        <v>3701.2084661624667</v>
      </c>
      <c r="T146" s="95">
        <v>1813.5441054952746</v>
      </c>
      <c r="U146" s="95">
        <v>146.42404249008419</v>
      </c>
      <c r="V146" s="95">
        <v>505.40200929772425</v>
      </c>
      <c r="W146" s="95">
        <v>2465.3701572830832</v>
      </c>
      <c r="Y146" s="95">
        <v>286.91718718361653</v>
      </c>
      <c r="Z146" s="95">
        <v>23.165455022576385</v>
      </c>
      <c r="AA146" s="95">
        <v>79.958641460803932</v>
      </c>
      <c r="AB146" s="95">
        <v>390.04128366699683</v>
      </c>
    </row>
    <row r="147" spans="2:28">
      <c r="B147" s="91" t="s">
        <v>502</v>
      </c>
      <c r="C147" s="91" t="s">
        <v>503</v>
      </c>
      <c r="D147" s="92">
        <v>144</v>
      </c>
      <c r="I147" s="93">
        <v>144</v>
      </c>
      <c r="K147" s="94" t="s">
        <v>237</v>
      </c>
      <c r="L147" s="94" t="s">
        <v>238</v>
      </c>
      <c r="M147" s="91" t="s">
        <v>502</v>
      </c>
      <c r="N147" s="91" t="s">
        <v>503</v>
      </c>
      <c r="O147" s="95">
        <v>128.92811747522995</v>
      </c>
      <c r="P147" s="95">
        <v>460.26132124606994</v>
      </c>
      <c r="Q147" s="95">
        <v>409.71874404621281</v>
      </c>
      <c r="R147" s="95">
        <v>998.9081827675127</v>
      </c>
      <c r="T147" s="95">
        <v>84.99200252634904</v>
      </c>
      <c r="U147" s="95">
        <v>303.41350005085036</v>
      </c>
      <c r="V147" s="95">
        <v>270.09481881063329</v>
      </c>
      <c r="W147" s="95">
        <v>658.50032138783263</v>
      </c>
      <c r="Y147" s="95">
        <v>5.8997197331543845</v>
      </c>
      <c r="Z147" s="95">
        <v>21.061447669743888</v>
      </c>
      <c r="AA147" s="95">
        <v>18.748631459363988</v>
      </c>
      <c r="AB147" s="95">
        <v>45.709798862262261</v>
      </c>
    </row>
    <row r="148" spans="2:28">
      <c r="B148" s="91" t="s">
        <v>504</v>
      </c>
      <c r="C148" s="91" t="s">
        <v>505</v>
      </c>
      <c r="D148" s="92">
        <v>108</v>
      </c>
      <c r="I148" s="93">
        <v>108</v>
      </c>
      <c r="K148" s="94" t="s">
        <v>237</v>
      </c>
      <c r="L148" s="94" t="s">
        <v>238</v>
      </c>
      <c r="M148" s="91" t="s">
        <v>504</v>
      </c>
      <c r="N148" s="91" t="s">
        <v>505</v>
      </c>
      <c r="O148" s="95">
        <v>92.805641034079869</v>
      </c>
      <c r="P148" s="95">
        <v>69.34744839236312</v>
      </c>
      <c r="Q148" s="95">
        <v>217.81197351584265</v>
      </c>
      <c r="R148" s="95">
        <v>379.96506294228561</v>
      </c>
      <c r="T148" s="95">
        <v>61.12716994305319</v>
      </c>
      <c r="U148" s="95">
        <v>45.676245708388038</v>
      </c>
      <c r="V148" s="95">
        <v>143.4635801485978</v>
      </c>
      <c r="W148" s="95">
        <v>250.26699580003901</v>
      </c>
      <c r="Y148" s="95">
        <v>4.6697928118111811</v>
      </c>
      <c r="Z148" s="95">
        <v>3.4894238368676858</v>
      </c>
      <c r="AA148" s="95">
        <v>10.959859518422794</v>
      </c>
      <c r="AB148" s="95">
        <v>19.11907616710166</v>
      </c>
    </row>
    <row r="149" spans="2:28">
      <c r="B149" s="91" t="s">
        <v>506</v>
      </c>
      <c r="C149" s="91" t="s">
        <v>507</v>
      </c>
      <c r="D149" s="92">
        <v>5</v>
      </c>
      <c r="I149" s="93">
        <v>5</v>
      </c>
      <c r="K149" s="94" t="s">
        <v>241</v>
      </c>
      <c r="L149" s="94" t="s">
        <v>242</v>
      </c>
      <c r="M149" s="91" t="s">
        <v>506</v>
      </c>
      <c r="N149" s="91" t="s">
        <v>507</v>
      </c>
      <c r="O149" s="95">
        <v>4.6653182228303445</v>
      </c>
      <c r="P149" s="95">
        <v>365.06158767586578</v>
      </c>
      <c r="Q149" s="95">
        <v>100.59909257184867</v>
      </c>
      <c r="R149" s="95">
        <v>470.32599847054485</v>
      </c>
      <c r="T149" s="95">
        <v>3.3776134488275775</v>
      </c>
      <c r="U149" s="95">
        <v>264.29856856287415</v>
      </c>
      <c r="V149" s="95">
        <v>72.832083853946969</v>
      </c>
      <c r="W149" s="95">
        <v>340.5082658656487</v>
      </c>
      <c r="Y149" s="95">
        <v>0.13854067114369489</v>
      </c>
      <c r="Z149" s="95">
        <v>10.840820486349163</v>
      </c>
      <c r="AA149" s="95">
        <v>2.9873773096865621</v>
      </c>
      <c r="AB149" s="95">
        <v>13.966738467179418</v>
      </c>
    </row>
    <row r="150" spans="2:28">
      <c r="B150" s="91" t="s">
        <v>508</v>
      </c>
      <c r="C150" s="91" t="s">
        <v>509</v>
      </c>
      <c r="D150" s="92">
        <v>107</v>
      </c>
      <c r="I150" s="93">
        <v>107</v>
      </c>
      <c r="K150" s="94" t="s">
        <v>241</v>
      </c>
      <c r="L150" s="94" t="s">
        <v>242</v>
      </c>
      <c r="M150" s="91" t="s">
        <v>508</v>
      </c>
      <c r="N150" s="91" t="s">
        <v>509</v>
      </c>
      <c r="O150" s="95">
        <v>107</v>
      </c>
      <c r="P150" s="95">
        <v>0</v>
      </c>
      <c r="Q150" s="95">
        <v>229.72769283493386</v>
      </c>
      <c r="R150" s="95">
        <v>336.72769283493386</v>
      </c>
      <c r="T150" s="95">
        <v>80.345429557284049</v>
      </c>
      <c r="U150" s="95">
        <v>0</v>
      </c>
      <c r="V150" s="95">
        <v>172.50065571987446</v>
      </c>
      <c r="W150" s="95">
        <v>252.84608527715852</v>
      </c>
      <c r="Y150" s="95">
        <v>3.0266292375772461</v>
      </c>
      <c r="Z150" s="95">
        <v>0</v>
      </c>
      <c r="AA150" s="95">
        <v>6.498135998274539</v>
      </c>
      <c r="AB150" s="95">
        <v>9.5247652358517847</v>
      </c>
    </row>
    <row r="151" spans="2:28">
      <c r="B151" s="91" t="s">
        <v>510</v>
      </c>
      <c r="C151" s="91" t="s">
        <v>511</v>
      </c>
      <c r="D151" s="92">
        <v>767.57081158238168</v>
      </c>
      <c r="I151" s="93">
        <v>767.57081158238168</v>
      </c>
      <c r="K151" s="94" t="s">
        <v>241</v>
      </c>
      <c r="L151" s="94" t="s">
        <v>242</v>
      </c>
      <c r="M151" s="91" t="s">
        <v>510</v>
      </c>
      <c r="N151" s="91" t="s">
        <v>511</v>
      </c>
      <c r="O151" s="95">
        <v>767.57081158238168</v>
      </c>
      <c r="P151" s="95">
        <v>0</v>
      </c>
      <c r="Q151" s="95">
        <v>936.26040306664322</v>
      </c>
      <c r="R151" s="95">
        <v>1703.8312146490248</v>
      </c>
      <c r="T151" s="95">
        <v>694.83216557911908</v>
      </c>
      <c r="U151" s="95">
        <v>0</v>
      </c>
      <c r="V151" s="95">
        <v>847.53593231046557</v>
      </c>
      <c r="W151" s="95">
        <v>1542.3680978895845</v>
      </c>
      <c r="Y151" s="95">
        <v>0</v>
      </c>
      <c r="Z151" s="95">
        <v>0</v>
      </c>
      <c r="AA151" s="95">
        <v>0</v>
      </c>
      <c r="AB151" s="95">
        <v>0</v>
      </c>
    </row>
    <row r="152" spans="2:28">
      <c r="B152" s="91" t="s">
        <v>512</v>
      </c>
      <c r="C152" s="91" t="s">
        <v>513</v>
      </c>
      <c r="D152" s="92">
        <v>47</v>
      </c>
      <c r="I152" s="93">
        <v>47</v>
      </c>
      <c r="K152" s="94" t="s">
        <v>245</v>
      </c>
      <c r="L152" s="94" t="s">
        <v>246</v>
      </c>
      <c r="M152" s="91" t="s">
        <v>512</v>
      </c>
      <c r="N152" s="91" t="s">
        <v>513</v>
      </c>
      <c r="O152" s="95">
        <v>43.993806648882234</v>
      </c>
      <c r="P152" s="95">
        <v>64.001043452135576</v>
      </c>
      <c r="Q152" s="95">
        <v>109.21290748757411</v>
      </c>
      <c r="R152" s="95">
        <v>217.20775758859193</v>
      </c>
      <c r="T152" s="95">
        <v>30.017014924775342</v>
      </c>
      <c r="U152" s="95">
        <v>43.667971081396736</v>
      </c>
      <c r="V152" s="95">
        <v>74.516067686448139</v>
      </c>
      <c r="W152" s="95">
        <v>148.20105369262023</v>
      </c>
      <c r="Y152" s="95">
        <v>1.4708330850780142</v>
      </c>
      <c r="Z152" s="95">
        <v>2.1397296428611803</v>
      </c>
      <c r="AA152" s="95">
        <v>3.6512857123803739</v>
      </c>
      <c r="AB152" s="95">
        <v>7.261848440319568</v>
      </c>
    </row>
    <row r="153" spans="2:28">
      <c r="B153" s="91" t="s">
        <v>514</v>
      </c>
      <c r="C153" s="91" t="s">
        <v>515</v>
      </c>
      <c r="D153" s="92">
        <v>0</v>
      </c>
      <c r="I153" s="93">
        <v>0.86805208753106067</v>
      </c>
      <c r="K153" s="94" t="s">
        <v>245</v>
      </c>
      <c r="L153" s="94" t="s">
        <v>246</v>
      </c>
      <c r="M153" s="91" t="s">
        <v>514</v>
      </c>
      <c r="N153" s="91" t="s">
        <v>515</v>
      </c>
      <c r="O153" s="95">
        <v>0.11508266311964818</v>
      </c>
      <c r="P153" s="95">
        <v>0.37032201333529913</v>
      </c>
      <c r="Q153" s="95">
        <v>9.6402423079282637E-2</v>
      </c>
      <c r="R153" s="95">
        <v>0.58180709953422993</v>
      </c>
      <c r="T153" s="95">
        <v>6.8768908449545862E-2</v>
      </c>
      <c r="U153" s="95">
        <v>0.22128998357841045</v>
      </c>
      <c r="V153" s="95">
        <v>5.76063259864006E-2</v>
      </c>
      <c r="W153" s="95">
        <v>0.3476652180143569</v>
      </c>
      <c r="Y153" s="95">
        <v>3.8801184839479656E-3</v>
      </c>
      <c r="Z153" s="95">
        <v>1.2485749373571779E-2</v>
      </c>
      <c r="AA153" s="95">
        <v>3.2502969043947515E-3</v>
      </c>
      <c r="AB153" s="95">
        <v>1.9616164761914495E-2</v>
      </c>
    </row>
    <row r="154" spans="2:28">
      <c r="B154" s="91" t="s">
        <v>516</v>
      </c>
      <c r="C154" s="91" t="s">
        <v>517</v>
      </c>
      <c r="D154" s="92">
        <v>10</v>
      </c>
      <c r="I154" s="93">
        <v>10</v>
      </c>
      <c r="K154" s="94" t="s">
        <v>245</v>
      </c>
      <c r="L154" s="94" t="s">
        <v>246</v>
      </c>
      <c r="M154" s="91" t="s">
        <v>516</v>
      </c>
      <c r="N154" s="91" t="s">
        <v>517</v>
      </c>
      <c r="O154" s="95">
        <v>6.8317586101798238</v>
      </c>
      <c r="P154" s="95">
        <v>25.31626972102336</v>
      </c>
      <c r="Q154" s="95">
        <v>20.519056159612596</v>
      </c>
      <c r="R154" s="95">
        <v>52.667084490815782</v>
      </c>
      <c r="T154" s="95">
        <v>5.4480563900862595</v>
      </c>
      <c r="U154" s="95">
        <v>20.18872048863831</v>
      </c>
      <c r="V154" s="95">
        <v>16.363133039030743</v>
      </c>
      <c r="W154" s="95">
        <v>41.999909917755311</v>
      </c>
      <c r="Y154" s="95">
        <v>1.1075401260101048</v>
      </c>
      <c r="Z154" s="95">
        <v>4.1041825621807178</v>
      </c>
      <c r="AA154" s="95">
        <v>3.3264755594207931</v>
      </c>
      <c r="AB154" s="95">
        <v>8.5381982476116161</v>
      </c>
    </row>
    <row r="155" spans="2:28">
      <c r="B155" s="91" t="s">
        <v>518</v>
      </c>
      <c r="C155" s="91" t="s">
        <v>519</v>
      </c>
      <c r="D155" s="92">
        <v>31</v>
      </c>
      <c r="I155" s="93">
        <v>167.70800565707535</v>
      </c>
      <c r="K155" s="94" t="s">
        <v>245</v>
      </c>
      <c r="L155" s="94" t="s">
        <v>246</v>
      </c>
      <c r="M155" s="91" t="s">
        <v>518</v>
      </c>
      <c r="N155" s="91" t="s">
        <v>519</v>
      </c>
      <c r="O155" s="95">
        <v>110.44107354523523</v>
      </c>
      <c r="P155" s="95">
        <v>325.89625487035062</v>
      </c>
      <c r="Q155" s="95">
        <v>61.867976316301473</v>
      </c>
      <c r="R155" s="95">
        <v>498.20530473188728</v>
      </c>
      <c r="T155" s="95">
        <v>83.632013315254511</v>
      </c>
      <c r="U155" s="95">
        <v>246.78644504071485</v>
      </c>
      <c r="V155" s="95">
        <v>46.849810971400181</v>
      </c>
      <c r="W155" s="95">
        <v>377.26826932736958</v>
      </c>
      <c r="Y155" s="95">
        <v>19.14287469894721</v>
      </c>
      <c r="Z155" s="95">
        <v>56.487962055928776</v>
      </c>
      <c r="AA155" s="95">
        <v>10.723645474301788</v>
      </c>
      <c r="AB155" s="95">
        <v>86.354482229177776</v>
      </c>
    </row>
    <row r="156" spans="2:28">
      <c r="B156" s="91" t="s">
        <v>520</v>
      </c>
      <c r="C156" s="91" t="s">
        <v>521</v>
      </c>
      <c r="D156" s="92">
        <v>0</v>
      </c>
      <c r="I156" s="93">
        <v>0</v>
      </c>
      <c r="K156" s="94" t="s">
        <v>245</v>
      </c>
      <c r="L156" s="94" t="s">
        <v>246</v>
      </c>
      <c r="M156" s="91" t="s">
        <v>520</v>
      </c>
      <c r="N156" s="91" t="s">
        <v>521</v>
      </c>
      <c r="O156" s="95">
        <v>0</v>
      </c>
      <c r="P156" s="95">
        <v>331.37843875002613</v>
      </c>
      <c r="Q156" s="95">
        <v>39.069641535279999</v>
      </c>
      <c r="R156" s="95">
        <v>370.4480802853061</v>
      </c>
      <c r="T156" s="95">
        <v>0</v>
      </c>
      <c r="U156" s="95">
        <v>50.864416462243533</v>
      </c>
      <c r="V156" s="95">
        <v>5.9969336737087069</v>
      </c>
      <c r="W156" s="95">
        <v>56.861350135952236</v>
      </c>
      <c r="Y156" s="95">
        <v>0</v>
      </c>
      <c r="Z156" s="95">
        <v>0</v>
      </c>
      <c r="AA156" s="95">
        <v>0</v>
      </c>
      <c r="AB156" s="95">
        <v>0</v>
      </c>
    </row>
    <row r="157" spans="2:28">
      <c r="B157" s="91" t="s">
        <v>522</v>
      </c>
      <c r="C157" s="91" t="s">
        <v>523</v>
      </c>
      <c r="D157" s="92">
        <v>0</v>
      </c>
      <c r="I157" s="93">
        <v>0</v>
      </c>
      <c r="K157" s="94" t="s">
        <v>245</v>
      </c>
      <c r="L157" s="94" t="s">
        <v>246</v>
      </c>
      <c r="M157" s="91" t="s">
        <v>522</v>
      </c>
      <c r="N157" s="91" t="s">
        <v>523</v>
      </c>
      <c r="O157" s="95">
        <v>0</v>
      </c>
      <c r="P157" s="95">
        <v>222.65952696601607</v>
      </c>
      <c r="Q157" s="95">
        <v>21.324166185851023</v>
      </c>
      <c r="R157" s="95">
        <v>243.9836931518671</v>
      </c>
      <c r="T157" s="95">
        <v>0</v>
      </c>
      <c r="U157" s="95">
        <v>20.427743868905978</v>
      </c>
      <c r="V157" s="95">
        <v>1.9563708366677504</v>
      </c>
      <c r="W157" s="95">
        <v>22.38411470557373</v>
      </c>
      <c r="Y157" s="95">
        <v>0</v>
      </c>
      <c r="Z157" s="95">
        <v>0</v>
      </c>
      <c r="AA157" s="95">
        <v>0</v>
      </c>
      <c r="AB157" s="95">
        <v>0</v>
      </c>
    </row>
    <row r="158" spans="2:28">
      <c r="B158" s="91" t="s">
        <v>524</v>
      </c>
      <c r="C158" s="91" t="s">
        <v>525</v>
      </c>
      <c r="D158" s="92">
        <v>0</v>
      </c>
      <c r="I158" s="93">
        <v>0</v>
      </c>
      <c r="K158" s="94" t="s">
        <v>245</v>
      </c>
      <c r="L158" s="94" t="s">
        <v>246</v>
      </c>
      <c r="M158" s="91" t="s">
        <v>524</v>
      </c>
      <c r="N158" s="91" t="s">
        <v>525</v>
      </c>
      <c r="O158" s="95">
        <v>0</v>
      </c>
      <c r="P158" s="95">
        <v>34.722996608034535</v>
      </c>
      <c r="Q158" s="95">
        <v>2.2892058761294409</v>
      </c>
      <c r="R158" s="95">
        <v>37.012202484163979</v>
      </c>
      <c r="T158" s="95">
        <v>0</v>
      </c>
      <c r="U158" s="95">
        <v>5.0236259946207014</v>
      </c>
      <c r="V158" s="95">
        <v>0.3311959009811184</v>
      </c>
      <c r="W158" s="95">
        <v>5.3548218956018196</v>
      </c>
      <c r="Y158" s="95">
        <v>0</v>
      </c>
      <c r="Z158" s="95">
        <v>0.16164080253648319</v>
      </c>
      <c r="AA158" s="95">
        <v>1.0656599692872566E-2</v>
      </c>
      <c r="AB158" s="95">
        <v>0.17229740222935575</v>
      </c>
    </row>
    <row r="159" spans="2:28">
      <c r="B159" s="91" t="s">
        <v>526</v>
      </c>
      <c r="C159" s="91" t="s">
        <v>527</v>
      </c>
      <c r="D159" s="92">
        <v>1</v>
      </c>
      <c r="I159" s="93">
        <v>2.1276193625953352</v>
      </c>
      <c r="K159" s="94" t="s">
        <v>245</v>
      </c>
      <c r="L159" s="94" t="s">
        <v>246</v>
      </c>
      <c r="M159" s="91" t="s">
        <v>526</v>
      </c>
      <c r="N159" s="91" t="s">
        <v>527</v>
      </c>
      <c r="O159" s="95">
        <v>1.5553379012727859</v>
      </c>
      <c r="P159" s="95">
        <v>18.56033668210971</v>
      </c>
      <c r="Q159" s="95">
        <v>4.254183519811221</v>
      </c>
      <c r="R159" s="95">
        <v>24.369858103193717</v>
      </c>
      <c r="T159" s="95">
        <v>0.68929747897316651</v>
      </c>
      <c r="U159" s="95">
        <v>8.2256037568440767</v>
      </c>
      <c r="V159" s="95">
        <v>1.8853767871890639</v>
      </c>
      <c r="W159" s="95">
        <v>10.800278023006307</v>
      </c>
      <c r="Y159" s="95">
        <v>6.0945842526363078E-3</v>
      </c>
      <c r="Z159" s="95">
        <v>7.2728592014536478E-2</v>
      </c>
      <c r="AA159" s="95">
        <v>1.6669998118382524E-2</v>
      </c>
      <c r="AB159" s="95">
        <v>9.5493174385555296E-2</v>
      </c>
    </row>
    <row r="160" spans="2:28">
      <c r="B160" s="91" t="s">
        <v>528</v>
      </c>
      <c r="C160" s="91" t="s">
        <v>529</v>
      </c>
      <c r="D160" s="92">
        <v>0</v>
      </c>
      <c r="I160" s="93">
        <v>2.5685078496555356</v>
      </c>
      <c r="K160" s="94" t="s">
        <v>245</v>
      </c>
      <c r="L160" s="94" t="s">
        <v>246</v>
      </c>
      <c r="M160" s="91" t="s">
        <v>528</v>
      </c>
      <c r="N160" s="91" t="s">
        <v>529</v>
      </c>
      <c r="O160" s="95">
        <v>2.5697008398318735</v>
      </c>
      <c r="P160" s="95">
        <v>79.331041331053726</v>
      </c>
      <c r="Q160" s="95">
        <v>6.2290048881614259</v>
      </c>
      <c r="R160" s="95">
        <v>88.12974705904702</v>
      </c>
      <c r="T160" s="95">
        <v>1.649045569695589</v>
      </c>
      <c r="U160" s="95">
        <v>50.90884519260652</v>
      </c>
      <c r="V160" s="95">
        <v>3.9973185809079714</v>
      </c>
      <c r="W160" s="95">
        <v>56.55520934321008</v>
      </c>
      <c r="Y160" s="95">
        <v>1.4456012825336823E-3</v>
      </c>
      <c r="Z160" s="95">
        <v>4.4628173566074326E-2</v>
      </c>
      <c r="AA160" s="95">
        <v>3.5041656661574179E-3</v>
      </c>
      <c r="AB160" s="95">
        <v>4.9577940514765426E-2</v>
      </c>
    </row>
    <row r="161" spans="2:28">
      <c r="B161" s="91" t="s">
        <v>530</v>
      </c>
      <c r="C161" s="91" t="s">
        <v>531</v>
      </c>
      <c r="D161" s="92">
        <v>12</v>
      </c>
      <c r="I161" s="93">
        <v>12.855915752140818</v>
      </c>
      <c r="K161" s="94" t="s">
        <v>245</v>
      </c>
      <c r="L161" s="94" t="s">
        <v>246</v>
      </c>
      <c r="M161" s="91" t="s">
        <v>530</v>
      </c>
      <c r="N161" s="91" t="s">
        <v>531</v>
      </c>
      <c r="O161" s="95">
        <v>0</v>
      </c>
      <c r="P161" s="95">
        <v>0</v>
      </c>
      <c r="Q161" s="95">
        <v>0</v>
      </c>
      <c r="R161" s="95">
        <v>0</v>
      </c>
      <c r="T161" s="95">
        <v>0</v>
      </c>
      <c r="U161" s="95">
        <v>0</v>
      </c>
      <c r="V161" s="95">
        <v>0</v>
      </c>
      <c r="W161" s="95">
        <v>0</v>
      </c>
      <c r="Y161" s="95">
        <v>0</v>
      </c>
      <c r="Z161" s="95">
        <v>0</v>
      </c>
      <c r="AA161" s="95">
        <v>0</v>
      </c>
      <c r="AB161" s="95">
        <v>0</v>
      </c>
    </row>
    <row r="162" spans="2:28">
      <c r="B162" s="91" t="s">
        <v>532</v>
      </c>
      <c r="C162" s="91" t="s">
        <v>533</v>
      </c>
      <c r="D162" s="92">
        <v>1</v>
      </c>
      <c r="I162" s="93">
        <v>11.664699228810671</v>
      </c>
      <c r="K162" s="94" t="s">
        <v>245</v>
      </c>
      <c r="L162" s="94" t="s">
        <v>246</v>
      </c>
      <c r="M162" s="91" t="s">
        <v>532</v>
      </c>
      <c r="N162" s="91" t="s">
        <v>533</v>
      </c>
      <c r="O162" s="95">
        <v>5.0113224878548275</v>
      </c>
      <c r="P162" s="95">
        <v>13.425601490376717</v>
      </c>
      <c r="Q162" s="95">
        <v>2.0019591781473927</v>
      </c>
      <c r="R162" s="95">
        <v>20.438883156378935</v>
      </c>
      <c r="T162" s="95">
        <v>3.4621692962359956</v>
      </c>
      <c r="U162" s="95">
        <v>9.2753370744215839</v>
      </c>
      <c r="V162" s="95">
        <v>1.3830923106021704</v>
      </c>
      <c r="W162" s="95">
        <v>14.12059868125975</v>
      </c>
      <c r="Y162" s="95">
        <v>0.45893235831180412</v>
      </c>
      <c r="Z162" s="95">
        <v>1.2295043810622051</v>
      </c>
      <c r="AA162" s="95">
        <v>0.18333760182024025</v>
      </c>
      <c r="AB162" s="95">
        <v>1.8717743411942493</v>
      </c>
    </row>
    <row r="163" spans="2:28">
      <c r="B163" s="91" t="s">
        <v>534</v>
      </c>
      <c r="C163" s="91" t="s">
        <v>535</v>
      </c>
      <c r="D163" s="92">
        <v>0</v>
      </c>
      <c r="I163" s="93">
        <v>14.699349770128704</v>
      </c>
      <c r="K163" s="94" t="s">
        <v>245</v>
      </c>
      <c r="L163" s="94" t="s">
        <v>246</v>
      </c>
      <c r="M163" s="91" t="s">
        <v>534</v>
      </c>
      <c r="N163" s="91" t="s">
        <v>535</v>
      </c>
      <c r="O163" s="95">
        <v>6.5150234592214522</v>
      </c>
      <c r="P163" s="95">
        <v>21.062666964129594</v>
      </c>
      <c r="Q163" s="95">
        <v>3.2584628344177928</v>
      </c>
      <c r="R163" s="95">
        <v>30.836153257768839</v>
      </c>
      <c r="T163" s="95">
        <v>4.2007626875661392</v>
      </c>
      <c r="U163" s="95">
        <v>13.580805355092441</v>
      </c>
      <c r="V163" s="95">
        <v>2.1009945979962739</v>
      </c>
      <c r="W163" s="95">
        <v>19.882562640654854</v>
      </c>
      <c r="Y163" s="95">
        <v>0.46000675174296179</v>
      </c>
      <c r="Z163" s="95">
        <v>1.4871733116323851</v>
      </c>
      <c r="AA163" s="95">
        <v>0.23007053060017901</v>
      </c>
      <c r="AB163" s="95">
        <v>2.177250593975526</v>
      </c>
    </row>
    <row r="164" spans="2:28">
      <c r="B164" s="91" t="s">
        <v>536</v>
      </c>
      <c r="C164" s="91" t="s">
        <v>537</v>
      </c>
      <c r="D164" s="92">
        <v>0</v>
      </c>
      <c r="I164" s="93">
        <v>0</v>
      </c>
      <c r="K164" s="94" t="s">
        <v>245</v>
      </c>
      <c r="L164" s="94" t="s">
        <v>246</v>
      </c>
      <c r="M164" s="91" t="s">
        <v>536</v>
      </c>
      <c r="N164" s="91" t="s">
        <v>537</v>
      </c>
      <c r="O164" s="95">
        <v>0</v>
      </c>
      <c r="P164" s="95">
        <v>13.886768981880115</v>
      </c>
      <c r="Q164" s="95">
        <v>2.1873532915593392</v>
      </c>
      <c r="R164" s="95">
        <v>16.074122273439453</v>
      </c>
      <c r="T164" s="95">
        <v>0</v>
      </c>
      <c r="U164" s="95">
        <v>8.0593959785755693</v>
      </c>
      <c r="V164" s="95">
        <v>1.2694634975723949</v>
      </c>
      <c r="W164" s="95">
        <v>9.3288594761479651</v>
      </c>
      <c r="Y164" s="95">
        <v>0</v>
      </c>
      <c r="Z164" s="95">
        <v>1.2736751604039642</v>
      </c>
      <c r="AA164" s="95">
        <v>0.20062100537009078</v>
      </c>
      <c r="AB164" s="95">
        <v>1.474296165774055</v>
      </c>
    </row>
    <row r="165" spans="2:28">
      <c r="B165" s="91" t="s">
        <v>538</v>
      </c>
      <c r="C165" s="91" t="s">
        <v>539</v>
      </c>
      <c r="D165" s="92">
        <v>18</v>
      </c>
      <c r="I165" s="93">
        <v>18</v>
      </c>
      <c r="K165" s="94" t="s">
        <v>245</v>
      </c>
      <c r="L165" s="94" t="s">
        <v>246</v>
      </c>
      <c r="M165" s="91" t="s">
        <v>538</v>
      </c>
      <c r="N165" s="91" t="s">
        <v>539</v>
      </c>
      <c r="O165" s="95">
        <v>12.042345658749326</v>
      </c>
      <c r="P165" s="95">
        <v>76.876064952784859</v>
      </c>
      <c r="Q165" s="95">
        <v>39.8378790255315</v>
      </c>
      <c r="R165" s="95">
        <v>128.75628963706569</v>
      </c>
      <c r="T165" s="95">
        <v>8.0543421831100321</v>
      </c>
      <c r="U165" s="95">
        <v>51.41740242033778</v>
      </c>
      <c r="V165" s="95">
        <v>26.644967568078997</v>
      </c>
      <c r="W165" s="95">
        <v>86.116712171526814</v>
      </c>
      <c r="Y165" s="95">
        <v>1.0855906143569962</v>
      </c>
      <c r="Z165" s="95">
        <v>6.9302058707148486</v>
      </c>
      <c r="AA165" s="95">
        <v>3.5912959809939529</v>
      </c>
      <c r="AB165" s="95">
        <v>11.607092466065799</v>
      </c>
    </row>
    <row r="166" spans="2:28">
      <c r="B166" s="91" t="s">
        <v>540</v>
      </c>
      <c r="C166" s="91" t="s">
        <v>541</v>
      </c>
      <c r="D166" s="92">
        <v>1</v>
      </c>
      <c r="I166" s="93">
        <v>1</v>
      </c>
      <c r="K166" s="94" t="s">
        <v>245</v>
      </c>
      <c r="L166" s="94" t="s">
        <v>246</v>
      </c>
      <c r="M166" s="91" t="s">
        <v>540</v>
      </c>
      <c r="N166" s="91" t="s">
        <v>541</v>
      </c>
      <c r="O166" s="95">
        <v>0.87513375586468023</v>
      </c>
      <c r="P166" s="95">
        <v>23.532545267766658</v>
      </c>
      <c r="Q166" s="95">
        <v>12.645078946634976</v>
      </c>
      <c r="R166" s="95">
        <v>37.052757970266313</v>
      </c>
      <c r="T166" s="95">
        <v>0.68854480456701372</v>
      </c>
      <c r="U166" s="95">
        <v>18.515126029333807</v>
      </c>
      <c r="V166" s="95">
        <v>9.9489973432033114</v>
      </c>
      <c r="W166" s="95">
        <v>29.152668177104132</v>
      </c>
      <c r="Y166" s="95">
        <v>0.15719480143570538</v>
      </c>
      <c r="Z166" s="95">
        <v>4.2270038789537052</v>
      </c>
      <c r="AA166" s="95">
        <v>2.2713564193294165</v>
      </c>
      <c r="AB166" s="95">
        <v>6.6555550997188266</v>
      </c>
    </row>
    <row r="167" spans="2:28">
      <c r="B167" s="91" t="s">
        <v>542</v>
      </c>
      <c r="C167" s="91" t="s">
        <v>543</v>
      </c>
      <c r="D167" s="92">
        <v>112</v>
      </c>
      <c r="I167" s="93">
        <v>112</v>
      </c>
      <c r="K167" s="94" t="s">
        <v>249</v>
      </c>
      <c r="L167" s="94" t="s">
        <v>250</v>
      </c>
      <c r="M167" s="91" t="s">
        <v>542</v>
      </c>
      <c r="N167" s="91" t="s">
        <v>543</v>
      </c>
      <c r="O167" s="95">
        <v>90.686024862242107</v>
      </c>
      <c r="P167" s="95">
        <v>133.44226423211543</v>
      </c>
      <c r="Q167" s="95">
        <v>245.62274730002775</v>
      </c>
      <c r="R167" s="95">
        <v>469.75103639438532</v>
      </c>
      <c r="T167" s="95">
        <v>60.241885882576248</v>
      </c>
      <c r="U167" s="95">
        <v>88.644459452216125</v>
      </c>
      <c r="V167" s="95">
        <v>163.16491472076751</v>
      </c>
      <c r="W167" s="95">
        <v>312.05126005555985</v>
      </c>
      <c r="Y167" s="95">
        <v>1.6880420836992185</v>
      </c>
      <c r="Z167" s="95">
        <v>2.4839125776005773</v>
      </c>
      <c r="AA167" s="95">
        <v>4.5720554494047141</v>
      </c>
      <c r="AB167" s="95">
        <v>8.7440101107045098</v>
      </c>
    </row>
    <row r="168" spans="2:28">
      <c r="B168" s="91" t="s">
        <v>544</v>
      </c>
      <c r="C168" s="91" t="s">
        <v>545</v>
      </c>
      <c r="D168" s="92">
        <v>8</v>
      </c>
      <c r="I168" s="93">
        <v>8</v>
      </c>
      <c r="K168" s="94" t="s">
        <v>249</v>
      </c>
      <c r="L168" s="94" t="s">
        <v>250</v>
      </c>
      <c r="M168" s="91" t="s">
        <v>544</v>
      </c>
      <c r="N168" s="91" t="s">
        <v>545</v>
      </c>
      <c r="O168" s="95">
        <v>6.0870067372473535</v>
      </c>
      <c r="P168" s="95">
        <v>25.879537241546515</v>
      </c>
      <c r="Q168" s="95">
        <v>23.048966010554018</v>
      </c>
      <c r="R168" s="95">
        <v>55.01550998934789</v>
      </c>
      <c r="T168" s="95">
        <v>2.5776104002894993</v>
      </c>
      <c r="U168" s="95">
        <v>10.958976591942449</v>
      </c>
      <c r="V168" s="95">
        <v>9.7603398631344334</v>
      </c>
      <c r="W168" s="95">
        <v>23.29692685536638</v>
      </c>
      <c r="Y168" s="95">
        <v>0.11472439460481242</v>
      </c>
      <c r="Z168" s="95">
        <v>0.48776260169407321</v>
      </c>
      <c r="AA168" s="95">
        <v>0.43441362659366717</v>
      </c>
      <c r="AB168" s="95">
        <v>1.0369006228925528</v>
      </c>
    </row>
    <row r="169" spans="2:28">
      <c r="B169" s="91" t="s">
        <v>546</v>
      </c>
      <c r="C169" s="91" t="s">
        <v>547</v>
      </c>
      <c r="D169" s="92">
        <v>6</v>
      </c>
      <c r="I169" s="93">
        <v>5.8319686092788601</v>
      </c>
      <c r="K169" s="94" t="s">
        <v>249</v>
      </c>
      <c r="L169" s="94" t="s">
        <v>250</v>
      </c>
      <c r="M169" s="91" t="s">
        <v>546</v>
      </c>
      <c r="N169" s="91" t="s">
        <v>547</v>
      </c>
      <c r="O169" s="95">
        <v>3.5925249154097818</v>
      </c>
      <c r="P169" s="95">
        <v>166.06240016574728</v>
      </c>
      <c r="Q169" s="95">
        <v>51.739082931018395</v>
      </c>
      <c r="R169" s="95">
        <v>221.39400801217545</v>
      </c>
      <c r="T169" s="95">
        <v>2.1406113670108353</v>
      </c>
      <c r="U169" s="95">
        <v>98.948530573337251</v>
      </c>
      <c r="V169" s="95">
        <v>30.828810279307742</v>
      </c>
      <c r="W169" s="95">
        <v>131.91795221965583</v>
      </c>
      <c r="Y169" s="95">
        <v>0.25337913983429811</v>
      </c>
      <c r="Z169" s="95">
        <v>11.712305162403183</v>
      </c>
      <c r="AA169" s="95">
        <v>3.64913386477697</v>
      </c>
      <c r="AB169" s="95">
        <v>15.614818167014452</v>
      </c>
    </row>
    <row r="170" spans="2:28">
      <c r="B170" s="91" t="s">
        <v>548</v>
      </c>
      <c r="C170" s="91" t="s">
        <v>549</v>
      </c>
      <c r="D170" s="92">
        <v>2</v>
      </c>
      <c r="I170" s="93">
        <v>2</v>
      </c>
      <c r="K170" s="94" t="s">
        <v>249</v>
      </c>
      <c r="L170" s="94" t="s">
        <v>250</v>
      </c>
      <c r="M170" s="91" t="s">
        <v>548</v>
      </c>
      <c r="N170" s="91" t="s">
        <v>549</v>
      </c>
      <c r="O170" s="95">
        <v>0.67199252511095531</v>
      </c>
      <c r="P170" s="95">
        <v>19.577433093548958</v>
      </c>
      <c r="Q170" s="95">
        <v>7.83208259866307</v>
      </c>
      <c r="R170" s="95">
        <v>28.081508217322984</v>
      </c>
      <c r="T170" s="95">
        <v>0.16880986874181009</v>
      </c>
      <c r="U170" s="95">
        <v>4.9180069529462243</v>
      </c>
      <c r="V170" s="95">
        <v>1.9674814615490333</v>
      </c>
      <c r="W170" s="95">
        <v>7.0542982832370678</v>
      </c>
      <c r="Y170" s="95">
        <v>4.5268155277915834E-2</v>
      </c>
      <c r="Z170" s="95">
        <v>1.3188156833670921</v>
      </c>
      <c r="AA170" s="95">
        <v>0.52760100444153346</v>
      </c>
      <c r="AB170" s="95">
        <v>1.8916848430865416</v>
      </c>
    </row>
    <row r="171" spans="2:28">
      <c r="B171" s="91" t="s">
        <v>550</v>
      </c>
      <c r="C171" s="91" t="s">
        <v>551</v>
      </c>
      <c r="D171" s="92">
        <v>9</v>
      </c>
      <c r="I171" s="93">
        <v>7.0553699999999999</v>
      </c>
      <c r="K171" s="94" t="s">
        <v>249</v>
      </c>
      <c r="L171" s="94" t="s">
        <v>250</v>
      </c>
      <c r="M171" s="91" t="s">
        <v>550</v>
      </c>
      <c r="N171" s="91" t="s">
        <v>551</v>
      </c>
      <c r="O171" s="95">
        <v>4.3368937653115562</v>
      </c>
      <c r="P171" s="95">
        <v>58.67710778483729</v>
      </c>
      <c r="Q171" s="95">
        <v>28.101010052691656</v>
      </c>
      <c r="R171" s="95">
        <v>91.115011602840497</v>
      </c>
      <c r="T171" s="95">
        <v>2.7094384520640458</v>
      </c>
      <c r="U171" s="95">
        <v>36.6580369940705</v>
      </c>
      <c r="V171" s="95">
        <v>17.555873235260449</v>
      </c>
      <c r="W171" s="95">
        <v>56.923348681394998</v>
      </c>
      <c r="Y171" s="95">
        <v>0.16395695416422351</v>
      </c>
      <c r="Z171" s="95">
        <v>2.2182973326478623</v>
      </c>
      <c r="AA171" s="95">
        <v>1.0623631258919168</v>
      </c>
      <c r="AB171" s="95">
        <v>3.4446174127040026</v>
      </c>
    </row>
    <row r="172" spans="2:28">
      <c r="B172" s="91" t="s">
        <v>552</v>
      </c>
      <c r="C172" s="91" t="s">
        <v>553</v>
      </c>
      <c r="D172" s="92">
        <v>0</v>
      </c>
      <c r="I172" s="93">
        <v>0</v>
      </c>
      <c r="K172" s="94" t="s">
        <v>253</v>
      </c>
      <c r="L172" s="94" t="s">
        <v>254</v>
      </c>
      <c r="M172" s="91" t="s">
        <v>552</v>
      </c>
      <c r="N172" s="91" t="s">
        <v>553</v>
      </c>
      <c r="O172" s="95">
        <v>0</v>
      </c>
      <c r="P172" s="95">
        <v>15.157137871670855</v>
      </c>
      <c r="Q172" s="95">
        <v>1.3692675838630075</v>
      </c>
      <c r="R172" s="95">
        <v>16.526405455533862</v>
      </c>
      <c r="T172" s="95">
        <v>0</v>
      </c>
      <c r="U172" s="95">
        <v>10.004958231108537</v>
      </c>
      <c r="V172" s="95">
        <v>0.90382927830754944</v>
      </c>
      <c r="W172" s="95">
        <v>10.908787509416086</v>
      </c>
      <c r="Y172" s="95">
        <v>0</v>
      </c>
      <c r="Z172" s="95">
        <v>0.88096100131217581</v>
      </c>
      <c r="AA172" s="95">
        <v>7.9584374831003946E-2</v>
      </c>
      <c r="AB172" s="95">
        <v>0.9605453761431797</v>
      </c>
    </row>
    <row r="173" spans="2:28">
      <c r="B173" s="91" t="s">
        <v>554</v>
      </c>
      <c r="C173" s="91" t="s">
        <v>555</v>
      </c>
      <c r="D173" s="92">
        <v>9</v>
      </c>
      <c r="I173" s="93">
        <v>9</v>
      </c>
      <c r="K173" s="94" t="s">
        <v>253</v>
      </c>
      <c r="L173" s="94" t="s">
        <v>254</v>
      </c>
      <c r="M173" s="91" t="s">
        <v>554</v>
      </c>
      <c r="N173" s="91" t="s">
        <v>555</v>
      </c>
      <c r="O173" s="95">
        <v>9</v>
      </c>
      <c r="P173" s="95">
        <v>19.971157229396152</v>
      </c>
      <c r="Q173" s="95">
        <v>21.950280779042565</v>
      </c>
      <c r="R173" s="95">
        <v>50.921438008438713</v>
      </c>
      <c r="T173" s="95">
        <v>6.5898306515530258</v>
      </c>
      <c r="U173" s="95">
        <v>14.622949339695506</v>
      </c>
      <c r="V173" s="95">
        <v>16.072070343103324</v>
      </c>
      <c r="W173" s="95">
        <v>37.284850334351859</v>
      </c>
      <c r="Y173" s="95">
        <v>0.52300109272190931</v>
      </c>
      <c r="Z173" s="95">
        <v>1.1605485615439162</v>
      </c>
      <c r="AA173" s="95">
        <v>1.2755578703324426</v>
      </c>
      <c r="AB173" s="95">
        <v>2.9591075245982683</v>
      </c>
    </row>
    <row r="174" spans="2:28">
      <c r="B174" s="91" t="s">
        <v>556</v>
      </c>
      <c r="C174" s="91" t="s">
        <v>557</v>
      </c>
      <c r="D174" s="92">
        <v>90</v>
      </c>
      <c r="I174" s="93">
        <v>89.99748733202091</v>
      </c>
      <c r="K174" s="94" t="s">
        <v>257</v>
      </c>
      <c r="L174" s="94" t="s">
        <v>191</v>
      </c>
      <c r="M174" s="91" t="s">
        <v>556</v>
      </c>
      <c r="N174" s="91" t="s">
        <v>557</v>
      </c>
      <c r="O174" s="95">
        <v>61.537537633244355</v>
      </c>
      <c r="P174" s="95">
        <v>0</v>
      </c>
      <c r="Q174" s="95">
        <v>131.4160802091186</v>
      </c>
      <c r="R174" s="95">
        <v>192.95361784236297</v>
      </c>
      <c r="T174" s="95">
        <v>52.789712089495467</v>
      </c>
      <c r="U174" s="95">
        <v>0</v>
      </c>
      <c r="V174" s="95">
        <v>112.73471940842855</v>
      </c>
      <c r="W174" s="95">
        <v>165.52443149792401</v>
      </c>
      <c r="Y174" s="95">
        <v>5.2621585712678671</v>
      </c>
      <c r="Z174" s="95">
        <v>0</v>
      </c>
      <c r="AA174" s="95">
        <v>11.237567823988675</v>
      </c>
      <c r="AB174" s="95">
        <v>16.499726395256541</v>
      </c>
    </row>
    <row r="175" spans="2:28">
      <c r="B175" s="91" t="s">
        <v>558</v>
      </c>
      <c r="C175" s="91" t="s">
        <v>559</v>
      </c>
      <c r="D175" s="92">
        <v>28</v>
      </c>
      <c r="I175" s="93">
        <v>28</v>
      </c>
      <c r="K175" s="94" t="s">
        <v>257</v>
      </c>
      <c r="L175" s="94" t="s">
        <v>191</v>
      </c>
      <c r="M175" s="91" t="s">
        <v>558</v>
      </c>
      <c r="N175" s="91" t="s">
        <v>559</v>
      </c>
      <c r="O175" s="95">
        <v>14.898881431767338</v>
      </c>
      <c r="P175" s="95">
        <v>5.1934161760235344</v>
      </c>
      <c r="Q175" s="95">
        <v>34.197190913509914</v>
      </c>
      <c r="R175" s="95">
        <v>54.289488521300783</v>
      </c>
      <c r="T175" s="95">
        <v>10.62212182865879</v>
      </c>
      <c r="U175" s="95">
        <v>3.7026336226172276</v>
      </c>
      <c r="V175" s="95">
        <v>24.380805347352617</v>
      </c>
      <c r="W175" s="95">
        <v>38.705560798628632</v>
      </c>
      <c r="Y175" s="95">
        <v>1.0379355392996272</v>
      </c>
      <c r="Z175" s="95">
        <v>0.36180106836577258</v>
      </c>
      <c r="AA175" s="95">
        <v>2.382358699604457</v>
      </c>
      <c r="AB175" s="95">
        <v>3.7820953072698567</v>
      </c>
    </row>
    <row r="176" spans="2:28">
      <c r="B176" s="91" t="s">
        <v>560</v>
      </c>
      <c r="C176" s="91" t="s">
        <v>561</v>
      </c>
      <c r="D176" s="92">
        <v>0</v>
      </c>
      <c r="I176" s="93">
        <v>0</v>
      </c>
      <c r="K176" s="94" t="s">
        <v>257</v>
      </c>
      <c r="L176" s="94" t="s">
        <v>191</v>
      </c>
      <c r="M176" s="91" t="s">
        <v>560</v>
      </c>
      <c r="N176" s="91" t="s">
        <v>561</v>
      </c>
      <c r="O176" s="95">
        <v>0</v>
      </c>
      <c r="P176" s="95">
        <v>0</v>
      </c>
      <c r="Q176" s="95">
        <v>0</v>
      </c>
      <c r="R176" s="95">
        <v>0</v>
      </c>
      <c r="T176" s="95">
        <v>0</v>
      </c>
      <c r="U176" s="95">
        <v>0</v>
      </c>
      <c r="V176" s="95">
        <v>0</v>
      </c>
      <c r="W176" s="95">
        <v>0</v>
      </c>
      <c r="Y176" s="95">
        <v>0</v>
      </c>
      <c r="Z176" s="95">
        <v>0</v>
      </c>
      <c r="AA176" s="95">
        <v>0</v>
      </c>
      <c r="AB176" s="95">
        <v>0</v>
      </c>
    </row>
    <row r="177" spans="2:28">
      <c r="B177" s="91" t="s">
        <v>562</v>
      </c>
      <c r="C177" s="91" t="s">
        <v>563</v>
      </c>
      <c r="D177" s="92">
        <v>0</v>
      </c>
      <c r="I177" s="93">
        <v>0</v>
      </c>
      <c r="K177" s="94" t="s">
        <v>257</v>
      </c>
      <c r="L177" s="94" t="s">
        <v>191</v>
      </c>
      <c r="M177" s="91" t="s">
        <v>562</v>
      </c>
      <c r="N177" s="91" t="s">
        <v>563</v>
      </c>
      <c r="O177" s="95">
        <v>0</v>
      </c>
      <c r="P177" s="95">
        <v>0</v>
      </c>
      <c r="Q177" s="95">
        <v>0</v>
      </c>
      <c r="R177" s="95">
        <v>0</v>
      </c>
      <c r="T177" s="95">
        <v>0</v>
      </c>
      <c r="U177" s="95">
        <v>0</v>
      </c>
      <c r="V177" s="95">
        <v>0</v>
      </c>
      <c r="W177" s="95">
        <v>0</v>
      </c>
      <c r="Y177" s="95">
        <v>0</v>
      </c>
      <c r="Z177" s="95">
        <v>0</v>
      </c>
      <c r="AA177" s="95">
        <v>0</v>
      </c>
      <c r="AB177" s="95">
        <v>0</v>
      </c>
    </row>
    <row r="178" spans="2:28">
      <c r="B178" s="91" t="s">
        <v>564</v>
      </c>
      <c r="C178" s="91" t="s">
        <v>565</v>
      </c>
      <c r="D178" s="92">
        <v>45</v>
      </c>
      <c r="I178" s="93">
        <v>45</v>
      </c>
      <c r="K178" s="94" t="s">
        <v>257</v>
      </c>
      <c r="L178" s="94" t="s">
        <v>191</v>
      </c>
      <c r="M178" s="91" t="s">
        <v>564</v>
      </c>
      <c r="N178" s="91" t="s">
        <v>565</v>
      </c>
      <c r="O178" s="95">
        <v>40.702341438776244</v>
      </c>
      <c r="P178" s="95">
        <v>0.27760061502025479</v>
      </c>
      <c r="Q178" s="95">
        <v>88.12872461588303</v>
      </c>
      <c r="R178" s="95">
        <v>129.10866666967954</v>
      </c>
      <c r="T178" s="95">
        <v>22.944020351306552</v>
      </c>
      <c r="U178" s="95">
        <v>0.15648422020488656</v>
      </c>
      <c r="V178" s="95">
        <v>49.678401282221301</v>
      </c>
      <c r="W178" s="95">
        <v>72.778905853732738</v>
      </c>
      <c r="Y178" s="95">
        <v>3.798737176661243</v>
      </c>
      <c r="Z178" s="95">
        <v>2.5908381170839413E-2</v>
      </c>
      <c r="AA178" s="95">
        <v>8.2250271285661221</v>
      </c>
      <c r="AB178" s="95">
        <v>12.049672686398205</v>
      </c>
    </row>
    <row r="179" spans="2:28">
      <c r="B179" s="91" t="s">
        <v>566</v>
      </c>
      <c r="C179" s="91" t="s">
        <v>567</v>
      </c>
      <c r="D179" s="92">
        <v>1</v>
      </c>
      <c r="I179" s="93">
        <v>1</v>
      </c>
      <c r="K179" s="94" t="s">
        <v>257</v>
      </c>
      <c r="L179" s="94" t="s">
        <v>191</v>
      </c>
      <c r="M179" s="91" t="s">
        <v>566</v>
      </c>
      <c r="N179" s="91" t="s">
        <v>567</v>
      </c>
      <c r="O179" s="95">
        <v>0.93526395524997086</v>
      </c>
      <c r="P179" s="95">
        <v>2.9035609279814523</v>
      </c>
      <c r="Q179" s="95">
        <v>4.8954901357184015</v>
      </c>
      <c r="R179" s="95">
        <v>8.7343150189498253</v>
      </c>
      <c r="T179" s="95">
        <v>0.60707165857757728</v>
      </c>
      <c r="U179" s="95">
        <v>1.8846760194662218</v>
      </c>
      <c r="V179" s="95">
        <v>3.1776198575368242</v>
      </c>
      <c r="W179" s="95">
        <v>5.6693675355806228</v>
      </c>
      <c r="Y179" s="95">
        <v>0.10256009271012299</v>
      </c>
      <c r="Z179" s="95">
        <v>0.31840153391100956</v>
      </c>
      <c r="AA179" s="95">
        <v>0.536834461931743</v>
      </c>
      <c r="AB179" s="95">
        <v>0.95779608855287557</v>
      </c>
    </row>
    <row r="180" spans="2:28">
      <c r="B180" s="91" t="s">
        <v>568</v>
      </c>
      <c r="C180" s="91" t="s">
        <v>569</v>
      </c>
      <c r="D180" s="92">
        <v>14</v>
      </c>
      <c r="I180" s="93">
        <v>14</v>
      </c>
      <c r="K180" s="94" t="s">
        <v>257</v>
      </c>
      <c r="L180" s="94" t="s">
        <v>191</v>
      </c>
      <c r="M180" s="91" t="s">
        <v>568</v>
      </c>
      <c r="N180" s="91" t="s">
        <v>569</v>
      </c>
      <c r="O180" s="95">
        <v>13.207317222692218</v>
      </c>
      <c r="P180" s="95">
        <v>0</v>
      </c>
      <c r="Q180" s="95">
        <v>30.055952231331869</v>
      </c>
      <c r="R180" s="95">
        <v>43.263269454024083</v>
      </c>
      <c r="T180" s="95">
        <v>8.8636016145534811</v>
      </c>
      <c r="U180" s="95">
        <v>0</v>
      </c>
      <c r="V180" s="95">
        <v>20.170938748018571</v>
      </c>
      <c r="W180" s="95">
        <v>29.034540362572052</v>
      </c>
      <c r="Y180" s="95">
        <v>2.0050952995858746</v>
      </c>
      <c r="Z180" s="95">
        <v>0</v>
      </c>
      <c r="AA180" s="95">
        <v>4.5630045472123912</v>
      </c>
      <c r="AB180" s="95">
        <v>6.5680998467982654</v>
      </c>
    </row>
    <row r="181" spans="2:28">
      <c r="B181" s="91" t="s">
        <v>570</v>
      </c>
      <c r="C181" s="91" t="s">
        <v>571</v>
      </c>
      <c r="D181" s="92">
        <v>2</v>
      </c>
      <c r="I181" s="93">
        <v>2</v>
      </c>
      <c r="K181" s="94" t="s">
        <v>257</v>
      </c>
      <c r="L181" s="94" t="s">
        <v>191</v>
      </c>
      <c r="M181" s="91" t="s">
        <v>570</v>
      </c>
      <c r="N181" s="91" t="s">
        <v>571</v>
      </c>
      <c r="O181" s="95">
        <v>2.0000702765381777</v>
      </c>
      <c r="P181" s="95">
        <v>0</v>
      </c>
      <c r="Q181" s="95">
        <v>4.4147451396274224</v>
      </c>
      <c r="R181" s="95">
        <v>6.4148154161656006</v>
      </c>
      <c r="T181" s="95">
        <v>1.542148353772093</v>
      </c>
      <c r="U181" s="95">
        <v>0</v>
      </c>
      <c r="V181" s="95">
        <v>3.4039763648624088</v>
      </c>
      <c r="W181" s="95">
        <v>4.9461247186345023</v>
      </c>
      <c r="Y181" s="95">
        <v>0.30605432376401143</v>
      </c>
      <c r="Z181" s="95">
        <v>0</v>
      </c>
      <c r="AA181" s="95">
        <v>0.67555218141522932</v>
      </c>
      <c r="AB181" s="95">
        <v>0.98160650517924075</v>
      </c>
    </row>
    <row r="182" spans="2:28">
      <c r="B182" s="91" t="s">
        <v>572</v>
      </c>
      <c r="C182" s="91" t="s">
        <v>573</v>
      </c>
      <c r="D182" s="92">
        <v>7</v>
      </c>
      <c r="I182" s="93">
        <v>7</v>
      </c>
      <c r="K182" s="94" t="s">
        <v>257</v>
      </c>
      <c r="L182" s="94" t="s">
        <v>191</v>
      </c>
      <c r="M182" s="91" t="s">
        <v>572</v>
      </c>
      <c r="N182" s="91" t="s">
        <v>573</v>
      </c>
      <c r="O182" s="95">
        <v>3.9700711841743028</v>
      </c>
      <c r="P182" s="95">
        <v>21.909857871567223</v>
      </c>
      <c r="Q182" s="95">
        <v>13.498018903454557</v>
      </c>
      <c r="R182" s="95">
        <v>39.377947959196078</v>
      </c>
      <c r="T182" s="95">
        <v>2.6716356707600051</v>
      </c>
      <c r="U182" s="95">
        <v>14.744107880054308</v>
      </c>
      <c r="V182" s="95">
        <v>9.0834111314712338</v>
      </c>
      <c r="W182" s="95">
        <v>26.499154682285546</v>
      </c>
      <c r="Y182" s="95">
        <v>0.49138890745377856</v>
      </c>
      <c r="Z182" s="95">
        <v>2.7118559397357909</v>
      </c>
      <c r="AA182" s="95">
        <v>1.6706946686998694</v>
      </c>
      <c r="AB182" s="95">
        <v>4.8739395158894387</v>
      </c>
    </row>
    <row r="183" spans="2:28">
      <c r="B183" s="91" t="s">
        <v>574</v>
      </c>
      <c r="C183" s="91" t="s">
        <v>575</v>
      </c>
      <c r="D183" s="92">
        <v>5</v>
      </c>
      <c r="I183" s="93">
        <v>5</v>
      </c>
      <c r="K183" s="94" t="s">
        <v>257</v>
      </c>
      <c r="L183" s="94" t="s">
        <v>191</v>
      </c>
      <c r="M183" s="91" t="s">
        <v>574</v>
      </c>
      <c r="N183" s="91" t="s">
        <v>575</v>
      </c>
      <c r="O183" s="95">
        <v>4.1608226445259984</v>
      </c>
      <c r="P183" s="95">
        <v>514.12655149872921</v>
      </c>
      <c r="Q183" s="95">
        <v>34.548089939675428</v>
      </c>
      <c r="R183" s="95">
        <v>552.83546408293057</v>
      </c>
      <c r="T183" s="95">
        <v>2.9064782600591563</v>
      </c>
      <c r="U183" s="95">
        <v>359.13514526175419</v>
      </c>
      <c r="V183" s="95">
        <v>24.133033516422369</v>
      </c>
      <c r="W183" s="95">
        <v>386.17465703823569</v>
      </c>
      <c r="Y183" s="95">
        <v>0.12134929341513208</v>
      </c>
      <c r="Z183" s="95">
        <v>14.994365076437104</v>
      </c>
      <c r="AA183" s="95">
        <v>1.0075859177842086</v>
      </c>
      <c r="AB183" s="95">
        <v>16.123300287636447</v>
      </c>
    </row>
    <row r="184" spans="2:28">
      <c r="B184" s="91" t="s">
        <v>576</v>
      </c>
      <c r="C184" s="91" t="s">
        <v>577</v>
      </c>
      <c r="D184" s="92">
        <v>3</v>
      </c>
      <c r="I184" s="93">
        <v>3</v>
      </c>
      <c r="K184" s="94" t="s">
        <v>257</v>
      </c>
      <c r="L184" s="94" t="s">
        <v>191</v>
      </c>
      <c r="M184" s="91" t="s">
        <v>576</v>
      </c>
      <c r="N184" s="91" t="s">
        <v>577</v>
      </c>
      <c r="O184" s="95">
        <v>2.7973038817605977</v>
      </c>
      <c r="P184" s="95">
        <v>62.756288362904371</v>
      </c>
      <c r="Q184" s="95">
        <v>14.824860019600195</v>
      </c>
      <c r="R184" s="95">
        <v>80.378452264265164</v>
      </c>
      <c r="T184" s="95">
        <v>2.1175670827152464</v>
      </c>
      <c r="U184" s="95">
        <v>47.506690759329302</v>
      </c>
      <c r="V184" s="95">
        <v>11.222461666770517</v>
      </c>
      <c r="W184" s="95">
        <v>60.84671950881507</v>
      </c>
      <c r="Y184" s="95">
        <v>9.2508558449959061E-2</v>
      </c>
      <c r="Z184" s="95">
        <v>2.0753890229717551</v>
      </c>
      <c r="AA184" s="95">
        <v>0.49026723145019285</v>
      </c>
      <c r="AB184" s="95">
        <v>2.6581648128719073</v>
      </c>
    </row>
    <row r="185" spans="2:28">
      <c r="B185" s="91" t="s">
        <v>578</v>
      </c>
      <c r="C185" s="91" t="s">
        <v>579</v>
      </c>
      <c r="D185" s="92">
        <v>0</v>
      </c>
      <c r="I185" s="93">
        <v>0</v>
      </c>
      <c r="K185" s="94" t="s">
        <v>257</v>
      </c>
      <c r="L185" s="94" t="s">
        <v>191</v>
      </c>
      <c r="M185" s="91" t="s">
        <v>578</v>
      </c>
      <c r="N185" s="91" t="s">
        <v>579</v>
      </c>
      <c r="O185" s="95">
        <v>0</v>
      </c>
      <c r="P185" s="95">
        <v>106.20309041208245</v>
      </c>
      <c r="Q185" s="95">
        <v>30.427809276046133</v>
      </c>
      <c r="R185" s="95">
        <v>136.63089968812858</v>
      </c>
      <c r="T185" s="95">
        <v>0</v>
      </c>
      <c r="U185" s="95">
        <v>56.530858099568071</v>
      </c>
      <c r="V185" s="95">
        <v>16.196422926965905</v>
      </c>
      <c r="W185" s="95">
        <v>72.727281026533973</v>
      </c>
      <c r="Y185" s="95">
        <v>0</v>
      </c>
      <c r="Z185" s="95">
        <v>2.1719645868357138</v>
      </c>
      <c r="AA185" s="95">
        <v>0.62228061298529569</v>
      </c>
      <c r="AB185" s="95">
        <v>2.7942451998210096</v>
      </c>
    </row>
    <row r="186" spans="2:28">
      <c r="B186" s="91" t="s">
        <v>580</v>
      </c>
      <c r="C186" s="91" t="s">
        <v>581</v>
      </c>
      <c r="D186" s="92">
        <v>25</v>
      </c>
      <c r="I186" s="93">
        <v>25</v>
      </c>
      <c r="K186" s="94" t="s">
        <v>257</v>
      </c>
      <c r="L186" s="94" t="s">
        <v>191</v>
      </c>
      <c r="M186" s="91" t="s">
        <v>580</v>
      </c>
      <c r="N186" s="91" t="s">
        <v>581</v>
      </c>
      <c r="O186" s="95">
        <v>16.203098335586535</v>
      </c>
      <c r="P186" s="95">
        <v>93.61253742150393</v>
      </c>
      <c r="Q186" s="95">
        <v>46.253271865131275</v>
      </c>
      <c r="R186" s="95">
        <v>156.06890762222173</v>
      </c>
      <c r="T186" s="95">
        <v>7.3284423945545107</v>
      </c>
      <c r="U186" s="95">
        <v>42.339685515260207</v>
      </c>
      <c r="V186" s="95">
        <v>20.919729758031693</v>
      </c>
      <c r="W186" s="95">
        <v>70.587857667846407</v>
      </c>
      <c r="Y186" s="95">
        <v>1.2001614769166167</v>
      </c>
      <c r="Z186" s="95">
        <v>6.9338689948546346</v>
      </c>
      <c r="AA186" s="95">
        <v>3.4259740899037316</v>
      </c>
      <c r="AB186" s="95">
        <v>11.560004561674983</v>
      </c>
    </row>
    <row r="187" spans="2:28">
      <c r="B187" s="91" t="s">
        <v>582</v>
      </c>
      <c r="C187" s="91" t="s">
        <v>583</v>
      </c>
      <c r="D187" s="92">
        <v>1</v>
      </c>
      <c r="I187" s="93">
        <v>1</v>
      </c>
      <c r="K187" s="94" t="s">
        <v>257</v>
      </c>
      <c r="L187" s="94" t="s">
        <v>191</v>
      </c>
      <c r="M187" s="91" t="s">
        <v>582</v>
      </c>
      <c r="N187" s="91" t="s">
        <v>583</v>
      </c>
      <c r="O187" s="95">
        <v>0.82034315611294917</v>
      </c>
      <c r="P187" s="95">
        <v>156.16850316778735</v>
      </c>
      <c r="Q187" s="95">
        <v>21.756411885129616</v>
      </c>
      <c r="R187" s="95">
        <v>178.74525820902991</v>
      </c>
      <c r="T187" s="95">
        <v>0.24810846798234937</v>
      </c>
      <c r="U187" s="95">
        <v>47.232341465065552</v>
      </c>
      <c r="V187" s="95">
        <v>6.5801122144904793</v>
      </c>
      <c r="W187" s="95">
        <v>54.060562147538377</v>
      </c>
      <c r="Y187" s="95">
        <v>6.0732343726660996E-2</v>
      </c>
      <c r="Z187" s="95">
        <v>11.561599731757054</v>
      </c>
      <c r="AA187" s="95">
        <v>1.610689228063211</v>
      </c>
      <c r="AB187" s="95">
        <v>13.233021303546927</v>
      </c>
    </row>
    <row r="188" spans="2:28">
      <c r="B188" s="91" t="s">
        <v>584</v>
      </c>
      <c r="C188" s="91" t="s">
        <v>585</v>
      </c>
      <c r="D188" s="92">
        <v>6</v>
      </c>
      <c r="I188" s="93">
        <v>6</v>
      </c>
      <c r="K188" s="94" t="s">
        <v>257</v>
      </c>
      <c r="L188" s="94" t="s">
        <v>191</v>
      </c>
      <c r="M188" s="91" t="s">
        <v>584</v>
      </c>
      <c r="N188" s="91" t="s">
        <v>585</v>
      </c>
      <c r="O188" s="95">
        <v>3.7203413717507043</v>
      </c>
      <c r="P188" s="95">
        <v>1180.7158474657122</v>
      </c>
      <c r="Q188" s="95">
        <v>168.13529529093486</v>
      </c>
      <c r="R188" s="95">
        <v>1352.5714841283977</v>
      </c>
      <c r="T188" s="95">
        <v>2.6780840746653767</v>
      </c>
      <c r="U188" s="95">
        <v>849.93714066485484</v>
      </c>
      <c r="V188" s="95">
        <v>121.0320268260549</v>
      </c>
      <c r="W188" s="95">
        <v>973.64725156557506</v>
      </c>
      <c r="Y188" s="95">
        <v>0.46635996668933938</v>
      </c>
      <c r="Z188" s="95">
        <v>148.00754776827569</v>
      </c>
      <c r="AA188" s="95">
        <v>21.076445109735722</v>
      </c>
      <c r="AB188" s="95">
        <v>169.55035284470074</v>
      </c>
    </row>
    <row r="189" spans="2:28">
      <c r="B189" s="91" t="s">
        <v>586</v>
      </c>
      <c r="C189" s="91" t="s">
        <v>587</v>
      </c>
      <c r="D189" s="92">
        <v>34</v>
      </c>
      <c r="I189" s="93">
        <v>34</v>
      </c>
      <c r="K189" s="94" t="s">
        <v>257</v>
      </c>
      <c r="L189" s="94" t="s">
        <v>191</v>
      </c>
      <c r="M189" s="91" t="s">
        <v>586</v>
      </c>
      <c r="N189" s="91" t="s">
        <v>587</v>
      </c>
      <c r="O189" s="95">
        <v>10.891373373283841</v>
      </c>
      <c r="P189" s="95">
        <v>0</v>
      </c>
      <c r="Q189" s="95">
        <v>23.689644724165802</v>
      </c>
      <c r="R189" s="95">
        <v>34.581018097449643</v>
      </c>
      <c r="T189" s="95">
        <v>5.3113536993297066</v>
      </c>
      <c r="U189" s="95">
        <v>0</v>
      </c>
      <c r="V189" s="95">
        <v>11.552636919981698</v>
      </c>
      <c r="W189" s="95">
        <v>16.863990619311405</v>
      </c>
      <c r="Y189" s="95">
        <v>1.086171831512925</v>
      </c>
      <c r="Z189" s="95">
        <v>0</v>
      </c>
      <c r="AA189" s="95">
        <v>2.362514250136257</v>
      </c>
      <c r="AB189" s="95">
        <v>3.448686081649182</v>
      </c>
    </row>
    <row r="190" spans="2:28">
      <c r="B190" s="91" t="s">
        <v>588</v>
      </c>
      <c r="C190" s="91" t="s">
        <v>589</v>
      </c>
      <c r="D190" s="92">
        <v>688</v>
      </c>
      <c r="I190" s="93">
        <v>688</v>
      </c>
      <c r="K190" s="94" t="s">
        <v>257</v>
      </c>
      <c r="L190" s="94" t="s">
        <v>191</v>
      </c>
      <c r="M190" s="91" t="s">
        <v>588</v>
      </c>
      <c r="N190" s="91" t="s">
        <v>589</v>
      </c>
      <c r="O190" s="95">
        <v>548.59069749646085</v>
      </c>
      <c r="P190" s="95">
        <v>3.4556272551275242</v>
      </c>
      <c r="Q190" s="95">
        <v>331.70439138887428</v>
      </c>
      <c r="R190" s="95">
        <v>883.7507161404626</v>
      </c>
      <c r="T190" s="95">
        <v>221.40782956681775</v>
      </c>
      <c r="U190" s="95">
        <v>1.3946698947709757</v>
      </c>
      <c r="V190" s="95">
        <v>133.87385110675649</v>
      </c>
      <c r="W190" s="95">
        <v>356.67635056834524</v>
      </c>
      <c r="Y190" s="95">
        <v>104.55699821724548</v>
      </c>
      <c r="Z190" s="95">
        <v>0.65861490980926518</v>
      </c>
      <c r="AA190" s="95">
        <v>63.220203363588332</v>
      </c>
      <c r="AB190" s="95">
        <v>168.43581649064308</v>
      </c>
    </row>
    <row r="191" spans="2:28">
      <c r="B191" s="91" t="s">
        <v>590</v>
      </c>
      <c r="C191" s="91" t="s">
        <v>591</v>
      </c>
      <c r="D191" s="92">
        <v>59.819857391020776</v>
      </c>
      <c r="I191" s="93">
        <v>59.819857391020776</v>
      </c>
      <c r="K191" s="94" t="s">
        <v>257</v>
      </c>
      <c r="L191" s="94" t="s">
        <v>191</v>
      </c>
      <c r="M191" s="91" t="s">
        <v>590</v>
      </c>
      <c r="N191" s="91" t="s">
        <v>591</v>
      </c>
      <c r="O191" s="95">
        <v>46.724381418847742</v>
      </c>
      <c r="P191" s="95">
        <v>3.6439717873138591</v>
      </c>
      <c r="Q191" s="95">
        <v>79.444117482355296</v>
      </c>
      <c r="R191" s="95">
        <v>129.8124706885169</v>
      </c>
      <c r="T191" s="95">
        <v>31.832544478664047</v>
      </c>
      <c r="U191" s="95">
        <v>2.4825774141094219</v>
      </c>
      <c r="V191" s="95">
        <v>54.123956840767775</v>
      </c>
      <c r="W191" s="95">
        <v>88.439078733541237</v>
      </c>
      <c r="Y191" s="95">
        <v>4.2553466272315257</v>
      </c>
      <c r="Z191" s="95">
        <v>0.3318687713780602</v>
      </c>
      <c r="AA191" s="95">
        <v>7.2352430811541506</v>
      </c>
      <c r="AB191" s="95">
        <v>11.822458479763736</v>
      </c>
    </row>
    <row r="192" spans="2:28">
      <c r="B192" s="91" t="s">
        <v>592</v>
      </c>
      <c r="C192" s="91" t="s">
        <v>593</v>
      </c>
      <c r="D192" s="92">
        <v>84.972550593576955</v>
      </c>
      <c r="I192" s="93">
        <v>84.972550593576955</v>
      </c>
      <c r="K192" s="94" t="s">
        <v>257</v>
      </c>
      <c r="L192" s="94" t="s">
        <v>191</v>
      </c>
      <c r="M192" s="91" t="s">
        <v>592</v>
      </c>
      <c r="N192" s="91" t="s">
        <v>593</v>
      </c>
      <c r="O192" s="95">
        <v>63.578473492204985</v>
      </c>
      <c r="P192" s="95">
        <v>2.9410846437827658</v>
      </c>
      <c r="Q192" s="95">
        <v>104.82692271339393</v>
      </c>
      <c r="R192" s="95">
        <v>171.34648084938169</v>
      </c>
      <c r="T192" s="95">
        <v>44.69434444176882</v>
      </c>
      <c r="U192" s="95">
        <v>2.0675213304349032</v>
      </c>
      <c r="V192" s="95">
        <v>73.691146282358147</v>
      </c>
      <c r="W192" s="95">
        <v>120.45301205456187</v>
      </c>
      <c r="Y192" s="95">
        <v>5.606474762008494</v>
      </c>
      <c r="Z192" s="95">
        <v>0.25935062486708588</v>
      </c>
      <c r="AA192" s="95">
        <v>9.2438440920371256</v>
      </c>
      <c r="AB192" s="95">
        <v>15.109669478912705</v>
      </c>
    </row>
    <row r="193" spans="2:28">
      <c r="B193" s="91" t="s">
        <v>594</v>
      </c>
      <c r="C193" s="91" t="s">
        <v>595</v>
      </c>
      <c r="D193" s="92">
        <v>77.20759201540227</v>
      </c>
      <c r="I193" s="93">
        <v>77.20759201540227</v>
      </c>
      <c r="K193" s="94" t="s">
        <v>257</v>
      </c>
      <c r="L193" s="94" t="s">
        <v>191</v>
      </c>
      <c r="M193" s="91" t="s">
        <v>594</v>
      </c>
      <c r="N193" s="91" t="s">
        <v>595</v>
      </c>
      <c r="O193" s="95">
        <v>66.616897155404757</v>
      </c>
      <c r="P193" s="95">
        <v>10.412036284062324</v>
      </c>
      <c r="Q193" s="95">
        <v>111.60075556396369</v>
      </c>
      <c r="R193" s="95">
        <v>188.62968900343077</v>
      </c>
      <c r="T193" s="95">
        <v>48.823261147420176</v>
      </c>
      <c r="U193" s="95">
        <v>7.630940321151626</v>
      </c>
      <c r="V193" s="95">
        <v>81.791753531209608</v>
      </c>
      <c r="W193" s="95">
        <v>138.24595499978142</v>
      </c>
      <c r="Y193" s="95">
        <v>11.696948854634885</v>
      </c>
      <c r="Z193" s="95">
        <v>1.8282006681153069</v>
      </c>
      <c r="AA193" s="95">
        <v>19.595453791927085</v>
      </c>
      <c r="AB193" s="95">
        <v>33.120603314677275</v>
      </c>
    </row>
    <row r="194" spans="2:28">
      <c r="B194" s="91" t="s">
        <v>596</v>
      </c>
      <c r="C194" s="91" t="s">
        <v>597</v>
      </c>
      <c r="D194" s="92">
        <v>660</v>
      </c>
      <c r="I194" s="93">
        <v>660</v>
      </c>
      <c r="K194" s="94" t="s">
        <v>223</v>
      </c>
      <c r="L194" s="94" t="s">
        <v>224</v>
      </c>
      <c r="M194" s="91" t="s">
        <v>596</v>
      </c>
      <c r="N194" s="91" t="s">
        <v>597</v>
      </c>
      <c r="O194" s="95">
        <v>660</v>
      </c>
      <c r="P194" s="95">
        <v>39.020541682241628</v>
      </c>
      <c r="Q194" s="95">
        <v>8.6774587596609916</v>
      </c>
      <c r="R194" s="95">
        <v>707.69800044190265</v>
      </c>
      <c r="T194" s="95">
        <v>24.735313407664201</v>
      </c>
      <c r="U194" s="95">
        <v>1.4624020118895016</v>
      </c>
      <c r="V194" s="95">
        <v>0.3252116090943874</v>
      </c>
      <c r="W194" s="95">
        <v>26.522927028648091</v>
      </c>
      <c r="Y194" s="95">
        <v>0</v>
      </c>
      <c r="Z194" s="95">
        <v>0</v>
      </c>
      <c r="AA194" s="95">
        <v>0</v>
      </c>
      <c r="AB194" s="95">
        <v>0</v>
      </c>
    </row>
    <row r="195" spans="2:28">
      <c r="B195" s="91" t="s">
        <v>598</v>
      </c>
      <c r="C195" s="91" t="s">
        <v>261</v>
      </c>
      <c r="D195" s="92">
        <v>27.5</v>
      </c>
      <c r="I195" s="93">
        <v>26.02491947125851</v>
      </c>
      <c r="K195" s="94" t="s">
        <v>260</v>
      </c>
      <c r="L195" s="94" t="s">
        <v>261</v>
      </c>
      <c r="M195" s="91" t="s">
        <v>598</v>
      </c>
      <c r="N195" s="91" t="s">
        <v>261</v>
      </c>
      <c r="O195" s="95">
        <v>19.053985517003373</v>
      </c>
      <c r="P195" s="95">
        <v>343.44039519149919</v>
      </c>
      <c r="Q195" s="95">
        <v>23.746776975471878</v>
      </c>
      <c r="R195" s="95">
        <v>386.24115768397445</v>
      </c>
      <c r="T195" s="95">
        <v>7.8774912380976962</v>
      </c>
      <c r="U195" s="95">
        <v>141.98859873781052</v>
      </c>
      <c r="V195" s="95">
        <v>9.8176325047800077</v>
      </c>
      <c r="W195" s="95">
        <v>159.68372248068823</v>
      </c>
      <c r="Y195" s="95">
        <v>3.7144499853199148E-2</v>
      </c>
      <c r="Z195" s="95">
        <v>0.66951461138612145</v>
      </c>
      <c r="AA195" s="95">
        <v>4.6292790193014188E-2</v>
      </c>
      <c r="AB195" s="95">
        <v>0.7529519014323347</v>
      </c>
    </row>
    <row r="196" spans="2:28">
      <c r="D196" s="92">
        <v>33671.57081158238</v>
      </c>
      <c r="I196" s="93">
        <v>33671.570811582387</v>
      </c>
      <c r="K196" s="191" t="s">
        <v>264</v>
      </c>
      <c r="L196" s="193"/>
      <c r="M196" s="193"/>
      <c r="N196" s="192"/>
      <c r="O196" s="95">
        <v>27276.430987258038</v>
      </c>
      <c r="P196" s="95">
        <v>8793.36893200946</v>
      </c>
      <c r="Q196" s="95">
        <v>5594.8371691668817</v>
      </c>
      <c r="R196" s="95">
        <v>41664.637088434356</v>
      </c>
      <c r="T196" s="95">
        <v>13989.440380715007</v>
      </c>
      <c r="U196" s="95">
        <v>4852.7418911166842</v>
      </c>
      <c r="V196" s="95">
        <v>3718.9912673724516</v>
      </c>
      <c r="W196" s="95">
        <v>22561.173539204141</v>
      </c>
      <c r="Y196" s="95">
        <v>2533.031728369142</v>
      </c>
      <c r="Z196" s="95">
        <v>549.81694398764125</v>
      </c>
      <c r="AA196" s="95">
        <v>364.96938659700447</v>
      </c>
      <c r="AB196" s="95">
        <v>3447.8180589537878</v>
      </c>
    </row>
  </sheetData>
  <mergeCells count="8">
    <mergeCell ref="AG7:AJ7"/>
    <mergeCell ref="AL7:AO7"/>
    <mergeCell ref="AQ7:AT7"/>
    <mergeCell ref="AE22:AF22"/>
    <mergeCell ref="K196:N196"/>
    <mergeCell ref="O7:R7"/>
    <mergeCell ref="T7:W7"/>
    <mergeCell ref="Y7:AB7"/>
  </mergeCells>
  <phoneticPr fontId="2"/>
  <pageMargins left="0.7" right="0.7" top="0.75" bottom="0.75" header="0.3" footer="0.3"/>
  <pageSetup paperSize="9"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1904-AB17-4851-9A27-2F47BA528DDE}">
  <sheetPr>
    <tabColor rgb="FF0070C0"/>
  </sheetPr>
  <dimension ref="A2:I30"/>
  <sheetViews>
    <sheetView showGridLines="0" view="pageBreakPreview" zoomScaleNormal="115" zoomScaleSheetLayoutView="100" workbookViewId="0">
      <selection activeCell="E9" sqref="E9"/>
    </sheetView>
  </sheetViews>
  <sheetFormatPr defaultRowHeight="14.25"/>
  <cols>
    <col min="1" max="1" width="3.625" style="100" customWidth="1"/>
    <col min="2" max="2" width="3.5" style="100" customWidth="1"/>
    <col min="3" max="3" width="3.625" style="100" customWidth="1"/>
    <col min="4" max="4" width="21.75" style="100" customWidth="1"/>
    <col min="5" max="6" width="16.375" style="100" customWidth="1"/>
    <col min="7" max="7" width="14.125" style="100" customWidth="1"/>
    <col min="8" max="8" width="3.5" style="100" customWidth="1"/>
    <col min="9" max="16384" width="9" style="100"/>
  </cols>
  <sheetData>
    <row r="2" spans="1:9" ht="15" thickBot="1"/>
    <row r="3" spans="1:9" ht="25.5" customHeight="1" thickBot="1">
      <c r="B3" s="194" t="s">
        <v>637</v>
      </c>
      <c r="C3" s="195"/>
      <c r="D3" s="195"/>
      <c r="E3" s="195"/>
      <c r="F3" s="195"/>
      <c r="G3" s="196"/>
    </row>
    <row r="4" spans="1:9">
      <c r="B4" s="197" t="s">
        <v>599</v>
      </c>
      <c r="C4" s="197"/>
      <c r="D4" s="197"/>
      <c r="E4" s="197"/>
      <c r="F4" s="197"/>
      <c r="G4" s="197"/>
      <c r="H4" s="101"/>
    </row>
    <row r="7" spans="1:9" ht="21" customHeight="1">
      <c r="B7" s="100" t="s">
        <v>600</v>
      </c>
      <c r="G7" s="102"/>
    </row>
    <row r="8" spans="1:9">
      <c r="E8" s="101" t="s">
        <v>601</v>
      </c>
      <c r="G8" s="102"/>
    </row>
    <row r="9" spans="1:9" ht="28.5" customHeight="1">
      <c r="C9" s="103" t="s">
        <v>602</v>
      </c>
      <c r="D9" s="103"/>
      <c r="E9" s="104">
        <v>33671.57081158238</v>
      </c>
      <c r="F9" s="105"/>
      <c r="G9" s="106"/>
    </row>
    <row r="10" spans="1:9" ht="28.5" customHeight="1">
      <c r="C10" s="107" t="s">
        <v>603</v>
      </c>
      <c r="D10" s="107"/>
      <c r="E10" s="107">
        <v>27276.430987258038</v>
      </c>
      <c r="F10" s="105"/>
      <c r="G10" s="108"/>
    </row>
    <row r="11" spans="1:9" ht="24" customHeight="1">
      <c r="C11" s="109" t="s">
        <v>604</v>
      </c>
      <c r="D11" s="109"/>
      <c r="E11" s="110">
        <v>0.64946920787899376</v>
      </c>
      <c r="F11" s="105"/>
    </row>
    <row r="12" spans="1:9" ht="24" customHeight="1">
      <c r="B12" s="111"/>
      <c r="C12" s="112" t="s">
        <v>605</v>
      </c>
      <c r="D12" s="113"/>
      <c r="E12" s="114"/>
    </row>
    <row r="13" spans="1:9" ht="15" customHeight="1">
      <c r="B13" s="111"/>
      <c r="C13" s="114"/>
      <c r="D13" s="113"/>
      <c r="E13" s="114"/>
    </row>
    <row r="14" spans="1:9" s="115" customFormat="1" ht="18" customHeight="1">
      <c r="B14" s="116" t="s">
        <v>606</v>
      </c>
      <c r="C14" s="117"/>
      <c r="D14" s="117"/>
      <c r="E14" s="117"/>
      <c r="F14" s="117"/>
    </row>
    <row r="15" spans="1:9" s="115" customFormat="1" ht="12">
      <c r="B15" s="117"/>
      <c r="C15" s="117"/>
      <c r="D15" s="117"/>
      <c r="E15" s="117"/>
      <c r="F15" s="117"/>
      <c r="G15" s="118"/>
    </row>
    <row r="16" spans="1:9" s="115" customFormat="1" ht="18" customHeight="1">
      <c r="A16" s="117"/>
      <c r="C16" s="119"/>
      <c r="D16" s="120"/>
      <c r="E16" s="121" t="s">
        <v>607</v>
      </c>
      <c r="F16" s="120"/>
      <c r="G16" s="122" t="s">
        <v>608</v>
      </c>
      <c r="H16" s="123"/>
      <c r="I16" s="124"/>
    </row>
    <row r="17" spans="1:9" s="115" customFormat="1" ht="18" customHeight="1">
      <c r="A17" s="117"/>
      <c r="C17" s="125"/>
      <c r="D17" s="123" t="s">
        <v>609</v>
      </c>
      <c r="E17" s="125"/>
      <c r="F17" s="119" t="s">
        <v>610</v>
      </c>
      <c r="G17" s="126"/>
      <c r="H17" s="123"/>
      <c r="I17" s="124"/>
    </row>
    <row r="18" spans="1:9" s="115" customFormat="1" ht="18" customHeight="1">
      <c r="A18" s="117"/>
      <c r="C18" s="127"/>
      <c r="D18" s="128"/>
      <c r="E18" s="129" t="s">
        <v>601</v>
      </c>
      <c r="F18" s="129" t="s">
        <v>601</v>
      </c>
      <c r="G18" s="130" t="s">
        <v>611</v>
      </c>
      <c r="H18" s="123"/>
      <c r="I18" s="124"/>
    </row>
    <row r="19" spans="1:9" s="115" customFormat="1" ht="18" customHeight="1">
      <c r="A19" s="117"/>
      <c r="C19" s="131" t="s">
        <v>612</v>
      </c>
      <c r="D19" s="132"/>
      <c r="E19" s="131">
        <v>41664.637088434356</v>
      </c>
      <c r="F19" s="131">
        <v>22561.173539204141</v>
      </c>
      <c r="G19" s="131">
        <v>3447.8180589537878</v>
      </c>
      <c r="H19" s="125"/>
      <c r="I19" s="123"/>
    </row>
    <row r="20" spans="1:9" s="115" customFormat="1" ht="18" customHeight="1">
      <c r="A20" s="117"/>
      <c r="C20" s="125"/>
      <c r="D20" s="133" t="s">
        <v>613</v>
      </c>
      <c r="E20" s="134">
        <v>27276.430987258038</v>
      </c>
      <c r="F20" s="134">
        <v>13989.440380715007</v>
      </c>
      <c r="G20" s="134">
        <v>2533.031728369142</v>
      </c>
      <c r="H20" s="135"/>
      <c r="I20" s="136"/>
    </row>
    <row r="21" spans="1:9" s="115" customFormat="1" ht="18" customHeight="1">
      <c r="A21" s="117"/>
      <c r="C21" s="137"/>
      <c r="D21" s="138" t="s">
        <v>614</v>
      </c>
      <c r="E21" s="139">
        <v>8793.36893200946</v>
      </c>
      <c r="F21" s="139">
        <v>4852.7418911166842</v>
      </c>
      <c r="G21" s="139">
        <v>549.81694398764125</v>
      </c>
      <c r="H21" s="135"/>
      <c r="I21" s="136"/>
    </row>
    <row r="22" spans="1:9" s="115" customFormat="1" ht="18" customHeight="1">
      <c r="A22" s="117"/>
      <c r="C22" s="127"/>
      <c r="D22" s="140" t="s">
        <v>615</v>
      </c>
      <c r="E22" s="141">
        <v>5594.8371691668817</v>
      </c>
      <c r="F22" s="141">
        <v>3718.9912673724516</v>
      </c>
      <c r="G22" s="141">
        <v>364.96938659700447</v>
      </c>
      <c r="H22" s="135"/>
      <c r="I22" s="136"/>
    </row>
    <row r="23" spans="1:9" s="115" customFormat="1" ht="18" customHeight="1">
      <c r="A23" s="117"/>
      <c r="C23" s="142" t="s">
        <v>616</v>
      </c>
      <c r="D23" s="143"/>
      <c r="E23" s="144">
        <v>1.5274959215851096</v>
      </c>
      <c r="F23" s="145"/>
      <c r="G23" s="146"/>
      <c r="H23" s="146"/>
      <c r="I23" s="146"/>
    </row>
    <row r="24" spans="1:9" s="115" customFormat="1" ht="18" customHeight="1">
      <c r="A24" s="117"/>
      <c r="C24" s="142" t="s">
        <v>617</v>
      </c>
      <c r="D24" s="147"/>
      <c r="E24" s="148">
        <v>1.2373832311411654</v>
      </c>
      <c r="F24" s="145"/>
      <c r="G24" s="146"/>
      <c r="H24" s="146"/>
      <c r="I24" s="146"/>
    </row>
    <row r="26" spans="1:9">
      <c r="C26" s="100" t="s">
        <v>618</v>
      </c>
    </row>
    <row r="27" spans="1:9">
      <c r="C27" s="100" t="s">
        <v>619</v>
      </c>
      <c r="D27" s="149"/>
    </row>
    <row r="29" spans="1:9">
      <c r="C29" s="150" t="s">
        <v>620</v>
      </c>
    </row>
    <row r="30" spans="1:9">
      <c r="C30" s="151"/>
    </row>
  </sheetData>
  <mergeCells count="2">
    <mergeCell ref="B3:G3"/>
    <mergeCell ref="B4:G4"/>
  </mergeCells>
  <phoneticPr fontId="2"/>
  <pageMargins left="0.78740157480314965" right="0.78740157480314965" top="0.98425196850393704" bottom="0.98425196850393704" header="0.51181102362204722" footer="0.51181102362204722"/>
  <pageSetup paperSize="9" scale="85" orientation="portrait" blackAndWhite="1"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K57"/>
  <sheetViews>
    <sheetView topLeftCell="A19" zoomScaleNormal="100" workbookViewId="0">
      <selection activeCell="B43" sqref="B43"/>
    </sheetView>
  </sheetViews>
  <sheetFormatPr defaultRowHeight="13.5"/>
  <cols>
    <col min="2" max="2" width="25.75" customWidth="1"/>
    <col min="3" max="3" width="16.5" customWidth="1"/>
    <col min="7" max="7" width="10.375" bestFit="1" customWidth="1"/>
  </cols>
  <sheetData>
    <row r="2" spans="1:9">
      <c r="B2" s="61" t="s">
        <v>49</v>
      </c>
    </row>
    <row r="3" spans="1:9">
      <c r="B3" t="s">
        <v>58</v>
      </c>
      <c r="C3" t="s">
        <v>48</v>
      </c>
    </row>
    <row r="4" spans="1:9">
      <c r="B4" t="s">
        <v>47</v>
      </c>
      <c r="C4" t="s">
        <v>50</v>
      </c>
    </row>
    <row r="6" spans="1:9">
      <c r="B6" t="s">
        <v>51</v>
      </c>
      <c r="I6" t="s">
        <v>28</v>
      </c>
    </row>
    <row r="7" spans="1:9" ht="15" thickBot="1">
      <c r="B7" s="183" t="s">
        <v>53</v>
      </c>
      <c r="C7" s="185" t="s">
        <v>18</v>
      </c>
      <c r="D7" s="185"/>
      <c r="E7" s="186"/>
      <c r="F7" s="186"/>
      <c r="G7" s="186"/>
      <c r="H7" s="186"/>
      <c r="I7" s="187"/>
    </row>
    <row r="8" spans="1:9">
      <c r="B8" s="184"/>
      <c r="C8" s="168" t="s">
        <v>19</v>
      </c>
      <c r="D8" s="169" t="s">
        <v>20</v>
      </c>
      <c r="E8" s="170" t="s">
        <v>21</v>
      </c>
      <c r="F8" s="171" t="s">
        <v>22</v>
      </c>
      <c r="G8" s="170" t="s">
        <v>23</v>
      </c>
      <c r="H8" s="40" t="s">
        <v>24</v>
      </c>
      <c r="I8" s="172" t="s">
        <v>25</v>
      </c>
    </row>
    <row r="9" spans="1:9">
      <c r="B9" s="184"/>
      <c r="C9" s="173" t="s">
        <v>26</v>
      </c>
      <c r="D9" s="174"/>
      <c r="E9" s="175"/>
      <c r="F9" s="4"/>
      <c r="G9" s="178" t="s">
        <v>27</v>
      </c>
      <c r="H9" s="176"/>
      <c r="I9" s="177"/>
    </row>
    <row r="10" spans="1:9" ht="14.25" thickBot="1">
      <c r="A10" s="3" t="s">
        <v>52</v>
      </c>
      <c r="B10" s="6">
        <v>2.6</v>
      </c>
      <c r="C10" s="6">
        <v>0.3</v>
      </c>
      <c r="D10" s="7">
        <v>0.4</v>
      </c>
      <c r="E10" s="8">
        <v>0.4</v>
      </c>
      <c r="F10" s="9">
        <v>0.4</v>
      </c>
      <c r="G10" s="8">
        <v>0.5</v>
      </c>
      <c r="H10" s="10">
        <v>0.5</v>
      </c>
      <c r="I10" s="6">
        <v>0</v>
      </c>
    </row>
    <row r="11" spans="1:9" ht="14.25" thickBot="1">
      <c r="B11" t="s">
        <v>56</v>
      </c>
      <c r="C11" t="s">
        <v>43</v>
      </c>
    </row>
    <row r="12" spans="1:9" ht="14.25" thickBot="1">
      <c r="B12" t="s">
        <v>54</v>
      </c>
      <c r="D12" s="12">
        <f>E10*300000/100</f>
        <v>1200</v>
      </c>
      <c r="E12" s="13" t="s">
        <v>61</v>
      </c>
    </row>
    <row r="13" spans="1:9" ht="14.25" thickBot="1">
      <c r="B13" t="s">
        <v>55</v>
      </c>
      <c r="D13" s="12">
        <f>G10*300000/100</f>
        <v>1500</v>
      </c>
      <c r="E13" s="13" t="s">
        <v>61</v>
      </c>
    </row>
    <row r="14" spans="1:9">
      <c r="D14" s="11"/>
    </row>
    <row r="15" spans="1:9">
      <c r="D15" s="11"/>
    </row>
    <row r="16" spans="1:9" ht="14.25" thickBot="1">
      <c r="B16" t="s">
        <v>59</v>
      </c>
      <c r="D16" s="11" t="s">
        <v>60</v>
      </c>
    </row>
    <row r="17" spans="1:11" ht="14.25" thickBot="1">
      <c r="D17" s="12">
        <v>180</v>
      </c>
      <c r="E17" s="13" t="s">
        <v>61</v>
      </c>
    </row>
    <row r="18" spans="1:11">
      <c r="B18" t="s">
        <v>44</v>
      </c>
      <c r="C18" t="s">
        <v>45</v>
      </c>
      <c r="D18" s="11"/>
    </row>
    <row r="19" spans="1:11">
      <c r="B19" t="s">
        <v>46</v>
      </c>
      <c r="D19" s="11"/>
    </row>
    <row r="20" spans="1:11">
      <c r="D20" s="11"/>
    </row>
    <row r="22" spans="1:11">
      <c r="A22" s="61"/>
      <c r="B22" s="61" t="s">
        <v>62</v>
      </c>
      <c r="F22" s="1"/>
      <c r="G22" s="1"/>
      <c r="H22" s="1"/>
      <c r="I22" s="1"/>
      <c r="J22" s="1"/>
      <c r="K22" s="1"/>
    </row>
    <row r="23" spans="1:11">
      <c r="F23" s="1"/>
      <c r="G23" s="1"/>
      <c r="I23" s="3"/>
      <c r="J23" s="3"/>
      <c r="K23" s="3"/>
    </row>
    <row r="24" spans="1:11">
      <c r="C24" t="s">
        <v>52</v>
      </c>
      <c r="F24" s="3" t="s">
        <v>0</v>
      </c>
      <c r="G24" s="1"/>
      <c r="H24" s="3"/>
      <c r="I24" s="3"/>
      <c r="J24" s="4"/>
      <c r="K24" s="4"/>
    </row>
    <row r="25" spans="1:11">
      <c r="B25" t="s">
        <v>31</v>
      </c>
      <c r="D25" s="5">
        <v>38</v>
      </c>
      <c r="E25" s="14" t="s">
        <v>63</v>
      </c>
      <c r="F25" s="2" t="s">
        <v>67</v>
      </c>
      <c r="G25" s="1"/>
      <c r="H25" s="3"/>
      <c r="I25" s="3"/>
      <c r="J25" s="4"/>
      <c r="K25" s="4"/>
    </row>
    <row r="26" spans="1:11">
      <c r="B26" s="179" t="s">
        <v>32</v>
      </c>
      <c r="D26" s="5">
        <v>107</v>
      </c>
      <c r="E26" s="14" t="s">
        <v>63</v>
      </c>
      <c r="F26" s="2" t="s">
        <v>68</v>
      </c>
      <c r="G26" s="1"/>
      <c r="H26" s="3"/>
      <c r="I26" s="3"/>
      <c r="J26" s="4"/>
      <c r="K26" s="4"/>
    </row>
    <row r="27" spans="1:11">
      <c r="B27" s="179" t="s">
        <v>638</v>
      </c>
      <c r="D27" s="5">
        <v>17</v>
      </c>
      <c r="E27" s="14" t="s">
        <v>63</v>
      </c>
      <c r="F27" s="2" t="s">
        <v>69</v>
      </c>
      <c r="G27" s="1"/>
      <c r="H27" s="3"/>
      <c r="I27" s="3"/>
      <c r="J27" s="4"/>
      <c r="K27" s="4"/>
    </row>
    <row r="28" spans="1:11">
      <c r="B28" t="s">
        <v>34</v>
      </c>
      <c r="D28" s="5">
        <v>2</v>
      </c>
      <c r="E28" s="14" t="s">
        <v>63</v>
      </c>
      <c r="F28" s="3" t="s">
        <v>1</v>
      </c>
      <c r="G28" s="1"/>
      <c r="I28" s="3"/>
      <c r="J28" s="4"/>
      <c r="K28" s="4"/>
    </row>
    <row r="29" spans="1:11">
      <c r="B29" t="s">
        <v>35</v>
      </c>
      <c r="D29">
        <v>0</v>
      </c>
      <c r="E29" s="14" t="s">
        <v>63</v>
      </c>
      <c r="F29" s="2" t="s">
        <v>70</v>
      </c>
      <c r="G29" s="3"/>
      <c r="H29" s="3"/>
      <c r="I29" s="3"/>
      <c r="J29" s="4"/>
      <c r="K29" s="4"/>
    </row>
    <row r="30" spans="1:11">
      <c r="B30" t="s">
        <v>36</v>
      </c>
      <c r="D30">
        <v>0</v>
      </c>
      <c r="E30" s="14" t="s">
        <v>63</v>
      </c>
      <c r="F30" s="2" t="s">
        <v>71</v>
      </c>
      <c r="G30" s="1"/>
      <c r="H30" s="3"/>
      <c r="I30" s="3"/>
      <c r="J30" s="4"/>
      <c r="K30" s="4"/>
    </row>
    <row r="31" spans="1:11">
      <c r="B31" t="s">
        <v>37</v>
      </c>
      <c r="D31" s="5">
        <v>4</v>
      </c>
      <c r="E31" s="14" t="s">
        <v>63</v>
      </c>
      <c r="F31" s="2" t="s">
        <v>67</v>
      </c>
      <c r="G31" s="1"/>
      <c r="H31" s="3"/>
      <c r="I31" s="3"/>
      <c r="J31" s="4"/>
      <c r="K31" s="4"/>
    </row>
    <row r="32" spans="1:11">
      <c r="B32" t="s">
        <v>38</v>
      </c>
      <c r="D32" s="5">
        <v>12</v>
      </c>
      <c r="E32" s="14" t="s">
        <v>63</v>
      </c>
      <c r="F32" s="2" t="s">
        <v>68</v>
      </c>
      <c r="G32" s="3"/>
      <c r="H32" s="3"/>
      <c r="I32" s="3"/>
      <c r="J32" s="4"/>
      <c r="K32" s="4"/>
    </row>
    <row r="33" spans="2:11">
      <c r="B33" t="s">
        <v>39</v>
      </c>
      <c r="D33" s="5">
        <v>3</v>
      </c>
      <c r="E33" s="14" t="s">
        <v>63</v>
      </c>
      <c r="F33" s="16" t="s">
        <v>72</v>
      </c>
      <c r="G33" s="1"/>
      <c r="H33" s="3"/>
      <c r="I33" s="3"/>
      <c r="J33" s="3"/>
      <c r="K33" s="3"/>
    </row>
    <row r="34" spans="2:11">
      <c r="B34" t="s">
        <v>40</v>
      </c>
      <c r="D34">
        <v>0</v>
      </c>
      <c r="E34" s="14" t="s">
        <v>63</v>
      </c>
      <c r="F34" s="16" t="s">
        <v>73</v>
      </c>
      <c r="G34" s="1"/>
      <c r="H34" s="1"/>
      <c r="I34" s="1"/>
      <c r="J34" s="1"/>
      <c r="K34" s="1"/>
    </row>
    <row r="35" spans="2:11">
      <c r="C35" s="14" t="s">
        <v>65</v>
      </c>
      <c r="D35" s="5">
        <v>183</v>
      </c>
      <c r="E35" s="14" t="s">
        <v>66</v>
      </c>
      <c r="F35" s="1"/>
      <c r="G35" s="1"/>
      <c r="H35" s="1"/>
      <c r="I35" s="1"/>
      <c r="J35" s="1"/>
      <c r="K35" s="1"/>
    </row>
    <row r="36" spans="2:11">
      <c r="B36" t="s">
        <v>54</v>
      </c>
      <c r="D36" s="11">
        <v>1200</v>
      </c>
      <c r="E36" s="14" t="s">
        <v>61</v>
      </c>
      <c r="F36" s="16" t="s">
        <v>73</v>
      </c>
    </row>
    <row r="37" spans="2:11">
      <c r="B37" t="s">
        <v>55</v>
      </c>
      <c r="D37" s="11">
        <v>1500</v>
      </c>
      <c r="E37" s="14" t="s">
        <v>61</v>
      </c>
      <c r="F37" s="2" t="s">
        <v>67</v>
      </c>
    </row>
    <row r="39" spans="2:11">
      <c r="B39" t="s">
        <v>64</v>
      </c>
      <c r="D39" s="15">
        <v>179.81063658340048</v>
      </c>
      <c r="E39" s="14" t="s">
        <v>61</v>
      </c>
      <c r="F39" t="s">
        <v>74</v>
      </c>
    </row>
    <row r="42" spans="2:11">
      <c r="C42" s="179" t="s">
        <v>72</v>
      </c>
      <c r="D42">
        <f>SUMIF($F$25:$F$39,C42,$D$25:$D$39)</f>
        <v>3</v>
      </c>
      <c r="E42" s="14" t="s">
        <v>61</v>
      </c>
    </row>
    <row r="43" spans="2:11">
      <c r="C43" s="179" t="s">
        <v>74</v>
      </c>
      <c r="D43">
        <v>180</v>
      </c>
      <c r="E43" s="14" t="s">
        <v>61</v>
      </c>
    </row>
    <row r="44" spans="2:11">
      <c r="C44" s="179" t="s">
        <v>71</v>
      </c>
      <c r="D44">
        <f t="shared" ref="D44" si="0">SUMIF($F$25:$F$39,C44,$D$25:$D$39)</f>
        <v>0</v>
      </c>
      <c r="E44" s="14" t="s">
        <v>61</v>
      </c>
    </row>
    <row r="45" spans="2:11">
      <c r="C45" s="179" t="s">
        <v>70</v>
      </c>
      <c r="D45">
        <f t="shared" ref="D45:D50" si="1">SUMIF($F$25:$F$39,C45,$D$25:$D$39)</f>
        <v>0</v>
      </c>
      <c r="E45" s="14" t="s">
        <v>61</v>
      </c>
    </row>
    <row r="46" spans="2:11">
      <c r="C46" s="179" t="s">
        <v>69</v>
      </c>
      <c r="D46">
        <f t="shared" si="1"/>
        <v>17</v>
      </c>
      <c r="E46" s="14" t="s">
        <v>61</v>
      </c>
    </row>
    <row r="47" spans="2:11">
      <c r="C47" s="179" t="s">
        <v>68</v>
      </c>
      <c r="D47">
        <f t="shared" si="1"/>
        <v>119</v>
      </c>
      <c r="E47" s="14" t="s">
        <v>61</v>
      </c>
    </row>
    <row r="48" spans="2:11">
      <c r="C48" s="179" t="s">
        <v>73</v>
      </c>
      <c r="D48">
        <f t="shared" si="1"/>
        <v>1200</v>
      </c>
      <c r="E48" s="14" t="s">
        <v>61</v>
      </c>
    </row>
    <row r="49" spans="3:5">
      <c r="C49" s="179" t="s">
        <v>67</v>
      </c>
      <c r="D49">
        <f t="shared" si="1"/>
        <v>1542</v>
      </c>
      <c r="E49" s="14" t="s">
        <v>61</v>
      </c>
    </row>
    <row r="50" spans="3:5">
      <c r="C50" s="179" t="s">
        <v>1</v>
      </c>
      <c r="D50">
        <f t="shared" si="1"/>
        <v>2</v>
      </c>
      <c r="E50" s="14" t="s">
        <v>61</v>
      </c>
    </row>
    <row r="51" spans="3:5">
      <c r="D51">
        <f>SUM(D42:D50)</f>
        <v>3063</v>
      </c>
      <c r="E51" s="14" t="s">
        <v>61</v>
      </c>
    </row>
    <row r="57" spans="3:5">
      <c r="C57" t="s">
        <v>74</v>
      </c>
    </row>
  </sheetData>
  <mergeCells count="2">
    <mergeCell ref="B7:B9"/>
    <mergeCell ref="C7:I7"/>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EF3E-A421-4A24-95CF-1EEF111E798A}">
  <sheetPr codeName="Sheet1">
    <tabColor rgb="FFFFC000"/>
  </sheetPr>
  <dimension ref="B2:AT196"/>
  <sheetViews>
    <sheetView tabSelected="1" workbookViewId="0">
      <selection activeCell="J6" sqref="J6"/>
    </sheetView>
  </sheetViews>
  <sheetFormatPr defaultRowHeight="13.5"/>
  <cols>
    <col min="1" max="2" width="9" style="86"/>
    <col min="3" max="3" width="36.75" style="86" customWidth="1"/>
    <col min="4" max="5" width="9" style="86"/>
    <col min="6" max="6" width="9.25" style="86" bestFit="1" customWidth="1"/>
    <col min="7" max="10" width="9" style="86"/>
    <col min="11" max="11" width="6.875" style="86" customWidth="1"/>
    <col min="12" max="12" width="15.25" style="86" customWidth="1"/>
    <col min="13" max="13" width="9" style="86"/>
    <col min="14" max="14" width="36.75" style="86" customWidth="1"/>
    <col min="15" max="30" width="9" style="86"/>
    <col min="31" max="31" width="6.875" style="86" customWidth="1"/>
    <col min="32" max="32" width="15.25" style="86" customWidth="1"/>
    <col min="33" max="16384" width="9" style="86"/>
  </cols>
  <sheetData>
    <row r="2" spans="2:46" s="83" customFormat="1">
      <c r="C2" s="84"/>
      <c r="I2" s="85"/>
      <c r="J2" s="85"/>
      <c r="K2" s="85"/>
      <c r="L2" s="85"/>
      <c r="M2" s="85"/>
      <c r="N2" s="85"/>
      <c r="O2" s="85"/>
      <c r="P2" s="85"/>
      <c r="Q2" s="85"/>
      <c r="R2" s="85"/>
      <c r="S2" s="85"/>
      <c r="T2" s="85"/>
      <c r="U2" s="85"/>
      <c r="V2" s="85"/>
      <c r="W2" s="85"/>
      <c r="X2" s="85"/>
      <c r="Y2" s="85"/>
      <c r="Z2" s="85"/>
      <c r="AA2" s="85"/>
      <c r="AB2" s="85"/>
    </row>
    <row r="6" spans="2:46">
      <c r="C6" s="87"/>
      <c r="N6" s="87"/>
    </row>
    <row r="7" spans="2:46">
      <c r="O7" s="188" t="s">
        <v>202</v>
      </c>
      <c r="P7" s="189"/>
      <c r="Q7" s="189"/>
      <c r="R7" s="190"/>
      <c r="T7" s="188" t="s">
        <v>203</v>
      </c>
      <c r="U7" s="189"/>
      <c r="V7" s="189"/>
      <c r="W7" s="190"/>
      <c r="Y7" s="188" t="s">
        <v>204</v>
      </c>
      <c r="Z7" s="189"/>
      <c r="AA7" s="189"/>
      <c r="AB7" s="190"/>
      <c r="AG7" s="188" t="s">
        <v>202</v>
      </c>
      <c r="AH7" s="189"/>
      <c r="AI7" s="189"/>
      <c r="AJ7" s="190"/>
      <c r="AL7" s="188" t="s">
        <v>203</v>
      </c>
      <c r="AM7" s="189"/>
      <c r="AN7" s="189"/>
      <c r="AO7" s="190"/>
      <c r="AQ7" s="188" t="s">
        <v>204</v>
      </c>
      <c r="AR7" s="189"/>
      <c r="AS7" s="189"/>
      <c r="AT7" s="190"/>
    </row>
    <row r="8" spans="2:46" ht="64.5" customHeight="1">
      <c r="D8" s="88" t="s">
        <v>205</v>
      </c>
      <c r="I8" s="88" t="s">
        <v>206</v>
      </c>
      <c r="K8" s="89" t="s">
        <v>207</v>
      </c>
      <c r="L8" s="89" t="s">
        <v>208</v>
      </c>
      <c r="M8" s="89" t="s">
        <v>209</v>
      </c>
      <c r="N8" s="89" t="s">
        <v>210</v>
      </c>
      <c r="O8" s="90" t="s">
        <v>211</v>
      </c>
      <c r="P8" s="90" t="s">
        <v>212</v>
      </c>
      <c r="Q8" s="90" t="s">
        <v>213</v>
      </c>
      <c r="R8" s="90" t="s">
        <v>214</v>
      </c>
      <c r="T8" s="90" t="s">
        <v>211</v>
      </c>
      <c r="U8" s="90" t="s">
        <v>212</v>
      </c>
      <c r="V8" s="90" t="s">
        <v>213</v>
      </c>
      <c r="W8" s="90" t="s">
        <v>214</v>
      </c>
      <c r="Y8" s="90" t="s">
        <v>211</v>
      </c>
      <c r="Z8" s="90" t="s">
        <v>212</v>
      </c>
      <c r="AA8" s="90" t="s">
        <v>213</v>
      </c>
      <c r="AB8" s="90" t="s">
        <v>214</v>
      </c>
      <c r="AE8" s="89" t="s">
        <v>207</v>
      </c>
      <c r="AF8" s="89" t="s">
        <v>208</v>
      </c>
      <c r="AG8" s="90" t="s">
        <v>211</v>
      </c>
      <c r="AH8" s="90" t="s">
        <v>212</v>
      </c>
      <c r="AI8" s="90" t="s">
        <v>213</v>
      </c>
      <c r="AJ8" s="90" t="s">
        <v>214</v>
      </c>
      <c r="AL8" s="90" t="s">
        <v>211</v>
      </c>
      <c r="AM8" s="90" t="s">
        <v>212</v>
      </c>
      <c r="AN8" s="90" t="s">
        <v>213</v>
      </c>
      <c r="AO8" s="90" t="s">
        <v>214</v>
      </c>
      <c r="AQ8" s="90" t="s">
        <v>211</v>
      </c>
      <c r="AR8" s="90" t="s">
        <v>212</v>
      </c>
      <c r="AS8" s="90" t="s">
        <v>213</v>
      </c>
      <c r="AT8" s="90" t="s">
        <v>214</v>
      </c>
    </row>
    <row r="9" spans="2:46">
      <c r="B9" s="91" t="s">
        <v>215</v>
      </c>
      <c r="C9" s="91" t="s">
        <v>2</v>
      </c>
      <c r="D9" s="92">
        <v>0</v>
      </c>
      <c r="I9" s="93">
        <v>0</v>
      </c>
      <c r="K9" s="94" t="s">
        <v>216</v>
      </c>
      <c r="L9" s="94" t="s">
        <v>217</v>
      </c>
      <c r="M9" s="91" t="s">
        <v>215</v>
      </c>
      <c r="N9" s="91" t="s">
        <v>2</v>
      </c>
      <c r="O9" s="95">
        <v>0</v>
      </c>
      <c r="P9" s="95">
        <v>7.3423080974302215E-3</v>
      </c>
      <c r="Q9" s="95">
        <v>1.5117594035397373E-3</v>
      </c>
      <c r="R9" s="95">
        <v>8.8540675009699584E-3</v>
      </c>
      <c r="T9" s="95">
        <v>0</v>
      </c>
      <c r="U9" s="95">
        <v>4.2951940171797008E-3</v>
      </c>
      <c r="V9" s="95">
        <v>8.8436767557761051E-4</v>
      </c>
      <c r="W9" s="95">
        <v>5.1795616927573116E-3</v>
      </c>
      <c r="Y9" s="95">
        <v>0</v>
      </c>
      <c r="Z9" s="95">
        <v>3.7105079206002655E-4</v>
      </c>
      <c r="AA9" s="95">
        <v>7.6398254696495146E-5</v>
      </c>
      <c r="AB9" s="95">
        <v>4.4744904675652171E-4</v>
      </c>
      <c r="AE9" s="96" t="s">
        <v>216</v>
      </c>
      <c r="AF9" s="97" t="s">
        <v>218</v>
      </c>
      <c r="AG9" s="98">
        <v>0</v>
      </c>
      <c r="AH9" s="98">
        <v>0</v>
      </c>
      <c r="AI9" s="98">
        <v>0</v>
      </c>
      <c r="AJ9" s="99">
        <v>0</v>
      </c>
      <c r="AL9" s="98">
        <v>0</v>
      </c>
      <c r="AM9" s="98">
        <v>0</v>
      </c>
      <c r="AN9" s="98">
        <v>0</v>
      </c>
      <c r="AO9" s="99">
        <v>0</v>
      </c>
      <c r="AQ9" s="98">
        <v>0</v>
      </c>
      <c r="AR9" s="98">
        <v>0</v>
      </c>
      <c r="AS9" s="98">
        <v>0</v>
      </c>
      <c r="AT9" s="99">
        <v>0</v>
      </c>
    </row>
    <row r="10" spans="2:46">
      <c r="B10" s="91" t="s">
        <v>219</v>
      </c>
      <c r="C10" s="91" t="s">
        <v>3</v>
      </c>
      <c r="D10" s="92">
        <v>0</v>
      </c>
      <c r="I10" s="93">
        <v>0</v>
      </c>
      <c r="K10" s="94" t="s">
        <v>216</v>
      </c>
      <c r="L10" s="94" t="s">
        <v>217</v>
      </c>
      <c r="M10" s="91" t="s">
        <v>219</v>
      </c>
      <c r="N10" s="91" t="s">
        <v>3</v>
      </c>
      <c r="O10" s="95">
        <v>0</v>
      </c>
      <c r="P10" s="95">
        <v>2.4812284763327926E-2</v>
      </c>
      <c r="Q10" s="95">
        <v>4.3896787527092761E-3</v>
      </c>
      <c r="R10" s="95">
        <v>2.9201963516037203E-2</v>
      </c>
      <c r="T10" s="95">
        <v>0</v>
      </c>
      <c r="U10" s="95">
        <v>4.8828229306211203E-3</v>
      </c>
      <c r="V10" s="95">
        <v>8.6384725454498421E-4</v>
      </c>
      <c r="W10" s="95">
        <v>5.7466701851661044E-3</v>
      </c>
      <c r="Y10" s="95">
        <v>0</v>
      </c>
      <c r="Z10" s="95">
        <v>1.2573792954389152E-3</v>
      </c>
      <c r="AA10" s="95">
        <v>2.2244993679269981E-4</v>
      </c>
      <c r="AB10" s="95">
        <v>1.479829232231615E-3</v>
      </c>
      <c r="AE10" s="96" t="s">
        <v>220</v>
      </c>
      <c r="AF10" s="97" t="s">
        <v>221</v>
      </c>
      <c r="AG10" s="98">
        <v>0</v>
      </c>
      <c r="AH10" s="98">
        <v>2.9564240170768154E-4</v>
      </c>
      <c r="AI10" s="98">
        <v>4.7496841330826967E-5</v>
      </c>
      <c r="AJ10" s="99">
        <v>3.4313924303850849E-4</v>
      </c>
      <c r="AL10" s="98">
        <v>0</v>
      </c>
      <c r="AM10" s="98">
        <v>1.1086590064038058E-4</v>
      </c>
      <c r="AN10" s="98">
        <v>1.7811315499060114E-5</v>
      </c>
      <c r="AO10" s="99">
        <v>1.2867721613944071E-4</v>
      </c>
      <c r="AQ10" s="98">
        <v>0</v>
      </c>
      <c r="AR10" s="98">
        <v>2.7716475160095146E-5</v>
      </c>
      <c r="AS10" s="98">
        <v>4.4528288747650286E-6</v>
      </c>
      <c r="AT10" s="99">
        <v>3.2169304034860178E-5</v>
      </c>
    </row>
    <row r="11" spans="2:46">
      <c r="B11" s="91" t="s">
        <v>222</v>
      </c>
      <c r="C11" s="91" t="s">
        <v>4</v>
      </c>
      <c r="D11" s="92">
        <v>0</v>
      </c>
      <c r="I11" s="93">
        <v>0</v>
      </c>
      <c r="K11" s="94" t="s">
        <v>216</v>
      </c>
      <c r="L11" s="94" t="s">
        <v>217</v>
      </c>
      <c r="M11" s="91" t="s">
        <v>222</v>
      </c>
      <c r="N11" s="91" t="s">
        <v>4</v>
      </c>
      <c r="O11" s="95">
        <v>0</v>
      </c>
      <c r="P11" s="95">
        <v>1.9910948243225592</v>
      </c>
      <c r="Q11" s="95">
        <v>0.38093922926474572</v>
      </c>
      <c r="R11" s="95">
        <v>2.372034053587305</v>
      </c>
      <c r="T11" s="95">
        <v>0</v>
      </c>
      <c r="U11" s="95">
        <v>1.1989338202026338</v>
      </c>
      <c r="V11" s="95">
        <v>0.22938180534059752</v>
      </c>
      <c r="W11" s="95">
        <v>1.4283156255432314</v>
      </c>
      <c r="Y11" s="95">
        <v>0</v>
      </c>
      <c r="Z11" s="95">
        <v>0.10180942482527211</v>
      </c>
      <c r="AA11" s="95">
        <v>1.947833089165989E-2</v>
      </c>
      <c r="AB11" s="95">
        <v>0.121287755716932</v>
      </c>
      <c r="AE11" s="96" t="s">
        <v>223</v>
      </c>
      <c r="AF11" s="97" t="s">
        <v>224</v>
      </c>
      <c r="AG11" s="98">
        <v>2</v>
      </c>
      <c r="AH11" s="98">
        <v>61.015725250801665</v>
      </c>
      <c r="AI11" s="98">
        <v>11.630217839028695</v>
      </c>
      <c r="AJ11" s="99">
        <v>74.645943089830354</v>
      </c>
      <c r="AL11" s="98">
        <v>7.4955495174739997E-2</v>
      </c>
      <c r="AM11" s="98">
        <v>17.350766853964753</v>
      </c>
      <c r="AN11" s="98">
        <v>3.4096810728483602</v>
      </c>
      <c r="AO11" s="99">
        <v>20.835403421987856</v>
      </c>
      <c r="AQ11" s="98">
        <v>0</v>
      </c>
      <c r="AR11" s="98">
        <v>2.1323561761194068</v>
      </c>
      <c r="AS11" s="98">
        <v>0.4445998766370759</v>
      </c>
      <c r="AT11" s="99">
        <v>2.5769560527564828</v>
      </c>
    </row>
    <row r="12" spans="2:46">
      <c r="B12" s="91" t="s">
        <v>225</v>
      </c>
      <c r="C12" s="91" t="s">
        <v>5</v>
      </c>
      <c r="D12" s="92">
        <v>0</v>
      </c>
      <c r="I12" s="93">
        <v>0</v>
      </c>
      <c r="K12" s="94" t="s">
        <v>216</v>
      </c>
      <c r="L12" s="94" t="s">
        <v>217</v>
      </c>
      <c r="M12" s="91" t="s">
        <v>225</v>
      </c>
      <c r="N12" s="91" t="s">
        <v>5</v>
      </c>
      <c r="O12" s="95">
        <v>0</v>
      </c>
      <c r="P12" s="95">
        <v>0.25971651803885082</v>
      </c>
      <c r="Q12" s="95">
        <v>3.9478853853543855E-2</v>
      </c>
      <c r="R12" s="95">
        <v>0.29919537189239465</v>
      </c>
      <c r="T12" s="95">
        <v>0</v>
      </c>
      <c r="U12" s="95">
        <v>0.17191011886481977</v>
      </c>
      <c r="V12" s="95">
        <v>2.6131624241144097E-2</v>
      </c>
      <c r="W12" s="95">
        <v>0.19804174310596387</v>
      </c>
      <c r="Y12" s="95">
        <v>0</v>
      </c>
      <c r="Z12" s="95">
        <v>1.3752809509185584E-2</v>
      </c>
      <c r="AA12" s="95">
        <v>2.0905299392915281E-3</v>
      </c>
      <c r="AB12" s="95">
        <v>1.5843339448477111E-2</v>
      </c>
      <c r="AE12" s="96" t="s">
        <v>226</v>
      </c>
      <c r="AF12" s="97" t="s">
        <v>227</v>
      </c>
      <c r="AG12" s="98">
        <v>0</v>
      </c>
      <c r="AH12" s="98">
        <v>12.06411272508876</v>
      </c>
      <c r="AI12" s="98">
        <v>2.220319780584818</v>
      </c>
      <c r="AJ12" s="99">
        <v>14.284432505673578</v>
      </c>
      <c r="AL12" s="98">
        <v>0</v>
      </c>
      <c r="AM12" s="98">
        <v>5.3705314002160751</v>
      </c>
      <c r="AN12" s="98">
        <v>0.98841061683331555</v>
      </c>
      <c r="AO12" s="99">
        <v>6.3589420170493902</v>
      </c>
      <c r="AQ12" s="98">
        <v>0</v>
      </c>
      <c r="AR12" s="98">
        <v>1.2137978145447412</v>
      </c>
      <c r="AS12" s="98">
        <v>0.22339142203634235</v>
      </c>
      <c r="AT12" s="99">
        <v>1.4371892365810837</v>
      </c>
    </row>
    <row r="13" spans="2:46">
      <c r="B13" s="91" t="s">
        <v>228</v>
      </c>
      <c r="C13" s="91" t="s">
        <v>6</v>
      </c>
      <c r="D13" s="92">
        <v>0</v>
      </c>
      <c r="I13" s="93">
        <v>0</v>
      </c>
      <c r="K13" s="94" t="s">
        <v>216</v>
      </c>
      <c r="L13" s="94" t="s">
        <v>217</v>
      </c>
      <c r="M13" s="91" t="s">
        <v>228</v>
      </c>
      <c r="N13" s="91" t="s">
        <v>6</v>
      </c>
      <c r="O13" s="95">
        <v>0</v>
      </c>
      <c r="P13" s="95">
        <v>9.3605384924759765E-3</v>
      </c>
      <c r="Q13" s="95">
        <v>2.1650187648631024E-3</v>
      </c>
      <c r="R13" s="95">
        <v>1.1525557257339079E-2</v>
      </c>
      <c r="T13" s="95">
        <v>0</v>
      </c>
      <c r="U13" s="95">
        <v>7.1504113484191483E-3</v>
      </c>
      <c r="V13" s="95">
        <v>1.6538337787148699E-3</v>
      </c>
      <c r="W13" s="95">
        <v>8.8042451271340173E-3</v>
      </c>
      <c r="Y13" s="95">
        <v>0</v>
      </c>
      <c r="Z13" s="95">
        <v>3.9002243718649899E-4</v>
      </c>
      <c r="AA13" s="95">
        <v>9.0209115202629259E-5</v>
      </c>
      <c r="AB13" s="95">
        <v>4.8023155238912827E-4</v>
      </c>
      <c r="AE13" s="96" t="s">
        <v>229</v>
      </c>
      <c r="AF13" s="97" t="s">
        <v>230</v>
      </c>
      <c r="AG13" s="98">
        <v>0</v>
      </c>
      <c r="AH13" s="98">
        <v>126.04169246448305</v>
      </c>
      <c r="AI13" s="98">
        <v>27.481475341441165</v>
      </c>
      <c r="AJ13" s="99">
        <v>153.5231678059242</v>
      </c>
      <c r="AL13" s="98">
        <v>0</v>
      </c>
      <c r="AM13" s="98">
        <v>52.142619826257352</v>
      </c>
      <c r="AN13" s="98">
        <v>11.506006669658969</v>
      </c>
      <c r="AO13" s="99">
        <v>63.648626495916318</v>
      </c>
      <c r="AQ13" s="98">
        <v>0</v>
      </c>
      <c r="AR13" s="98">
        <v>1.3360153362367417</v>
      </c>
      <c r="AS13" s="98">
        <v>0.26675040491649799</v>
      </c>
      <c r="AT13" s="99">
        <v>1.6027657411532397</v>
      </c>
    </row>
    <row r="14" spans="2:46">
      <c r="B14" s="91" t="s">
        <v>231</v>
      </c>
      <c r="C14" s="91" t="s">
        <v>232</v>
      </c>
      <c r="D14" s="92">
        <v>0</v>
      </c>
      <c r="I14" s="93">
        <v>0</v>
      </c>
      <c r="K14" s="94" t="s">
        <v>216</v>
      </c>
      <c r="L14" s="94" t="s">
        <v>217</v>
      </c>
      <c r="M14" s="91" t="s">
        <v>231</v>
      </c>
      <c r="N14" s="91" t="s">
        <v>232</v>
      </c>
      <c r="O14" s="95">
        <v>0</v>
      </c>
      <c r="P14" s="95">
        <v>8.8782516281052812E-2</v>
      </c>
      <c r="Q14" s="95">
        <v>2.5025419362358026E-2</v>
      </c>
      <c r="R14" s="95">
        <v>0.11380793564341084</v>
      </c>
      <c r="T14" s="95">
        <v>0</v>
      </c>
      <c r="U14" s="95">
        <v>5.2534978159112185E-2</v>
      </c>
      <c r="V14" s="95">
        <v>1.4808206780963652E-2</v>
      </c>
      <c r="W14" s="95">
        <v>6.7343184940075837E-2</v>
      </c>
      <c r="Y14" s="95">
        <v>0</v>
      </c>
      <c r="Z14" s="95">
        <v>4.6307427556664237E-3</v>
      </c>
      <c r="AA14" s="95">
        <v>1.3052826645834222E-3</v>
      </c>
      <c r="AB14" s="95">
        <v>5.9360254202498464E-3</v>
      </c>
      <c r="AE14" s="96" t="s">
        <v>233</v>
      </c>
      <c r="AF14" s="97" t="s">
        <v>234</v>
      </c>
      <c r="AG14" s="98">
        <v>0</v>
      </c>
      <c r="AH14" s="98">
        <v>136.94519801774601</v>
      </c>
      <c r="AI14" s="98">
        <v>79.817398783631987</v>
      </c>
      <c r="AJ14" s="99">
        <v>216.76259680137798</v>
      </c>
      <c r="AL14" s="98">
        <v>0</v>
      </c>
      <c r="AM14" s="98">
        <v>95.930618270824709</v>
      </c>
      <c r="AN14" s="98">
        <v>54.645287919759355</v>
      </c>
      <c r="AO14" s="99">
        <v>150.57590619058408</v>
      </c>
      <c r="AQ14" s="98">
        <v>0</v>
      </c>
      <c r="AR14" s="98">
        <v>14.431456696317721</v>
      </c>
      <c r="AS14" s="98">
        <v>8.4112903535753869</v>
      </c>
      <c r="AT14" s="99">
        <v>22.842747049893106</v>
      </c>
    </row>
    <row r="15" spans="2:46">
      <c r="B15" s="91" t="s">
        <v>235</v>
      </c>
      <c r="C15" s="91" t="s">
        <v>236</v>
      </c>
      <c r="D15" s="92">
        <v>0</v>
      </c>
      <c r="I15" s="93">
        <v>0</v>
      </c>
      <c r="K15" s="94" t="s">
        <v>216</v>
      </c>
      <c r="L15" s="94" t="s">
        <v>217</v>
      </c>
      <c r="M15" s="91" t="s">
        <v>235</v>
      </c>
      <c r="N15" s="91" t="s">
        <v>236</v>
      </c>
      <c r="O15" s="95">
        <v>0</v>
      </c>
      <c r="P15" s="95">
        <v>0.65225795067858061</v>
      </c>
      <c r="Q15" s="95">
        <v>5.7276822793134237E-2</v>
      </c>
      <c r="R15" s="95">
        <v>0.7095347734717149</v>
      </c>
      <c r="T15" s="95">
        <v>0</v>
      </c>
      <c r="U15" s="95">
        <v>0.20555497573855172</v>
      </c>
      <c r="V15" s="95">
        <v>1.8050429139844691E-2</v>
      </c>
      <c r="W15" s="95">
        <v>0.22360540487839642</v>
      </c>
      <c r="Y15" s="95">
        <v>0</v>
      </c>
      <c r="Z15" s="95">
        <v>3.3276317793740955E-2</v>
      </c>
      <c r="AA15" s="95">
        <v>2.9220981599338744E-3</v>
      </c>
      <c r="AB15" s="95">
        <v>3.6198415953674831E-2</v>
      </c>
      <c r="AE15" s="96" t="s">
        <v>237</v>
      </c>
      <c r="AF15" s="97" t="s">
        <v>238</v>
      </c>
      <c r="AG15" s="98">
        <v>2.5779344731688854</v>
      </c>
      <c r="AH15" s="98">
        <v>34.624970642802452</v>
      </c>
      <c r="AI15" s="98">
        <v>45.64669413606358</v>
      </c>
      <c r="AJ15" s="99">
        <v>82.84959925203492</v>
      </c>
      <c r="AL15" s="98">
        <v>1.6979769428625888</v>
      </c>
      <c r="AM15" s="98">
        <v>22.821561194089714</v>
      </c>
      <c r="AN15" s="98">
        <v>30.082310262087535</v>
      </c>
      <c r="AO15" s="99">
        <v>54.601848399039838</v>
      </c>
      <c r="AQ15" s="98">
        <v>0.12971646699475503</v>
      </c>
      <c r="AR15" s="98">
        <v>1.6161697866010727</v>
      </c>
      <c r="AS15" s="98">
        <v>2.1610008290517442</v>
      </c>
      <c r="AT15" s="99">
        <v>3.9068870826475717</v>
      </c>
    </row>
    <row r="16" spans="2:46">
      <c r="B16" s="91" t="s">
        <v>239</v>
      </c>
      <c r="C16" s="91" t="s">
        <v>240</v>
      </c>
      <c r="D16" s="92">
        <v>0</v>
      </c>
      <c r="I16" s="93">
        <v>0</v>
      </c>
      <c r="K16" s="94" t="s">
        <v>216</v>
      </c>
      <c r="L16" s="94" t="s">
        <v>217</v>
      </c>
      <c r="M16" s="91" t="s">
        <v>239</v>
      </c>
      <c r="N16" s="91" t="s">
        <v>240</v>
      </c>
      <c r="O16" s="95">
        <v>0</v>
      </c>
      <c r="P16" s="95">
        <v>0.39352421821528555</v>
      </c>
      <c r="Q16" s="95">
        <v>0.57292853504712615</v>
      </c>
      <c r="R16" s="95">
        <v>0.96645275326241165</v>
      </c>
      <c r="T16" s="95">
        <v>0</v>
      </c>
      <c r="U16" s="95">
        <v>0.26439753568329938</v>
      </c>
      <c r="V16" s="95">
        <v>0.38493410513868864</v>
      </c>
      <c r="W16" s="95">
        <v>0.64933164082198802</v>
      </c>
      <c r="Y16" s="95">
        <v>0</v>
      </c>
      <c r="Z16" s="95">
        <v>2.0117203801990169E-2</v>
      </c>
      <c r="AA16" s="95">
        <v>2.9288464521421961E-2</v>
      </c>
      <c r="AB16" s="95">
        <v>4.940566832341213E-2</v>
      </c>
      <c r="AE16" s="96" t="s">
        <v>241</v>
      </c>
      <c r="AF16" s="97" t="s">
        <v>242</v>
      </c>
      <c r="AG16" s="98">
        <v>0</v>
      </c>
      <c r="AH16" s="98">
        <v>27.760550504293995</v>
      </c>
      <c r="AI16" s="98">
        <v>92.131773586343826</v>
      </c>
      <c r="AJ16" s="99">
        <v>119.89232409063783</v>
      </c>
      <c r="AL16" s="98">
        <v>0</v>
      </c>
      <c r="AM16" s="98">
        <v>20.098180713871177</v>
      </c>
      <c r="AN16" s="98">
        <v>79.495458310301657</v>
      </c>
      <c r="AO16" s="99">
        <v>99.59363902417283</v>
      </c>
      <c r="AQ16" s="98">
        <v>0</v>
      </c>
      <c r="AR16" s="98">
        <v>0.8243736256537858</v>
      </c>
      <c r="AS16" s="98">
        <v>0.68997789681784649</v>
      </c>
      <c r="AT16" s="99">
        <v>1.5143515224716322</v>
      </c>
    </row>
    <row r="17" spans="2:46">
      <c r="B17" s="91" t="s">
        <v>243</v>
      </c>
      <c r="C17" s="91" t="s">
        <v>244</v>
      </c>
      <c r="D17" s="92">
        <v>0</v>
      </c>
      <c r="I17" s="93">
        <v>0</v>
      </c>
      <c r="K17" s="94" t="s">
        <v>216</v>
      </c>
      <c r="L17" s="94" t="s">
        <v>217</v>
      </c>
      <c r="M17" s="91" t="s">
        <v>243</v>
      </c>
      <c r="N17" s="91" t="s">
        <v>244</v>
      </c>
      <c r="O17" s="95">
        <v>0</v>
      </c>
      <c r="P17" s="95">
        <v>1.3943222172630857E-3</v>
      </c>
      <c r="Q17" s="95">
        <v>2.4067170009662894E-4</v>
      </c>
      <c r="R17" s="95">
        <v>1.6349939173597146E-3</v>
      </c>
      <c r="T17" s="95">
        <v>0</v>
      </c>
      <c r="U17" s="95">
        <v>1.346242140805738E-3</v>
      </c>
      <c r="V17" s="95">
        <v>2.3237267595536588E-4</v>
      </c>
      <c r="W17" s="95">
        <v>1.5786148167611039E-3</v>
      </c>
      <c r="Y17" s="95">
        <v>0</v>
      </c>
      <c r="Z17" s="95">
        <v>1.9232030582939114E-4</v>
      </c>
      <c r="AA17" s="95">
        <v>3.3196096565052265E-5</v>
      </c>
      <c r="AB17" s="95">
        <v>2.2551640239444341E-4</v>
      </c>
      <c r="AE17" s="96" t="s">
        <v>245</v>
      </c>
      <c r="AF17" s="97" t="s">
        <v>246</v>
      </c>
      <c r="AG17" s="98">
        <v>168.48691908082557</v>
      </c>
      <c r="AH17" s="98">
        <v>84.569535123655697</v>
      </c>
      <c r="AI17" s="98">
        <v>23.625519816404612</v>
      </c>
      <c r="AJ17" s="99">
        <v>276.68197402088589</v>
      </c>
      <c r="AL17" s="98">
        <v>114.95878056296939</v>
      </c>
      <c r="AM17" s="98">
        <v>37.247098753191111</v>
      </c>
      <c r="AN17" s="98">
        <v>14.060772484101227</v>
      </c>
      <c r="AO17" s="99">
        <v>166.26665180026174</v>
      </c>
      <c r="AQ17" s="98">
        <v>5.6329777726392027</v>
      </c>
      <c r="AR17" s="98">
        <v>4.9973702561325668</v>
      </c>
      <c r="AS17" s="98">
        <v>1.7611974322741852</v>
      </c>
      <c r="AT17" s="99">
        <v>12.391545461045956</v>
      </c>
    </row>
    <row r="18" spans="2:46">
      <c r="B18" s="91" t="s">
        <v>247</v>
      </c>
      <c r="C18" s="91" t="s">
        <v>248</v>
      </c>
      <c r="D18" s="92">
        <v>0</v>
      </c>
      <c r="I18" s="93">
        <v>0</v>
      </c>
      <c r="K18" s="94" t="s">
        <v>216</v>
      </c>
      <c r="L18" s="94" t="s">
        <v>217</v>
      </c>
      <c r="M18" s="91" t="s">
        <v>247</v>
      </c>
      <c r="N18" s="91" t="s">
        <v>248</v>
      </c>
      <c r="O18" s="95">
        <v>0</v>
      </c>
      <c r="P18" s="95">
        <v>5.2888084103082562E-4</v>
      </c>
      <c r="Q18" s="95">
        <v>9.1289265553893721E-5</v>
      </c>
      <c r="R18" s="95">
        <v>6.2017010658471932E-4</v>
      </c>
      <c r="T18" s="95">
        <v>0</v>
      </c>
      <c r="U18" s="95">
        <v>-8.6544137623226019E-4</v>
      </c>
      <c r="V18" s="95">
        <v>-1.493824345427352E-4</v>
      </c>
      <c r="W18" s="95">
        <v>-1.0148238107749953E-3</v>
      </c>
      <c r="Y18" s="95">
        <v>0</v>
      </c>
      <c r="Z18" s="95">
        <v>7.2120114686021673E-5</v>
      </c>
      <c r="AA18" s="95">
        <v>1.2448536211894597E-5</v>
      </c>
      <c r="AB18" s="95">
        <v>8.4568650897916275E-5</v>
      </c>
      <c r="AE18" s="96" t="s">
        <v>249</v>
      </c>
      <c r="AF18" s="97" t="s">
        <v>250</v>
      </c>
      <c r="AG18" s="98">
        <v>0</v>
      </c>
      <c r="AH18" s="98">
        <v>59.492205167165764</v>
      </c>
      <c r="AI18" s="98">
        <v>25.92051679437289</v>
      </c>
      <c r="AJ18" s="99">
        <v>85.412721961538651</v>
      </c>
      <c r="AL18" s="98">
        <v>0</v>
      </c>
      <c r="AM18" s="98">
        <v>34.526821017250896</v>
      </c>
      <c r="AN18" s="98">
        <v>16.241238544849196</v>
      </c>
      <c r="AO18" s="99">
        <v>50.768059562100092</v>
      </c>
      <c r="AQ18" s="98">
        <v>0</v>
      </c>
      <c r="AR18" s="98">
        <v>2.2682639277395693</v>
      </c>
      <c r="AS18" s="98">
        <v>0.74526434046502343</v>
      </c>
      <c r="AT18" s="99">
        <v>3.0135282682045927</v>
      </c>
    </row>
    <row r="19" spans="2:46">
      <c r="B19" s="91" t="s">
        <v>251</v>
      </c>
      <c r="C19" s="91" t="s">
        <v>252</v>
      </c>
      <c r="D19" s="92">
        <v>0</v>
      </c>
      <c r="I19" s="93">
        <v>0</v>
      </c>
      <c r="K19" s="94" t="s">
        <v>216</v>
      </c>
      <c r="L19" s="94" t="s">
        <v>217</v>
      </c>
      <c r="M19" s="91" t="s">
        <v>251</v>
      </c>
      <c r="N19" s="91" t="s">
        <v>252</v>
      </c>
      <c r="O19" s="95">
        <v>0</v>
      </c>
      <c r="P19" s="95">
        <v>4.4413179862372587E-2</v>
      </c>
      <c r="Q19" s="95">
        <v>6.9866028018525147E-3</v>
      </c>
      <c r="R19" s="95">
        <v>5.1399782664225104E-2</v>
      </c>
      <c r="T19" s="95">
        <v>0</v>
      </c>
      <c r="U19" s="95">
        <v>2.8737939910946971E-2</v>
      </c>
      <c r="V19" s="95">
        <v>4.5207429894339804E-3</v>
      </c>
      <c r="W19" s="95">
        <v>3.3258682900380948E-2</v>
      </c>
      <c r="Y19" s="95">
        <v>0</v>
      </c>
      <c r="Z19" s="95">
        <v>5.7475879821893942E-3</v>
      </c>
      <c r="AA19" s="95">
        <v>9.0414859788679608E-4</v>
      </c>
      <c r="AB19" s="95">
        <v>6.6517365800761903E-3</v>
      </c>
      <c r="AE19" s="96" t="s">
        <v>253</v>
      </c>
      <c r="AF19" s="97" t="s">
        <v>254</v>
      </c>
      <c r="AG19" s="98">
        <v>0</v>
      </c>
      <c r="AH19" s="98">
        <v>0.81329627742777832</v>
      </c>
      <c r="AI19" s="98">
        <v>1.6962680259670793</v>
      </c>
      <c r="AJ19" s="99">
        <v>2.5095643033948578</v>
      </c>
      <c r="AL19" s="98">
        <v>0</v>
      </c>
      <c r="AM19" s="98">
        <v>0.57018951504885096</v>
      </c>
      <c r="AN19" s="98">
        <v>1.2348299071534001</v>
      </c>
      <c r="AO19" s="99">
        <v>1.8050194222022511</v>
      </c>
      <c r="AQ19" s="98">
        <v>0</v>
      </c>
      <c r="AR19" s="98">
        <v>4.7265377469276559E-2</v>
      </c>
      <c r="AS19" s="98">
        <v>9.8573283896205927E-2</v>
      </c>
      <c r="AT19" s="99">
        <v>0.14583866136548249</v>
      </c>
    </row>
    <row r="20" spans="2:46">
      <c r="B20" s="91" t="s">
        <v>255</v>
      </c>
      <c r="C20" s="91" t="s">
        <v>256</v>
      </c>
      <c r="D20" s="92">
        <v>0</v>
      </c>
      <c r="I20" s="93">
        <v>0</v>
      </c>
      <c r="K20" s="94" t="s">
        <v>216</v>
      </c>
      <c r="L20" s="94" t="s">
        <v>217</v>
      </c>
      <c r="M20" s="91" t="s">
        <v>255</v>
      </c>
      <c r="N20" s="91" t="s">
        <v>256</v>
      </c>
      <c r="O20" s="95">
        <v>0</v>
      </c>
      <c r="P20" s="95">
        <v>0</v>
      </c>
      <c r="Q20" s="95">
        <v>0</v>
      </c>
      <c r="R20" s="95">
        <v>0</v>
      </c>
      <c r="T20" s="95">
        <v>0</v>
      </c>
      <c r="U20" s="95">
        <v>0</v>
      </c>
      <c r="V20" s="95">
        <v>0</v>
      </c>
      <c r="W20" s="95">
        <v>0</v>
      </c>
      <c r="Y20" s="95">
        <v>0</v>
      </c>
      <c r="Z20" s="95">
        <v>0</v>
      </c>
      <c r="AA20" s="95">
        <v>0</v>
      </c>
      <c r="AB20" s="95">
        <v>0</v>
      </c>
      <c r="AE20" s="96" t="s">
        <v>257</v>
      </c>
      <c r="AF20" s="97" t="s">
        <v>191</v>
      </c>
      <c r="AG20" s="98">
        <v>2192.9496284939614</v>
      </c>
      <c r="AH20" s="98">
        <v>166.43828629960169</v>
      </c>
      <c r="AI20" s="98">
        <v>93.977872305072381</v>
      </c>
      <c r="AJ20" s="99">
        <v>2453.3657870986353</v>
      </c>
      <c r="AL20" s="98">
        <v>1254.9168840568636</v>
      </c>
      <c r="AM20" s="98">
        <v>105.91814975543348</v>
      </c>
      <c r="AN20" s="98">
        <v>57.457775224316734</v>
      </c>
      <c r="AO20" s="99">
        <v>1418.2928090366138</v>
      </c>
      <c r="AQ20" s="98">
        <v>293.53224806960515</v>
      </c>
      <c r="AR20" s="98">
        <v>15.595958966938841</v>
      </c>
      <c r="AS20" s="98">
        <v>11.683484783649309</v>
      </c>
      <c r="AT20" s="99">
        <v>320.81169182019329</v>
      </c>
    </row>
    <row r="21" spans="2:46">
      <c r="B21" s="91" t="s">
        <v>258</v>
      </c>
      <c r="C21" s="91" t="s">
        <v>259</v>
      </c>
      <c r="D21" s="92">
        <v>0</v>
      </c>
      <c r="I21" s="93">
        <v>0</v>
      </c>
      <c r="K21" s="94" t="s">
        <v>216</v>
      </c>
      <c r="L21" s="94" t="s">
        <v>217</v>
      </c>
      <c r="M21" s="91" t="s">
        <v>258</v>
      </c>
      <c r="N21" s="91" t="s">
        <v>259</v>
      </c>
      <c r="O21" s="95">
        <v>0</v>
      </c>
      <c r="P21" s="95">
        <v>7.0462054196969978E-2</v>
      </c>
      <c r="Q21" s="95">
        <v>2.9515960200195358E-3</v>
      </c>
      <c r="R21" s="95">
        <v>7.3413650216989521E-2</v>
      </c>
      <c r="T21" s="95">
        <v>0</v>
      </c>
      <c r="U21" s="95">
        <v>6.7751975189394215E-2</v>
      </c>
      <c r="V21" s="95">
        <v>2.8380730961726306E-3</v>
      </c>
      <c r="W21" s="95">
        <v>7.059004828556685E-2</v>
      </c>
      <c r="Y21" s="95">
        <v>0</v>
      </c>
      <c r="Z21" s="95">
        <v>6.2331817174242674E-2</v>
      </c>
      <c r="AA21" s="95">
        <v>2.6110272484788201E-3</v>
      </c>
      <c r="AB21" s="95">
        <v>6.4942844422721496E-2</v>
      </c>
      <c r="AE21" s="96" t="s">
        <v>260</v>
      </c>
      <c r="AF21" s="97" t="s">
        <v>261</v>
      </c>
      <c r="AG21" s="98">
        <v>0</v>
      </c>
      <c r="AH21" s="98">
        <v>8.3925317061504074</v>
      </c>
      <c r="AI21" s="98">
        <v>1.7273447099575499</v>
      </c>
      <c r="AJ21" s="99">
        <v>10.119876416107957</v>
      </c>
      <c r="AL21" s="98">
        <v>0</v>
      </c>
      <c r="AM21" s="98">
        <v>3.4697252667511429</v>
      </c>
      <c r="AN21" s="98">
        <v>0.71413630527441507</v>
      </c>
      <c r="AO21" s="99">
        <v>4.1838615720255579</v>
      </c>
      <c r="AQ21" s="98">
        <v>0</v>
      </c>
      <c r="AR21" s="98">
        <v>1.6360692226247683E-2</v>
      </c>
      <c r="AS21" s="98">
        <v>3.3673456541775107E-3</v>
      </c>
      <c r="AT21" s="99">
        <v>1.9728037880425195E-2</v>
      </c>
    </row>
    <row r="22" spans="2:46">
      <c r="B22" s="91" t="s">
        <v>262</v>
      </c>
      <c r="C22" s="91" t="s">
        <v>263</v>
      </c>
      <c r="D22" s="92">
        <v>0</v>
      </c>
      <c r="I22" s="93">
        <v>0</v>
      </c>
      <c r="K22" s="94" t="s">
        <v>220</v>
      </c>
      <c r="L22" s="94" t="s">
        <v>221</v>
      </c>
      <c r="M22" s="91" t="s">
        <v>262</v>
      </c>
      <c r="N22" s="91" t="s">
        <v>263</v>
      </c>
      <c r="O22" s="95">
        <v>0</v>
      </c>
      <c r="P22" s="95">
        <v>0</v>
      </c>
      <c r="Q22" s="95">
        <v>0</v>
      </c>
      <c r="R22" s="95">
        <v>0</v>
      </c>
      <c r="T22" s="95">
        <v>0</v>
      </c>
      <c r="U22" s="95">
        <v>0</v>
      </c>
      <c r="V22" s="95">
        <v>0</v>
      </c>
      <c r="W22" s="95">
        <v>0</v>
      </c>
      <c r="Y22" s="95">
        <v>0</v>
      </c>
      <c r="Z22" s="95">
        <v>0</v>
      </c>
      <c r="AA22" s="95">
        <v>0</v>
      </c>
      <c r="AB22" s="95">
        <v>0</v>
      </c>
      <c r="AE22" s="191" t="s">
        <v>264</v>
      </c>
      <c r="AF22" s="192"/>
      <c r="AG22" s="99">
        <v>2366.0144820479559</v>
      </c>
      <c r="AH22" s="99">
        <v>718.1583998216189</v>
      </c>
      <c r="AI22" s="99">
        <v>405.8754486157099</v>
      </c>
      <c r="AJ22" s="99">
        <v>3490.0483304852846</v>
      </c>
      <c r="AL22" s="99">
        <v>1371.6485970578703</v>
      </c>
      <c r="AM22" s="99">
        <v>395.44637343279993</v>
      </c>
      <c r="AN22" s="99">
        <v>269.83592512849964</v>
      </c>
      <c r="AO22" s="99">
        <v>2036.9308956191699</v>
      </c>
      <c r="AQ22" s="99">
        <v>299.2949423092391</v>
      </c>
      <c r="AR22" s="99">
        <v>44.479416372455127</v>
      </c>
      <c r="AS22" s="99">
        <v>26.488902421802671</v>
      </c>
      <c r="AT22" s="99">
        <v>370.26326110349692</v>
      </c>
    </row>
    <row r="23" spans="2:46">
      <c r="B23" s="91" t="s">
        <v>265</v>
      </c>
      <c r="C23" s="91" t="s">
        <v>266</v>
      </c>
      <c r="D23" s="92">
        <v>0</v>
      </c>
      <c r="I23" s="93">
        <v>0</v>
      </c>
      <c r="K23" s="94" t="s">
        <v>220</v>
      </c>
      <c r="L23" s="94" t="s">
        <v>221</v>
      </c>
      <c r="M23" s="91" t="s">
        <v>265</v>
      </c>
      <c r="N23" s="91" t="s">
        <v>266</v>
      </c>
      <c r="O23" s="95">
        <v>0</v>
      </c>
      <c r="P23" s="95">
        <v>2.9564240170768154E-4</v>
      </c>
      <c r="Q23" s="95">
        <v>4.7496841330826967E-5</v>
      </c>
      <c r="R23" s="95">
        <v>3.4313924303850849E-4</v>
      </c>
      <c r="T23" s="95">
        <v>0</v>
      </c>
      <c r="U23" s="95">
        <v>1.1086590064038058E-4</v>
      </c>
      <c r="V23" s="95">
        <v>1.7811315499060114E-5</v>
      </c>
      <c r="W23" s="95">
        <v>1.2867721613944071E-4</v>
      </c>
      <c r="Y23" s="95">
        <v>0</v>
      </c>
      <c r="Z23" s="95">
        <v>2.7716475160095146E-5</v>
      </c>
      <c r="AA23" s="95">
        <v>4.4528288747650286E-6</v>
      </c>
      <c r="AB23" s="95">
        <v>3.2169304034860178E-5</v>
      </c>
    </row>
    <row r="24" spans="2:46">
      <c r="B24" s="91" t="s">
        <v>267</v>
      </c>
      <c r="C24" s="91" t="s">
        <v>268</v>
      </c>
      <c r="D24" s="92">
        <v>0</v>
      </c>
      <c r="I24" s="93">
        <v>0</v>
      </c>
      <c r="K24" s="94" t="s">
        <v>220</v>
      </c>
      <c r="L24" s="94" t="s">
        <v>221</v>
      </c>
      <c r="M24" s="91" t="s">
        <v>267</v>
      </c>
      <c r="N24" s="91" t="s">
        <v>268</v>
      </c>
      <c r="O24" s="95">
        <v>0</v>
      </c>
      <c r="P24" s="95">
        <v>0</v>
      </c>
      <c r="Q24" s="95">
        <v>0</v>
      </c>
      <c r="R24" s="95">
        <v>0</v>
      </c>
      <c r="T24" s="95">
        <v>0</v>
      </c>
      <c r="U24" s="95">
        <v>0</v>
      </c>
      <c r="V24" s="95">
        <v>0</v>
      </c>
      <c r="W24" s="95">
        <v>0</v>
      </c>
      <c r="Y24" s="95">
        <v>0</v>
      </c>
      <c r="Z24" s="95">
        <v>0</v>
      </c>
      <c r="AA24" s="95">
        <v>0</v>
      </c>
      <c r="AB24" s="95">
        <v>0</v>
      </c>
    </row>
    <row r="25" spans="2:46">
      <c r="B25" s="91" t="s">
        <v>269</v>
      </c>
      <c r="C25" s="91" t="s">
        <v>7</v>
      </c>
      <c r="D25" s="92">
        <v>0</v>
      </c>
      <c r="I25" s="93">
        <v>0</v>
      </c>
      <c r="K25" s="94" t="s">
        <v>223</v>
      </c>
      <c r="L25" s="94" t="s">
        <v>224</v>
      </c>
      <c r="M25" s="91" t="s">
        <v>269</v>
      </c>
      <c r="N25" s="91" t="s">
        <v>7</v>
      </c>
      <c r="O25" s="95">
        <v>0</v>
      </c>
      <c r="P25" s="95">
        <v>10.282527795259149</v>
      </c>
      <c r="Q25" s="95">
        <v>1.1698203055218268</v>
      </c>
      <c r="R25" s="95">
        <v>11.452348100780975</v>
      </c>
      <c r="T25" s="95">
        <v>0</v>
      </c>
      <c r="U25" s="95">
        <v>2.6573397724851278</v>
      </c>
      <c r="V25" s="95">
        <v>0.30231963252821026</v>
      </c>
      <c r="W25" s="95">
        <v>2.9596594050133378</v>
      </c>
      <c r="Y25" s="95">
        <v>0</v>
      </c>
      <c r="Z25" s="95">
        <v>0.27032439144282483</v>
      </c>
      <c r="AA25" s="95">
        <v>3.0754204460643263E-2</v>
      </c>
      <c r="AB25" s="95">
        <v>0.30107859590346808</v>
      </c>
    </row>
    <row r="26" spans="2:46">
      <c r="B26" s="91" t="s">
        <v>270</v>
      </c>
      <c r="C26" s="91" t="s">
        <v>8</v>
      </c>
      <c r="D26" s="92">
        <v>0</v>
      </c>
      <c r="I26" s="93">
        <v>0</v>
      </c>
      <c r="K26" s="94" t="s">
        <v>223</v>
      </c>
      <c r="L26" s="94" t="s">
        <v>224</v>
      </c>
      <c r="M26" s="91" t="s">
        <v>270</v>
      </c>
      <c r="N26" s="91" t="s">
        <v>8</v>
      </c>
      <c r="O26" s="95">
        <v>0</v>
      </c>
      <c r="P26" s="95">
        <v>0.34059642891322972</v>
      </c>
      <c r="Q26" s="95">
        <v>6.1156267209564803E-2</v>
      </c>
      <c r="R26" s="95">
        <v>0.40175269612279452</v>
      </c>
      <c r="T26" s="95">
        <v>0</v>
      </c>
      <c r="U26" s="95">
        <v>0.12231736832002893</v>
      </c>
      <c r="V26" s="95">
        <v>2.196286580343498E-2</v>
      </c>
      <c r="W26" s="95">
        <v>0.14428023412346391</v>
      </c>
      <c r="Y26" s="95">
        <v>0</v>
      </c>
      <c r="Z26" s="95">
        <v>8.7852253489523538E-3</v>
      </c>
      <c r="AA26" s="95">
        <v>1.5774434002467112E-3</v>
      </c>
      <c r="AB26" s="95">
        <v>1.0362668749199066E-2</v>
      </c>
    </row>
    <row r="27" spans="2:46">
      <c r="B27" s="91" t="s">
        <v>271</v>
      </c>
      <c r="C27" s="91" t="s">
        <v>9</v>
      </c>
      <c r="D27" s="92">
        <v>0</v>
      </c>
      <c r="I27" s="93">
        <v>0</v>
      </c>
      <c r="K27" s="94" t="s">
        <v>223</v>
      </c>
      <c r="L27" s="94" t="s">
        <v>224</v>
      </c>
      <c r="M27" s="91" t="s">
        <v>271</v>
      </c>
      <c r="N27" s="91" t="s">
        <v>9</v>
      </c>
      <c r="O27" s="95">
        <v>0</v>
      </c>
      <c r="P27" s="95">
        <v>10.94685398578099</v>
      </c>
      <c r="Q27" s="95">
        <v>2.2598216854486801</v>
      </c>
      <c r="R27" s="95">
        <v>13.20667567122967</v>
      </c>
      <c r="T27" s="95">
        <v>0</v>
      </c>
      <c r="U27" s="95">
        <v>2.6900965807990906</v>
      </c>
      <c r="V27" s="95">
        <v>0.55533202481164023</v>
      </c>
      <c r="W27" s="95">
        <v>3.2454286056107309</v>
      </c>
      <c r="Y27" s="95">
        <v>0</v>
      </c>
      <c r="Z27" s="95">
        <v>0.28784400040498648</v>
      </c>
      <c r="AA27" s="95">
        <v>5.9421283501762144E-2</v>
      </c>
      <c r="AB27" s="95">
        <v>0.3472652839067486</v>
      </c>
    </row>
    <row r="28" spans="2:46">
      <c r="B28" s="91" t="s">
        <v>272</v>
      </c>
      <c r="C28" s="91" t="s">
        <v>10</v>
      </c>
      <c r="D28" s="92">
        <v>0</v>
      </c>
      <c r="I28" s="93">
        <v>0</v>
      </c>
      <c r="K28" s="94" t="s">
        <v>223</v>
      </c>
      <c r="L28" s="94" t="s">
        <v>224</v>
      </c>
      <c r="M28" s="91" t="s">
        <v>272</v>
      </c>
      <c r="N28" s="91" t="s">
        <v>10</v>
      </c>
      <c r="O28" s="95">
        <v>0</v>
      </c>
      <c r="P28" s="95">
        <v>2.5893835658563709</v>
      </c>
      <c r="Q28" s="95">
        <v>0.99876788799025884</v>
      </c>
      <c r="R28" s="95">
        <v>3.5881514538466295</v>
      </c>
      <c r="T28" s="95">
        <v>0</v>
      </c>
      <c r="U28" s="95">
        <v>1.0869607348897876</v>
      </c>
      <c r="V28" s="95">
        <v>0.41925865747710189</v>
      </c>
      <c r="W28" s="95">
        <v>1.5062193923668894</v>
      </c>
      <c r="Y28" s="95">
        <v>0</v>
      </c>
      <c r="Z28" s="95">
        <v>6.8090589125800433E-2</v>
      </c>
      <c r="AA28" s="95">
        <v>2.6263661664469064E-2</v>
      </c>
      <c r="AB28" s="95">
        <v>9.4354250790269489E-2</v>
      </c>
    </row>
    <row r="29" spans="2:46">
      <c r="B29" s="91" t="s">
        <v>273</v>
      </c>
      <c r="C29" s="91" t="s">
        <v>11</v>
      </c>
      <c r="D29" s="92">
        <v>0</v>
      </c>
      <c r="I29" s="93">
        <v>0</v>
      </c>
      <c r="K29" s="94" t="s">
        <v>223</v>
      </c>
      <c r="L29" s="94" t="s">
        <v>224</v>
      </c>
      <c r="M29" s="91" t="s">
        <v>273</v>
      </c>
      <c r="N29" s="91" t="s">
        <v>11</v>
      </c>
      <c r="O29" s="95">
        <v>0</v>
      </c>
      <c r="P29" s="95">
        <v>7.0520929194227866E-2</v>
      </c>
      <c r="Q29" s="95">
        <v>1.4564715080916286E-2</v>
      </c>
      <c r="R29" s="95">
        <v>8.5085644275144146E-2</v>
      </c>
      <c r="T29" s="95">
        <v>0</v>
      </c>
      <c r="U29" s="95">
        <v>3.2568826078250276E-2</v>
      </c>
      <c r="V29" s="95">
        <v>6.7264523846979792E-3</v>
      </c>
      <c r="W29" s="95">
        <v>3.9295278462948252E-2</v>
      </c>
      <c r="Y29" s="95">
        <v>0</v>
      </c>
      <c r="Z29" s="95">
        <v>1.6149831113181955E-3</v>
      </c>
      <c r="AA29" s="95">
        <v>3.3354309345609817E-4</v>
      </c>
      <c r="AB29" s="95">
        <v>1.9485262047742938E-3</v>
      </c>
    </row>
    <row r="30" spans="2:46">
      <c r="B30" s="91" t="s">
        <v>274</v>
      </c>
      <c r="C30" s="91" t="s">
        <v>12</v>
      </c>
      <c r="D30" s="92">
        <v>0</v>
      </c>
      <c r="I30" s="93">
        <v>0</v>
      </c>
      <c r="K30" s="94" t="s">
        <v>223</v>
      </c>
      <c r="L30" s="94" t="s">
        <v>224</v>
      </c>
      <c r="M30" s="91" t="s">
        <v>274</v>
      </c>
      <c r="N30" s="91" t="s">
        <v>12</v>
      </c>
      <c r="O30" s="95">
        <v>0</v>
      </c>
      <c r="P30" s="95">
        <v>10.573655933246613</v>
      </c>
      <c r="Q30" s="95">
        <v>2.511000441148318</v>
      </c>
      <c r="R30" s="95">
        <v>13.084656374394932</v>
      </c>
      <c r="T30" s="95">
        <v>0</v>
      </c>
      <c r="U30" s="95">
        <v>1.752427799557283</v>
      </c>
      <c r="V30" s="95">
        <v>0.41616135474325</v>
      </c>
      <c r="W30" s="95">
        <v>2.1685891543005331</v>
      </c>
      <c r="Y30" s="95">
        <v>0</v>
      </c>
      <c r="Z30" s="95">
        <v>0.27804887808123258</v>
      </c>
      <c r="AA30" s="95">
        <v>6.603022265245917E-2</v>
      </c>
      <c r="AB30" s="95">
        <v>0.34407910073369175</v>
      </c>
    </row>
    <row r="31" spans="2:46">
      <c r="B31" s="91" t="s">
        <v>275</v>
      </c>
      <c r="C31" s="91" t="s">
        <v>13</v>
      </c>
      <c r="D31" s="92">
        <v>0</v>
      </c>
      <c r="I31" s="93">
        <v>0</v>
      </c>
      <c r="K31" s="94" t="s">
        <v>223</v>
      </c>
      <c r="L31" s="94" t="s">
        <v>224</v>
      </c>
      <c r="M31" s="91" t="s">
        <v>275</v>
      </c>
      <c r="N31" s="91" t="s">
        <v>13</v>
      </c>
      <c r="O31" s="95">
        <v>0</v>
      </c>
      <c r="P31" s="95">
        <v>4.3166610619992989</v>
      </c>
      <c r="Q31" s="95">
        <v>0.93162280316477042</v>
      </c>
      <c r="R31" s="95">
        <v>5.2482838651640691</v>
      </c>
      <c r="T31" s="95">
        <v>0</v>
      </c>
      <c r="U31" s="95">
        <v>1.4041142726226628</v>
      </c>
      <c r="V31" s="95">
        <v>0.30303627174715625</v>
      </c>
      <c r="W31" s="95">
        <v>1.7071505443698189</v>
      </c>
      <c r="Y31" s="95">
        <v>0</v>
      </c>
      <c r="Z31" s="95">
        <v>0.11361162890915563</v>
      </c>
      <c r="AA31" s="95">
        <v>2.4519688406446499E-2</v>
      </c>
      <c r="AB31" s="95">
        <v>0.13813131731560213</v>
      </c>
    </row>
    <row r="32" spans="2:46">
      <c r="B32" s="91" t="s">
        <v>276</v>
      </c>
      <c r="C32" s="91" t="s">
        <v>14</v>
      </c>
      <c r="D32" s="92">
        <v>0</v>
      </c>
      <c r="I32" s="93">
        <v>0</v>
      </c>
      <c r="K32" s="94" t="s">
        <v>223</v>
      </c>
      <c r="L32" s="94" t="s">
        <v>224</v>
      </c>
      <c r="M32" s="91" t="s">
        <v>276</v>
      </c>
      <c r="N32" s="91" t="s">
        <v>14</v>
      </c>
      <c r="O32" s="95">
        <v>0</v>
      </c>
      <c r="P32" s="95">
        <v>0.61219350247965765</v>
      </c>
      <c r="Q32" s="95">
        <v>4.0683938951419064E-2</v>
      </c>
      <c r="R32" s="95">
        <v>0.65287744143107673</v>
      </c>
      <c r="T32" s="95">
        <v>0</v>
      </c>
      <c r="U32" s="95">
        <v>0.50913062327432812</v>
      </c>
      <c r="V32" s="95">
        <v>3.3834790979799696E-2</v>
      </c>
      <c r="W32" s="95">
        <v>0.54296541425412781</v>
      </c>
      <c r="Y32" s="95">
        <v>0</v>
      </c>
      <c r="Z32" s="95">
        <v>2.0612575841065912E-2</v>
      </c>
      <c r="AA32" s="95">
        <v>1.3698295943238741E-3</v>
      </c>
      <c r="AB32" s="95">
        <v>2.1982405435389787E-2</v>
      </c>
    </row>
    <row r="33" spans="2:28">
      <c r="B33" s="91" t="s">
        <v>277</v>
      </c>
      <c r="C33" s="91" t="s">
        <v>15</v>
      </c>
      <c r="D33" s="92">
        <v>0</v>
      </c>
      <c r="I33" s="93">
        <v>0</v>
      </c>
      <c r="K33" s="94" t="s">
        <v>223</v>
      </c>
      <c r="L33" s="94" t="s">
        <v>224</v>
      </c>
      <c r="M33" s="91" t="s">
        <v>277</v>
      </c>
      <c r="N33" s="91" t="s">
        <v>15</v>
      </c>
      <c r="O33" s="95">
        <v>0</v>
      </c>
      <c r="P33" s="95">
        <v>6.4886824057045225E-2</v>
      </c>
      <c r="Q33" s="95">
        <v>1.7134009343966059E-2</v>
      </c>
      <c r="R33" s="95">
        <v>8.2020833401011281E-2</v>
      </c>
      <c r="T33" s="95">
        <v>0</v>
      </c>
      <c r="U33" s="95">
        <v>3.2602448361995759E-2</v>
      </c>
      <c r="V33" s="95">
        <v>8.6089997929241231E-3</v>
      </c>
      <c r="W33" s="95">
        <v>4.121144815491988E-2</v>
      </c>
      <c r="Y33" s="95">
        <v>0</v>
      </c>
      <c r="Z33" s="95">
        <v>2.385545002097251E-3</v>
      </c>
      <c r="AA33" s="95">
        <v>6.2992681411639924E-4</v>
      </c>
      <c r="AB33" s="95">
        <v>3.0154718162136501E-3</v>
      </c>
    </row>
    <row r="34" spans="2:28">
      <c r="B34" s="91" t="s">
        <v>278</v>
      </c>
      <c r="C34" s="91" t="s">
        <v>16</v>
      </c>
      <c r="D34" s="92">
        <v>0</v>
      </c>
      <c r="I34" s="93">
        <v>0</v>
      </c>
      <c r="K34" s="94" t="s">
        <v>223</v>
      </c>
      <c r="L34" s="94" t="s">
        <v>224</v>
      </c>
      <c r="M34" s="91" t="s">
        <v>278</v>
      </c>
      <c r="N34" s="91" t="s">
        <v>16</v>
      </c>
      <c r="O34" s="95">
        <v>0</v>
      </c>
      <c r="P34" s="95">
        <v>2.690724844691407E-2</v>
      </c>
      <c r="Q34" s="95">
        <v>7.0111129993210347E-3</v>
      </c>
      <c r="R34" s="95">
        <v>3.3918361446235105E-2</v>
      </c>
      <c r="T34" s="95">
        <v>0</v>
      </c>
      <c r="U34" s="95">
        <v>4.9037722885134204E-3</v>
      </c>
      <c r="V34" s="95">
        <v>1.2777561297483678E-3</v>
      </c>
      <c r="W34" s="95">
        <v>6.1815284182617884E-3</v>
      </c>
      <c r="Y34" s="95">
        <v>0</v>
      </c>
      <c r="Z34" s="95">
        <v>9.7092233281343408E-4</v>
      </c>
      <c r="AA34" s="95">
        <v>2.529893088975465E-4</v>
      </c>
      <c r="AB34" s="95">
        <v>1.2239116417109806E-3</v>
      </c>
    </row>
    <row r="35" spans="2:28">
      <c r="B35" s="91" t="s">
        <v>279</v>
      </c>
      <c r="C35" s="91" t="s">
        <v>17</v>
      </c>
      <c r="D35" s="92">
        <v>0</v>
      </c>
      <c r="I35" s="93">
        <v>0</v>
      </c>
      <c r="K35" s="94" t="s">
        <v>223</v>
      </c>
      <c r="L35" s="94" t="s">
        <v>224</v>
      </c>
      <c r="M35" s="91" t="s">
        <v>279</v>
      </c>
      <c r="N35" s="91" t="s">
        <v>17</v>
      </c>
      <c r="O35" s="95">
        <v>0</v>
      </c>
      <c r="P35" s="95">
        <v>0</v>
      </c>
      <c r="Q35" s="95">
        <v>0</v>
      </c>
      <c r="R35" s="95">
        <v>0</v>
      </c>
      <c r="T35" s="95">
        <v>0</v>
      </c>
      <c r="U35" s="95">
        <v>0</v>
      </c>
      <c r="V35" s="95">
        <v>0</v>
      </c>
      <c r="W35" s="95">
        <v>0</v>
      </c>
      <c r="Y35" s="95">
        <v>0</v>
      </c>
      <c r="Z35" s="95">
        <v>0</v>
      </c>
      <c r="AA35" s="95">
        <v>0</v>
      </c>
      <c r="AB35" s="95">
        <v>0</v>
      </c>
    </row>
    <row r="36" spans="2:28">
      <c r="B36" s="91" t="s">
        <v>280</v>
      </c>
      <c r="C36" s="91" t="s">
        <v>281</v>
      </c>
      <c r="D36" s="92">
        <v>0</v>
      </c>
      <c r="I36" s="93">
        <v>0</v>
      </c>
      <c r="K36" s="94" t="s">
        <v>223</v>
      </c>
      <c r="L36" s="94" t="s">
        <v>224</v>
      </c>
      <c r="M36" s="91" t="s">
        <v>280</v>
      </c>
      <c r="N36" s="91" t="s">
        <v>281</v>
      </c>
      <c r="O36" s="95">
        <v>0</v>
      </c>
      <c r="P36" s="95">
        <v>0</v>
      </c>
      <c r="Q36" s="95">
        <v>0</v>
      </c>
      <c r="R36" s="95">
        <v>0</v>
      </c>
      <c r="T36" s="95">
        <v>0</v>
      </c>
      <c r="U36" s="95">
        <v>0</v>
      </c>
      <c r="V36" s="95">
        <v>0</v>
      </c>
      <c r="W36" s="95">
        <v>0</v>
      </c>
      <c r="Y36" s="95">
        <v>0</v>
      </c>
      <c r="Z36" s="95">
        <v>0</v>
      </c>
      <c r="AA36" s="95">
        <v>0</v>
      </c>
      <c r="AB36" s="95">
        <v>0</v>
      </c>
    </row>
    <row r="37" spans="2:28">
      <c r="B37" s="91" t="s">
        <v>282</v>
      </c>
      <c r="C37" s="91" t="s">
        <v>283</v>
      </c>
      <c r="D37" s="92">
        <v>0</v>
      </c>
      <c r="I37" s="93">
        <v>0</v>
      </c>
      <c r="K37" s="94" t="s">
        <v>223</v>
      </c>
      <c r="L37" s="94" t="s">
        <v>224</v>
      </c>
      <c r="M37" s="91" t="s">
        <v>282</v>
      </c>
      <c r="N37" s="91" t="s">
        <v>283</v>
      </c>
      <c r="O37" s="95">
        <v>0</v>
      </c>
      <c r="P37" s="95">
        <v>0</v>
      </c>
      <c r="Q37" s="95">
        <v>0</v>
      </c>
      <c r="R37" s="95">
        <v>0</v>
      </c>
      <c r="T37" s="95">
        <v>0</v>
      </c>
      <c r="U37" s="95">
        <v>0</v>
      </c>
      <c r="V37" s="95">
        <v>0</v>
      </c>
      <c r="W37" s="95">
        <v>0</v>
      </c>
      <c r="Y37" s="95">
        <v>0</v>
      </c>
      <c r="Z37" s="95">
        <v>0</v>
      </c>
      <c r="AA37" s="95">
        <v>0</v>
      </c>
      <c r="AB37" s="95">
        <v>0</v>
      </c>
    </row>
    <row r="38" spans="2:28">
      <c r="B38" s="91" t="s">
        <v>284</v>
      </c>
      <c r="C38" s="91" t="s">
        <v>285</v>
      </c>
      <c r="D38" s="92">
        <v>0</v>
      </c>
      <c r="I38" s="93">
        <v>0</v>
      </c>
      <c r="K38" s="94" t="s">
        <v>223</v>
      </c>
      <c r="L38" s="94" t="s">
        <v>224</v>
      </c>
      <c r="M38" s="91" t="s">
        <v>284</v>
      </c>
      <c r="N38" s="91" t="s">
        <v>285</v>
      </c>
      <c r="O38" s="95">
        <v>0</v>
      </c>
      <c r="P38" s="95">
        <v>0</v>
      </c>
      <c r="Q38" s="95">
        <v>0</v>
      </c>
      <c r="R38" s="95">
        <v>0</v>
      </c>
      <c r="T38" s="95">
        <v>0</v>
      </c>
      <c r="U38" s="95">
        <v>0</v>
      </c>
      <c r="V38" s="95">
        <v>0</v>
      </c>
      <c r="W38" s="95">
        <v>0</v>
      </c>
      <c r="Y38" s="95">
        <v>0</v>
      </c>
      <c r="Z38" s="95">
        <v>0</v>
      </c>
      <c r="AA38" s="95">
        <v>0</v>
      </c>
      <c r="AB38" s="95">
        <v>0</v>
      </c>
    </row>
    <row r="39" spans="2:28">
      <c r="B39" s="91" t="s">
        <v>286</v>
      </c>
      <c r="C39" s="91" t="s">
        <v>287</v>
      </c>
      <c r="D39" s="92">
        <v>0</v>
      </c>
      <c r="I39" s="93">
        <v>0</v>
      </c>
      <c r="K39" s="94" t="s">
        <v>223</v>
      </c>
      <c r="L39" s="94" t="s">
        <v>224</v>
      </c>
      <c r="M39" s="91" t="s">
        <v>286</v>
      </c>
      <c r="N39" s="91" t="s">
        <v>287</v>
      </c>
      <c r="O39" s="95">
        <v>0</v>
      </c>
      <c r="P39" s="95">
        <v>0</v>
      </c>
      <c r="Q39" s="95">
        <v>0</v>
      </c>
      <c r="R39" s="95">
        <v>0</v>
      </c>
      <c r="T39" s="95">
        <v>0</v>
      </c>
      <c r="U39" s="95">
        <v>0</v>
      </c>
      <c r="V39" s="95">
        <v>0</v>
      </c>
      <c r="W39" s="95">
        <v>0</v>
      </c>
      <c r="Y39" s="95">
        <v>0</v>
      </c>
      <c r="Z39" s="95">
        <v>0</v>
      </c>
      <c r="AA39" s="95">
        <v>0</v>
      </c>
      <c r="AB39" s="95">
        <v>0</v>
      </c>
    </row>
    <row r="40" spans="2:28">
      <c r="B40" s="91" t="s">
        <v>288</v>
      </c>
      <c r="C40" s="91" t="s">
        <v>289</v>
      </c>
      <c r="D40" s="92">
        <v>0</v>
      </c>
      <c r="I40" s="93">
        <v>0</v>
      </c>
      <c r="K40" s="94" t="s">
        <v>223</v>
      </c>
      <c r="L40" s="94" t="s">
        <v>224</v>
      </c>
      <c r="M40" s="91" t="s">
        <v>288</v>
      </c>
      <c r="N40" s="91" t="s">
        <v>289</v>
      </c>
      <c r="O40" s="95">
        <v>0</v>
      </c>
      <c r="P40" s="95">
        <v>1.8103198833170506E-2</v>
      </c>
      <c r="Q40" s="95">
        <v>1.0390602096255674E-3</v>
      </c>
      <c r="R40" s="95">
        <v>1.9142259042796074E-2</v>
      </c>
      <c r="T40" s="95">
        <v>0</v>
      </c>
      <c r="U40" s="95">
        <v>1.3843622637130387E-2</v>
      </c>
      <c r="V40" s="95">
        <v>7.9457545441955152E-4</v>
      </c>
      <c r="W40" s="95">
        <v>1.4638198091549938E-2</v>
      </c>
      <c r="Y40" s="95">
        <v>0</v>
      </c>
      <c r="Z40" s="95">
        <v>1.3843622637130387E-2</v>
      </c>
      <c r="AA40" s="95">
        <v>7.9457545441955152E-4</v>
      </c>
      <c r="AB40" s="95">
        <v>1.4638198091549938E-2</v>
      </c>
    </row>
    <row r="41" spans="2:28">
      <c r="B41" s="91" t="s">
        <v>290</v>
      </c>
      <c r="C41" s="91" t="s">
        <v>291</v>
      </c>
      <c r="D41" s="92">
        <v>0</v>
      </c>
      <c r="I41" s="93">
        <v>0</v>
      </c>
      <c r="K41" s="94" t="s">
        <v>223</v>
      </c>
      <c r="L41" s="94" t="s">
        <v>224</v>
      </c>
      <c r="M41" s="91" t="s">
        <v>290</v>
      </c>
      <c r="N41" s="91" t="s">
        <v>291</v>
      </c>
      <c r="O41" s="95">
        <v>0</v>
      </c>
      <c r="P41" s="95">
        <v>2.1365713429450282E-2</v>
      </c>
      <c r="Q41" s="95">
        <v>1.7978643014168457E-2</v>
      </c>
      <c r="R41" s="95">
        <v>3.9344356443618736E-2</v>
      </c>
      <c r="T41" s="95">
        <v>0</v>
      </c>
      <c r="U41" s="95">
        <v>1.0842302337332979E-2</v>
      </c>
      <c r="V41" s="95">
        <v>9.1234904848019032E-3</v>
      </c>
      <c r="W41" s="95">
        <v>1.9965792822134884E-2</v>
      </c>
      <c r="Y41" s="95">
        <v>0</v>
      </c>
      <c r="Z41" s="95">
        <v>6.1297983802568812E-3</v>
      </c>
      <c r="AA41" s="95">
        <v>5.1580518100350636E-3</v>
      </c>
      <c r="AB41" s="95">
        <v>1.1287850190291944E-2</v>
      </c>
    </row>
    <row r="42" spans="2:28">
      <c r="B42" s="91" t="s">
        <v>292</v>
      </c>
      <c r="C42" s="91" t="s">
        <v>293</v>
      </c>
      <c r="D42" s="92">
        <v>0</v>
      </c>
      <c r="I42" s="93">
        <v>0</v>
      </c>
      <c r="K42" s="94" t="s">
        <v>223</v>
      </c>
      <c r="L42" s="94" t="s">
        <v>224</v>
      </c>
      <c r="M42" s="91" t="s">
        <v>292</v>
      </c>
      <c r="N42" s="91" t="s">
        <v>293</v>
      </c>
      <c r="O42" s="95">
        <v>0</v>
      </c>
      <c r="P42" s="95">
        <v>-5.052213359904344E-4</v>
      </c>
      <c r="Q42" s="95">
        <v>-2.0824407013701131E-3</v>
      </c>
      <c r="R42" s="95">
        <v>-2.5876620373605475E-3</v>
      </c>
      <c r="T42" s="95">
        <v>0</v>
      </c>
      <c r="U42" s="95">
        <v>-2.6977838329586302E-4</v>
      </c>
      <c r="V42" s="95">
        <v>-1.1119828987898662E-3</v>
      </c>
      <c r="W42" s="95">
        <v>-1.3817612820857291E-3</v>
      </c>
      <c r="Y42" s="95">
        <v>0</v>
      </c>
      <c r="Z42" s="95">
        <v>-9.8101230289404738E-6</v>
      </c>
      <c r="AA42" s="95">
        <v>-4.0435741774176948E-5</v>
      </c>
      <c r="AB42" s="95">
        <v>-5.0245864803117421E-5</v>
      </c>
    </row>
    <row r="43" spans="2:28">
      <c r="B43" s="91" t="s">
        <v>294</v>
      </c>
      <c r="C43" s="91" t="s">
        <v>295</v>
      </c>
      <c r="D43" s="92">
        <v>0</v>
      </c>
      <c r="I43" s="93">
        <v>0</v>
      </c>
      <c r="K43" s="94" t="s">
        <v>223</v>
      </c>
      <c r="L43" s="94" t="s">
        <v>224</v>
      </c>
      <c r="M43" s="91" t="s">
        <v>294</v>
      </c>
      <c r="N43" s="91" t="s">
        <v>295</v>
      </c>
      <c r="O43" s="95">
        <v>0</v>
      </c>
      <c r="P43" s="95">
        <v>1.2241836875457266E-2</v>
      </c>
      <c r="Q43" s="95">
        <v>1.4042923524114952E-2</v>
      </c>
      <c r="R43" s="95">
        <v>2.628476039957222E-2</v>
      </c>
      <c r="T43" s="95">
        <v>0</v>
      </c>
      <c r="U43" s="95">
        <v>6.2115987108801686E-3</v>
      </c>
      <c r="V43" s="95">
        <v>7.1254834177916608E-3</v>
      </c>
      <c r="W43" s="95">
        <v>1.333708212867183E-2</v>
      </c>
      <c r="Y43" s="95">
        <v>0</v>
      </c>
      <c r="Z43" s="95">
        <v>1.798492084172117E-3</v>
      </c>
      <c r="AA43" s="95">
        <v>2.0630961720613326E-3</v>
      </c>
      <c r="AB43" s="95">
        <v>3.8615882562334494E-3</v>
      </c>
    </row>
    <row r="44" spans="2:28">
      <c r="B44" s="91" t="s">
        <v>296</v>
      </c>
      <c r="C44" s="91" t="s">
        <v>297</v>
      </c>
      <c r="D44" s="92">
        <v>0</v>
      </c>
      <c r="I44" s="93">
        <v>0</v>
      </c>
      <c r="K44" s="94" t="s">
        <v>223</v>
      </c>
      <c r="L44" s="94" t="s">
        <v>224</v>
      </c>
      <c r="M44" s="91" t="s">
        <v>296</v>
      </c>
      <c r="N44" s="91" t="s">
        <v>297</v>
      </c>
      <c r="O44" s="95">
        <v>0</v>
      </c>
      <c r="P44" s="95">
        <v>-7.588995260769827E-3</v>
      </c>
      <c r="Q44" s="95">
        <v>-1.416980065898168E-3</v>
      </c>
      <c r="R44" s="95">
        <v>-9.0059753266679941E-3</v>
      </c>
      <c r="T44" s="95">
        <v>0</v>
      </c>
      <c r="U44" s="95">
        <v>-3.1326666483410333E-3</v>
      </c>
      <c r="V44" s="95">
        <v>-5.8491618999284838E-4</v>
      </c>
      <c r="W44" s="95">
        <v>-3.7175828383338816E-3</v>
      </c>
      <c r="Y44" s="95">
        <v>0</v>
      </c>
      <c r="Z44" s="95">
        <v>-1.5442722914357207E-4</v>
      </c>
      <c r="AA44" s="95">
        <v>-2.8833896689788305E-5</v>
      </c>
      <c r="AB44" s="95">
        <v>-1.8326112583336038E-4</v>
      </c>
    </row>
    <row r="45" spans="2:28">
      <c r="B45" s="91" t="s">
        <v>298</v>
      </c>
      <c r="C45" s="91" t="s">
        <v>299</v>
      </c>
      <c r="D45" s="92">
        <v>0</v>
      </c>
      <c r="I45" s="93">
        <v>0</v>
      </c>
      <c r="K45" s="94" t="s">
        <v>223</v>
      </c>
      <c r="L45" s="94" t="s">
        <v>224</v>
      </c>
      <c r="M45" s="91" t="s">
        <v>298</v>
      </c>
      <c r="N45" s="91" t="s">
        <v>299</v>
      </c>
      <c r="O45" s="95">
        <v>0</v>
      </c>
      <c r="P45" s="95">
        <v>1.3633071377705173</v>
      </c>
      <c r="Q45" s="95">
        <v>0.32027443999968463</v>
      </c>
      <c r="R45" s="95">
        <v>1.6835815777702019</v>
      </c>
      <c r="T45" s="95">
        <v>0</v>
      </c>
      <c r="U45" s="95">
        <v>0.65347847819389893</v>
      </c>
      <c r="V45" s="95">
        <v>0.15351819693225055</v>
      </c>
      <c r="W45" s="95">
        <v>0.80699667512614948</v>
      </c>
      <c r="Y45" s="95">
        <v>0</v>
      </c>
      <c r="Z45" s="95">
        <v>2.869153838224003E-2</v>
      </c>
      <c r="AA45" s="95">
        <v>6.7403493559997606E-3</v>
      </c>
      <c r="AB45" s="95">
        <v>3.5431887738239791E-2</v>
      </c>
    </row>
    <row r="46" spans="2:28">
      <c r="B46" s="91" t="s">
        <v>300</v>
      </c>
      <c r="C46" s="91" t="s">
        <v>301</v>
      </c>
      <c r="D46" s="92">
        <v>0</v>
      </c>
      <c r="I46" s="93">
        <v>0</v>
      </c>
      <c r="K46" s="94" t="s">
        <v>223</v>
      </c>
      <c r="L46" s="94" t="s">
        <v>224</v>
      </c>
      <c r="M46" s="91" t="s">
        <v>300</v>
      </c>
      <c r="N46" s="91" t="s">
        <v>301</v>
      </c>
      <c r="O46" s="95">
        <v>0</v>
      </c>
      <c r="P46" s="95">
        <v>0.44185376368163137</v>
      </c>
      <c r="Q46" s="95">
        <v>4.0060091602031472E-2</v>
      </c>
      <c r="R46" s="95">
        <v>0.48191385528366282</v>
      </c>
      <c r="T46" s="95">
        <v>0</v>
      </c>
      <c r="U46" s="95">
        <v>0.1910864730649203</v>
      </c>
      <c r="V46" s="95">
        <v>1.732460430144811E-2</v>
      </c>
      <c r="W46" s="95">
        <v>0.20841107736636841</v>
      </c>
      <c r="Y46" s="95">
        <v>0</v>
      </c>
      <c r="Z46" s="95">
        <v>2.1301737590021689E-2</v>
      </c>
      <c r="AA46" s="95">
        <v>1.9312940825226726E-3</v>
      </c>
      <c r="AB46" s="95">
        <v>2.3233031672544362E-2</v>
      </c>
    </row>
    <row r="47" spans="2:28">
      <c r="B47" s="91" t="s">
        <v>302</v>
      </c>
      <c r="C47" s="91" t="s">
        <v>303</v>
      </c>
      <c r="D47" s="92">
        <v>0</v>
      </c>
      <c r="I47" s="93">
        <v>0</v>
      </c>
      <c r="K47" s="94" t="s">
        <v>223</v>
      </c>
      <c r="L47" s="94" t="s">
        <v>224</v>
      </c>
      <c r="M47" s="91" t="s">
        <v>302</v>
      </c>
      <c r="N47" s="91" t="s">
        <v>303</v>
      </c>
      <c r="O47" s="95">
        <v>0</v>
      </c>
      <c r="P47" s="95">
        <v>-0.23760638116214622</v>
      </c>
      <c r="Q47" s="95">
        <v>-9.2883494295188468E-2</v>
      </c>
      <c r="R47" s="95">
        <v>-0.33048987545733466</v>
      </c>
      <c r="T47" s="95">
        <v>0</v>
      </c>
      <c r="U47" s="95">
        <v>0</v>
      </c>
      <c r="V47" s="95">
        <v>0</v>
      </c>
      <c r="W47" s="95">
        <v>0</v>
      </c>
      <c r="Y47" s="95">
        <v>0</v>
      </c>
      <c r="Z47" s="95">
        <v>0</v>
      </c>
      <c r="AA47" s="95">
        <v>0</v>
      </c>
      <c r="AB47" s="95">
        <v>0</v>
      </c>
    </row>
    <row r="48" spans="2:28">
      <c r="B48" s="91" t="s">
        <v>304</v>
      </c>
      <c r="C48" s="91" t="s">
        <v>305</v>
      </c>
      <c r="D48" s="92">
        <v>0</v>
      </c>
      <c r="I48" s="93">
        <v>0</v>
      </c>
      <c r="K48" s="94" t="s">
        <v>223</v>
      </c>
      <c r="L48" s="94" t="s">
        <v>224</v>
      </c>
      <c r="M48" s="91" t="s">
        <v>304</v>
      </c>
      <c r="N48" s="91" t="s">
        <v>305</v>
      </c>
      <c r="O48" s="95">
        <v>0</v>
      </c>
      <c r="P48" s="95">
        <v>5.0061195476060007E-2</v>
      </c>
      <c r="Q48" s="95">
        <v>6.2341378729246786E-3</v>
      </c>
      <c r="R48" s="95">
        <v>5.6295333348984684E-2</v>
      </c>
      <c r="T48" s="95">
        <v>0</v>
      </c>
      <c r="U48" s="95">
        <v>2.1831198027153987E-2</v>
      </c>
      <c r="V48" s="95">
        <v>2.7186465912002358E-3</v>
      </c>
      <c r="W48" s="95">
        <v>2.4549844618354223E-2</v>
      </c>
      <c r="Y48" s="95">
        <v>0</v>
      </c>
      <c r="Z48" s="95">
        <v>3.575799676861429E-3</v>
      </c>
      <c r="AA48" s="95">
        <v>4.4529556235176272E-4</v>
      </c>
      <c r="AB48" s="95">
        <v>4.0210952392131915E-3</v>
      </c>
    </row>
    <row r="49" spans="2:28">
      <c r="B49" s="91" t="s">
        <v>306</v>
      </c>
      <c r="C49" s="91" t="s">
        <v>307</v>
      </c>
      <c r="D49" s="92">
        <v>0</v>
      </c>
      <c r="I49" s="93">
        <v>0</v>
      </c>
      <c r="K49" s="94" t="s">
        <v>223</v>
      </c>
      <c r="L49" s="94" t="s">
        <v>224</v>
      </c>
      <c r="M49" s="91" t="s">
        <v>306</v>
      </c>
      <c r="N49" s="91" t="s">
        <v>307</v>
      </c>
      <c r="O49" s="95">
        <v>0</v>
      </c>
      <c r="P49" s="95">
        <v>9.7040567237038078E-3</v>
      </c>
      <c r="Q49" s="95">
        <v>2.821959612980398E-3</v>
      </c>
      <c r="R49" s="95">
        <v>1.2526016336684206E-2</v>
      </c>
      <c r="T49" s="95">
        <v>0</v>
      </c>
      <c r="U49" s="95">
        <v>5.5451752706878899E-3</v>
      </c>
      <c r="V49" s="95">
        <v>1.6125483502745131E-3</v>
      </c>
      <c r="W49" s="95">
        <v>7.1577236209624025E-3</v>
      </c>
      <c r="Y49" s="95">
        <v>0</v>
      </c>
      <c r="Z49" s="95">
        <v>8.3177629060318355E-4</v>
      </c>
      <c r="AA49" s="95">
        <v>2.4188225254117698E-4</v>
      </c>
      <c r="AB49" s="95">
        <v>1.0736585431443606E-3</v>
      </c>
    </row>
    <row r="50" spans="2:28">
      <c r="B50" s="91" t="s">
        <v>308</v>
      </c>
      <c r="C50" s="91" t="s">
        <v>309</v>
      </c>
      <c r="D50" s="92">
        <v>0</v>
      </c>
      <c r="I50" s="93">
        <v>0</v>
      </c>
      <c r="K50" s="94" t="s">
        <v>223</v>
      </c>
      <c r="L50" s="94" t="s">
        <v>224</v>
      </c>
      <c r="M50" s="91" t="s">
        <v>308</v>
      </c>
      <c r="N50" s="91" t="s">
        <v>309</v>
      </c>
      <c r="O50" s="95">
        <v>0</v>
      </c>
      <c r="P50" s="95">
        <v>0.66642712715508912</v>
      </c>
      <c r="Q50" s="95">
        <v>0.213454618796243</v>
      </c>
      <c r="R50" s="95">
        <v>0.87988174595133217</v>
      </c>
      <c r="T50" s="95">
        <v>0</v>
      </c>
      <c r="U50" s="95">
        <v>0.30691804191421185</v>
      </c>
      <c r="V50" s="95">
        <v>9.8304932330945463E-2</v>
      </c>
      <c r="W50" s="95">
        <v>0.4052229742451573</v>
      </c>
      <c r="Y50" s="95">
        <v>0</v>
      </c>
      <c r="Z50" s="95">
        <v>5.0742139459712399E-2</v>
      </c>
      <c r="AA50" s="95">
        <v>1.6252555746816284E-2</v>
      </c>
      <c r="AB50" s="95">
        <v>6.6994695206528676E-2</v>
      </c>
    </row>
    <row r="51" spans="2:28">
      <c r="B51" s="91" t="s">
        <v>310</v>
      </c>
      <c r="C51" s="91" t="s">
        <v>311</v>
      </c>
      <c r="D51" s="92">
        <v>0</v>
      </c>
      <c r="I51" s="93">
        <v>0</v>
      </c>
      <c r="K51" s="94" t="s">
        <v>223</v>
      </c>
      <c r="L51" s="94" t="s">
        <v>224</v>
      </c>
      <c r="M51" s="91" t="s">
        <v>310</v>
      </c>
      <c r="N51" s="91" t="s">
        <v>311</v>
      </c>
      <c r="O51" s="95">
        <v>0</v>
      </c>
      <c r="P51" s="95">
        <v>1.5430305432705008E-3</v>
      </c>
      <c r="Q51" s="95">
        <v>2.3681685378341258E-4</v>
      </c>
      <c r="R51" s="95">
        <v>1.7798473970539134E-3</v>
      </c>
      <c r="T51" s="95">
        <v>0</v>
      </c>
      <c r="U51" s="95">
        <v>1.2054926119300787E-3</v>
      </c>
      <c r="V51" s="95">
        <v>1.8501316701829108E-4</v>
      </c>
      <c r="W51" s="95">
        <v>1.3905057789483698E-3</v>
      </c>
      <c r="Y51" s="95">
        <v>0</v>
      </c>
      <c r="Z51" s="95">
        <v>4.8219704477203149E-5</v>
      </c>
      <c r="AA51" s="95">
        <v>7.4005266807316433E-6</v>
      </c>
      <c r="AB51" s="95">
        <v>5.5620231157934793E-5</v>
      </c>
    </row>
    <row r="52" spans="2:28">
      <c r="B52" s="91" t="s">
        <v>312</v>
      </c>
      <c r="C52" s="91" t="s">
        <v>313</v>
      </c>
      <c r="D52" s="92">
        <v>0</v>
      </c>
      <c r="I52" s="93">
        <v>0</v>
      </c>
      <c r="K52" s="94" t="s">
        <v>223</v>
      </c>
      <c r="L52" s="94" t="s">
        <v>224</v>
      </c>
      <c r="M52" s="91" t="s">
        <v>312</v>
      </c>
      <c r="N52" s="91" t="s">
        <v>313</v>
      </c>
      <c r="O52" s="95">
        <v>0</v>
      </c>
      <c r="P52" s="95">
        <v>6.0254697341675438</v>
      </c>
      <c r="Q52" s="95">
        <v>0.95351445342465524</v>
      </c>
      <c r="R52" s="95">
        <v>6.9789841875921992</v>
      </c>
      <c r="T52" s="95">
        <v>0</v>
      </c>
      <c r="U52" s="95">
        <v>3.2468032209507833</v>
      </c>
      <c r="V52" s="95">
        <v>0.51379791703990874</v>
      </c>
      <c r="W52" s="95">
        <v>3.7606011379906921</v>
      </c>
      <c r="Y52" s="95">
        <v>0</v>
      </c>
      <c r="Z52" s="95">
        <v>0.55181331732899308</v>
      </c>
      <c r="AA52" s="95">
        <v>8.7322980095939903E-2</v>
      </c>
      <c r="AB52" s="95">
        <v>0.63913629742493294</v>
      </c>
    </row>
    <row r="53" spans="2:28">
      <c r="B53" s="91" t="s">
        <v>314</v>
      </c>
      <c r="C53" s="91" t="s">
        <v>315</v>
      </c>
      <c r="D53" s="92">
        <v>0</v>
      </c>
      <c r="I53" s="93">
        <v>0</v>
      </c>
      <c r="K53" s="94" t="s">
        <v>223</v>
      </c>
      <c r="L53" s="94" t="s">
        <v>224</v>
      </c>
      <c r="M53" s="91" t="s">
        <v>314</v>
      </c>
      <c r="N53" s="91" t="s">
        <v>315</v>
      </c>
      <c r="O53" s="95">
        <v>0</v>
      </c>
      <c r="P53" s="95">
        <v>0.31802308514722455</v>
      </c>
      <c r="Q53" s="95">
        <v>4.3128020376946435E-2</v>
      </c>
      <c r="R53" s="95">
        <v>0.36115110552417096</v>
      </c>
      <c r="T53" s="95">
        <v>0</v>
      </c>
      <c r="U53" s="95">
        <v>0.12112710698476137</v>
      </c>
      <c r="V53" s="95">
        <v>1.6426393498512822E-2</v>
      </c>
      <c r="W53" s="95">
        <v>0.13755350048327419</v>
      </c>
      <c r="Y53" s="95">
        <v>0</v>
      </c>
      <c r="Z53" s="95">
        <v>0</v>
      </c>
      <c r="AA53" s="95">
        <v>0</v>
      </c>
      <c r="AB53" s="95">
        <v>0</v>
      </c>
    </row>
    <row r="54" spans="2:28">
      <c r="B54" s="91" t="s">
        <v>316</v>
      </c>
      <c r="C54" s="91" t="s">
        <v>317</v>
      </c>
      <c r="D54" s="92">
        <v>0</v>
      </c>
      <c r="I54" s="93">
        <v>0</v>
      </c>
      <c r="K54" s="94" t="s">
        <v>223</v>
      </c>
      <c r="L54" s="94" t="s">
        <v>224</v>
      </c>
      <c r="M54" s="91" t="s">
        <v>316</v>
      </c>
      <c r="N54" s="91" t="s">
        <v>317</v>
      </c>
      <c r="O54" s="95">
        <v>0</v>
      </c>
      <c r="P54" s="95">
        <v>0</v>
      </c>
      <c r="Q54" s="95">
        <v>0</v>
      </c>
      <c r="R54" s="95">
        <v>0</v>
      </c>
      <c r="T54" s="95">
        <v>0</v>
      </c>
      <c r="U54" s="95">
        <v>0</v>
      </c>
      <c r="V54" s="95">
        <v>0</v>
      </c>
      <c r="W54" s="95">
        <v>0</v>
      </c>
      <c r="Y54" s="95">
        <v>0</v>
      </c>
      <c r="Z54" s="95">
        <v>0</v>
      </c>
      <c r="AA54" s="95">
        <v>0</v>
      </c>
      <c r="AB54" s="95">
        <v>0</v>
      </c>
    </row>
    <row r="55" spans="2:28">
      <c r="B55" s="91" t="s">
        <v>318</v>
      </c>
      <c r="C55" s="91" t="s">
        <v>319</v>
      </c>
      <c r="D55" s="92">
        <v>0</v>
      </c>
      <c r="I55" s="93">
        <v>0</v>
      </c>
      <c r="K55" s="94" t="s">
        <v>223</v>
      </c>
      <c r="L55" s="94" t="s">
        <v>224</v>
      </c>
      <c r="M55" s="91" t="s">
        <v>318</v>
      </c>
      <c r="N55" s="91" t="s">
        <v>319</v>
      </c>
      <c r="O55" s="95">
        <v>0</v>
      </c>
      <c r="P55" s="95">
        <v>0.17881353870331029</v>
      </c>
      <c r="Q55" s="95">
        <v>2.4433531962323844E-2</v>
      </c>
      <c r="R55" s="95">
        <v>0.20324707066563413</v>
      </c>
      <c r="T55" s="95">
        <v>0</v>
      </c>
      <c r="U55" s="95">
        <v>7.2048540195615712E-2</v>
      </c>
      <c r="V55" s="95">
        <v>9.844893862478889E-3</v>
      </c>
      <c r="W55" s="95">
        <v>8.18934340580946E-2</v>
      </c>
      <c r="Y55" s="95">
        <v>0</v>
      </c>
      <c r="Z55" s="95">
        <v>3.8521001688745036E-3</v>
      </c>
      <c r="AA55" s="95">
        <v>5.263606619543168E-4</v>
      </c>
      <c r="AB55" s="95">
        <v>4.3784608308288205E-3</v>
      </c>
    </row>
    <row r="56" spans="2:28">
      <c r="B56" s="91" t="s">
        <v>320</v>
      </c>
      <c r="C56" s="91" t="s">
        <v>321</v>
      </c>
      <c r="D56" s="92">
        <v>0</v>
      </c>
      <c r="I56" s="93">
        <v>0</v>
      </c>
      <c r="K56" s="94" t="s">
        <v>223</v>
      </c>
      <c r="L56" s="94" t="s">
        <v>224</v>
      </c>
      <c r="M56" s="91" t="s">
        <v>320</v>
      </c>
      <c r="N56" s="91" t="s">
        <v>321</v>
      </c>
      <c r="O56" s="95">
        <v>0</v>
      </c>
      <c r="P56" s="95">
        <v>0</v>
      </c>
      <c r="Q56" s="95">
        <v>0</v>
      </c>
      <c r="R56" s="95">
        <v>0</v>
      </c>
      <c r="T56" s="95">
        <v>0</v>
      </c>
      <c r="U56" s="95">
        <v>0</v>
      </c>
      <c r="V56" s="95">
        <v>0</v>
      </c>
      <c r="W56" s="95">
        <v>0</v>
      </c>
      <c r="Y56" s="95">
        <v>0</v>
      </c>
      <c r="Z56" s="95">
        <v>0</v>
      </c>
      <c r="AA56" s="95">
        <v>0</v>
      </c>
      <c r="AB56" s="95">
        <v>0</v>
      </c>
    </row>
    <row r="57" spans="2:28">
      <c r="B57" s="91" t="s">
        <v>322</v>
      </c>
      <c r="C57" s="91" t="s">
        <v>323</v>
      </c>
      <c r="D57" s="92">
        <v>0</v>
      </c>
      <c r="I57" s="93">
        <v>0</v>
      </c>
      <c r="K57" s="94" t="s">
        <v>223</v>
      </c>
      <c r="L57" s="94" t="s">
        <v>224</v>
      </c>
      <c r="M57" s="91" t="s">
        <v>322</v>
      </c>
      <c r="N57" s="91" t="s">
        <v>323</v>
      </c>
      <c r="O57" s="95">
        <v>0</v>
      </c>
      <c r="P57" s="95">
        <v>-3.4803011219825819E-3</v>
      </c>
      <c r="Q57" s="95">
        <v>-1.0171436861583563E-3</v>
      </c>
      <c r="R57" s="95">
        <v>-4.4974448081409385E-3</v>
      </c>
      <c r="T57" s="95">
        <v>0</v>
      </c>
      <c r="U57" s="95">
        <v>-6.6771388041656778E-4</v>
      </c>
      <c r="V57" s="95">
        <v>-1.9514430901861681E-4</v>
      </c>
      <c r="W57" s="95">
        <v>-8.6285818943518454E-4</v>
      </c>
      <c r="Y57" s="95">
        <v>0</v>
      </c>
      <c r="Z57" s="95">
        <v>-4.897618320980013E-4</v>
      </c>
      <c r="AA57" s="95">
        <v>-1.4313650968110806E-4</v>
      </c>
      <c r="AB57" s="95">
        <v>-6.3289834177910937E-4</v>
      </c>
    </row>
    <row r="58" spans="2:28">
      <c r="B58" s="91" t="s">
        <v>324</v>
      </c>
      <c r="C58" s="91" t="s">
        <v>325</v>
      </c>
      <c r="D58" s="92">
        <v>0</v>
      </c>
      <c r="I58" s="93">
        <v>0</v>
      </c>
      <c r="K58" s="94" t="s">
        <v>223</v>
      </c>
      <c r="L58" s="94" t="s">
        <v>224</v>
      </c>
      <c r="M58" s="91" t="s">
        <v>324</v>
      </c>
      <c r="N58" s="91" t="s">
        <v>325</v>
      </c>
      <c r="O58" s="95">
        <v>0</v>
      </c>
      <c r="P58" s="95">
        <v>0</v>
      </c>
      <c r="Q58" s="95">
        <v>0</v>
      </c>
      <c r="R58" s="95">
        <v>0</v>
      </c>
      <c r="T58" s="95">
        <v>0</v>
      </c>
      <c r="U58" s="95">
        <v>0</v>
      </c>
      <c r="V58" s="95">
        <v>0</v>
      </c>
      <c r="W58" s="95">
        <v>0</v>
      </c>
      <c r="Y58" s="95">
        <v>0</v>
      </c>
      <c r="Z58" s="95">
        <v>0</v>
      </c>
      <c r="AA58" s="95">
        <v>0</v>
      </c>
      <c r="AB58" s="95">
        <v>0</v>
      </c>
    </row>
    <row r="59" spans="2:28">
      <c r="B59" s="91" t="s">
        <v>326</v>
      </c>
      <c r="C59" s="91" t="s">
        <v>327</v>
      </c>
      <c r="D59" s="92">
        <v>0</v>
      </c>
      <c r="I59" s="93">
        <v>0</v>
      </c>
      <c r="K59" s="94" t="s">
        <v>223</v>
      </c>
      <c r="L59" s="94" t="s">
        <v>224</v>
      </c>
      <c r="M59" s="91" t="s">
        <v>326</v>
      </c>
      <c r="N59" s="91" t="s">
        <v>327</v>
      </c>
      <c r="O59" s="95">
        <v>0</v>
      </c>
      <c r="P59" s="95">
        <v>-5.6452057724708876E-2</v>
      </c>
      <c r="Q59" s="95">
        <v>-1.4059060878938117E-2</v>
      </c>
      <c r="R59" s="95">
        <v>-7.0511118603646991E-2</v>
      </c>
      <c r="T59" s="95">
        <v>0</v>
      </c>
      <c r="U59" s="95">
        <v>-2.1408419046098699E-2</v>
      </c>
      <c r="V59" s="95">
        <v>-5.3316438553697035E-3</v>
      </c>
      <c r="W59" s="95">
        <v>-2.6740062901468402E-2</v>
      </c>
      <c r="Y59" s="95">
        <v>0</v>
      </c>
      <c r="Z59" s="95">
        <v>-4.9465814450100525E-3</v>
      </c>
      <c r="AA59" s="95">
        <v>-1.2319177100179061E-3</v>
      </c>
      <c r="AB59" s="95">
        <v>-6.1784991550279588E-3</v>
      </c>
    </row>
    <row r="60" spans="2:28">
      <c r="B60" s="91" t="s">
        <v>328</v>
      </c>
      <c r="C60" s="91" t="s">
        <v>329</v>
      </c>
      <c r="D60" s="92">
        <v>0</v>
      </c>
      <c r="I60" s="93">
        <v>0</v>
      </c>
      <c r="K60" s="94" t="s">
        <v>223</v>
      </c>
      <c r="L60" s="94" t="s">
        <v>224</v>
      </c>
      <c r="M60" s="91" t="s">
        <v>328</v>
      </c>
      <c r="N60" s="91" t="s">
        <v>329</v>
      </c>
      <c r="O60" s="95">
        <v>0</v>
      </c>
      <c r="P60" s="95">
        <v>1.6865488347971207E-4</v>
      </c>
      <c r="Q60" s="95">
        <v>3.1684417354923309E-5</v>
      </c>
      <c r="R60" s="95">
        <v>2.0033930083463537E-4</v>
      </c>
      <c r="T60" s="95">
        <v>0</v>
      </c>
      <c r="U60" s="95">
        <v>1.1243658898647471E-4</v>
      </c>
      <c r="V60" s="95">
        <v>2.1122944903282204E-5</v>
      </c>
      <c r="W60" s="95">
        <v>1.3355953388975692E-4</v>
      </c>
      <c r="Y60" s="95">
        <v>0</v>
      </c>
      <c r="Z60" s="95">
        <v>1.4456132869689604E-4</v>
      </c>
      <c r="AA60" s="95">
        <v>2.7158072018505691E-5</v>
      </c>
      <c r="AB60" s="95">
        <v>1.7171940071540172E-4</v>
      </c>
    </row>
    <row r="61" spans="2:28">
      <c r="B61" s="91" t="s">
        <v>330</v>
      </c>
      <c r="C61" s="91" t="s">
        <v>331</v>
      </c>
      <c r="D61" s="92">
        <v>0</v>
      </c>
      <c r="I61" s="93">
        <v>0</v>
      </c>
      <c r="K61" s="94" t="s">
        <v>223</v>
      </c>
      <c r="L61" s="94" t="s">
        <v>224</v>
      </c>
      <c r="M61" s="91" t="s">
        <v>330</v>
      </c>
      <c r="N61" s="91" t="s">
        <v>331</v>
      </c>
      <c r="O61" s="95">
        <v>0</v>
      </c>
      <c r="P61" s="95">
        <v>0</v>
      </c>
      <c r="Q61" s="95">
        <v>0</v>
      </c>
      <c r="R61" s="95">
        <v>0</v>
      </c>
      <c r="T61" s="95">
        <v>0</v>
      </c>
      <c r="U61" s="95">
        <v>0</v>
      </c>
      <c r="V61" s="95">
        <v>0</v>
      </c>
      <c r="W61" s="95">
        <v>0</v>
      </c>
      <c r="Y61" s="95">
        <v>0</v>
      </c>
      <c r="Z61" s="95">
        <v>0</v>
      </c>
      <c r="AA61" s="95">
        <v>0</v>
      </c>
      <c r="AB61" s="95">
        <v>0</v>
      </c>
    </row>
    <row r="62" spans="2:28">
      <c r="B62" s="91" t="s">
        <v>332</v>
      </c>
      <c r="C62" s="91" t="s">
        <v>333</v>
      </c>
      <c r="D62" s="92">
        <v>0</v>
      </c>
      <c r="I62" s="93">
        <v>0</v>
      </c>
      <c r="K62" s="94" t="s">
        <v>223</v>
      </c>
      <c r="L62" s="94" t="s">
        <v>224</v>
      </c>
      <c r="M62" s="91" t="s">
        <v>332</v>
      </c>
      <c r="N62" s="91" t="s">
        <v>333</v>
      </c>
      <c r="O62" s="95">
        <v>0</v>
      </c>
      <c r="P62" s="95">
        <v>4.6221566320498765E-3</v>
      </c>
      <c r="Q62" s="95">
        <v>5.7061278643862408E-2</v>
      </c>
      <c r="R62" s="95">
        <v>6.1683435275912288E-2</v>
      </c>
      <c r="T62" s="95">
        <v>0</v>
      </c>
      <c r="U62" s="95">
        <v>2.6083646765874303E-3</v>
      </c>
      <c r="V62" s="95">
        <v>3.2200688004282531E-2</v>
      </c>
      <c r="W62" s="95">
        <v>3.4809052680869965E-2</v>
      </c>
      <c r="Y62" s="95">
        <v>0</v>
      </c>
      <c r="Z62" s="95">
        <v>3.076267557124918E-4</v>
      </c>
      <c r="AA62" s="95">
        <v>3.7977025495635496E-3</v>
      </c>
      <c r="AB62" s="95">
        <v>4.1053293052760419E-3</v>
      </c>
    </row>
    <row r="63" spans="2:28">
      <c r="B63" s="91" t="s">
        <v>334</v>
      </c>
      <c r="C63" s="91" t="s">
        <v>335</v>
      </c>
      <c r="D63" s="92">
        <v>0</v>
      </c>
      <c r="I63" s="93">
        <v>0</v>
      </c>
      <c r="K63" s="94" t="s">
        <v>223</v>
      </c>
      <c r="L63" s="94" t="s">
        <v>224</v>
      </c>
      <c r="M63" s="91" t="s">
        <v>334</v>
      </c>
      <c r="N63" s="91" t="s">
        <v>335</v>
      </c>
      <c r="O63" s="95">
        <v>0</v>
      </c>
      <c r="P63" s="95">
        <v>0.23935831535327831</v>
      </c>
      <c r="Q63" s="95">
        <v>4.3246974986214062E-2</v>
      </c>
      <c r="R63" s="95">
        <v>0.28260529033949239</v>
      </c>
      <c r="T63" s="95">
        <v>0</v>
      </c>
      <c r="U63" s="95">
        <v>9.6010020643097702E-2</v>
      </c>
      <c r="V63" s="95">
        <v>1.7346976039038509E-2</v>
      </c>
      <c r="W63" s="95">
        <v>0.11335699668213621</v>
      </c>
      <c r="Y63" s="95">
        <v>0</v>
      </c>
      <c r="Z63" s="95">
        <v>3.0669867705433992E-2</v>
      </c>
      <c r="AA63" s="95">
        <v>5.5413951235817466E-3</v>
      </c>
      <c r="AB63" s="95">
        <v>3.6211262829015739E-2</v>
      </c>
    </row>
    <row r="64" spans="2:28">
      <c r="B64" s="91" t="s">
        <v>336</v>
      </c>
      <c r="C64" s="91" t="s">
        <v>337</v>
      </c>
      <c r="D64" s="92">
        <v>0</v>
      </c>
      <c r="I64" s="93">
        <v>0</v>
      </c>
      <c r="K64" s="94" t="s">
        <v>223</v>
      </c>
      <c r="L64" s="94" t="s">
        <v>224</v>
      </c>
      <c r="M64" s="91" t="s">
        <v>336</v>
      </c>
      <c r="N64" s="91" t="s">
        <v>337</v>
      </c>
      <c r="O64" s="95">
        <v>0</v>
      </c>
      <c r="P64" s="95">
        <v>3.5917828823584788E-4</v>
      </c>
      <c r="Q64" s="95">
        <v>7.8039008698253581E-4</v>
      </c>
      <c r="R64" s="95">
        <v>1.1395683752183838E-3</v>
      </c>
      <c r="T64" s="95">
        <v>0</v>
      </c>
      <c r="U64" s="95">
        <v>2.7410974628525232E-4</v>
      </c>
      <c r="V64" s="95">
        <v>5.9556085585509315E-4</v>
      </c>
      <c r="W64" s="95">
        <v>8.6967060214034552E-4</v>
      </c>
      <c r="Y64" s="95">
        <v>0</v>
      </c>
      <c r="Z64" s="95">
        <v>5.2931537213703899E-4</v>
      </c>
      <c r="AA64" s="95">
        <v>1.150048549237421E-3</v>
      </c>
      <c r="AB64" s="95">
        <v>1.6793639213744599E-3</v>
      </c>
    </row>
    <row r="65" spans="2:28" ht="13.5" customHeight="1">
      <c r="B65" s="91" t="s">
        <v>338</v>
      </c>
      <c r="C65" s="91" t="s">
        <v>339</v>
      </c>
      <c r="D65" s="92">
        <v>0</v>
      </c>
      <c r="I65" s="93">
        <v>0</v>
      </c>
      <c r="K65" s="94" t="s">
        <v>223</v>
      </c>
      <c r="L65" s="94" t="s">
        <v>224</v>
      </c>
      <c r="M65" s="91" t="s">
        <v>338</v>
      </c>
      <c r="N65" s="91" t="s">
        <v>339</v>
      </c>
      <c r="O65" s="95">
        <v>0</v>
      </c>
      <c r="P65" s="95">
        <v>9.3097142570148853E-2</v>
      </c>
      <c r="Q65" s="95">
        <v>1.5131811967216848E-2</v>
      </c>
      <c r="R65" s="95">
        <v>0.1082289545373657</v>
      </c>
      <c r="T65" s="95">
        <v>0</v>
      </c>
      <c r="U65" s="95">
        <v>2.6675803435048714E-2</v>
      </c>
      <c r="V65" s="95">
        <v>4.3358284745360588E-3</v>
      </c>
      <c r="W65" s="95">
        <v>3.1011631909584773E-2</v>
      </c>
      <c r="Y65" s="95">
        <v>0</v>
      </c>
      <c r="Z65" s="95">
        <v>4.2342545134997964E-4</v>
      </c>
      <c r="AA65" s="95">
        <v>6.8822674198985064E-5</v>
      </c>
      <c r="AB65" s="95">
        <v>4.9224812554896471E-4</v>
      </c>
    </row>
    <row r="66" spans="2:28">
      <c r="B66" s="91" t="s">
        <v>340</v>
      </c>
      <c r="C66" s="91" t="s">
        <v>341</v>
      </c>
      <c r="D66" s="92">
        <v>0</v>
      </c>
      <c r="I66" s="93">
        <v>0</v>
      </c>
      <c r="K66" s="94" t="s">
        <v>223</v>
      </c>
      <c r="L66" s="94" t="s">
        <v>224</v>
      </c>
      <c r="M66" s="91" t="s">
        <v>340</v>
      </c>
      <c r="N66" s="91" t="s">
        <v>341</v>
      </c>
      <c r="O66" s="95">
        <v>0</v>
      </c>
      <c r="P66" s="95">
        <v>0</v>
      </c>
      <c r="Q66" s="95">
        <v>0</v>
      </c>
      <c r="R66" s="95">
        <v>0</v>
      </c>
      <c r="T66" s="95">
        <v>0</v>
      </c>
      <c r="U66" s="95">
        <v>0</v>
      </c>
      <c r="V66" s="95">
        <v>0</v>
      </c>
      <c r="W66" s="95">
        <v>0</v>
      </c>
      <c r="Y66" s="95">
        <v>0</v>
      </c>
      <c r="Z66" s="95">
        <v>0</v>
      </c>
      <c r="AA66" s="95">
        <v>0</v>
      </c>
      <c r="AB66" s="95">
        <v>0</v>
      </c>
    </row>
    <row r="67" spans="2:28">
      <c r="B67" s="91" t="s">
        <v>342</v>
      </c>
      <c r="C67" s="91" t="s">
        <v>343</v>
      </c>
      <c r="D67" s="92">
        <v>0</v>
      </c>
      <c r="I67" s="93">
        <v>0</v>
      </c>
      <c r="K67" s="94" t="s">
        <v>223</v>
      </c>
      <c r="L67" s="94" t="s">
        <v>224</v>
      </c>
      <c r="M67" s="91" t="s">
        <v>342</v>
      </c>
      <c r="N67" s="91" t="s">
        <v>343</v>
      </c>
      <c r="O67" s="95">
        <v>0</v>
      </c>
      <c r="P67" s="95">
        <v>-7.7190526184399534E-3</v>
      </c>
      <c r="Q67" s="95">
        <v>-2.1813387758302621E-3</v>
      </c>
      <c r="R67" s="95">
        <v>-9.9003913942702151E-3</v>
      </c>
      <c r="T67" s="95">
        <v>0</v>
      </c>
      <c r="U67" s="95">
        <v>-2.9763554240471173E-3</v>
      </c>
      <c r="V67" s="95">
        <v>-8.4109278923905604E-4</v>
      </c>
      <c r="W67" s="95">
        <v>-3.8174482132861732E-3</v>
      </c>
      <c r="Y67" s="95">
        <v>0</v>
      </c>
      <c r="Z67" s="95">
        <v>-1.2656464653658301E-3</v>
      </c>
      <c r="AA67" s="95">
        <v>-3.5766095243343034E-4</v>
      </c>
      <c r="AB67" s="95">
        <v>-1.6233074177992605E-3</v>
      </c>
    </row>
    <row r="68" spans="2:28">
      <c r="B68" s="91" t="s">
        <v>344</v>
      </c>
      <c r="C68" s="91" t="s">
        <v>345</v>
      </c>
      <c r="D68" s="92">
        <v>0</v>
      </c>
      <c r="I68" s="93">
        <v>0</v>
      </c>
      <c r="K68" s="94" t="s">
        <v>223</v>
      </c>
      <c r="L68" s="94" t="s">
        <v>224</v>
      </c>
      <c r="M68" s="91" t="s">
        <v>344</v>
      </c>
      <c r="N68" s="91" t="s">
        <v>345</v>
      </c>
      <c r="O68" s="95">
        <v>0</v>
      </c>
      <c r="P68" s="95">
        <v>-3.1083436600334158E-4</v>
      </c>
      <c r="Q68" s="95">
        <v>-9.7064025886709135E-5</v>
      </c>
      <c r="R68" s="95">
        <v>-4.078983918900507E-4</v>
      </c>
      <c r="T68" s="95">
        <v>0</v>
      </c>
      <c r="U68" s="95">
        <v>-1.2799062129549359E-4</v>
      </c>
      <c r="V68" s="95">
        <v>-3.9967540070997877E-5</v>
      </c>
      <c r="W68" s="95">
        <v>-1.6795816136649147E-4</v>
      </c>
      <c r="Y68" s="95">
        <v>0</v>
      </c>
      <c r="Z68" s="95">
        <v>-5.4853123412354397E-5</v>
      </c>
      <c r="AA68" s="95">
        <v>-1.7128945744713377E-5</v>
      </c>
      <c r="AB68" s="95">
        <v>-7.1982069157067771E-5</v>
      </c>
    </row>
    <row r="69" spans="2:28">
      <c r="B69" s="91" t="s">
        <v>346</v>
      </c>
      <c r="C69" s="91" t="s">
        <v>347</v>
      </c>
      <c r="D69" s="92">
        <v>0</v>
      </c>
      <c r="I69" s="93">
        <v>0</v>
      </c>
      <c r="K69" s="94" t="s">
        <v>223</v>
      </c>
      <c r="L69" s="94" t="s">
        <v>224</v>
      </c>
      <c r="M69" s="91" t="s">
        <v>346</v>
      </c>
      <c r="N69" s="91" t="s">
        <v>347</v>
      </c>
      <c r="O69" s="95">
        <v>0</v>
      </c>
      <c r="P69" s="95">
        <v>2.3186314394964511</v>
      </c>
      <c r="Q69" s="95">
        <v>0.32925210791503218</v>
      </c>
      <c r="R69" s="95">
        <v>2.6478835474114835</v>
      </c>
      <c r="T69" s="95">
        <v>0</v>
      </c>
      <c r="U69" s="95">
        <v>0.18970647610805005</v>
      </c>
      <c r="V69" s="95">
        <v>2.6938846804075597E-2</v>
      </c>
      <c r="W69" s="95">
        <v>0.21664532291212565</v>
      </c>
      <c r="Y69" s="95">
        <v>0</v>
      </c>
      <c r="Z69" s="95">
        <v>3.6770521807266642E-3</v>
      </c>
      <c r="AA69" s="95">
        <v>5.2215162823840118E-4</v>
      </c>
      <c r="AB69" s="95">
        <v>4.1992038089650654E-3</v>
      </c>
    </row>
    <row r="70" spans="2:28">
      <c r="B70" s="91" t="s">
        <v>348</v>
      </c>
      <c r="C70" s="91" t="s">
        <v>349</v>
      </c>
      <c r="D70" s="92">
        <v>0</v>
      </c>
      <c r="I70" s="93">
        <v>0</v>
      </c>
      <c r="K70" s="94" t="s">
        <v>223</v>
      </c>
      <c r="L70" s="94" t="s">
        <v>224</v>
      </c>
      <c r="M70" s="91" t="s">
        <v>348</v>
      </c>
      <c r="N70" s="91" t="s">
        <v>349</v>
      </c>
      <c r="O70" s="95">
        <v>0</v>
      </c>
      <c r="P70" s="95">
        <v>0.30519396952547118</v>
      </c>
      <c r="Q70" s="95">
        <v>4.8034393001159782E-2</v>
      </c>
      <c r="R70" s="95">
        <v>0.35322836252663098</v>
      </c>
      <c r="T70" s="95">
        <v>0</v>
      </c>
      <c r="U70" s="95">
        <v>0.11089904956179446</v>
      </c>
      <c r="V70" s="95">
        <v>1.7454370210489196E-2</v>
      </c>
      <c r="W70" s="95">
        <v>0.12835341977228365</v>
      </c>
      <c r="Y70" s="95">
        <v>0</v>
      </c>
      <c r="Z70" s="95">
        <v>1.5148235396670399E-2</v>
      </c>
      <c r="AA70" s="95">
        <v>2.3841765073179719E-3</v>
      </c>
      <c r="AB70" s="95">
        <v>1.7532411903988371E-2</v>
      </c>
    </row>
    <row r="71" spans="2:28">
      <c r="B71" s="91" t="s">
        <v>350</v>
      </c>
      <c r="C71" s="91" t="s">
        <v>351</v>
      </c>
      <c r="D71" s="92">
        <v>0</v>
      </c>
      <c r="I71" s="93">
        <v>0</v>
      </c>
      <c r="K71" s="94" t="s">
        <v>223</v>
      </c>
      <c r="L71" s="94" t="s">
        <v>224</v>
      </c>
      <c r="M71" s="91" t="s">
        <v>350</v>
      </c>
      <c r="N71" s="91" t="s">
        <v>351</v>
      </c>
      <c r="O71" s="95">
        <v>0</v>
      </c>
      <c r="P71" s="95">
        <v>0</v>
      </c>
      <c r="Q71" s="95">
        <v>0</v>
      </c>
      <c r="R71" s="95">
        <v>0</v>
      </c>
      <c r="T71" s="95">
        <v>0</v>
      </c>
      <c r="U71" s="95">
        <v>0</v>
      </c>
      <c r="V71" s="95">
        <v>0</v>
      </c>
      <c r="W71" s="95">
        <v>0</v>
      </c>
      <c r="Y71" s="95">
        <v>0</v>
      </c>
      <c r="Z71" s="95">
        <v>0</v>
      </c>
      <c r="AA71" s="95">
        <v>0</v>
      </c>
      <c r="AB71" s="95">
        <v>0</v>
      </c>
    </row>
    <row r="72" spans="2:28">
      <c r="B72" s="91" t="s">
        <v>352</v>
      </c>
      <c r="C72" s="91" t="s">
        <v>353</v>
      </c>
      <c r="D72" s="92">
        <v>0</v>
      </c>
      <c r="I72" s="93">
        <v>0</v>
      </c>
      <c r="K72" s="94" t="s">
        <v>223</v>
      </c>
      <c r="L72" s="94" t="s">
        <v>224</v>
      </c>
      <c r="M72" s="91" t="s">
        <v>352</v>
      </c>
      <c r="N72" s="91" t="s">
        <v>353</v>
      </c>
      <c r="O72" s="95">
        <v>0</v>
      </c>
      <c r="P72" s="95">
        <v>7.6959091592564435E-2</v>
      </c>
      <c r="Q72" s="95">
        <v>1.8022111967227347E-2</v>
      </c>
      <c r="R72" s="95">
        <v>9.4981203559791783E-2</v>
      </c>
      <c r="T72" s="95">
        <v>0</v>
      </c>
      <c r="U72" s="95">
        <v>4.2946828157855881E-2</v>
      </c>
      <c r="V72" s="95">
        <v>1.0057194409151936E-2</v>
      </c>
      <c r="W72" s="95">
        <v>5.3004022567007814E-2</v>
      </c>
      <c r="Y72" s="95">
        <v>0</v>
      </c>
      <c r="Z72" s="95">
        <v>1.8072187735457084E-2</v>
      </c>
      <c r="AA72" s="95">
        <v>4.2321054487684277E-3</v>
      </c>
      <c r="AB72" s="95">
        <v>2.2304293184225513E-2</v>
      </c>
    </row>
    <row r="73" spans="2:28">
      <c r="B73" s="91" t="s">
        <v>354</v>
      </c>
      <c r="C73" s="91" t="s">
        <v>355</v>
      </c>
      <c r="D73" s="92">
        <v>0</v>
      </c>
      <c r="I73" s="93">
        <v>0</v>
      </c>
      <c r="K73" s="94" t="s">
        <v>223</v>
      </c>
      <c r="L73" s="94" t="s">
        <v>224</v>
      </c>
      <c r="M73" s="91" t="s">
        <v>354</v>
      </c>
      <c r="N73" s="91" t="s">
        <v>355</v>
      </c>
      <c r="O73" s="95">
        <v>0</v>
      </c>
      <c r="P73" s="95">
        <v>-4.8344375192260944E-5</v>
      </c>
      <c r="Q73" s="95">
        <v>-1.5293697273438694E-4</v>
      </c>
      <c r="R73" s="95">
        <v>-2.0128134792664787E-4</v>
      </c>
      <c r="T73" s="95">
        <v>0</v>
      </c>
      <c r="U73" s="95">
        <v>-3.8675500153808755E-5</v>
      </c>
      <c r="V73" s="95">
        <v>-1.2234957818750957E-4</v>
      </c>
      <c r="W73" s="95">
        <v>-1.6102507834131832E-4</v>
      </c>
      <c r="Y73" s="95">
        <v>0</v>
      </c>
      <c r="Z73" s="95">
        <v>-1.4503312557678283E-5</v>
      </c>
      <c r="AA73" s="95">
        <v>-4.5881091820316077E-5</v>
      </c>
      <c r="AB73" s="95">
        <v>-6.0384404377994357E-5</v>
      </c>
    </row>
    <row r="74" spans="2:28">
      <c r="B74" s="91" t="s">
        <v>356</v>
      </c>
      <c r="C74" s="91" t="s">
        <v>357</v>
      </c>
      <c r="D74" s="92">
        <v>0</v>
      </c>
      <c r="I74" s="93">
        <v>0</v>
      </c>
      <c r="K74" s="94" t="s">
        <v>223</v>
      </c>
      <c r="L74" s="94" t="s">
        <v>224</v>
      </c>
      <c r="M74" s="91" t="s">
        <v>356</v>
      </c>
      <c r="N74" s="91" t="s">
        <v>357</v>
      </c>
      <c r="O74" s="95">
        <v>0</v>
      </c>
      <c r="P74" s="95">
        <v>2.1480678675025566E-4</v>
      </c>
      <c r="Q74" s="95">
        <v>8.887303755573991E-4</v>
      </c>
      <c r="R74" s="95">
        <v>1.1035371623076547E-3</v>
      </c>
      <c r="T74" s="95">
        <v>0</v>
      </c>
      <c r="U74" s="95">
        <v>1.1623106954294656E-4</v>
      </c>
      <c r="V74" s="95">
        <v>4.8088835389749682E-4</v>
      </c>
      <c r="W74" s="95">
        <v>5.9711942344044342E-4</v>
      </c>
      <c r="Y74" s="95">
        <v>0</v>
      </c>
      <c r="Z74" s="95">
        <v>3.0896866587365537E-5</v>
      </c>
      <c r="AA74" s="95">
        <v>1.2783108141579028E-4</v>
      </c>
      <c r="AB74" s="95">
        <v>1.5872794800315582E-4</v>
      </c>
    </row>
    <row r="75" spans="2:28">
      <c r="B75" s="91" t="s">
        <v>358</v>
      </c>
      <c r="C75" s="91" t="s">
        <v>359</v>
      </c>
      <c r="D75" s="92">
        <v>0</v>
      </c>
      <c r="I75" s="93">
        <v>0</v>
      </c>
      <c r="K75" s="94" t="s">
        <v>223</v>
      </c>
      <c r="L75" s="94" t="s">
        <v>224</v>
      </c>
      <c r="M75" s="91" t="s">
        <v>358</v>
      </c>
      <c r="N75" s="91" t="s">
        <v>359</v>
      </c>
      <c r="O75" s="95">
        <v>0</v>
      </c>
      <c r="P75" s="95">
        <v>-1.4984363575346764E-2</v>
      </c>
      <c r="Q75" s="95">
        <v>-1.5432777486831767E-3</v>
      </c>
      <c r="R75" s="95">
        <v>-1.6527641324029941E-2</v>
      </c>
      <c r="T75" s="95">
        <v>0</v>
      </c>
      <c r="U75" s="95">
        <v>-8.7592419429416753E-3</v>
      </c>
      <c r="V75" s="95">
        <v>-9.0213662514935697E-4</v>
      </c>
      <c r="W75" s="95">
        <v>-9.6613785680910325E-3</v>
      </c>
      <c r="Y75" s="95">
        <v>0</v>
      </c>
      <c r="Z75" s="95">
        <v>-6.6107486361823963E-4</v>
      </c>
      <c r="AA75" s="95">
        <v>-6.8085783030140154E-5</v>
      </c>
      <c r="AB75" s="95">
        <v>-7.2916064664837977E-4</v>
      </c>
    </row>
    <row r="76" spans="2:28">
      <c r="B76" s="91" t="s">
        <v>360</v>
      </c>
      <c r="C76" s="91" t="s">
        <v>361</v>
      </c>
      <c r="D76" s="92">
        <v>0</v>
      </c>
      <c r="I76" s="93">
        <v>0</v>
      </c>
      <c r="K76" s="94" t="s">
        <v>223</v>
      </c>
      <c r="L76" s="94" t="s">
        <v>224</v>
      </c>
      <c r="M76" s="91" t="s">
        <v>360</v>
      </c>
      <c r="N76" s="91" t="s">
        <v>361</v>
      </c>
      <c r="O76" s="95">
        <v>0</v>
      </c>
      <c r="P76" s="95">
        <v>5.65903847226122E-2</v>
      </c>
      <c r="Q76" s="95">
        <v>1.1482816564381085E-2</v>
      </c>
      <c r="R76" s="95">
        <v>6.807320128699329E-2</v>
      </c>
      <c r="T76" s="95">
        <v>0</v>
      </c>
      <c r="U76" s="95">
        <v>2.9968783411135486E-2</v>
      </c>
      <c r="V76" s="95">
        <v>6.080998463865026E-3</v>
      </c>
      <c r="W76" s="95">
        <v>3.6049781875000513E-2</v>
      </c>
      <c r="Y76" s="95">
        <v>0</v>
      </c>
      <c r="Z76" s="95">
        <v>2.5456396012925884E-3</v>
      </c>
      <c r="AA76" s="95">
        <v>5.165385025026508E-4</v>
      </c>
      <c r="AB76" s="95">
        <v>3.0621781037952394E-3</v>
      </c>
    </row>
    <row r="77" spans="2:28">
      <c r="B77" s="91" t="s">
        <v>362</v>
      </c>
      <c r="C77" s="91" t="s">
        <v>363</v>
      </c>
      <c r="D77" s="92">
        <v>0</v>
      </c>
      <c r="I77" s="93">
        <v>0</v>
      </c>
      <c r="K77" s="94" t="s">
        <v>223</v>
      </c>
      <c r="L77" s="94" t="s">
        <v>224</v>
      </c>
      <c r="M77" s="91" t="s">
        <v>362</v>
      </c>
      <c r="N77" s="91" t="s">
        <v>363</v>
      </c>
      <c r="O77" s="95">
        <v>0</v>
      </c>
      <c r="P77" s="95">
        <v>0.22190538517491804</v>
      </c>
      <c r="Q77" s="95">
        <v>1.9526671148568039E-2</v>
      </c>
      <c r="R77" s="95">
        <v>0.24143205632348608</v>
      </c>
      <c r="T77" s="95">
        <v>0</v>
      </c>
      <c r="U77" s="95">
        <v>0.12680307724281029</v>
      </c>
      <c r="V77" s="95">
        <v>1.1158097799181735E-2</v>
      </c>
      <c r="W77" s="95">
        <v>0.13796117504199201</v>
      </c>
      <c r="Y77" s="95">
        <v>0</v>
      </c>
      <c r="Z77" s="95">
        <v>4.4648970860144477E-4</v>
      </c>
      <c r="AA77" s="95">
        <v>3.9289076757682177E-5</v>
      </c>
      <c r="AB77" s="95">
        <v>4.8577878535912693E-4</v>
      </c>
    </row>
    <row r="78" spans="2:28">
      <c r="B78" s="91" t="s">
        <v>364</v>
      </c>
      <c r="C78" s="91" t="s">
        <v>365</v>
      </c>
      <c r="D78" s="92">
        <v>0</v>
      </c>
      <c r="I78" s="93">
        <v>0</v>
      </c>
      <c r="K78" s="94" t="s">
        <v>223</v>
      </c>
      <c r="L78" s="94" t="s">
        <v>224</v>
      </c>
      <c r="M78" s="91" t="s">
        <v>364</v>
      </c>
      <c r="N78" s="91" t="s">
        <v>365</v>
      </c>
      <c r="O78" s="95">
        <v>0</v>
      </c>
      <c r="P78" s="95">
        <v>1.4432101655410744E-3</v>
      </c>
      <c r="Q78" s="95">
        <v>2.7043379419075498E-4</v>
      </c>
      <c r="R78" s="95">
        <v>1.7136439597318295E-3</v>
      </c>
      <c r="T78" s="95">
        <v>0</v>
      </c>
      <c r="U78" s="95">
        <v>6.9103708968095204E-4</v>
      </c>
      <c r="V78" s="95">
        <v>1.2948895909342055E-4</v>
      </c>
      <c r="W78" s="95">
        <v>8.2052604877437259E-4</v>
      </c>
      <c r="Y78" s="95">
        <v>0</v>
      </c>
      <c r="Z78" s="95">
        <v>6.815159115055073E-5</v>
      </c>
      <c r="AA78" s="95">
        <v>1.2770484725674541E-5</v>
      </c>
      <c r="AB78" s="95">
        <v>8.0922075876225274E-5</v>
      </c>
    </row>
    <row r="79" spans="2:28">
      <c r="B79" s="91" t="s">
        <v>366</v>
      </c>
      <c r="C79" s="91" t="s">
        <v>367</v>
      </c>
      <c r="D79" s="92">
        <v>0</v>
      </c>
      <c r="I79" s="93">
        <v>0</v>
      </c>
      <c r="K79" s="94" t="s">
        <v>223</v>
      </c>
      <c r="L79" s="94" t="s">
        <v>224</v>
      </c>
      <c r="M79" s="91" t="s">
        <v>366</v>
      </c>
      <c r="N79" s="91" t="s">
        <v>367</v>
      </c>
      <c r="O79" s="95">
        <v>0</v>
      </c>
      <c r="P79" s="95">
        <v>-2.7272438783050787E-2</v>
      </c>
      <c r="Q79" s="95">
        <v>-5.7463837543723813E-3</v>
      </c>
      <c r="R79" s="95">
        <v>-3.3018822537423165E-2</v>
      </c>
      <c r="T79" s="95">
        <v>0</v>
      </c>
      <c r="U79" s="95">
        <v>-1.4537813883187898E-2</v>
      </c>
      <c r="V79" s="95">
        <v>-3.0631605111295862E-3</v>
      </c>
      <c r="W79" s="95">
        <v>-1.7600974394317483E-2</v>
      </c>
      <c r="Y79" s="95">
        <v>0</v>
      </c>
      <c r="Z79" s="95">
        <v>-9.3867534619621626E-4</v>
      </c>
      <c r="AA79" s="95">
        <v>-1.9778167999277174E-4</v>
      </c>
      <c r="AB79" s="95">
        <v>-1.136457026188988E-3</v>
      </c>
    </row>
    <row r="80" spans="2:28">
      <c r="B80" s="91" t="s">
        <v>368</v>
      </c>
      <c r="C80" s="91" t="s">
        <v>369</v>
      </c>
      <c r="D80" s="92">
        <v>0</v>
      </c>
      <c r="I80" s="93">
        <v>0</v>
      </c>
      <c r="K80" s="94" t="s">
        <v>223</v>
      </c>
      <c r="L80" s="94" t="s">
        <v>224</v>
      </c>
      <c r="M80" s="91" t="s">
        <v>368</v>
      </c>
      <c r="N80" s="91" t="s">
        <v>369</v>
      </c>
      <c r="O80" s="95">
        <v>0</v>
      </c>
      <c r="P80" s="95">
        <v>6.9760882085540765E-2</v>
      </c>
      <c r="Q80" s="95">
        <v>1.3441001472202433E-2</v>
      </c>
      <c r="R80" s="95">
        <v>8.3201883557743203E-2</v>
      </c>
      <c r="T80" s="95">
        <v>0</v>
      </c>
      <c r="U80" s="95">
        <v>1.9157817996976155E-2</v>
      </c>
      <c r="V80" s="95">
        <v>3.6911841164192286E-3</v>
      </c>
      <c r="W80" s="95">
        <v>2.2849002113395384E-2</v>
      </c>
      <c r="Y80" s="95">
        <v>0</v>
      </c>
      <c r="Z80" s="95">
        <v>3.1272969848523063E-4</v>
      </c>
      <c r="AA80" s="95">
        <v>6.0254403500620878E-5</v>
      </c>
      <c r="AB80" s="95">
        <v>3.7298410198585149E-4</v>
      </c>
    </row>
    <row r="81" spans="2:28">
      <c r="B81" s="91" t="s">
        <v>370</v>
      </c>
      <c r="C81" s="91" t="s">
        <v>371</v>
      </c>
      <c r="D81" s="92">
        <v>0</v>
      </c>
      <c r="I81" s="93">
        <v>0</v>
      </c>
      <c r="K81" s="94" t="s">
        <v>223</v>
      </c>
      <c r="L81" s="94" t="s">
        <v>224</v>
      </c>
      <c r="M81" s="91" t="s">
        <v>370</v>
      </c>
      <c r="N81" s="91" t="s">
        <v>371</v>
      </c>
      <c r="O81" s="95">
        <v>0</v>
      </c>
      <c r="P81" s="95">
        <v>-7.2149478172830418E-3</v>
      </c>
      <c r="Q81" s="95">
        <v>-7.4048747537936192E-3</v>
      </c>
      <c r="R81" s="95">
        <v>-1.4619822571076661E-2</v>
      </c>
      <c r="T81" s="95">
        <v>0</v>
      </c>
      <c r="U81" s="95">
        <v>0</v>
      </c>
      <c r="V81" s="95">
        <v>0</v>
      </c>
      <c r="W81" s="95">
        <v>0</v>
      </c>
      <c r="Y81" s="95">
        <v>0</v>
      </c>
      <c r="Z81" s="95">
        <v>0</v>
      </c>
      <c r="AA81" s="95">
        <v>0</v>
      </c>
      <c r="AB81" s="95">
        <v>0</v>
      </c>
    </row>
    <row r="82" spans="2:28">
      <c r="B82" s="91" t="s">
        <v>372</v>
      </c>
      <c r="C82" s="91" t="s">
        <v>373</v>
      </c>
      <c r="D82" s="92">
        <v>0</v>
      </c>
      <c r="I82" s="93">
        <v>0</v>
      </c>
      <c r="K82" s="94" t="s">
        <v>223</v>
      </c>
      <c r="L82" s="94" t="s">
        <v>224</v>
      </c>
      <c r="M82" s="91" t="s">
        <v>372</v>
      </c>
      <c r="N82" s="91" t="s">
        <v>373</v>
      </c>
      <c r="O82" s="95">
        <v>0</v>
      </c>
      <c r="P82" s="95">
        <v>7.5202097091878056E-2</v>
      </c>
      <c r="Q82" s="95">
        <v>1.4495347453991489E-2</v>
      </c>
      <c r="R82" s="95">
        <v>8.9697444545869545E-2</v>
      </c>
      <c r="T82" s="95">
        <v>0</v>
      </c>
      <c r="U82" s="95">
        <v>1.3053051633687604E-2</v>
      </c>
      <c r="V82" s="95">
        <v>2.51600056490483E-3</v>
      </c>
      <c r="W82" s="95">
        <v>1.5569052198592434E-2</v>
      </c>
      <c r="Y82" s="95">
        <v>0</v>
      </c>
      <c r="Z82" s="95">
        <v>2.4858047684705775E-4</v>
      </c>
      <c r="AA82" s="95">
        <v>4.7914360390438455E-5</v>
      </c>
      <c r="AB82" s="95">
        <v>2.9649483723749619E-4</v>
      </c>
    </row>
    <row r="83" spans="2:28">
      <c r="B83" s="91" t="s">
        <v>374</v>
      </c>
      <c r="C83" s="91" t="s">
        <v>375</v>
      </c>
      <c r="D83" s="92">
        <v>0</v>
      </c>
      <c r="I83" s="93">
        <v>0</v>
      </c>
      <c r="K83" s="94" t="s">
        <v>223</v>
      </c>
      <c r="L83" s="94" t="s">
        <v>224</v>
      </c>
      <c r="M83" s="91" t="s">
        <v>374</v>
      </c>
      <c r="N83" s="91" t="s">
        <v>375</v>
      </c>
      <c r="O83" s="95">
        <v>0</v>
      </c>
      <c r="P83" s="95">
        <v>3.4133931121763653E-4</v>
      </c>
      <c r="Q83" s="95">
        <v>6.2843222399590397E-5</v>
      </c>
      <c r="R83" s="95">
        <v>4.041825336172269E-4</v>
      </c>
      <c r="T83" s="95">
        <v>0</v>
      </c>
      <c r="U83" s="95">
        <v>1.0731914684636396E-4</v>
      </c>
      <c r="V83" s="95">
        <v>1.9758289746768211E-5</v>
      </c>
      <c r="W83" s="95">
        <v>1.2707743659313216E-4</v>
      </c>
      <c r="Y83" s="95">
        <v>0</v>
      </c>
      <c r="Z83" s="95">
        <v>2.0018833564693973E-6</v>
      </c>
      <c r="AA83" s="95">
        <v>3.6856229814219151E-7</v>
      </c>
      <c r="AB83" s="95">
        <v>2.3704456546115887E-6</v>
      </c>
    </row>
    <row r="84" spans="2:28">
      <c r="B84" s="91" t="s">
        <v>376</v>
      </c>
      <c r="C84" s="91" t="s">
        <v>377</v>
      </c>
      <c r="D84" s="92">
        <v>0</v>
      </c>
      <c r="I84" s="93">
        <v>0</v>
      </c>
      <c r="K84" s="94" t="s">
        <v>223</v>
      </c>
      <c r="L84" s="94" t="s">
        <v>224</v>
      </c>
      <c r="M84" s="91" t="s">
        <v>376</v>
      </c>
      <c r="N84" s="91" t="s">
        <v>377</v>
      </c>
      <c r="O84" s="95">
        <v>0</v>
      </c>
      <c r="P84" s="95">
        <v>9.8320427999221152E-2</v>
      </c>
      <c r="Q84" s="95">
        <v>1.941061950857521E-2</v>
      </c>
      <c r="R84" s="95">
        <v>0.11773104750779637</v>
      </c>
      <c r="T84" s="95">
        <v>0</v>
      </c>
      <c r="U84" s="95">
        <v>2.7525491388785975E-2</v>
      </c>
      <c r="V84" s="95">
        <v>5.434138672977709E-3</v>
      </c>
      <c r="W84" s="95">
        <v>3.2959630061763681E-2</v>
      </c>
      <c r="Y84" s="95">
        <v>0</v>
      </c>
      <c r="Z84" s="95">
        <v>4.1230590904571107E-4</v>
      </c>
      <c r="AA84" s="95">
        <v>8.139827383264556E-5</v>
      </c>
      <c r="AB84" s="95">
        <v>4.9370418287835664E-4</v>
      </c>
    </row>
    <row r="85" spans="2:28">
      <c r="B85" s="91" t="s">
        <v>378</v>
      </c>
      <c r="C85" s="91" t="s">
        <v>379</v>
      </c>
      <c r="D85" s="92">
        <v>0</v>
      </c>
      <c r="I85" s="93">
        <v>0</v>
      </c>
      <c r="K85" s="94" t="s">
        <v>223</v>
      </c>
      <c r="L85" s="94" t="s">
        <v>224</v>
      </c>
      <c r="M85" s="91" t="s">
        <v>378</v>
      </c>
      <c r="N85" s="91" t="s">
        <v>379</v>
      </c>
      <c r="O85" s="95">
        <v>0</v>
      </c>
      <c r="P85" s="95">
        <v>-6.0954078034186989E-4</v>
      </c>
      <c r="Q85" s="95">
        <v>-7.5848366613041069E-5</v>
      </c>
      <c r="R85" s="95">
        <v>-6.8538914695491092E-4</v>
      </c>
      <c r="T85" s="95">
        <v>0</v>
      </c>
      <c r="U85" s="95">
        <v>-2.6246948317396572E-4</v>
      </c>
      <c r="V85" s="95">
        <v>-3.2660458867655647E-5</v>
      </c>
      <c r="W85" s="95">
        <v>-2.9512994204162135E-4</v>
      </c>
      <c r="Y85" s="95">
        <v>0</v>
      </c>
      <c r="Z85" s="95">
        <v>-1.0192989637823911E-6</v>
      </c>
      <c r="AA85" s="95">
        <v>-1.2683673346662386E-7</v>
      </c>
      <c r="AB85" s="95">
        <v>-1.1461356972490149E-6</v>
      </c>
    </row>
    <row r="86" spans="2:28">
      <c r="B86" s="91" t="s">
        <v>380</v>
      </c>
      <c r="C86" s="91" t="s">
        <v>381</v>
      </c>
      <c r="D86" s="92">
        <v>0</v>
      </c>
      <c r="I86" s="93">
        <v>0</v>
      </c>
      <c r="K86" s="94" t="s">
        <v>223</v>
      </c>
      <c r="L86" s="94" t="s">
        <v>224</v>
      </c>
      <c r="M86" s="91" t="s">
        <v>380</v>
      </c>
      <c r="N86" s="91" t="s">
        <v>381</v>
      </c>
      <c r="O86" s="95">
        <v>0</v>
      </c>
      <c r="P86" s="95">
        <v>3.3821265294243001E-2</v>
      </c>
      <c r="Q86" s="95">
        <v>5.9351466014615452E-3</v>
      </c>
      <c r="R86" s="95">
        <v>3.9756411895704544E-2</v>
      </c>
      <c r="T86" s="95">
        <v>0</v>
      </c>
      <c r="U86" s="95">
        <v>1.0128755686389164E-2</v>
      </c>
      <c r="V86" s="95">
        <v>1.7774512386247042E-3</v>
      </c>
      <c r="W86" s="95">
        <v>1.1906206925013868E-2</v>
      </c>
      <c r="Y86" s="95">
        <v>0</v>
      </c>
      <c r="Z86" s="95">
        <v>1.0640846420369443E-4</v>
      </c>
      <c r="AA86" s="95">
        <v>1.8673158120811077E-5</v>
      </c>
      <c r="AB86" s="95">
        <v>1.2508162232450552E-4</v>
      </c>
    </row>
    <row r="87" spans="2:28">
      <c r="B87" s="91" t="s">
        <v>382</v>
      </c>
      <c r="C87" s="91" t="s">
        <v>383</v>
      </c>
      <c r="D87" s="92">
        <v>0</v>
      </c>
      <c r="I87" s="93">
        <v>0</v>
      </c>
      <c r="K87" s="94" t="s">
        <v>223</v>
      </c>
      <c r="L87" s="94" t="s">
        <v>224</v>
      </c>
      <c r="M87" s="91" t="s">
        <v>382</v>
      </c>
      <c r="N87" s="91" t="s">
        <v>383</v>
      </c>
      <c r="O87" s="95">
        <v>0</v>
      </c>
      <c r="P87" s="95">
        <v>8.5158530551773066E-4</v>
      </c>
      <c r="Q87" s="95">
        <v>1.4355644427643444E-3</v>
      </c>
      <c r="R87" s="95">
        <v>2.2871497482820748E-3</v>
      </c>
      <c r="T87" s="95">
        <v>0</v>
      </c>
      <c r="U87" s="95">
        <v>1.919937779712702E-4</v>
      </c>
      <c r="V87" s="95">
        <v>3.236545289141431E-4</v>
      </c>
      <c r="W87" s="95">
        <v>5.156483068854133E-4</v>
      </c>
      <c r="Y87" s="95">
        <v>0</v>
      </c>
      <c r="Z87" s="95">
        <v>1.5483369191231467E-5</v>
      </c>
      <c r="AA87" s="95">
        <v>2.610117168662444E-5</v>
      </c>
      <c r="AB87" s="95">
        <v>4.1584540877855904E-5</v>
      </c>
    </row>
    <row r="88" spans="2:28">
      <c r="B88" s="91" t="s">
        <v>384</v>
      </c>
      <c r="C88" s="91" t="s">
        <v>385</v>
      </c>
      <c r="D88" s="92">
        <v>0</v>
      </c>
      <c r="I88" s="93">
        <v>0</v>
      </c>
      <c r="K88" s="94" t="s">
        <v>223</v>
      </c>
      <c r="L88" s="94" t="s">
        <v>224</v>
      </c>
      <c r="M88" s="91" t="s">
        <v>384</v>
      </c>
      <c r="N88" s="91" t="s">
        <v>385</v>
      </c>
      <c r="O88" s="95">
        <v>0</v>
      </c>
      <c r="P88" s="95">
        <v>0</v>
      </c>
      <c r="Q88" s="95">
        <v>0</v>
      </c>
      <c r="R88" s="95">
        <v>0</v>
      </c>
      <c r="T88" s="95">
        <v>0</v>
      </c>
      <c r="U88" s="95">
        <v>0</v>
      </c>
      <c r="V88" s="95">
        <v>0</v>
      </c>
      <c r="W88" s="95">
        <v>0</v>
      </c>
      <c r="Y88" s="95">
        <v>0</v>
      </c>
      <c r="Z88" s="95">
        <v>0</v>
      </c>
      <c r="AA88" s="95">
        <v>0</v>
      </c>
      <c r="AB88" s="95">
        <v>0</v>
      </c>
    </row>
    <row r="89" spans="2:28">
      <c r="B89" s="91" t="s">
        <v>386</v>
      </c>
      <c r="C89" s="91" t="s">
        <v>387</v>
      </c>
      <c r="D89" s="92">
        <v>0</v>
      </c>
      <c r="I89" s="93">
        <v>0</v>
      </c>
      <c r="K89" s="94" t="s">
        <v>223</v>
      </c>
      <c r="L89" s="94" t="s">
        <v>224</v>
      </c>
      <c r="M89" s="91" t="s">
        <v>386</v>
      </c>
      <c r="N89" s="91" t="s">
        <v>387</v>
      </c>
      <c r="O89" s="95">
        <v>0</v>
      </c>
      <c r="P89" s="95">
        <v>0</v>
      </c>
      <c r="Q89" s="95">
        <v>0</v>
      </c>
      <c r="R89" s="95">
        <v>0</v>
      </c>
      <c r="T89" s="95">
        <v>0</v>
      </c>
      <c r="U89" s="95">
        <v>0</v>
      </c>
      <c r="V89" s="95">
        <v>0</v>
      </c>
      <c r="W89" s="95">
        <v>0</v>
      </c>
      <c r="Y89" s="95">
        <v>0</v>
      </c>
      <c r="Z89" s="95">
        <v>0</v>
      </c>
      <c r="AA89" s="95">
        <v>0</v>
      </c>
      <c r="AB89" s="95">
        <v>0</v>
      </c>
    </row>
    <row r="90" spans="2:28">
      <c r="B90" s="91" t="s">
        <v>388</v>
      </c>
      <c r="C90" s="91" t="s">
        <v>389</v>
      </c>
      <c r="D90" s="92">
        <v>0</v>
      </c>
      <c r="I90" s="93">
        <v>0</v>
      </c>
      <c r="K90" s="94" t="s">
        <v>223</v>
      </c>
      <c r="L90" s="94" t="s">
        <v>224</v>
      </c>
      <c r="M90" s="91" t="s">
        <v>388</v>
      </c>
      <c r="N90" s="91" t="s">
        <v>389</v>
      </c>
      <c r="O90" s="95">
        <v>0</v>
      </c>
      <c r="P90" s="95">
        <v>1.458966046137289E-2</v>
      </c>
      <c r="Q90" s="95">
        <v>2.4993934860652717E-3</v>
      </c>
      <c r="R90" s="95">
        <v>1.7089053947438163E-2</v>
      </c>
      <c r="T90" s="95">
        <v>0</v>
      </c>
      <c r="U90" s="95">
        <v>2.7299306420790941E-3</v>
      </c>
      <c r="V90" s="95">
        <v>4.6767166941871449E-4</v>
      </c>
      <c r="W90" s="95">
        <v>3.1976023114978084E-3</v>
      </c>
      <c r="Y90" s="95">
        <v>0</v>
      </c>
      <c r="Z90" s="95">
        <v>3.5101536587131565E-4</v>
      </c>
      <c r="AA90" s="95">
        <v>6.0133374679305446E-5</v>
      </c>
      <c r="AB90" s="95">
        <v>4.1114874055062111E-4</v>
      </c>
    </row>
    <row r="91" spans="2:28">
      <c r="B91" s="91" t="s">
        <v>390</v>
      </c>
      <c r="C91" s="91" t="s">
        <v>391</v>
      </c>
      <c r="D91" s="92">
        <v>0</v>
      </c>
      <c r="I91" s="93">
        <v>0</v>
      </c>
      <c r="K91" s="94" t="s">
        <v>223</v>
      </c>
      <c r="L91" s="94" t="s">
        <v>224</v>
      </c>
      <c r="M91" s="91" t="s">
        <v>390</v>
      </c>
      <c r="N91" s="91" t="s">
        <v>391</v>
      </c>
      <c r="O91" s="95">
        <v>0</v>
      </c>
      <c r="P91" s="95">
        <v>0.19177601351118403</v>
      </c>
      <c r="Q91" s="95">
        <v>3.529631378802596E-2</v>
      </c>
      <c r="R91" s="95">
        <v>0.22707232729921001</v>
      </c>
      <c r="T91" s="95">
        <v>0</v>
      </c>
      <c r="U91" s="95">
        <v>7.3370836098365921E-2</v>
      </c>
      <c r="V91" s="95">
        <v>1.3503878855353922E-2</v>
      </c>
      <c r="W91" s="95">
        <v>8.6874714953719845E-2</v>
      </c>
      <c r="Y91" s="95">
        <v>0</v>
      </c>
      <c r="Z91" s="95">
        <v>2.0386326062657379E-2</v>
      </c>
      <c r="AA91" s="95">
        <v>3.7520967743476588E-3</v>
      </c>
      <c r="AB91" s="95">
        <v>2.4138422837005038E-2</v>
      </c>
    </row>
    <row r="92" spans="2:28">
      <c r="B92" s="91" t="s">
        <v>392</v>
      </c>
      <c r="C92" s="91" t="s">
        <v>393</v>
      </c>
      <c r="D92" s="92">
        <v>0</v>
      </c>
      <c r="I92" s="93">
        <v>0</v>
      </c>
      <c r="K92" s="94" t="s">
        <v>223</v>
      </c>
      <c r="L92" s="94" t="s">
        <v>224</v>
      </c>
      <c r="M92" s="91" t="s">
        <v>392</v>
      </c>
      <c r="N92" s="91" t="s">
        <v>393</v>
      </c>
      <c r="O92" s="95">
        <v>0</v>
      </c>
      <c r="P92" s="95">
        <v>0.12978773289403278</v>
      </c>
      <c r="Q92" s="95">
        <v>3.2431983502405698E-2</v>
      </c>
      <c r="R92" s="95">
        <v>0.16221971639643848</v>
      </c>
      <c r="T92" s="95">
        <v>0</v>
      </c>
      <c r="U92" s="95">
        <v>5.6604827495109242E-2</v>
      </c>
      <c r="V92" s="95">
        <v>1.4144686793911228E-2</v>
      </c>
      <c r="W92" s="95">
        <v>7.0749514289020474E-2</v>
      </c>
      <c r="Y92" s="95">
        <v>0</v>
      </c>
      <c r="Z92" s="95">
        <v>1.7907870249040041E-2</v>
      </c>
      <c r="AA92" s="95">
        <v>4.4749048275177254E-3</v>
      </c>
      <c r="AB92" s="95">
        <v>2.2382775076557768E-2</v>
      </c>
    </row>
    <row r="93" spans="2:28">
      <c r="B93" s="91" t="s">
        <v>394</v>
      </c>
      <c r="C93" s="91" t="s">
        <v>395</v>
      </c>
      <c r="D93" s="92">
        <v>0</v>
      </c>
      <c r="I93" s="93">
        <v>0</v>
      </c>
      <c r="K93" s="94" t="s">
        <v>223</v>
      </c>
      <c r="L93" s="94" t="s">
        <v>224</v>
      </c>
      <c r="M93" s="91" t="s">
        <v>394</v>
      </c>
      <c r="N93" s="91" t="s">
        <v>395</v>
      </c>
      <c r="O93" s="95">
        <v>0</v>
      </c>
      <c r="P93" s="95">
        <v>1.0998000194963869E-3</v>
      </c>
      <c r="Q93" s="95">
        <v>7.6988697553968691E-4</v>
      </c>
      <c r="R93" s="95">
        <v>1.8696869950360737E-3</v>
      </c>
      <c r="T93" s="95">
        <v>0</v>
      </c>
      <c r="U93" s="95">
        <v>5.4990000974819344E-4</v>
      </c>
      <c r="V93" s="95">
        <v>3.8494348776984345E-4</v>
      </c>
      <c r="W93" s="95">
        <v>9.3484349751803684E-4</v>
      </c>
      <c r="Y93" s="95">
        <v>0</v>
      </c>
      <c r="Z93" s="95">
        <v>6.7334695071207353E-5</v>
      </c>
      <c r="AA93" s="95">
        <v>4.7135937277940016E-5</v>
      </c>
      <c r="AB93" s="95">
        <v>1.1447063234914736E-4</v>
      </c>
    </row>
    <row r="94" spans="2:28">
      <c r="B94" s="91" t="s">
        <v>396</v>
      </c>
      <c r="C94" s="91" t="s">
        <v>397</v>
      </c>
      <c r="D94" s="92">
        <v>0</v>
      </c>
      <c r="I94" s="93">
        <v>0</v>
      </c>
      <c r="K94" s="94" t="s">
        <v>223</v>
      </c>
      <c r="L94" s="94" t="s">
        <v>224</v>
      </c>
      <c r="M94" s="91" t="s">
        <v>396</v>
      </c>
      <c r="N94" s="91" t="s">
        <v>397</v>
      </c>
      <c r="O94" s="95">
        <v>0</v>
      </c>
      <c r="P94" s="95">
        <v>0.76685255075308789</v>
      </c>
      <c r="Q94" s="95">
        <v>0.15661856604411015</v>
      </c>
      <c r="R94" s="95">
        <v>0.92347111679719807</v>
      </c>
      <c r="T94" s="95">
        <v>0</v>
      </c>
      <c r="U94" s="95">
        <v>0.38539088481485245</v>
      </c>
      <c r="V94" s="95">
        <v>7.8710526145993873E-2</v>
      </c>
      <c r="W94" s="95">
        <v>0.46410141096084634</v>
      </c>
      <c r="Y94" s="95">
        <v>0</v>
      </c>
      <c r="Z94" s="95">
        <v>5.3669557837427898E-2</v>
      </c>
      <c r="AA94" s="95">
        <v>1.0961232613055299E-2</v>
      </c>
      <c r="AB94" s="95">
        <v>6.46307904504832E-2</v>
      </c>
    </row>
    <row r="95" spans="2:28">
      <c r="B95" s="91" t="s">
        <v>398</v>
      </c>
      <c r="C95" s="91" t="s">
        <v>399</v>
      </c>
      <c r="D95" s="92">
        <v>0</v>
      </c>
      <c r="I95" s="93">
        <v>0</v>
      </c>
      <c r="K95" s="94" t="s">
        <v>223</v>
      </c>
      <c r="L95" s="94" t="s">
        <v>224</v>
      </c>
      <c r="M95" s="91" t="s">
        <v>398</v>
      </c>
      <c r="N95" s="91" t="s">
        <v>399</v>
      </c>
      <c r="O95" s="95">
        <v>0</v>
      </c>
      <c r="P95" s="95">
        <v>1.911159192816852E-4</v>
      </c>
      <c r="Q95" s="95">
        <v>2.2338407587354464E-5</v>
      </c>
      <c r="R95" s="95">
        <v>2.1345432686903967E-4</v>
      </c>
      <c r="T95" s="95">
        <v>0</v>
      </c>
      <c r="U95" s="95">
        <v>1.4217159849003411E-4</v>
      </c>
      <c r="V95" s="95">
        <v>1.6617595888153932E-5</v>
      </c>
      <c r="W95" s="95">
        <v>1.5878919437818802E-4</v>
      </c>
      <c r="Y95" s="95">
        <v>0</v>
      </c>
      <c r="Z95" s="95">
        <v>5.5936366619029813E-5</v>
      </c>
      <c r="AA95" s="95">
        <v>6.5380705133720374E-6</v>
      </c>
      <c r="AB95" s="95">
        <v>6.2474437132401848E-5</v>
      </c>
    </row>
    <row r="96" spans="2:28">
      <c r="B96" s="91" t="s">
        <v>400</v>
      </c>
      <c r="C96" s="91" t="s">
        <v>401</v>
      </c>
      <c r="D96" s="92">
        <v>0</v>
      </c>
      <c r="I96" s="93">
        <v>0</v>
      </c>
      <c r="K96" s="94" t="s">
        <v>223</v>
      </c>
      <c r="L96" s="94" t="s">
        <v>224</v>
      </c>
      <c r="M96" s="91" t="s">
        <v>400</v>
      </c>
      <c r="N96" s="91" t="s">
        <v>401</v>
      </c>
      <c r="O96" s="95">
        <v>0</v>
      </c>
      <c r="P96" s="95">
        <v>-1.9759731746854804E-4</v>
      </c>
      <c r="Q96" s="95">
        <v>-1.6645947683504905E-4</v>
      </c>
      <c r="R96" s="95">
        <v>-3.640567943035971E-4</v>
      </c>
      <c r="T96" s="95">
        <v>0</v>
      </c>
      <c r="U96" s="95">
        <v>-9.7417503206767873E-5</v>
      </c>
      <c r="V96" s="95">
        <v>-8.2066228560802375E-5</v>
      </c>
      <c r="W96" s="95">
        <v>-1.7948373176757023E-4</v>
      </c>
      <c r="Y96" s="95">
        <v>0</v>
      </c>
      <c r="Z96" s="95">
        <v>-1.6205558189405618E-5</v>
      </c>
      <c r="AA96" s="95">
        <v>-1.3651848985539905E-5</v>
      </c>
      <c r="AB96" s="95">
        <v>-2.9857407174945523E-5</v>
      </c>
    </row>
    <row r="97" spans="2:28">
      <c r="B97" s="91" t="s">
        <v>402</v>
      </c>
      <c r="C97" s="91" t="s">
        <v>403</v>
      </c>
      <c r="D97" s="92">
        <v>0</v>
      </c>
      <c r="I97" s="93">
        <v>0</v>
      </c>
      <c r="K97" s="94" t="s">
        <v>223</v>
      </c>
      <c r="L97" s="94" t="s">
        <v>224</v>
      </c>
      <c r="M97" s="91" t="s">
        <v>402</v>
      </c>
      <c r="N97" s="91" t="s">
        <v>403</v>
      </c>
      <c r="O97" s="95">
        <v>0</v>
      </c>
      <c r="P97" s="95">
        <v>2.7049461144618502E-2</v>
      </c>
      <c r="Q97" s="95">
        <v>3.1600606325228077E-3</v>
      </c>
      <c r="R97" s="95">
        <v>3.0209521777141309E-2</v>
      </c>
      <c r="T97" s="95">
        <v>0</v>
      </c>
      <c r="U97" s="95">
        <v>1.0620002237537292E-2</v>
      </c>
      <c r="V97" s="95">
        <v>1.2406846409516174E-3</v>
      </c>
      <c r="W97" s="95">
        <v>1.1860686878488909E-2</v>
      </c>
      <c r="Y97" s="95">
        <v>0</v>
      </c>
      <c r="Z97" s="95">
        <v>2.1117331181901714E-3</v>
      </c>
      <c r="AA97" s="95">
        <v>2.46703794116617E-4</v>
      </c>
      <c r="AB97" s="95">
        <v>2.3584369123067885E-3</v>
      </c>
    </row>
    <row r="98" spans="2:28">
      <c r="B98" s="91" t="s">
        <v>404</v>
      </c>
      <c r="C98" s="91" t="s">
        <v>405</v>
      </c>
      <c r="D98" s="92">
        <v>0</v>
      </c>
      <c r="I98" s="93">
        <v>0</v>
      </c>
      <c r="K98" s="94" t="s">
        <v>223</v>
      </c>
      <c r="L98" s="94" t="s">
        <v>224</v>
      </c>
      <c r="M98" s="91" t="s">
        <v>404</v>
      </c>
      <c r="N98" s="91" t="s">
        <v>405</v>
      </c>
      <c r="O98" s="95">
        <v>0</v>
      </c>
      <c r="P98" s="95">
        <v>6.0697328074899558E-4</v>
      </c>
      <c r="Q98" s="95">
        <v>7.0802311351331657E-5</v>
      </c>
      <c r="R98" s="95">
        <v>6.7777559210032725E-4</v>
      </c>
      <c r="T98" s="95">
        <v>0</v>
      </c>
      <c r="U98" s="95">
        <v>3.8280701229055972E-4</v>
      </c>
      <c r="V98" s="95">
        <v>4.4653730454533036E-5</v>
      </c>
      <c r="W98" s="95">
        <v>4.2746074274509276E-4</v>
      </c>
      <c r="Y98" s="95">
        <v>0</v>
      </c>
      <c r="Z98" s="95">
        <v>1.0346135467312424E-5</v>
      </c>
      <c r="AA98" s="95">
        <v>1.2068575798522441E-6</v>
      </c>
      <c r="AB98" s="95">
        <v>1.1552993047164668E-5</v>
      </c>
    </row>
    <row r="99" spans="2:28">
      <c r="B99" s="91" t="s">
        <v>406</v>
      </c>
      <c r="C99" s="91" t="s">
        <v>407</v>
      </c>
      <c r="D99" s="92">
        <v>0</v>
      </c>
      <c r="I99" s="93">
        <v>0</v>
      </c>
      <c r="K99" s="94" t="s">
        <v>223</v>
      </c>
      <c r="L99" s="94" t="s">
        <v>224</v>
      </c>
      <c r="M99" s="91" t="s">
        <v>406</v>
      </c>
      <c r="N99" s="91" t="s">
        <v>407</v>
      </c>
      <c r="O99" s="95">
        <v>0</v>
      </c>
      <c r="P99" s="95">
        <v>1.5007351096997221E-2</v>
      </c>
      <c r="Q99" s="95">
        <v>2.0569534870169604E-3</v>
      </c>
      <c r="R99" s="95">
        <v>1.7064304584014183E-2</v>
      </c>
      <c r="T99" s="95">
        <v>0</v>
      </c>
      <c r="U99" s="95">
        <v>7.7149093772783464E-3</v>
      </c>
      <c r="V99" s="95">
        <v>1.0574290987826471E-3</v>
      </c>
      <c r="W99" s="95">
        <v>8.7723384760609938E-3</v>
      </c>
      <c r="Y99" s="95">
        <v>0</v>
      </c>
      <c r="Z99" s="95">
        <v>2.8857790762523892E-3</v>
      </c>
      <c r="AA99" s="95">
        <v>3.955337151301561E-4</v>
      </c>
      <c r="AB99" s="95">
        <v>3.2813127913825452E-3</v>
      </c>
    </row>
    <row r="100" spans="2:28">
      <c r="B100" s="91" t="s">
        <v>408</v>
      </c>
      <c r="C100" s="91" t="s">
        <v>409</v>
      </c>
      <c r="D100" s="92">
        <v>0</v>
      </c>
      <c r="I100" s="93">
        <v>0</v>
      </c>
      <c r="K100" s="94" t="s">
        <v>223</v>
      </c>
      <c r="L100" s="94" t="s">
        <v>224</v>
      </c>
      <c r="M100" s="91" t="s">
        <v>408</v>
      </c>
      <c r="N100" s="91" t="s">
        <v>409</v>
      </c>
      <c r="O100" s="95">
        <v>0</v>
      </c>
      <c r="P100" s="95">
        <v>3.0023758288553358E-3</v>
      </c>
      <c r="Q100" s="95">
        <v>3.5061480859958796E-4</v>
      </c>
      <c r="R100" s="95">
        <v>3.3529906374549236E-3</v>
      </c>
      <c r="T100" s="95">
        <v>0</v>
      </c>
      <c r="U100" s="95">
        <v>1.6391801182608517E-3</v>
      </c>
      <c r="V100" s="95">
        <v>1.9142201249448257E-4</v>
      </c>
      <c r="W100" s="95">
        <v>1.8306021307553343E-3</v>
      </c>
      <c r="Y100" s="95">
        <v>0</v>
      </c>
      <c r="Z100" s="95">
        <v>1.589001135048785E-4</v>
      </c>
      <c r="AA100" s="95">
        <v>1.8556215496914126E-5</v>
      </c>
      <c r="AB100" s="95">
        <v>1.7745632900179262E-4</v>
      </c>
    </row>
    <row r="101" spans="2:28">
      <c r="B101" s="91" t="s">
        <v>410</v>
      </c>
      <c r="C101" s="91" t="s">
        <v>411</v>
      </c>
      <c r="D101" s="92">
        <v>0</v>
      </c>
      <c r="I101" s="93">
        <v>0</v>
      </c>
      <c r="K101" s="94" t="s">
        <v>223</v>
      </c>
      <c r="L101" s="94" t="s">
        <v>224</v>
      </c>
      <c r="M101" s="91" t="s">
        <v>410</v>
      </c>
      <c r="N101" s="91" t="s">
        <v>411</v>
      </c>
      <c r="O101" s="95">
        <v>0</v>
      </c>
      <c r="P101" s="95">
        <v>0.23780550094538058</v>
      </c>
      <c r="Q101" s="95">
        <v>2.7770717242178816E-2</v>
      </c>
      <c r="R101" s="95">
        <v>0.26557621818755939</v>
      </c>
      <c r="T101" s="95">
        <v>0</v>
      </c>
      <c r="U101" s="95">
        <v>9.4099238695558099E-2</v>
      </c>
      <c r="V101" s="95">
        <v>1.0988826331308621E-2</v>
      </c>
      <c r="W101" s="95">
        <v>0.10508806502686673</v>
      </c>
      <c r="Y101" s="95">
        <v>0</v>
      </c>
      <c r="Z101" s="95">
        <v>9.9223501467887304E-3</v>
      </c>
      <c r="AA101" s="95">
        <v>1.1587233230893597E-3</v>
      </c>
      <c r="AB101" s="95">
        <v>1.108107346987809E-2</v>
      </c>
    </row>
    <row r="102" spans="2:28">
      <c r="B102" s="91" t="s">
        <v>412</v>
      </c>
      <c r="C102" s="91" t="s">
        <v>413</v>
      </c>
      <c r="D102" s="92">
        <v>0</v>
      </c>
      <c r="I102" s="93">
        <v>0</v>
      </c>
      <c r="K102" s="94" t="s">
        <v>223</v>
      </c>
      <c r="L102" s="94" t="s">
        <v>224</v>
      </c>
      <c r="M102" s="91" t="s">
        <v>412</v>
      </c>
      <c r="N102" s="91" t="s">
        <v>413</v>
      </c>
      <c r="O102" s="95">
        <v>0</v>
      </c>
      <c r="P102" s="95">
        <v>0</v>
      </c>
      <c r="Q102" s="95">
        <v>0</v>
      </c>
      <c r="R102" s="95">
        <v>0</v>
      </c>
      <c r="T102" s="95">
        <v>0</v>
      </c>
      <c r="U102" s="95">
        <v>0</v>
      </c>
      <c r="V102" s="95">
        <v>0</v>
      </c>
      <c r="W102" s="95">
        <v>0</v>
      </c>
      <c r="Y102" s="95">
        <v>0</v>
      </c>
      <c r="Z102" s="95">
        <v>0</v>
      </c>
      <c r="AA102" s="95">
        <v>0</v>
      </c>
      <c r="AB102" s="95">
        <v>0</v>
      </c>
    </row>
    <row r="103" spans="2:28">
      <c r="B103" s="91" t="s">
        <v>414</v>
      </c>
      <c r="C103" s="91" t="s">
        <v>415</v>
      </c>
      <c r="D103" s="92">
        <v>0</v>
      </c>
      <c r="I103" s="93">
        <v>0</v>
      </c>
      <c r="K103" s="94" t="s">
        <v>223</v>
      </c>
      <c r="L103" s="94" t="s">
        <v>224</v>
      </c>
      <c r="M103" s="91" t="s">
        <v>414</v>
      </c>
      <c r="N103" s="91" t="s">
        <v>415</v>
      </c>
      <c r="O103" s="95">
        <v>0</v>
      </c>
      <c r="P103" s="95">
        <v>6.4410814119836646E-3</v>
      </c>
      <c r="Q103" s="95">
        <v>7.5218382213595666E-4</v>
      </c>
      <c r="R103" s="95">
        <v>7.1932652341196212E-3</v>
      </c>
      <c r="T103" s="95">
        <v>0</v>
      </c>
      <c r="U103" s="95">
        <v>3.4223979582192407E-3</v>
      </c>
      <c r="V103" s="95">
        <v>3.9966462344260948E-4</v>
      </c>
      <c r="W103" s="95">
        <v>3.82206258166185E-3</v>
      </c>
      <c r="Y103" s="95">
        <v>0</v>
      </c>
      <c r="Z103" s="95">
        <v>1.1469162058375472E-4</v>
      </c>
      <c r="AA103" s="95">
        <v>1.3393586576494956E-5</v>
      </c>
      <c r="AB103" s="95">
        <v>1.2808520716024968E-4</v>
      </c>
    </row>
    <row r="104" spans="2:28">
      <c r="B104" s="91" t="s">
        <v>416</v>
      </c>
      <c r="C104" s="91" t="s">
        <v>417</v>
      </c>
      <c r="D104" s="92">
        <v>0</v>
      </c>
      <c r="I104" s="93">
        <v>0</v>
      </c>
      <c r="K104" s="94" t="s">
        <v>223</v>
      </c>
      <c r="L104" s="94" t="s">
        <v>224</v>
      </c>
      <c r="M104" s="91" t="s">
        <v>416</v>
      </c>
      <c r="N104" s="91" t="s">
        <v>417</v>
      </c>
      <c r="O104" s="95">
        <v>0</v>
      </c>
      <c r="P104" s="95">
        <v>2.8794429606232765E-2</v>
      </c>
      <c r="Q104" s="95">
        <v>3.362588163711884E-3</v>
      </c>
      <c r="R104" s="95">
        <v>3.2157017769944646E-2</v>
      </c>
      <c r="T104" s="95">
        <v>0</v>
      </c>
      <c r="U104" s="95">
        <v>1.2998898027334393E-2</v>
      </c>
      <c r="V104" s="95">
        <v>1.5179998786484402E-3</v>
      </c>
      <c r="W104" s="95">
        <v>1.4516897905982833E-2</v>
      </c>
      <c r="Y104" s="95">
        <v>0</v>
      </c>
      <c r="Z104" s="95">
        <v>8.491596420203356E-4</v>
      </c>
      <c r="AA104" s="95">
        <v>9.9164116129646631E-5</v>
      </c>
      <c r="AB104" s="95">
        <v>9.4832375814998219E-4</v>
      </c>
    </row>
    <row r="105" spans="2:28">
      <c r="B105" s="91" t="s">
        <v>418</v>
      </c>
      <c r="C105" s="91" t="s">
        <v>419</v>
      </c>
      <c r="D105" s="92">
        <v>0</v>
      </c>
      <c r="I105" s="93">
        <v>0</v>
      </c>
      <c r="K105" s="94" t="s">
        <v>223</v>
      </c>
      <c r="L105" s="94" t="s">
        <v>224</v>
      </c>
      <c r="M105" s="91" t="s">
        <v>418</v>
      </c>
      <c r="N105" s="91" t="s">
        <v>419</v>
      </c>
      <c r="O105" s="95">
        <v>0</v>
      </c>
      <c r="P105" s="95">
        <v>2.4146838066857603E-2</v>
      </c>
      <c r="Q105" s="95">
        <v>3.0070604431734404E-3</v>
      </c>
      <c r="R105" s="95">
        <v>2.7153898510031044E-2</v>
      </c>
      <c r="T105" s="95">
        <v>0</v>
      </c>
      <c r="U105" s="95">
        <v>1.2113055996769016E-2</v>
      </c>
      <c r="V105" s="95">
        <v>1.5084663024192441E-3</v>
      </c>
      <c r="W105" s="95">
        <v>1.362152229918826E-2</v>
      </c>
      <c r="Y105" s="95">
        <v>0</v>
      </c>
      <c r="Z105" s="95">
        <v>1.3740813957940417E-3</v>
      </c>
      <c r="AA105" s="95">
        <v>1.7111746886082173E-4</v>
      </c>
      <c r="AB105" s="95">
        <v>1.5451988646548636E-3</v>
      </c>
    </row>
    <row r="106" spans="2:28">
      <c r="B106" s="91" t="s">
        <v>420</v>
      </c>
      <c r="C106" s="91" t="s">
        <v>421</v>
      </c>
      <c r="D106" s="92">
        <v>0</v>
      </c>
      <c r="I106" s="93">
        <v>0</v>
      </c>
      <c r="K106" s="94" t="s">
        <v>223</v>
      </c>
      <c r="L106" s="94" t="s">
        <v>224</v>
      </c>
      <c r="M106" s="91" t="s">
        <v>420</v>
      </c>
      <c r="N106" s="91" t="s">
        <v>421</v>
      </c>
      <c r="O106" s="95">
        <v>0</v>
      </c>
      <c r="P106" s="95">
        <v>-3.1381511702423323E-5</v>
      </c>
      <c r="Q106" s="95">
        <v>-3.6647053354761844E-6</v>
      </c>
      <c r="R106" s="95">
        <v>-3.504621703789951E-5</v>
      </c>
      <c r="T106" s="95">
        <v>0</v>
      </c>
      <c r="U106" s="95">
        <v>-2.2024638947113617E-5</v>
      </c>
      <c r="V106" s="95">
        <v>-2.5720179648066799E-6</v>
      </c>
      <c r="W106" s="95">
        <v>-2.4596656911920297E-5</v>
      </c>
      <c r="Y106" s="95">
        <v>0</v>
      </c>
      <c r="Z106" s="95">
        <v>0</v>
      </c>
      <c r="AA106" s="95">
        <v>0</v>
      </c>
      <c r="AB106" s="95">
        <v>0</v>
      </c>
    </row>
    <row r="107" spans="2:28">
      <c r="B107" s="91" t="s">
        <v>422</v>
      </c>
      <c r="C107" s="91" t="s">
        <v>423</v>
      </c>
      <c r="D107" s="92">
        <v>0</v>
      </c>
      <c r="I107" s="93">
        <v>0</v>
      </c>
      <c r="K107" s="94" t="s">
        <v>223</v>
      </c>
      <c r="L107" s="94" t="s">
        <v>224</v>
      </c>
      <c r="M107" s="91" t="s">
        <v>422</v>
      </c>
      <c r="N107" s="91" t="s">
        <v>423</v>
      </c>
      <c r="O107" s="95">
        <v>0</v>
      </c>
      <c r="P107" s="95">
        <v>9.3928902598136021E-3</v>
      </c>
      <c r="Q107" s="95">
        <v>1.0963592127206771E-3</v>
      </c>
      <c r="R107" s="95">
        <v>1.048924947253428E-2</v>
      </c>
      <c r="T107" s="95">
        <v>0</v>
      </c>
      <c r="U107" s="95">
        <v>4.3662360666472354E-3</v>
      </c>
      <c r="V107" s="95">
        <v>5.096368640718032E-4</v>
      </c>
      <c r="W107" s="95">
        <v>4.8758729307190381E-3</v>
      </c>
      <c r="Y107" s="95">
        <v>0</v>
      </c>
      <c r="Z107" s="95">
        <v>4.2117231464804957E-4</v>
      </c>
      <c r="AA107" s="95">
        <v>4.9160176956697915E-5</v>
      </c>
      <c r="AB107" s="95">
        <v>4.7033249160474748E-4</v>
      </c>
    </row>
    <row r="108" spans="2:28">
      <c r="B108" s="91" t="s">
        <v>424</v>
      </c>
      <c r="C108" s="91" t="s">
        <v>425</v>
      </c>
      <c r="D108" s="92">
        <v>0</v>
      </c>
      <c r="I108" s="93">
        <v>0</v>
      </c>
      <c r="K108" s="94" t="s">
        <v>223</v>
      </c>
      <c r="L108" s="94" t="s">
        <v>224</v>
      </c>
      <c r="M108" s="91" t="s">
        <v>424</v>
      </c>
      <c r="N108" s="91" t="s">
        <v>425</v>
      </c>
      <c r="O108" s="95">
        <v>0</v>
      </c>
      <c r="P108" s="95">
        <v>2.7350189642085477E-3</v>
      </c>
      <c r="Q108" s="95">
        <v>4.9343814743448944E-4</v>
      </c>
      <c r="R108" s="95">
        <v>3.2284571116430374E-3</v>
      </c>
      <c r="T108" s="95">
        <v>0</v>
      </c>
      <c r="U108" s="95">
        <v>1.3768122676968201E-3</v>
      </c>
      <c r="V108" s="95">
        <v>2.4839743476294025E-4</v>
      </c>
      <c r="W108" s="95">
        <v>1.6252097024597604E-3</v>
      </c>
      <c r="Y108" s="95">
        <v>0</v>
      </c>
      <c r="Z108" s="95">
        <v>4.2792813725711973E-4</v>
      </c>
      <c r="AA108" s="95">
        <v>7.7204608101994948E-5</v>
      </c>
      <c r="AB108" s="95">
        <v>5.0513274535911464E-4</v>
      </c>
    </row>
    <row r="109" spans="2:28">
      <c r="B109" s="91" t="s">
        <v>426</v>
      </c>
      <c r="C109" s="91" t="s">
        <v>427</v>
      </c>
      <c r="D109" s="92">
        <v>0</v>
      </c>
      <c r="I109" s="93">
        <v>0</v>
      </c>
      <c r="K109" s="94" t="s">
        <v>223</v>
      </c>
      <c r="L109" s="94" t="s">
        <v>224</v>
      </c>
      <c r="M109" s="91" t="s">
        <v>426</v>
      </c>
      <c r="N109" s="91" t="s">
        <v>427</v>
      </c>
      <c r="O109" s="95">
        <v>0</v>
      </c>
      <c r="P109" s="95">
        <v>9.3532636563747711E-3</v>
      </c>
      <c r="Q109" s="95">
        <v>7.4410769106989278E-5</v>
      </c>
      <c r="R109" s="95">
        <v>9.4276744254817597E-3</v>
      </c>
      <c r="T109" s="95">
        <v>0</v>
      </c>
      <c r="U109" s="95">
        <v>4.8714914876951936E-3</v>
      </c>
      <c r="V109" s="95">
        <v>3.8755608909890253E-5</v>
      </c>
      <c r="W109" s="95">
        <v>4.9102470966050837E-3</v>
      </c>
      <c r="Y109" s="95">
        <v>0</v>
      </c>
      <c r="Z109" s="95">
        <v>5.8457897852342319E-4</v>
      </c>
      <c r="AA109" s="95">
        <v>4.6506730691868299E-6</v>
      </c>
      <c r="AB109" s="95">
        <v>5.8922965159260998E-4</v>
      </c>
    </row>
    <row r="110" spans="2:28">
      <c r="B110" s="91" t="s">
        <v>428</v>
      </c>
      <c r="C110" s="91" t="s">
        <v>429</v>
      </c>
      <c r="D110" s="92">
        <v>0</v>
      </c>
      <c r="I110" s="93">
        <v>0</v>
      </c>
      <c r="K110" s="94" t="s">
        <v>223</v>
      </c>
      <c r="L110" s="94" t="s">
        <v>224</v>
      </c>
      <c r="M110" s="91" t="s">
        <v>428</v>
      </c>
      <c r="N110" s="91" t="s">
        <v>429</v>
      </c>
      <c r="O110" s="95">
        <v>0</v>
      </c>
      <c r="P110" s="95">
        <v>-1.2873009356748194E-3</v>
      </c>
      <c r="Q110" s="95">
        <v>-6.5057113569143169E-4</v>
      </c>
      <c r="R110" s="95">
        <v>-1.9378720713662512E-3</v>
      </c>
      <c r="T110" s="95">
        <v>0</v>
      </c>
      <c r="U110" s="95">
        <v>-7.7960118015013157E-4</v>
      </c>
      <c r="V110" s="95">
        <v>-3.9399180960804494E-4</v>
      </c>
      <c r="W110" s="95">
        <v>-1.1735929897581765E-3</v>
      </c>
      <c r="Y110" s="95">
        <v>0</v>
      </c>
      <c r="Z110" s="95">
        <v>-7.4462630810287543E-5</v>
      </c>
      <c r="AA110" s="95">
        <v>-3.7631634492230057E-5</v>
      </c>
      <c r="AB110" s="95">
        <v>-1.120942653025176E-4</v>
      </c>
    </row>
    <row r="111" spans="2:28">
      <c r="B111" s="91" t="s">
        <v>430</v>
      </c>
      <c r="C111" s="91" t="s">
        <v>431</v>
      </c>
      <c r="D111" s="92">
        <v>0</v>
      </c>
      <c r="I111" s="93">
        <v>0</v>
      </c>
      <c r="K111" s="94" t="s">
        <v>223</v>
      </c>
      <c r="L111" s="94" t="s">
        <v>224</v>
      </c>
      <c r="M111" s="91" t="s">
        <v>430</v>
      </c>
      <c r="N111" s="91" t="s">
        <v>431</v>
      </c>
      <c r="O111" s="95">
        <v>0</v>
      </c>
      <c r="P111" s="95">
        <v>7.7698842419403249E-3</v>
      </c>
      <c r="Q111" s="95">
        <v>9.6760863820928612E-3</v>
      </c>
      <c r="R111" s="95">
        <v>1.7445970624033184E-2</v>
      </c>
      <c r="T111" s="95">
        <v>0</v>
      </c>
      <c r="U111" s="95">
        <v>3.503538111611229E-3</v>
      </c>
      <c r="V111" s="95">
        <v>4.3630685291186503E-3</v>
      </c>
      <c r="W111" s="95">
        <v>7.8666066407298788E-3</v>
      </c>
      <c r="Y111" s="95">
        <v>0</v>
      </c>
      <c r="Z111" s="95">
        <v>4.7064276795894037E-4</v>
      </c>
      <c r="AA111" s="95">
        <v>5.8610655398139578E-4</v>
      </c>
      <c r="AB111" s="95">
        <v>1.0567493219403362E-3</v>
      </c>
    </row>
    <row r="112" spans="2:28">
      <c r="B112" s="91" t="s">
        <v>432</v>
      </c>
      <c r="C112" s="91" t="s">
        <v>433</v>
      </c>
      <c r="D112" s="92">
        <v>0</v>
      </c>
      <c r="I112" s="93">
        <v>0</v>
      </c>
      <c r="K112" s="94" t="s">
        <v>223</v>
      </c>
      <c r="L112" s="94" t="s">
        <v>224</v>
      </c>
      <c r="M112" s="91" t="s">
        <v>432</v>
      </c>
      <c r="N112" s="91" t="s">
        <v>433</v>
      </c>
      <c r="O112" s="95">
        <v>0</v>
      </c>
      <c r="P112" s="95">
        <v>1.5783639214605727E-3</v>
      </c>
      <c r="Q112" s="95">
        <v>2.8133370069365338E-3</v>
      </c>
      <c r="R112" s="95">
        <v>4.3917009283971067E-3</v>
      </c>
      <c r="T112" s="95">
        <v>0</v>
      </c>
      <c r="U112" s="95">
        <v>8.6316776954875076E-4</v>
      </c>
      <c r="V112" s="95">
        <v>1.5385436756684169E-3</v>
      </c>
      <c r="W112" s="95">
        <v>2.4017114452171678E-3</v>
      </c>
      <c r="Y112" s="95">
        <v>0</v>
      </c>
      <c r="Z112" s="95">
        <v>4.1103227121369085E-5</v>
      </c>
      <c r="AA112" s="95">
        <v>7.32639845556389E-5</v>
      </c>
      <c r="AB112" s="95">
        <v>1.1436721167700799E-4</v>
      </c>
    </row>
    <row r="113" spans="2:28">
      <c r="B113" s="91" t="s">
        <v>434</v>
      </c>
      <c r="C113" s="91" t="s">
        <v>435</v>
      </c>
      <c r="D113" s="92">
        <v>0</v>
      </c>
      <c r="I113" s="93">
        <v>0</v>
      </c>
      <c r="K113" s="94" t="s">
        <v>223</v>
      </c>
      <c r="L113" s="94" t="s">
        <v>224</v>
      </c>
      <c r="M113" s="91" t="s">
        <v>434</v>
      </c>
      <c r="N113" s="91" t="s">
        <v>435</v>
      </c>
      <c r="O113" s="95">
        <v>0</v>
      </c>
      <c r="P113" s="95">
        <v>0</v>
      </c>
      <c r="Q113" s="95">
        <v>0</v>
      </c>
      <c r="R113" s="95">
        <v>0</v>
      </c>
      <c r="T113" s="95">
        <v>0</v>
      </c>
      <c r="U113" s="95">
        <v>0</v>
      </c>
      <c r="V113" s="95">
        <v>0</v>
      </c>
      <c r="W113" s="95">
        <v>0</v>
      </c>
      <c r="Y113" s="95">
        <v>0</v>
      </c>
      <c r="Z113" s="95">
        <v>0</v>
      </c>
      <c r="AA113" s="95">
        <v>0</v>
      </c>
      <c r="AB113" s="95">
        <v>0</v>
      </c>
    </row>
    <row r="114" spans="2:28">
      <c r="B114" s="91" t="s">
        <v>436</v>
      </c>
      <c r="C114" s="91" t="s">
        <v>437</v>
      </c>
      <c r="D114" s="92">
        <v>0</v>
      </c>
      <c r="I114" s="93">
        <v>0</v>
      </c>
      <c r="K114" s="94" t="s">
        <v>223</v>
      </c>
      <c r="L114" s="94" t="s">
        <v>224</v>
      </c>
      <c r="M114" s="91" t="s">
        <v>436</v>
      </c>
      <c r="N114" s="91" t="s">
        <v>437</v>
      </c>
      <c r="O114" s="95">
        <v>0</v>
      </c>
      <c r="P114" s="95">
        <v>0.21654548216032973</v>
      </c>
      <c r="Q114" s="95">
        <v>2.7990105047881284E-2</v>
      </c>
      <c r="R114" s="95">
        <v>0.244535587208211</v>
      </c>
      <c r="T114" s="95">
        <v>0</v>
      </c>
      <c r="U114" s="95">
        <v>9.4910807177613826E-2</v>
      </c>
      <c r="V114" s="95">
        <v>1.2267923747832813E-2</v>
      </c>
      <c r="W114" s="95">
        <v>0.10717873092544664</v>
      </c>
      <c r="Y114" s="95">
        <v>0</v>
      </c>
      <c r="Z114" s="95">
        <v>2.8608552876347958E-2</v>
      </c>
      <c r="AA114" s="95">
        <v>3.6978670360066327E-3</v>
      </c>
      <c r="AB114" s="95">
        <v>3.2306419912354591E-2</v>
      </c>
    </row>
    <row r="115" spans="2:28">
      <c r="B115" s="91" t="s">
        <v>438</v>
      </c>
      <c r="C115" s="91" t="s">
        <v>439</v>
      </c>
      <c r="D115" s="92">
        <v>0</v>
      </c>
      <c r="I115" s="93">
        <v>0</v>
      </c>
      <c r="K115" s="94" t="s">
        <v>223</v>
      </c>
      <c r="L115" s="94" t="s">
        <v>224</v>
      </c>
      <c r="M115" s="91" t="s">
        <v>438</v>
      </c>
      <c r="N115" s="91" t="s">
        <v>439</v>
      </c>
      <c r="O115" s="95">
        <v>0</v>
      </c>
      <c r="P115" s="95">
        <v>0.12752766803420984</v>
      </c>
      <c r="Q115" s="95">
        <v>3.1436518724523355E-2</v>
      </c>
      <c r="R115" s="95">
        <v>0.15896418675873319</v>
      </c>
      <c r="T115" s="95">
        <v>0</v>
      </c>
      <c r="U115" s="95">
        <v>4.9749503185818639E-2</v>
      </c>
      <c r="V115" s="95">
        <v>1.2263622573394703E-2</v>
      </c>
      <c r="W115" s="95">
        <v>6.201312575921334E-2</v>
      </c>
      <c r="Y115" s="95">
        <v>0</v>
      </c>
      <c r="Z115" s="95">
        <v>2.084323176473107E-2</v>
      </c>
      <c r="AA115" s="95">
        <v>5.1380116625027424E-3</v>
      </c>
      <c r="AB115" s="95">
        <v>2.5981243427233812E-2</v>
      </c>
    </row>
    <row r="116" spans="2:28">
      <c r="B116" s="91" t="s">
        <v>440</v>
      </c>
      <c r="C116" s="91" t="s">
        <v>441</v>
      </c>
      <c r="D116" s="92">
        <v>0</v>
      </c>
      <c r="I116" s="93">
        <v>0</v>
      </c>
      <c r="K116" s="94" t="s">
        <v>223</v>
      </c>
      <c r="L116" s="94" t="s">
        <v>224</v>
      </c>
      <c r="M116" s="91" t="s">
        <v>440</v>
      </c>
      <c r="N116" s="91" t="s">
        <v>441</v>
      </c>
      <c r="O116" s="95">
        <v>0</v>
      </c>
      <c r="P116" s="95">
        <v>6.6401460136168058E-2</v>
      </c>
      <c r="Q116" s="95">
        <v>1.5467935741642872E-2</v>
      </c>
      <c r="R116" s="95">
        <v>8.1869395877810933E-2</v>
      </c>
      <c r="T116" s="95">
        <v>0</v>
      </c>
      <c r="U116" s="95">
        <v>2.9116907731865111E-2</v>
      </c>
      <c r="V116" s="95">
        <v>6.7826589485871632E-3</v>
      </c>
      <c r="W116" s="95">
        <v>3.5899566680452272E-2</v>
      </c>
      <c r="Y116" s="95">
        <v>0</v>
      </c>
      <c r="Z116" s="95">
        <v>3.3631478062979329E-3</v>
      </c>
      <c r="AA116" s="95">
        <v>7.8343087713410753E-4</v>
      </c>
      <c r="AB116" s="95">
        <v>4.1465786834320407E-3</v>
      </c>
    </row>
    <row r="117" spans="2:28">
      <c r="B117" s="91" t="s">
        <v>442</v>
      </c>
      <c r="C117" s="91" t="s">
        <v>443</v>
      </c>
      <c r="D117" s="92">
        <v>0</v>
      </c>
      <c r="I117" s="93">
        <v>0</v>
      </c>
      <c r="K117" s="94" t="s">
        <v>223</v>
      </c>
      <c r="L117" s="94" t="s">
        <v>224</v>
      </c>
      <c r="M117" s="91" t="s">
        <v>442</v>
      </c>
      <c r="N117" s="91" t="s">
        <v>443</v>
      </c>
      <c r="O117" s="95">
        <v>0</v>
      </c>
      <c r="P117" s="95">
        <v>-1.3549571095860871E-4</v>
      </c>
      <c r="Q117" s="95">
        <v>-1.0289141361636129E-3</v>
      </c>
      <c r="R117" s="95">
        <v>-1.1644098471222215E-3</v>
      </c>
      <c r="T117" s="95">
        <v>0</v>
      </c>
      <c r="U117" s="95">
        <v>-6.8620145464016433E-5</v>
      </c>
      <c r="V117" s="95">
        <v>-5.2108097882964087E-4</v>
      </c>
      <c r="W117" s="95">
        <v>-5.8970112429365727E-4</v>
      </c>
      <c r="Y117" s="95">
        <v>0</v>
      </c>
      <c r="Z117" s="95">
        <v>-1.9190379663665613E-5</v>
      </c>
      <c r="AA117" s="95">
        <v>-1.4572603645235719E-4</v>
      </c>
      <c r="AB117" s="95">
        <v>-1.649164161160228E-4</v>
      </c>
    </row>
    <row r="118" spans="2:28">
      <c r="B118" s="91" t="s">
        <v>444</v>
      </c>
      <c r="C118" s="91" t="s">
        <v>445</v>
      </c>
      <c r="D118" s="92">
        <v>0</v>
      </c>
      <c r="I118" s="93">
        <v>0</v>
      </c>
      <c r="K118" s="94" t="s">
        <v>223</v>
      </c>
      <c r="L118" s="94" t="s">
        <v>224</v>
      </c>
      <c r="M118" s="91" t="s">
        <v>444</v>
      </c>
      <c r="N118" s="91" t="s">
        <v>445</v>
      </c>
      <c r="O118" s="95">
        <v>0</v>
      </c>
      <c r="P118" s="95">
        <v>1.3847055993932838E-5</v>
      </c>
      <c r="Q118" s="95">
        <v>4.6882314781025836E-6</v>
      </c>
      <c r="R118" s="95">
        <v>1.8535287472035422E-5</v>
      </c>
      <c r="T118" s="95">
        <v>0</v>
      </c>
      <c r="U118" s="95">
        <v>7.7678606795232995E-6</v>
      </c>
      <c r="V118" s="95">
        <v>2.6299835121063278E-6</v>
      </c>
      <c r="W118" s="95">
        <v>1.0397844191629628E-5</v>
      </c>
      <c r="Y118" s="95">
        <v>0</v>
      </c>
      <c r="Z118" s="95">
        <v>6.7546614604550425E-6</v>
      </c>
      <c r="AA118" s="95">
        <v>2.2869421844402845E-6</v>
      </c>
      <c r="AB118" s="95">
        <v>9.0416036448953274E-6</v>
      </c>
    </row>
    <row r="119" spans="2:28">
      <c r="B119" s="91" t="s">
        <v>446</v>
      </c>
      <c r="C119" s="91" t="s">
        <v>447</v>
      </c>
      <c r="D119" s="92">
        <v>0</v>
      </c>
      <c r="I119" s="93">
        <v>0</v>
      </c>
      <c r="K119" s="94" t="s">
        <v>223</v>
      </c>
      <c r="L119" s="94" t="s">
        <v>224</v>
      </c>
      <c r="M119" s="91" t="s">
        <v>446</v>
      </c>
      <c r="N119" s="91" t="s">
        <v>447</v>
      </c>
      <c r="O119" s="95">
        <v>0</v>
      </c>
      <c r="P119" s="95">
        <v>-4.1348208520088645E-4</v>
      </c>
      <c r="Q119" s="95">
        <v>-4.5192555932977134E-5</v>
      </c>
      <c r="R119" s="95">
        <v>-4.5867464113386356E-4</v>
      </c>
      <c r="T119" s="95">
        <v>0</v>
      </c>
      <c r="U119" s="95">
        <v>-1.9190545852494845E-4</v>
      </c>
      <c r="V119" s="95">
        <v>-2.0974785797597025E-5</v>
      </c>
      <c r="W119" s="95">
        <v>-2.1288024432254547E-4</v>
      </c>
      <c r="Y119" s="95">
        <v>0</v>
      </c>
      <c r="Z119" s="95">
        <v>-3.9242512715824876E-5</v>
      </c>
      <c r="AA119" s="95">
        <v>-4.2891083177131074E-6</v>
      </c>
      <c r="AB119" s="95">
        <v>-4.3531621033537984E-5</v>
      </c>
    </row>
    <row r="120" spans="2:28">
      <c r="B120" s="91" t="s">
        <v>448</v>
      </c>
      <c r="C120" s="91" t="s">
        <v>449</v>
      </c>
      <c r="D120" s="92">
        <v>0</v>
      </c>
      <c r="I120" s="93">
        <v>0</v>
      </c>
      <c r="K120" s="94" t="s">
        <v>223</v>
      </c>
      <c r="L120" s="94" t="s">
        <v>224</v>
      </c>
      <c r="M120" s="91" t="s">
        <v>448</v>
      </c>
      <c r="N120" s="91" t="s">
        <v>449</v>
      </c>
      <c r="O120" s="95">
        <v>0</v>
      </c>
      <c r="P120" s="95">
        <v>-7.0873053189458911E-5</v>
      </c>
      <c r="Q120" s="95">
        <v>-9.194443623964193E-5</v>
      </c>
      <c r="R120" s="95">
        <v>-1.6281748942910084E-4</v>
      </c>
      <c r="T120" s="95">
        <v>0</v>
      </c>
      <c r="U120" s="95">
        <v>-4.9832615523838299E-5</v>
      </c>
      <c r="V120" s="95">
        <v>-6.4648431730998237E-5</v>
      </c>
      <c r="W120" s="95">
        <v>-1.1448104725483654E-4</v>
      </c>
      <c r="Y120" s="95">
        <v>0</v>
      </c>
      <c r="Z120" s="95">
        <v>-1.8825654753450022E-5</v>
      </c>
      <c r="AA120" s="95">
        <v>-2.4422740876154887E-5</v>
      </c>
      <c r="AB120" s="95">
        <v>-4.3248395629604913E-5</v>
      </c>
    </row>
    <row r="121" spans="2:28">
      <c r="B121" s="91" t="s">
        <v>450</v>
      </c>
      <c r="C121" s="91" t="s">
        <v>451</v>
      </c>
      <c r="D121" s="92">
        <v>0</v>
      </c>
      <c r="I121" s="93">
        <v>0</v>
      </c>
      <c r="K121" s="94" t="s">
        <v>223</v>
      </c>
      <c r="L121" s="94" t="s">
        <v>224</v>
      </c>
      <c r="M121" s="91" t="s">
        <v>450</v>
      </c>
      <c r="N121" s="91" t="s">
        <v>451</v>
      </c>
      <c r="O121" s="95">
        <v>0</v>
      </c>
      <c r="P121" s="95">
        <v>3.7425925397433738E-4</v>
      </c>
      <c r="Q121" s="95">
        <v>3.0515530429749758E-3</v>
      </c>
      <c r="R121" s="95">
        <v>3.4258122969493131E-3</v>
      </c>
      <c r="T121" s="95">
        <v>0</v>
      </c>
      <c r="U121" s="95">
        <v>1.4554526543446455E-4</v>
      </c>
      <c r="V121" s="95">
        <v>1.1867150722680462E-3</v>
      </c>
      <c r="W121" s="95">
        <v>1.3322603377025107E-3</v>
      </c>
      <c r="Y121" s="95">
        <v>0</v>
      </c>
      <c r="Z121" s="95">
        <v>5.77803760521784E-4</v>
      </c>
      <c r="AA121" s="95">
        <v>4.7111696102069799E-3</v>
      </c>
      <c r="AB121" s="95">
        <v>5.2889733707287643E-3</v>
      </c>
    </row>
    <row r="122" spans="2:28">
      <c r="B122" s="91" t="s">
        <v>452</v>
      </c>
      <c r="C122" s="91" t="s">
        <v>453</v>
      </c>
      <c r="D122" s="92">
        <v>0</v>
      </c>
      <c r="I122" s="93">
        <v>0</v>
      </c>
      <c r="K122" s="94" t="s">
        <v>223</v>
      </c>
      <c r="L122" s="94" t="s">
        <v>224</v>
      </c>
      <c r="M122" s="91" t="s">
        <v>452</v>
      </c>
      <c r="N122" s="91" t="s">
        <v>453</v>
      </c>
      <c r="O122" s="95">
        <v>0</v>
      </c>
      <c r="P122" s="95">
        <v>-2.6420666354896112E-3</v>
      </c>
      <c r="Q122" s="95">
        <v>-4.7155670019256232E-3</v>
      </c>
      <c r="R122" s="95">
        <v>-7.357633637415234E-3</v>
      </c>
      <c r="T122" s="95">
        <v>0</v>
      </c>
      <c r="U122" s="95">
        <v>-1.1756414851409394E-3</v>
      </c>
      <c r="V122" s="95">
        <v>-2.0982878020402774E-3</v>
      </c>
      <c r="W122" s="95">
        <v>-3.2739292871812168E-3</v>
      </c>
      <c r="Y122" s="95">
        <v>0</v>
      </c>
      <c r="Z122" s="95">
        <v>-1.5633530387512492E-4</v>
      </c>
      <c r="AA122" s="95">
        <v>-2.7902763325003688E-4</v>
      </c>
      <c r="AB122" s="95">
        <v>-4.3536293712516177E-4</v>
      </c>
    </row>
    <row r="123" spans="2:28">
      <c r="B123" s="91" t="s">
        <v>454</v>
      </c>
      <c r="C123" s="91" t="s">
        <v>455</v>
      </c>
      <c r="D123" s="92">
        <v>0</v>
      </c>
      <c r="I123" s="93">
        <v>0</v>
      </c>
      <c r="K123" s="94" t="s">
        <v>223</v>
      </c>
      <c r="L123" s="94" t="s">
        <v>224</v>
      </c>
      <c r="M123" s="91" t="s">
        <v>454</v>
      </c>
      <c r="N123" s="91" t="s">
        <v>455</v>
      </c>
      <c r="O123" s="95">
        <v>0</v>
      </c>
      <c r="P123" s="95">
        <v>6.3732716094455622E-4</v>
      </c>
      <c r="Q123" s="95">
        <v>8.5334119628593559E-3</v>
      </c>
      <c r="R123" s="95">
        <v>9.1707391238039122E-3</v>
      </c>
      <c r="T123" s="95">
        <v>0</v>
      </c>
      <c r="U123" s="95">
        <v>2.280204771843332E-4</v>
      </c>
      <c r="V123" s="95">
        <v>3.0530515361967456E-3</v>
      </c>
      <c r="W123" s="95">
        <v>3.2810720133810787E-3</v>
      </c>
      <c r="Y123" s="95">
        <v>0</v>
      </c>
      <c r="Z123" s="95">
        <v>1.8021712195412805E-5</v>
      </c>
      <c r="AA123" s="95">
        <v>2.4129945162171197E-4</v>
      </c>
      <c r="AB123" s="95">
        <v>2.5932116381712476E-4</v>
      </c>
    </row>
    <row r="124" spans="2:28">
      <c r="B124" s="91" t="s">
        <v>456</v>
      </c>
      <c r="C124" s="91" t="s">
        <v>457</v>
      </c>
      <c r="D124" s="92">
        <v>0</v>
      </c>
      <c r="I124" s="93">
        <v>0</v>
      </c>
      <c r="K124" s="94" t="s">
        <v>223</v>
      </c>
      <c r="L124" s="94" t="s">
        <v>224</v>
      </c>
      <c r="M124" s="91" t="s">
        <v>456</v>
      </c>
      <c r="N124" s="91" t="s">
        <v>457</v>
      </c>
      <c r="O124" s="95">
        <v>0</v>
      </c>
      <c r="P124" s="95">
        <v>0</v>
      </c>
      <c r="Q124" s="95">
        <v>0</v>
      </c>
      <c r="R124" s="95">
        <v>0</v>
      </c>
      <c r="T124" s="95">
        <v>0</v>
      </c>
      <c r="U124" s="95">
        <v>0</v>
      </c>
      <c r="V124" s="95">
        <v>0</v>
      </c>
      <c r="W124" s="95">
        <v>0</v>
      </c>
      <c r="Y124" s="95">
        <v>0</v>
      </c>
      <c r="Z124" s="95">
        <v>0</v>
      </c>
      <c r="AA124" s="95">
        <v>0</v>
      </c>
      <c r="AB124" s="95">
        <v>0</v>
      </c>
    </row>
    <row r="125" spans="2:28">
      <c r="B125" s="91" t="s">
        <v>458</v>
      </c>
      <c r="C125" s="91" t="s">
        <v>459</v>
      </c>
      <c r="D125" s="92">
        <v>0</v>
      </c>
      <c r="I125" s="93">
        <v>0</v>
      </c>
      <c r="K125" s="94" t="s">
        <v>223</v>
      </c>
      <c r="L125" s="94" t="s">
        <v>224</v>
      </c>
      <c r="M125" s="91" t="s">
        <v>458</v>
      </c>
      <c r="N125" s="91" t="s">
        <v>459</v>
      </c>
      <c r="O125" s="95">
        <v>0</v>
      </c>
      <c r="P125" s="95">
        <v>0</v>
      </c>
      <c r="Q125" s="95">
        <v>0</v>
      </c>
      <c r="R125" s="95">
        <v>0</v>
      </c>
      <c r="T125" s="95">
        <v>0</v>
      </c>
      <c r="U125" s="95">
        <v>0</v>
      </c>
      <c r="V125" s="95">
        <v>0</v>
      </c>
      <c r="W125" s="95">
        <v>0</v>
      </c>
      <c r="Y125" s="95">
        <v>0</v>
      </c>
      <c r="Z125" s="95">
        <v>0</v>
      </c>
      <c r="AA125" s="95">
        <v>0</v>
      </c>
      <c r="AB125" s="95">
        <v>0</v>
      </c>
    </row>
    <row r="126" spans="2:28">
      <c r="B126" s="91" t="s">
        <v>460</v>
      </c>
      <c r="C126" s="91" t="s">
        <v>461</v>
      </c>
      <c r="D126" s="92">
        <v>0</v>
      </c>
      <c r="I126" s="93">
        <v>0</v>
      </c>
      <c r="K126" s="94" t="s">
        <v>223</v>
      </c>
      <c r="L126" s="94" t="s">
        <v>224</v>
      </c>
      <c r="M126" s="91" t="s">
        <v>460</v>
      </c>
      <c r="N126" s="91" t="s">
        <v>461</v>
      </c>
      <c r="O126" s="95">
        <v>0</v>
      </c>
      <c r="P126" s="95">
        <v>0</v>
      </c>
      <c r="Q126" s="95">
        <v>0</v>
      </c>
      <c r="R126" s="95">
        <v>0</v>
      </c>
      <c r="T126" s="95">
        <v>0</v>
      </c>
      <c r="U126" s="95">
        <v>0</v>
      </c>
      <c r="V126" s="95">
        <v>0</v>
      </c>
      <c r="W126" s="95">
        <v>0</v>
      </c>
      <c r="Y126" s="95">
        <v>0</v>
      </c>
      <c r="Z126" s="95">
        <v>0</v>
      </c>
      <c r="AA126" s="95">
        <v>0</v>
      </c>
      <c r="AB126" s="95">
        <v>0</v>
      </c>
    </row>
    <row r="127" spans="2:28">
      <c r="B127" s="91" t="s">
        <v>462</v>
      </c>
      <c r="C127" s="91" t="s">
        <v>463</v>
      </c>
      <c r="D127" s="92">
        <v>0</v>
      </c>
      <c r="I127" s="93">
        <v>0</v>
      </c>
      <c r="K127" s="94" t="s">
        <v>223</v>
      </c>
      <c r="L127" s="94" t="s">
        <v>224</v>
      </c>
      <c r="M127" s="91" t="s">
        <v>462</v>
      </c>
      <c r="N127" s="91" t="s">
        <v>463</v>
      </c>
      <c r="O127" s="95">
        <v>0</v>
      </c>
      <c r="P127" s="95">
        <v>8.4588439970930504E-2</v>
      </c>
      <c r="Q127" s="95">
        <v>5.0713283726321376E-2</v>
      </c>
      <c r="R127" s="95">
        <v>0.13530172369725188</v>
      </c>
      <c r="T127" s="95">
        <v>0</v>
      </c>
      <c r="U127" s="95">
        <v>2.7766428126448466E-2</v>
      </c>
      <c r="V127" s="95">
        <v>1.6646798878511119E-2</v>
      </c>
      <c r="W127" s="95">
        <v>4.4413227004959588E-2</v>
      </c>
      <c r="Y127" s="95">
        <v>0</v>
      </c>
      <c r="Z127" s="95">
        <v>4.7698756888648976E-2</v>
      </c>
      <c r="AA127" s="95">
        <v>2.8596822359156605E-2</v>
      </c>
      <c r="AB127" s="95">
        <v>7.6295579247805584E-2</v>
      </c>
    </row>
    <row r="128" spans="2:28">
      <c r="B128" s="91" t="s">
        <v>464</v>
      </c>
      <c r="C128" s="91" t="s">
        <v>465</v>
      </c>
      <c r="D128" s="92">
        <v>0</v>
      </c>
      <c r="I128" s="93">
        <v>0</v>
      </c>
      <c r="K128" s="94" t="s">
        <v>223</v>
      </c>
      <c r="L128" s="94" t="s">
        <v>224</v>
      </c>
      <c r="M128" s="91" t="s">
        <v>464</v>
      </c>
      <c r="N128" s="91" t="s">
        <v>465</v>
      </c>
      <c r="O128" s="95">
        <v>0</v>
      </c>
      <c r="P128" s="95">
        <v>8.8760608534878774E-3</v>
      </c>
      <c r="Q128" s="95">
        <v>2.358821194209377E-3</v>
      </c>
      <c r="R128" s="95">
        <v>1.1234882047697254E-2</v>
      </c>
      <c r="T128" s="95">
        <v>0</v>
      </c>
      <c r="U128" s="95">
        <v>4.2169791028065012E-3</v>
      </c>
      <c r="V128" s="95">
        <v>1.1206660079768687E-3</v>
      </c>
      <c r="W128" s="95">
        <v>5.3376451107833697E-3</v>
      </c>
      <c r="Y128" s="95">
        <v>0</v>
      </c>
      <c r="Z128" s="95">
        <v>6.1214212782675014E-4</v>
      </c>
      <c r="AA128" s="95">
        <v>1.6267732373857771E-4</v>
      </c>
      <c r="AB128" s="95">
        <v>7.7481945156532782E-4</v>
      </c>
    </row>
    <row r="129" spans="2:28">
      <c r="B129" s="91" t="s">
        <v>466</v>
      </c>
      <c r="C129" s="91" t="s">
        <v>467</v>
      </c>
      <c r="D129" s="92">
        <v>0</v>
      </c>
      <c r="I129" s="93">
        <v>0</v>
      </c>
      <c r="K129" s="94" t="s">
        <v>223</v>
      </c>
      <c r="L129" s="94" t="s">
        <v>224</v>
      </c>
      <c r="M129" s="91" t="s">
        <v>466</v>
      </c>
      <c r="N129" s="91" t="s">
        <v>467</v>
      </c>
      <c r="O129" s="95">
        <v>0</v>
      </c>
      <c r="P129" s="95">
        <v>0</v>
      </c>
      <c r="Q129" s="95">
        <v>0</v>
      </c>
      <c r="R129" s="95">
        <v>0</v>
      </c>
      <c r="T129" s="95">
        <v>0</v>
      </c>
      <c r="U129" s="95">
        <v>0</v>
      </c>
      <c r="V129" s="95">
        <v>0</v>
      </c>
      <c r="W129" s="95">
        <v>0</v>
      </c>
      <c r="Y129" s="95">
        <v>0</v>
      </c>
      <c r="Z129" s="95">
        <v>0</v>
      </c>
      <c r="AA129" s="95">
        <v>0</v>
      </c>
      <c r="AB129" s="95">
        <v>0</v>
      </c>
    </row>
    <row r="130" spans="2:28">
      <c r="B130" s="91" t="s">
        <v>468</v>
      </c>
      <c r="C130" s="91" t="s">
        <v>469</v>
      </c>
      <c r="D130" s="92">
        <v>0</v>
      </c>
      <c r="I130" s="93">
        <v>0</v>
      </c>
      <c r="K130" s="94" t="s">
        <v>223</v>
      </c>
      <c r="L130" s="94" t="s">
        <v>224</v>
      </c>
      <c r="M130" s="91" t="s">
        <v>468</v>
      </c>
      <c r="N130" s="91" t="s">
        <v>469</v>
      </c>
      <c r="O130" s="95">
        <v>0</v>
      </c>
      <c r="P130" s="95">
        <v>0</v>
      </c>
      <c r="Q130" s="95">
        <v>0</v>
      </c>
      <c r="R130" s="95">
        <v>0</v>
      </c>
      <c r="T130" s="95">
        <v>0</v>
      </c>
      <c r="U130" s="95">
        <v>0</v>
      </c>
      <c r="V130" s="95">
        <v>0</v>
      </c>
      <c r="W130" s="95">
        <v>0</v>
      </c>
      <c r="Y130" s="95">
        <v>0</v>
      </c>
      <c r="Z130" s="95">
        <v>0</v>
      </c>
      <c r="AA130" s="95">
        <v>0</v>
      </c>
      <c r="AB130" s="95">
        <v>0</v>
      </c>
    </row>
    <row r="131" spans="2:28">
      <c r="B131" s="91" t="s">
        <v>470</v>
      </c>
      <c r="C131" s="91" t="s">
        <v>471</v>
      </c>
      <c r="D131" s="92">
        <v>0</v>
      </c>
      <c r="I131" s="93">
        <v>0</v>
      </c>
      <c r="K131" s="94" t="s">
        <v>223</v>
      </c>
      <c r="L131" s="94" t="s">
        <v>224</v>
      </c>
      <c r="M131" s="91" t="s">
        <v>470</v>
      </c>
      <c r="N131" s="91" t="s">
        <v>471</v>
      </c>
      <c r="O131" s="95">
        <v>0</v>
      </c>
      <c r="P131" s="95">
        <v>-4.2329985584613428E-5</v>
      </c>
      <c r="Q131" s="95">
        <v>-4.3030734582046653E-5</v>
      </c>
      <c r="R131" s="95">
        <v>-8.5360720166660081E-5</v>
      </c>
      <c r="T131" s="95">
        <v>0</v>
      </c>
      <c r="U131" s="95">
        <v>-2.4069991803015478E-5</v>
      </c>
      <c r="V131" s="95">
        <v>-2.4468456919202998E-5</v>
      </c>
      <c r="W131" s="95">
        <v>-4.8538448722218476E-5</v>
      </c>
      <c r="Y131" s="95">
        <v>0</v>
      </c>
      <c r="Z131" s="95">
        <v>-3.3199988693814452E-6</v>
      </c>
      <c r="AA131" s="95">
        <v>-3.3749595750624825E-6</v>
      </c>
      <c r="AB131" s="95">
        <v>-6.6949584444439282E-6</v>
      </c>
    </row>
    <row r="132" spans="2:28">
      <c r="B132" s="91" t="s">
        <v>472</v>
      </c>
      <c r="C132" s="91" t="s">
        <v>473</v>
      </c>
      <c r="D132" s="92">
        <v>0</v>
      </c>
      <c r="I132" s="93">
        <v>0</v>
      </c>
      <c r="K132" s="94" t="s">
        <v>223</v>
      </c>
      <c r="L132" s="94" t="s">
        <v>224</v>
      </c>
      <c r="M132" s="91" t="s">
        <v>472</v>
      </c>
      <c r="N132" s="91" t="s">
        <v>473</v>
      </c>
      <c r="O132" s="95">
        <v>0</v>
      </c>
      <c r="P132" s="95">
        <v>3.4854845630011332E-3</v>
      </c>
      <c r="Q132" s="95">
        <v>6.9944368343626277E-4</v>
      </c>
      <c r="R132" s="95">
        <v>4.1849282464373957E-3</v>
      </c>
      <c r="T132" s="95">
        <v>0</v>
      </c>
      <c r="U132" s="95">
        <v>2.2098690786038111E-3</v>
      </c>
      <c r="V132" s="95">
        <v>4.4346171681783667E-4</v>
      </c>
      <c r="W132" s="95">
        <v>2.6533307954216476E-3</v>
      </c>
      <c r="Y132" s="95">
        <v>0</v>
      </c>
      <c r="Z132" s="95">
        <v>3.9526113601043777E-4</v>
      </c>
      <c r="AA132" s="95">
        <v>7.9318355853596808E-5</v>
      </c>
      <c r="AB132" s="95">
        <v>4.7457949186403457E-4</v>
      </c>
    </row>
    <row r="133" spans="2:28">
      <c r="B133" s="91" t="s">
        <v>474</v>
      </c>
      <c r="C133" s="91" t="s">
        <v>475</v>
      </c>
      <c r="D133" s="92">
        <v>0</v>
      </c>
      <c r="I133" s="93">
        <v>0</v>
      </c>
      <c r="K133" s="94" t="s">
        <v>223</v>
      </c>
      <c r="L133" s="94" t="s">
        <v>224</v>
      </c>
      <c r="M133" s="91" t="s">
        <v>474</v>
      </c>
      <c r="N133" s="91" t="s">
        <v>475</v>
      </c>
      <c r="O133" s="95">
        <v>0</v>
      </c>
      <c r="P133" s="95">
        <v>1.2426954130914236</v>
      </c>
      <c r="Q133" s="95">
        <v>0.26831550079639888</v>
      </c>
      <c r="R133" s="95">
        <v>1.5110109138878225</v>
      </c>
      <c r="T133" s="95">
        <v>0</v>
      </c>
      <c r="U133" s="95">
        <v>0.52021386479677645</v>
      </c>
      <c r="V133" s="95">
        <v>0.11232152479499687</v>
      </c>
      <c r="W133" s="95">
        <v>0.63253538959177336</v>
      </c>
      <c r="Y133" s="95">
        <v>0</v>
      </c>
      <c r="Z133" s="95">
        <v>9.2019190622952635E-2</v>
      </c>
      <c r="AA133" s="95">
        <v>1.9868243621705878E-2</v>
      </c>
      <c r="AB133" s="95">
        <v>0.11188743424465851</v>
      </c>
    </row>
    <row r="134" spans="2:28">
      <c r="B134" s="91" t="s">
        <v>476</v>
      </c>
      <c r="C134" s="91" t="s">
        <v>477</v>
      </c>
      <c r="D134" s="92">
        <v>0</v>
      </c>
      <c r="I134" s="93">
        <v>0</v>
      </c>
      <c r="K134" s="94" t="s">
        <v>223</v>
      </c>
      <c r="L134" s="94" t="s">
        <v>224</v>
      </c>
      <c r="M134" s="91" t="s">
        <v>476</v>
      </c>
      <c r="N134" s="91" t="s">
        <v>477</v>
      </c>
      <c r="O134" s="95">
        <v>0</v>
      </c>
      <c r="P134" s="95">
        <v>0.50955352533489839</v>
      </c>
      <c r="Q134" s="95">
        <v>0.19621801111030679</v>
      </c>
      <c r="R134" s="95">
        <v>0.70577153644520518</v>
      </c>
      <c r="T134" s="95">
        <v>0</v>
      </c>
      <c r="U134" s="95">
        <v>0.167850511919439</v>
      </c>
      <c r="V134" s="95">
        <v>6.4635591699680237E-2</v>
      </c>
      <c r="W134" s="95">
        <v>0.23248610361911926</v>
      </c>
      <c r="Y134" s="95">
        <v>0</v>
      </c>
      <c r="Z134" s="95">
        <v>2.7188499791351673E-2</v>
      </c>
      <c r="AA134" s="95">
        <v>1.0469701589495882E-2</v>
      </c>
      <c r="AB134" s="95">
        <v>3.7658201380847557E-2</v>
      </c>
    </row>
    <row r="135" spans="2:28">
      <c r="B135" s="91" t="s">
        <v>478</v>
      </c>
      <c r="C135" s="91" t="s">
        <v>479</v>
      </c>
      <c r="D135" s="92">
        <v>0</v>
      </c>
      <c r="I135" s="93">
        <v>0</v>
      </c>
      <c r="K135" s="94" t="s">
        <v>226</v>
      </c>
      <c r="L135" s="94" t="s">
        <v>227</v>
      </c>
      <c r="M135" s="91" t="s">
        <v>478</v>
      </c>
      <c r="N135" s="91" t="s">
        <v>479</v>
      </c>
      <c r="O135" s="95">
        <v>0</v>
      </c>
      <c r="P135" s="95">
        <v>0</v>
      </c>
      <c r="Q135" s="95">
        <v>0</v>
      </c>
      <c r="R135" s="95">
        <v>0</v>
      </c>
      <c r="T135" s="95">
        <v>0</v>
      </c>
      <c r="U135" s="95">
        <v>0</v>
      </c>
      <c r="V135" s="95">
        <v>0</v>
      </c>
      <c r="W135" s="95">
        <v>0</v>
      </c>
      <c r="Y135" s="95">
        <v>0</v>
      </c>
      <c r="Z135" s="95">
        <v>0</v>
      </c>
      <c r="AA135" s="95">
        <v>0</v>
      </c>
      <c r="AB135" s="95">
        <v>0</v>
      </c>
    </row>
    <row r="136" spans="2:28">
      <c r="B136" s="91" t="s">
        <v>480</v>
      </c>
      <c r="C136" s="91" t="s">
        <v>481</v>
      </c>
      <c r="D136" s="92">
        <v>0</v>
      </c>
      <c r="I136" s="93">
        <v>0</v>
      </c>
      <c r="K136" s="94" t="s">
        <v>226</v>
      </c>
      <c r="L136" s="94" t="s">
        <v>227</v>
      </c>
      <c r="M136" s="91" t="s">
        <v>480</v>
      </c>
      <c r="N136" s="91" t="s">
        <v>481</v>
      </c>
      <c r="O136" s="95">
        <v>0</v>
      </c>
      <c r="P136" s="95">
        <v>0</v>
      </c>
      <c r="Q136" s="95">
        <v>0</v>
      </c>
      <c r="R136" s="95">
        <v>0</v>
      </c>
      <c r="T136" s="95">
        <v>0</v>
      </c>
      <c r="U136" s="95">
        <v>0</v>
      </c>
      <c r="V136" s="95">
        <v>0</v>
      </c>
      <c r="W136" s="95">
        <v>0</v>
      </c>
      <c r="Y136" s="95">
        <v>0</v>
      </c>
      <c r="Z136" s="95">
        <v>0</v>
      </c>
      <c r="AA136" s="95">
        <v>0</v>
      </c>
      <c r="AB136" s="95">
        <v>0</v>
      </c>
    </row>
    <row r="137" spans="2:28">
      <c r="B137" s="91" t="s">
        <v>482</v>
      </c>
      <c r="C137" s="91" t="s">
        <v>483</v>
      </c>
      <c r="D137" s="92">
        <v>0</v>
      </c>
      <c r="I137" s="93">
        <v>0</v>
      </c>
      <c r="K137" s="94" t="s">
        <v>226</v>
      </c>
      <c r="L137" s="94" t="s">
        <v>227</v>
      </c>
      <c r="M137" s="91" t="s">
        <v>482</v>
      </c>
      <c r="N137" s="91" t="s">
        <v>483</v>
      </c>
      <c r="O137" s="95">
        <v>0</v>
      </c>
      <c r="P137" s="95">
        <v>12.06411272508876</v>
      </c>
      <c r="Q137" s="95">
        <v>2.220319780584818</v>
      </c>
      <c r="R137" s="95">
        <v>14.284432505673578</v>
      </c>
      <c r="T137" s="95">
        <v>0</v>
      </c>
      <c r="U137" s="95">
        <v>5.3705314002160751</v>
      </c>
      <c r="V137" s="95">
        <v>0.98841061683331555</v>
      </c>
      <c r="W137" s="95">
        <v>6.3589420170493902</v>
      </c>
      <c r="Y137" s="95">
        <v>0</v>
      </c>
      <c r="Z137" s="95">
        <v>1.2137978145447412</v>
      </c>
      <c r="AA137" s="95">
        <v>0.22339142203634235</v>
      </c>
      <c r="AB137" s="95">
        <v>1.4371892365810837</v>
      </c>
    </row>
    <row r="138" spans="2:28">
      <c r="B138" s="91" t="s">
        <v>484</v>
      </c>
      <c r="C138" s="91" t="s">
        <v>485</v>
      </c>
      <c r="D138" s="92">
        <v>0</v>
      </c>
      <c r="I138" s="93">
        <v>0</v>
      </c>
      <c r="K138" s="94" t="s">
        <v>226</v>
      </c>
      <c r="L138" s="94" t="s">
        <v>227</v>
      </c>
      <c r="M138" s="91" t="s">
        <v>484</v>
      </c>
      <c r="N138" s="91" t="s">
        <v>485</v>
      </c>
      <c r="O138" s="95">
        <v>0</v>
      </c>
      <c r="P138" s="95">
        <v>0</v>
      </c>
      <c r="Q138" s="95">
        <v>0</v>
      </c>
      <c r="R138" s="95">
        <v>0</v>
      </c>
      <c r="T138" s="95">
        <v>0</v>
      </c>
      <c r="U138" s="95">
        <v>0</v>
      </c>
      <c r="V138" s="95">
        <v>0</v>
      </c>
      <c r="W138" s="95">
        <v>0</v>
      </c>
      <c r="Y138" s="95">
        <v>0</v>
      </c>
      <c r="Z138" s="95">
        <v>0</v>
      </c>
      <c r="AA138" s="95">
        <v>0</v>
      </c>
      <c r="AB138" s="95">
        <v>0</v>
      </c>
    </row>
    <row r="139" spans="2:28">
      <c r="B139" s="91" t="s">
        <v>486</v>
      </c>
      <c r="C139" s="91" t="s">
        <v>487</v>
      </c>
      <c r="D139" s="92">
        <v>0</v>
      </c>
      <c r="I139" s="93">
        <v>0</v>
      </c>
      <c r="K139" s="94" t="s">
        <v>226</v>
      </c>
      <c r="L139" s="94" t="s">
        <v>227</v>
      </c>
      <c r="M139" s="91" t="s">
        <v>486</v>
      </c>
      <c r="N139" s="91" t="s">
        <v>487</v>
      </c>
      <c r="O139" s="95">
        <v>0</v>
      </c>
      <c r="P139" s="95">
        <v>0</v>
      </c>
      <c r="Q139" s="95">
        <v>0</v>
      </c>
      <c r="R139" s="95">
        <v>0</v>
      </c>
      <c r="T139" s="95">
        <v>0</v>
      </c>
      <c r="U139" s="95">
        <v>0</v>
      </c>
      <c r="V139" s="95">
        <v>0</v>
      </c>
      <c r="W139" s="95">
        <v>0</v>
      </c>
      <c r="Y139" s="95">
        <v>0</v>
      </c>
      <c r="Z139" s="95">
        <v>0</v>
      </c>
      <c r="AA139" s="95">
        <v>0</v>
      </c>
      <c r="AB139" s="95">
        <v>0</v>
      </c>
    </row>
    <row r="140" spans="2:28">
      <c r="B140" s="91" t="s">
        <v>488</v>
      </c>
      <c r="C140" s="91" t="s">
        <v>489</v>
      </c>
      <c r="D140" s="92">
        <v>0</v>
      </c>
      <c r="I140" s="93">
        <v>0</v>
      </c>
      <c r="K140" s="94" t="s">
        <v>229</v>
      </c>
      <c r="L140" s="94" t="s">
        <v>230</v>
      </c>
      <c r="M140" s="91" t="s">
        <v>488</v>
      </c>
      <c r="N140" s="91" t="s">
        <v>489</v>
      </c>
      <c r="O140" s="95">
        <v>0</v>
      </c>
      <c r="P140" s="95">
        <v>85.373070835542492</v>
      </c>
      <c r="Q140" s="95">
        <v>18.384610585824948</v>
      </c>
      <c r="R140" s="95">
        <v>103.75768142136744</v>
      </c>
      <c r="T140" s="95">
        <v>0</v>
      </c>
      <c r="U140" s="95">
        <v>37.03807628872817</v>
      </c>
      <c r="V140" s="95">
        <v>7.9759413917305064</v>
      </c>
      <c r="W140" s="95">
        <v>45.014017680458679</v>
      </c>
      <c r="Y140" s="95">
        <v>0</v>
      </c>
      <c r="Z140" s="95">
        <v>0.45331610770318126</v>
      </c>
      <c r="AA140" s="95">
        <v>9.7619073916868443E-2</v>
      </c>
      <c r="AB140" s="95">
        <v>0.55093518162004973</v>
      </c>
    </row>
    <row r="141" spans="2:28">
      <c r="B141" s="91" t="s">
        <v>490</v>
      </c>
      <c r="C141" s="91" t="s">
        <v>491</v>
      </c>
      <c r="D141" s="92">
        <v>0</v>
      </c>
      <c r="I141" s="93">
        <v>0</v>
      </c>
      <c r="K141" s="94" t="s">
        <v>229</v>
      </c>
      <c r="L141" s="94" t="s">
        <v>230</v>
      </c>
      <c r="M141" s="91" t="s">
        <v>490</v>
      </c>
      <c r="N141" s="91" t="s">
        <v>491</v>
      </c>
      <c r="O141" s="95">
        <v>0</v>
      </c>
      <c r="P141" s="95">
        <v>20.213411374153544</v>
      </c>
      <c r="Q141" s="95">
        <v>5.4408796423584374</v>
      </c>
      <c r="R141" s="95">
        <v>25.654291016511984</v>
      </c>
      <c r="T141" s="95">
        <v>0</v>
      </c>
      <c r="U141" s="95">
        <v>6.2049473709051384</v>
      </c>
      <c r="V141" s="95">
        <v>1.6701966435725906</v>
      </c>
      <c r="W141" s="95">
        <v>7.8751440144777289</v>
      </c>
      <c r="Y141" s="95">
        <v>0</v>
      </c>
      <c r="Z141" s="95">
        <v>0.11570146796228706</v>
      </c>
      <c r="AA141" s="95">
        <v>3.1143568493932967E-2</v>
      </c>
      <c r="AB141" s="95">
        <v>0.14684503645622002</v>
      </c>
    </row>
    <row r="142" spans="2:28">
      <c r="B142" s="91" t="s">
        <v>492</v>
      </c>
      <c r="C142" s="91" t="s">
        <v>493</v>
      </c>
      <c r="D142" s="92">
        <v>0</v>
      </c>
      <c r="I142" s="93">
        <v>0</v>
      </c>
      <c r="K142" s="94" t="s">
        <v>229</v>
      </c>
      <c r="L142" s="94" t="s">
        <v>230</v>
      </c>
      <c r="M142" s="91" t="s">
        <v>492</v>
      </c>
      <c r="N142" s="91" t="s">
        <v>493</v>
      </c>
      <c r="O142" s="95">
        <v>0</v>
      </c>
      <c r="P142" s="95">
        <v>1.099235227935498</v>
      </c>
      <c r="Q142" s="95">
        <v>7.3833882830796269E-2</v>
      </c>
      <c r="R142" s="95">
        <v>1.1730691107662943</v>
      </c>
      <c r="T142" s="95">
        <v>0</v>
      </c>
      <c r="U142" s="95">
        <v>-1.8053449507078574</v>
      </c>
      <c r="V142" s="95">
        <v>-0.1212621504225984</v>
      </c>
      <c r="W142" s="95">
        <v>-1.9266071011304557</v>
      </c>
      <c r="Y142" s="95">
        <v>0</v>
      </c>
      <c r="Z142" s="95">
        <v>3.3572701542857575E-2</v>
      </c>
      <c r="AA142" s="95">
        <v>2.2550249928617581E-3</v>
      </c>
      <c r="AB142" s="95">
        <v>3.5827726535719334E-2</v>
      </c>
    </row>
    <row r="143" spans="2:28">
      <c r="B143" s="91" t="s">
        <v>494</v>
      </c>
      <c r="C143" s="91" t="s">
        <v>495</v>
      </c>
      <c r="D143" s="92">
        <v>0</v>
      </c>
      <c r="I143" s="93">
        <v>0</v>
      </c>
      <c r="K143" s="94" t="s">
        <v>229</v>
      </c>
      <c r="L143" s="94" t="s">
        <v>230</v>
      </c>
      <c r="M143" s="91" t="s">
        <v>494</v>
      </c>
      <c r="N143" s="91" t="s">
        <v>495</v>
      </c>
      <c r="O143" s="95">
        <v>0</v>
      </c>
      <c r="P143" s="95">
        <v>19.355975026851514</v>
      </c>
      <c r="Q143" s="95">
        <v>3.5821512304269825</v>
      </c>
      <c r="R143" s="95">
        <v>22.938126257278498</v>
      </c>
      <c r="T143" s="95">
        <v>0</v>
      </c>
      <c r="U143" s="95">
        <v>10.704941117331899</v>
      </c>
      <c r="V143" s="95">
        <v>1.9811307847784727</v>
      </c>
      <c r="W143" s="95">
        <v>12.686071902110371</v>
      </c>
      <c r="Y143" s="95">
        <v>0</v>
      </c>
      <c r="Z143" s="95">
        <v>0.73342505902841593</v>
      </c>
      <c r="AA143" s="95">
        <v>0.13573273751283482</v>
      </c>
      <c r="AB143" s="95">
        <v>0.86915779654125069</v>
      </c>
    </row>
    <row r="144" spans="2:28">
      <c r="B144" s="91" t="s">
        <v>496</v>
      </c>
      <c r="C144" s="91" t="s">
        <v>497</v>
      </c>
      <c r="D144" s="92">
        <v>0</v>
      </c>
      <c r="I144" s="93">
        <v>0</v>
      </c>
      <c r="K144" s="94" t="s">
        <v>257</v>
      </c>
      <c r="L144" s="94" t="s">
        <v>191</v>
      </c>
      <c r="M144" s="91" t="s">
        <v>496</v>
      </c>
      <c r="N144" s="91" t="s">
        <v>497</v>
      </c>
      <c r="O144" s="95">
        <v>0</v>
      </c>
      <c r="P144" s="95">
        <v>23.791955551161802</v>
      </c>
      <c r="Q144" s="95">
        <v>1.3201447868734921</v>
      </c>
      <c r="R144" s="95">
        <v>25.112100338035294</v>
      </c>
      <c r="T144" s="95">
        <v>0</v>
      </c>
      <c r="U144" s="95">
        <v>15.937459137657495</v>
      </c>
      <c r="V144" s="95">
        <v>0.8843221630666015</v>
      </c>
      <c r="W144" s="95">
        <v>16.821781300724098</v>
      </c>
      <c r="Y144" s="95">
        <v>0</v>
      </c>
      <c r="Z144" s="95">
        <v>1.884975994179793</v>
      </c>
      <c r="AA144" s="95">
        <v>0.10459170650125971</v>
      </c>
      <c r="AB144" s="95">
        <v>1.9895677006810528</v>
      </c>
    </row>
    <row r="145" spans="2:28">
      <c r="B145" s="91" t="s">
        <v>498</v>
      </c>
      <c r="C145" s="91" t="s">
        <v>499</v>
      </c>
      <c r="D145" s="92">
        <v>0</v>
      </c>
      <c r="I145" s="93">
        <v>0</v>
      </c>
      <c r="K145" s="94" t="s">
        <v>233</v>
      </c>
      <c r="L145" s="94" t="s">
        <v>234</v>
      </c>
      <c r="M145" s="91" t="s">
        <v>498</v>
      </c>
      <c r="N145" s="91" t="s">
        <v>499</v>
      </c>
      <c r="O145" s="95">
        <v>0</v>
      </c>
      <c r="P145" s="95">
        <v>78.448495580827114</v>
      </c>
      <c r="Q145" s="95">
        <v>24.625832733248739</v>
      </c>
      <c r="R145" s="95">
        <v>103.07432831407586</v>
      </c>
      <c r="T145" s="95">
        <v>0</v>
      </c>
      <c r="U145" s="95">
        <v>56.966040672477128</v>
      </c>
      <c r="V145" s="95">
        <v>17.8822573803279</v>
      </c>
      <c r="W145" s="95">
        <v>74.848298052805035</v>
      </c>
      <c r="Y145" s="95">
        <v>0</v>
      </c>
      <c r="Z145" s="95">
        <v>8.2669487748175037</v>
      </c>
      <c r="AA145" s="95">
        <v>2.5950847908005863</v>
      </c>
      <c r="AB145" s="95">
        <v>10.86203356561809</v>
      </c>
    </row>
    <row r="146" spans="2:28">
      <c r="B146" s="91" t="s">
        <v>500</v>
      </c>
      <c r="C146" s="91" t="s">
        <v>501</v>
      </c>
      <c r="D146" s="92">
        <v>0</v>
      </c>
      <c r="I146" s="93">
        <v>0</v>
      </c>
      <c r="K146" s="94" t="s">
        <v>233</v>
      </c>
      <c r="L146" s="94" t="s">
        <v>234</v>
      </c>
      <c r="M146" s="91" t="s">
        <v>500</v>
      </c>
      <c r="N146" s="91" t="s">
        <v>501</v>
      </c>
      <c r="O146" s="95">
        <v>0</v>
      </c>
      <c r="P146" s="95">
        <v>58.496702436918902</v>
      </c>
      <c r="Q146" s="95">
        <v>55.191566050383244</v>
      </c>
      <c r="R146" s="95">
        <v>113.68826848730214</v>
      </c>
      <c r="T146" s="95">
        <v>0</v>
      </c>
      <c r="U146" s="95">
        <v>38.964577598347581</v>
      </c>
      <c r="V146" s="95">
        <v>36.763030539431455</v>
      </c>
      <c r="W146" s="95">
        <v>75.727608137779043</v>
      </c>
      <c r="Y146" s="95">
        <v>0</v>
      </c>
      <c r="Z146" s="95">
        <v>6.164507921500217</v>
      </c>
      <c r="AA146" s="95">
        <v>5.8162055627748002</v>
      </c>
      <c r="AB146" s="95">
        <v>11.980713484275018</v>
      </c>
    </row>
    <row r="147" spans="2:28">
      <c r="B147" s="91" t="s">
        <v>502</v>
      </c>
      <c r="C147" s="91" t="s">
        <v>503</v>
      </c>
      <c r="D147" s="92">
        <v>0</v>
      </c>
      <c r="I147" s="93">
        <v>0</v>
      </c>
      <c r="K147" s="94" t="s">
        <v>237</v>
      </c>
      <c r="L147" s="94" t="s">
        <v>238</v>
      </c>
      <c r="M147" s="91" t="s">
        <v>502</v>
      </c>
      <c r="N147" s="91" t="s">
        <v>503</v>
      </c>
      <c r="O147" s="95">
        <v>0</v>
      </c>
      <c r="P147" s="95">
        <v>27.661856982732036</v>
      </c>
      <c r="Q147" s="95">
        <v>29.803013092247813</v>
      </c>
      <c r="R147" s="95">
        <v>57.464870074979849</v>
      </c>
      <c r="T147" s="95">
        <v>0</v>
      </c>
      <c r="U147" s="95">
        <v>18.235251274893976</v>
      </c>
      <c r="V147" s="95">
        <v>19.646744353618523</v>
      </c>
      <c r="W147" s="95">
        <v>37.881995628512499</v>
      </c>
      <c r="Y147" s="95">
        <v>0</v>
      </c>
      <c r="Z147" s="95">
        <v>1.2657999410258396</v>
      </c>
      <c r="AA147" s="95">
        <v>1.3637787310558829</v>
      </c>
      <c r="AB147" s="95">
        <v>2.6295786720817222</v>
      </c>
    </row>
    <row r="148" spans="2:28">
      <c r="B148" s="91" t="s">
        <v>504</v>
      </c>
      <c r="C148" s="91" t="s">
        <v>505</v>
      </c>
      <c r="D148" s="92">
        <v>3</v>
      </c>
      <c r="I148" s="93">
        <v>3</v>
      </c>
      <c r="K148" s="94" t="s">
        <v>237</v>
      </c>
      <c r="L148" s="94" t="s">
        <v>238</v>
      </c>
      <c r="M148" s="91" t="s">
        <v>504</v>
      </c>
      <c r="N148" s="91" t="s">
        <v>505</v>
      </c>
      <c r="O148" s="95">
        <v>2.5779344731688854</v>
      </c>
      <c r="P148" s="95">
        <v>6.9631136600704187</v>
      </c>
      <c r="Q148" s="95">
        <v>15.843681043815765</v>
      </c>
      <c r="R148" s="95">
        <v>25.384729177055071</v>
      </c>
      <c r="T148" s="95">
        <v>1.6979769428625888</v>
      </c>
      <c r="U148" s="95">
        <v>4.586309919195739</v>
      </c>
      <c r="V148" s="95">
        <v>10.435565908469012</v>
      </c>
      <c r="W148" s="95">
        <v>16.719852770527339</v>
      </c>
      <c r="Y148" s="95">
        <v>0.12971646699475503</v>
      </c>
      <c r="Z148" s="95">
        <v>0.35036984557523315</v>
      </c>
      <c r="AA148" s="95">
        <v>0.79722209799586108</v>
      </c>
      <c r="AB148" s="95">
        <v>1.2773084105658492</v>
      </c>
    </row>
    <row r="149" spans="2:28">
      <c r="B149" s="91" t="s">
        <v>506</v>
      </c>
      <c r="C149" s="91" t="s">
        <v>507</v>
      </c>
      <c r="D149" s="92">
        <v>0</v>
      </c>
      <c r="I149" s="93">
        <v>0</v>
      </c>
      <c r="K149" s="94" t="s">
        <v>241</v>
      </c>
      <c r="L149" s="94" t="s">
        <v>242</v>
      </c>
      <c r="M149" s="91" t="s">
        <v>506</v>
      </c>
      <c r="N149" s="91" t="s">
        <v>507</v>
      </c>
      <c r="O149" s="95">
        <v>0</v>
      </c>
      <c r="P149" s="95">
        <v>27.760550504293995</v>
      </c>
      <c r="Q149" s="95">
        <v>7.3175955861294195</v>
      </c>
      <c r="R149" s="95">
        <v>35.078146090423417</v>
      </c>
      <c r="T149" s="95">
        <v>0</v>
      </c>
      <c r="U149" s="95">
        <v>20.098180713871177</v>
      </c>
      <c r="V149" s="95">
        <v>5.2978185161820317</v>
      </c>
      <c r="W149" s="95">
        <v>25.395999230053206</v>
      </c>
      <c r="Y149" s="95">
        <v>0</v>
      </c>
      <c r="Z149" s="95">
        <v>0.8243736256537858</v>
      </c>
      <c r="AA149" s="95">
        <v>0.21730234792975572</v>
      </c>
      <c r="AB149" s="95">
        <v>1.0416759735835415</v>
      </c>
    </row>
    <row r="150" spans="2:28">
      <c r="B150" s="91" t="s">
        <v>508</v>
      </c>
      <c r="C150" s="91" t="s">
        <v>509</v>
      </c>
      <c r="D150" s="92">
        <v>0</v>
      </c>
      <c r="I150" s="93">
        <v>0</v>
      </c>
      <c r="K150" s="94" t="s">
        <v>241</v>
      </c>
      <c r="L150" s="94" t="s">
        <v>242</v>
      </c>
      <c r="M150" s="91" t="s">
        <v>508</v>
      </c>
      <c r="N150" s="91" t="s">
        <v>509</v>
      </c>
      <c r="O150" s="95">
        <v>0</v>
      </c>
      <c r="P150" s="95">
        <v>0</v>
      </c>
      <c r="Q150" s="95">
        <v>16.710432550870014</v>
      </c>
      <c r="R150" s="95">
        <v>16.710432550870014</v>
      </c>
      <c r="T150" s="95">
        <v>0</v>
      </c>
      <c r="U150" s="95">
        <v>0</v>
      </c>
      <c r="V150" s="95">
        <v>12.547727863436197</v>
      </c>
      <c r="W150" s="95">
        <v>12.547727863436197</v>
      </c>
      <c r="Y150" s="95">
        <v>0</v>
      </c>
      <c r="Z150" s="95">
        <v>0</v>
      </c>
      <c r="AA150" s="95">
        <v>0.47267554888809071</v>
      </c>
      <c r="AB150" s="95">
        <v>0.47267554888809071</v>
      </c>
    </row>
    <row r="151" spans="2:28">
      <c r="B151" s="91" t="s">
        <v>510</v>
      </c>
      <c r="C151" s="91" t="s">
        <v>511</v>
      </c>
      <c r="D151" s="92">
        <v>0</v>
      </c>
      <c r="I151" s="93">
        <v>0</v>
      </c>
      <c r="K151" s="94" t="s">
        <v>241</v>
      </c>
      <c r="L151" s="94" t="s">
        <v>242</v>
      </c>
      <c r="M151" s="91" t="s">
        <v>510</v>
      </c>
      <c r="N151" s="91" t="s">
        <v>511</v>
      </c>
      <c r="O151" s="95">
        <v>0</v>
      </c>
      <c r="P151" s="95">
        <v>0</v>
      </c>
      <c r="Q151" s="95">
        <v>68.103745449344387</v>
      </c>
      <c r="R151" s="95">
        <v>68.103745449344387</v>
      </c>
      <c r="T151" s="95">
        <v>0</v>
      </c>
      <c r="U151" s="95">
        <v>0</v>
      </c>
      <c r="V151" s="95">
        <v>61.64991193068343</v>
      </c>
      <c r="W151" s="95">
        <v>61.64991193068343</v>
      </c>
      <c r="Y151" s="95">
        <v>0</v>
      </c>
      <c r="Z151" s="95">
        <v>0</v>
      </c>
      <c r="AA151" s="95">
        <v>0</v>
      </c>
      <c r="AB151" s="95">
        <v>0</v>
      </c>
    </row>
    <row r="152" spans="2:28">
      <c r="B152" s="91" t="s">
        <v>512</v>
      </c>
      <c r="C152" s="91" t="s">
        <v>513</v>
      </c>
      <c r="D152" s="92">
        <v>180</v>
      </c>
      <c r="I152" s="93">
        <v>180</v>
      </c>
      <c r="K152" s="94" t="s">
        <v>245</v>
      </c>
      <c r="L152" s="94" t="s">
        <v>246</v>
      </c>
      <c r="M152" s="91" t="s">
        <v>512</v>
      </c>
      <c r="N152" s="91" t="s">
        <v>513</v>
      </c>
      <c r="O152" s="95">
        <v>168.48691908082557</v>
      </c>
      <c r="P152" s="95">
        <v>6.4932584185532107</v>
      </c>
      <c r="Q152" s="95">
        <v>7.9441659894561667</v>
      </c>
      <c r="R152" s="95">
        <v>182.92434348883495</v>
      </c>
      <c r="T152" s="95">
        <v>114.95878056296939</v>
      </c>
      <c r="U152" s="95">
        <v>4.4303562184493748</v>
      </c>
      <c r="V152" s="95">
        <v>5.4203117946479651</v>
      </c>
      <c r="W152" s="95">
        <v>124.80944857606673</v>
      </c>
      <c r="Y152" s="95">
        <v>5.6329777726392027</v>
      </c>
      <c r="Z152" s="95">
        <v>0.21708735932293005</v>
      </c>
      <c r="AA152" s="95">
        <v>0.26559516124391847</v>
      </c>
      <c r="AB152" s="95">
        <v>6.1156602932060515</v>
      </c>
    </row>
    <row r="153" spans="2:28">
      <c r="B153" s="91" t="s">
        <v>514</v>
      </c>
      <c r="C153" s="91" t="s">
        <v>515</v>
      </c>
      <c r="D153" s="92">
        <v>0</v>
      </c>
      <c r="I153" s="93">
        <v>0</v>
      </c>
      <c r="K153" s="94" t="s">
        <v>245</v>
      </c>
      <c r="L153" s="94" t="s">
        <v>246</v>
      </c>
      <c r="M153" s="91" t="s">
        <v>514</v>
      </c>
      <c r="N153" s="91" t="s">
        <v>515</v>
      </c>
      <c r="O153" s="95">
        <v>0</v>
      </c>
      <c r="P153" s="95">
        <v>3.8505395889621721E-2</v>
      </c>
      <c r="Q153" s="95">
        <v>7.0123291133397892E-3</v>
      </c>
      <c r="R153" s="95">
        <v>4.5517725002961508E-2</v>
      </c>
      <c r="T153" s="95">
        <v>0</v>
      </c>
      <c r="U153" s="95">
        <v>2.3009321934042246E-2</v>
      </c>
      <c r="V153" s="95">
        <v>4.1902942262640203E-3</v>
      </c>
      <c r="W153" s="95">
        <v>2.7199616160306264E-2</v>
      </c>
      <c r="Y153" s="95">
        <v>0</v>
      </c>
      <c r="Z153" s="95">
        <v>1.2982450551020236E-3</v>
      </c>
      <c r="AA153" s="95">
        <v>2.3642716522738168E-4</v>
      </c>
      <c r="AB153" s="95">
        <v>1.5346722203294053E-3</v>
      </c>
    </row>
    <row r="154" spans="2:28">
      <c r="B154" s="91" t="s">
        <v>516</v>
      </c>
      <c r="C154" s="91" t="s">
        <v>517</v>
      </c>
      <c r="D154" s="92">
        <v>0</v>
      </c>
      <c r="I154" s="93">
        <v>0</v>
      </c>
      <c r="K154" s="94" t="s">
        <v>245</v>
      </c>
      <c r="L154" s="94" t="s">
        <v>246</v>
      </c>
      <c r="M154" s="91" t="s">
        <v>516</v>
      </c>
      <c r="N154" s="91" t="s">
        <v>517</v>
      </c>
      <c r="O154" s="95">
        <v>0</v>
      </c>
      <c r="P154" s="95">
        <v>1.4736923477415254</v>
      </c>
      <c r="Q154" s="95">
        <v>1.492559733358273</v>
      </c>
      <c r="R154" s="95">
        <v>2.9662520810997983</v>
      </c>
      <c r="T154" s="95">
        <v>0</v>
      </c>
      <c r="U154" s="95">
        <v>1.1752111674687973</v>
      </c>
      <c r="V154" s="95">
        <v>1.1902571587923751</v>
      </c>
      <c r="W154" s="95">
        <v>2.3654683262611726</v>
      </c>
      <c r="Y154" s="95">
        <v>0</v>
      </c>
      <c r="Z154" s="95">
        <v>0.2389097012423298</v>
      </c>
      <c r="AA154" s="95">
        <v>0.24196841391585969</v>
      </c>
      <c r="AB154" s="95">
        <v>0.48087811515818946</v>
      </c>
    </row>
    <row r="155" spans="2:28">
      <c r="B155" s="91" t="s">
        <v>518</v>
      </c>
      <c r="C155" s="91" t="s">
        <v>519</v>
      </c>
      <c r="D155" s="92">
        <v>0</v>
      </c>
      <c r="I155" s="93">
        <v>0</v>
      </c>
      <c r="K155" s="94" t="s">
        <v>245</v>
      </c>
      <c r="L155" s="94" t="s">
        <v>246</v>
      </c>
      <c r="M155" s="91" t="s">
        <v>518</v>
      </c>
      <c r="N155" s="91" t="s">
        <v>519</v>
      </c>
      <c r="O155" s="95">
        <v>0</v>
      </c>
      <c r="P155" s="95">
        <v>14.556681331684086</v>
      </c>
      <c r="Q155" s="95">
        <v>4.5002874165250271</v>
      </c>
      <c r="R155" s="95">
        <v>19.056968748209112</v>
      </c>
      <c r="T155" s="95">
        <v>0</v>
      </c>
      <c r="U155" s="95">
        <v>11.023114208127351</v>
      </c>
      <c r="V155" s="95">
        <v>3.4078634430073507</v>
      </c>
      <c r="W155" s="95">
        <v>14.430977651134702</v>
      </c>
      <c r="Y155" s="95">
        <v>0</v>
      </c>
      <c r="Z155" s="95">
        <v>2.5231258427671688</v>
      </c>
      <c r="AA155" s="95">
        <v>0.78003984711813013</v>
      </c>
      <c r="AB155" s="95">
        <v>3.303165689885299</v>
      </c>
    </row>
    <row r="156" spans="2:28">
      <c r="B156" s="91" t="s">
        <v>520</v>
      </c>
      <c r="C156" s="91" t="s">
        <v>521</v>
      </c>
      <c r="D156" s="92">
        <v>0</v>
      </c>
      <c r="I156" s="93">
        <v>0</v>
      </c>
      <c r="K156" s="94" t="s">
        <v>245</v>
      </c>
      <c r="L156" s="94" t="s">
        <v>246</v>
      </c>
      <c r="M156" s="91" t="s">
        <v>520</v>
      </c>
      <c r="N156" s="91" t="s">
        <v>521</v>
      </c>
      <c r="O156" s="95">
        <v>0</v>
      </c>
      <c r="P156" s="95">
        <v>26.744260432320765</v>
      </c>
      <c r="Q156" s="95">
        <v>2.8419325576523895</v>
      </c>
      <c r="R156" s="95">
        <v>29.586192989973153</v>
      </c>
      <c r="T156" s="95">
        <v>0</v>
      </c>
      <c r="U156" s="95">
        <v>4.1050685305160259</v>
      </c>
      <c r="V156" s="95">
        <v>0.43621800415048484</v>
      </c>
      <c r="W156" s="95">
        <v>4.5412865346665106</v>
      </c>
      <c r="Y156" s="95">
        <v>0</v>
      </c>
      <c r="Z156" s="95">
        <v>0</v>
      </c>
      <c r="AA156" s="95">
        <v>0</v>
      </c>
      <c r="AB156" s="95">
        <v>0</v>
      </c>
    </row>
    <row r="157" spans="2:28">
      <c r="B157" s="91" t="s">
        <v>522</v>
      </c>
      <c r="C157" s="91" t="s">
        <v>523</v>
      </c>
      <c r="D157" s="92">
        <v>0</v>
      </c>
      <c r="I157" s="93">
        <v>0</v>
      </c>
      <c r="K157" s="94" t="s">
        <v>245</v>
      </c>
      <c r="L157" s="94" t="s">
        <v>246</v>
      </c>
      <c r="M157" s="91" t="s">
        <v>522</v>
      </c>
      <c r="N157" s="91" t="s">
        <v>523</v>
      </c>
      <c r="O157" s="95">
        <v>0</v>
      </c>
      <c r="P157" s="95">
        <v>11.557165409068753</v>
      </c>
      <c r="Q157" s="95">
        <v>1.5511235774619669</v>
      </c>
      <c r="R157" s="95">
        <v>13.10828898653072</v>
      </c>
      <c r="T157" s="95">
        <v>0</v>
      </c>
      <c r="U157" s="95">
        <v>1.0603041246156504</v>
      </c>
      <c r="V157" s="95">
        <v>0.14230675678319546</v>
      </c>
      <c r="W157" s="95">
        <v>1.2026108813988459</v>
      </c>
      <c r="Y157" s="95">
        <v>0</v>
      </c>
      <c r="Z157" s="95">
        <v>0</v>
      </c>
      <c r="AA157" s="95">
        <v>0</v>
      </c>
      <c r="AB157" s="95">
        <v>0</v>
      </c>
    </row>
    <row r="158" spans="2:28">
      <c r="B158" s="91" t="s">
        <v>524</v>
      </c>
      <c r="C158" s="91" t="s">
        <v>525</v>
      </c>
      <c r="D158" s="92">
        <v>0</v>
      </c>
      <c r="I158" s="93">
        <v>0</v>
      </c>
      <c r="K158" s="94" t="s">
        <v>245</v>
      </c>
      <c r="L158" s="94" t="s">
        <v>246</v>
      </c>
      <c r="M158" s="91" t="s">
        <v>524</v>
      </c>
      <c r="N158" s="91" t="s">
        <v>525</v>
      </c>
      <c r="O158" s="95">
        <v>0</v>
      </c>
      <c r="P158" s="95">
        <v>0.80506806856547786</v>
      </c>
      <c r="Q158" s="95">
        <v>0.16651723575878449</v>
      </c>
      <c r="R158" s="95">
        <v>0.97158530432426238</v>
      </c>
      <c r="T158" s="95">
        <v>0</v>
      </c>
      <c r="U158" s="95">
        <v>0.11647499558689565</v>
      </c>
      <c r="V158" s="95">
        <v>2.4091247755864811E-2</v>
      </c>
      <c r="W158" s="95">
        <v>0.14056624334276047</v>
      </c>
      <c r="Y158" s="95">
        <v>0</v>
      </c>
      <c r="Z158" s="95">
        <v>3.7477136598662452E-3</v>
      </c>
      <c r="AA158" s="95">
        <v>7.7516292525221255E-4</v>
      </c>
      <c r="AB158" s="95">
        <v>4.5228765851184575E-3</v>
      </c>
    </row>
    <row r="159" spans="2:28">
      <c r="B159" s="91" t="s">
        <v>526</v>
      </c>
      <c r="C159" s="91" t="s">
        <v>527</v>
      </c>
      <c r="D159" s="92">
        <v>0</v>
      </c>
      <c r="I159" s="93">
        <v>0</v>
      </c>
      <c r="K159" s="94" t="s">
        <v>245</v>
      </c>
      <c r="L159" s="94" t="s">
        <v>246</v>
      </c>
      <c r="M159" s="91" t="s">
        <v>526</v>
      </c>
      <c r="N159" s="91" t="s">
        <v>527</v>
      </c>
      <c r="O159" s="95">
        <v>0</v>
      </c>
      <c r="P159" s="95">
        <v>0.81116320693718802</v>
      </c>
      <c r="Q159" s="95">
        <v>0.30945005318931185</v>
      </c>
      <c r="R159" s="95">
        <v>1.1206132601265</v>
      </c>
      <c r="T159" s="95">
        <v>0</v>
      </c>
      <c r="U159" s="95">
        <v>0.35949278489261743</v>
      </c>
      <c r="V159" s="95">
        <v>0.13714263720889958</v>
      </c>
      <c r="W159" s="95">
        <v>0.49663542210151701</v>
      </c>
      <c r="Y159" s="95">
        <v>0</v>
      </c>
      <c r="Z159" s="95">
        <v>3.1785392121363165E-3</v>
      </c>
      <c r="AA159" s="95">
        <v>1.2125785783280243E-3</v>
      </c>
      <c r="AB159" s="95">
        <v>4.3911177904643406E-3</v>
      </c>
    </row>
    <row r="160" spans="2:28">
      <c r="B160" s="91" t="s">
        <v>528</v>
      </c>
      <c r="C160" s="91" t="s">
        <v>529</v>
      </c>
      <c r="D160" s="92">
        <v>0</v>
      </c>
      <c r="I160" s="93">
        <v>0</v>
      </c>
      <c r="K160" s="94" t="s">
        <v>245</v>
      </c>
      <c r="L160" s="94" t="s">
        <v>246</v>
      </c>
      <c r="M160" s="91" t="s">
        <v>528</v>
      </c>
      <c r="N160" s="91" t="s">
        <v>529</v>
      </c>
      <c r="O160" s="95">
        <v>0</v>
      </c>
      <c r="P160" s="95">
        <v>2.0168935863883286</v>
      </c>
      <c r="Q160" s="95">
        <v>0.45309890487366006</v>
      </c>
      <c r="R160" s="95">
        <v>2.4699924912619888</v>
      </c>
      <c r="T160" s="95">
        <v>0</v>
      </c>
      <c r="U160" s="95">
        <v>1.2942944103169325</v>
      </c>
      <c r="V160" s="95">
        <v>0.29076565261375625</v>
      </c>
      <c r="W160" s="95">
        <v>1.5850600629306888</v>
      </c>
      <c r="Y160" s="95">
        <v>0</v>
      </c>
      <c r="Z160" s="95">
        <v>1.1346161039538303E-3</v>
      </c>
      <c r="AA160" s="95">
        <v>2.5489362335376917E-4</v>
      </c>
      <c r="AB160" s="95">
        <v>1.3895097273075995E-3</v>
      </c>
    </row>
    <row r="161" spans="2:28">
      <c r="B161" s="91" t="s">
        <v>530</v>
      </c>
      <c r="C161" s="91" t="s">
        <v>531</v>
      </c>
      <c r="D161" s="92">
        <v>0</v>
      </c>
      <c r="I161" s="93">
        <v>0</v>
      </c>
      <c r="K161" s="94" t="s">
        <v>245</v>
      </c>
      <c r="L161" s="94" t="s">
        <v>246</v>
      </c>
      <c r="M161" s="91" t="s">
        <v>530</v>
      </c>
      <c r="N161" s="91" t="s">
        <v>531</v>
      </c>
      <c r="O161" s="95">
        <v>0</v>
      </c>
      <c r="P161" s="95">
        <v>0</v>
      </c>
      <c r="Q161" s="95">
        <v>0</v>
      </c>
      <c r="R161" s="95">
        <v>0</v>
      </c>
      <c r="T161" s="95">
        <v>0</v>
      </c>
      <c r="U161" s="95">
        <v>0</v>
      </c>
      <c r="V161" s="95">
        <v>0</v>
      </c>
      <c r="W161" s="95">
        <v>0</v>
      </c>
      <c r="Y161" s="95">
        <v>0</v>
      </c>
      <c r="Z161" s="95">
        <v>0</v>
      </c>
      <c r="AA161" s="95">
        <v>0</v>
      </c>
      <c r="AB161" s="95">
        <v>0</v>
      </c>
    </row>
    <row r="162" spans="2:28">
      <c r="B162" s="91" t="s">
        <v>532</v>
      </c>
      <c r="C162" s="91" t="s">
        <v>533</v>
      </c>
      <c r="D162" s="92">
        <v>0</v>
      </c>
      <c r="I162" s="93">
        <v>0</v>
      </c>
      <c r="K162" s="94" t="s">
        <v>245</v>
      </c>
      <c r="L162" s="94" t="s">
        <v>246</v>
      </c>
      <c r="M162" s="91" t="s">
        <v>532</v>
      </c>
      <c r="N162" s="91" t="s">
        <v>533</v>
      </c>
      <c r="O162" s="95">
        <v>0</v>
      </c>
      <c r="P162" s="95">
        <v>0.69503631930735987</v>
      </c>
      <c r="Q162" s="95">
        <v>0.1456228607147706</v>
      </c>
      <c r="R162" s="95">
        <v>0.84065918002213047</v>
      </c>
      <c r="T162" s="95">
        <v>0</v>
      </c>
      <c r="U162" s="95">
        <v>0.48017931600025326</v>
      </c>
      <c r="V162" s="95">
        <v>0.10060637654403833</v>
      </c>
      <c r="W162" s="95">
        <v>0.58078569254429158</v>
      </c>
      <c r="Y162" s="95">
        <v>0</v>
      </c>
      <c r="Z162" s="95">
        <v>6.3650794357204651E-2</v>
      </c>
      <c r="AA162" s="95">
        <v>1.3336009217907884E-2</v>
      </c>
      <c r="AB162" s="95">
        <v>7.6986803575112533E-2</v>
      </c>
    </row>
    <row r="163" spans="2:28">
      <c r="B163" s="91" t="s">
        <v>534</v>
      </c>
      <c r="C163" s="91" t="s">
        <v>535</v>
      </c>
      <c r="D163" s="92">
        <v>0</v>
      </c>
      <c r="I163" s="93">
        <v>0</v>
      </c>
      <c r="K163" s="94" t="s">
        <v>245</v>
      </c>
      <c r="L163" s="94" t="s">
        <v>246</v>
      </c>
      <c r="M163" s="91" t="s">
        <v>534</v>
      </c>
      <c r="N163" s="91" t="s">
        <v>535</v>
      </c>
      <c r="O163" s="95">
        <v>0</v>
      </c>
      <c r="P163" s="95">
        <v>1.9009341872136132</v>
      </c>
      <c r="Q163" s="95">
        <v>0.23702115640528998</v>
      </c>
      <c r="R163" s="95">
        <v>2.1379553436189029</v>
      </c>
      <c r="T163" s="95">
        <v>0</v>
      </c>
      <c r="U163" s="95">
        <v>1.2256860554912059</v>
      </c>
      <c r="V163" s="95">
        <v>0.1528267144735812</v>
      </c>
      <c r="W163" s="95">
        <v>1.3785127699647872</v>
      </c>
      <c r="Y163" s="95">
        <v>0</v>
      </c>
      <c r="Z163" s="95">
        <v>0.13421940323170803</v>
      </c>
      <c r="AA163" s="95">
        <v>1.6735370629868344E-2</v>
      </c>
      <c r="AB163" s="95">
        <v>0.15095477386157638</v>
      </c>
    </row>
    <row r="164" spans="2:28">
      <c r="B164" s="91" t="s">
        <v>536</v>
      </c>
      <c r="C164" s="91" t="s">
        <v>537</v>
      </c>
      <c r="D164" s="92">
        <v>0</v>
      </c>
      <c r="I164" s="93">
        <v>0</v>
      </c>
      <c r="K164" s="94" t="s">
        <v>245</v>
      </c>
      <c r="L164" s="94" t="s">
        <v>246</v>
      </c>
      <c r="M164" s="91" t="s">
        <v>536</v>
      </c>
      <c r="N164" s="91" t="s">
        <v>537</v>
      </c>
      <c r="O164" s="95">
        <v>0</v>
      </c>
      <c r="P164" s="95">
        <v>0.50488128853847214</v>
      </c>
      <c r="Q164" s="95">
        <v>0.15910846094549552</v>
      </c>
      <c r="R164" s="95">
        <v>0.66398974948396772</v>
      </c>
      <c r="T164" s="95">
        <v>0</v>
      </c>
      <c r="U164" s="95">
        <v>0.29301547622880608</v>
      </c>
      <c r="V164" s="95">
        <v>9.2340996813202764E-2</v>
      </c>
      <c r="W164" s="95">
        <v>0.38535647304200882</v>
      </c>
      <c r="Y164" s="95">
        <v>0</v>
      </c>
      <c r="Z164" s="95">
        <v>4.6307010435852745E-2</v>
      </c>
      <c r="AA164" s="95">
        <v>1.4593207014591308E-2</v>
      </c>
      <c r="AB164" s="95">
        <v>6.090021745044405E-2</v>
      </c>
    </row>
    <row r="165" spans="2:28">
      <c r="B165" s="91" t="s">
        <v>538</v>
      </c>
      <c r="C165" s="91" t="s">
        <v>539</v>
      </c>
      <c r="D165" s="92">
        <v>0</v>
      </c>
      <c r="I165" s="93">
        <v>0</v>
      </c>
      <c r="K165" s="94" t="s">
        <v>245</v>
      </c>
      <c r="L165" s="94" t="s">
        <v>246</v>
      </c>
      <c r="M165" s="91" t="s">
        <v>538</v>
      </c>
      <c r="N165" s="91" t="s">
        <v>539</v>
      </c>
      <c r="O165" s="95">
        <v>0</v>
      </c>
      <c r="P165" s="95">
        <v>14.348681872445809</v>
      </c>
      <c r="Q165" s="95">
        <v>2.8978142870402399</v>
      </c>
      <c r="R165" s="95">
        <v>17.24649615948605</v>
      </c>
      <c r="T165" s="95">
        <v>0</v>
      </c>
      <c r="U165" s="95">
        <v>9.5969005501266356</v>
      </c>
      <c r="V165" s="95">
        <v>1.9381596004902528</v>
      </c>
      <c r="W165" s="95">
        <v>11.535060150616889</v>
      </c>
      <c r="Y165" s="95">
        <v>0</v>
      </c>
      <c r="Z165" s="95">
        <v>1.2935016823573962</v>
      </c>
      <c r="AA165" s="95">
        <v>0.26123149769205428</v>
      </c>
      <c r="AB165" s="95">
        <v>1.5547331800494504</v>
      </c>
    </row>
    <row r="166" spans="2:28">
      <c r="B166" s="91" t="s">
        <v>540</v>
      </c>
      <c r="C166" s="91" t="s">
        <v>541</v>
      </c>
      <c r="D166" s="92">
        <v>0</v>
      </c>
      <c r="I166" s="93">
        <v>0</v>
      </c>
      <c r="K166" s="94" t="s">
        <v>245</v>
      </c>
      <c r="L166" s="94" t="s">
        <v>246</v>
      </c>
      <c r="M166" s="91" t="s">
        <v>540</v>
      </c>
      <c r="N166" s="91" t="s">
        <v>541</v>
      </c>
      <c r="O166" s="95">
        <v>0</v>
      </c>
      <c r="P166" s="95">
        <v>2.6233132590014887</v>
      </c>
      <c r="Q166" s="95">
        <v>0.91980525390989276</v>
      </c>
      <c r="R166" s="95">
        <v>3.5431185129113816</v>
      </c>
      <c r="T166" s="95">
        <v>0</v>
      </c>
      <c r="U166" s="95">
        <v>2.0639915934365294</v>
      </c>
      <c r="V166" s="95">
        <v>0.72369180659399612</v>
      </c>
      <c r="W166" s="95">
        <v>2.7876834000305255</v>
      </c>
      <c r="Y166" s="95">
        <v>0</v>
      </c>
      <c r="Z166" s="95">
        <v>0.47120934838691808</v>
      </c>
      <c r="AA166" s="95">
        <v>0.16521886314969383</v>
      </c>
      <c r="AB166" s="95">
        <v>0.63642821153661189</v>
      </c>
    </row>
    <row r="167" spans="2:28">
      <c r="B167" s="91" t="s">
        <v>542</v>
      </c>
      <c r="C167" s="91" t="s">
        <v>543</v>
      </c>
      <c r="D167" s="92">
        <v>0</v>
      </c>
      <c r="I167" s="93">
        <v>0</v>
      </c>
      <c r="K167" s="94" t="s">
        <v>249</v>
      </c>
      <c r="L167" s="94" t="s">
        <v>250</v>
      </c>
      <c r="M167" s="91" t="s">
        <v>542</v>
      </c>
      <c r="N167" s="91" t="s">
        <v>543</v>
      </c>
      <c r="O167" s="95">
        <v>0</v>
      </c>
      <c r="P167" s="95">
        <v>12.289172980936559</v>
      </c>
      <c r="Q167" s="95">
        <v>17.866641592338109</v>
      </c>
      <c r="R167" s="95">
        <v>30.155814573274668</v>
      </c>
      <c r="T167" s="95">
        <v>0</v>
      </c>
      <c r="U167" s="95">
        <v>8.1635837212339801</v>
      </c>
      <c r="V167" s="95">
        <v>11.86864443055611</v>
      </c>
      <c r="W167" s="95">
        <v>20.03222815179009</v>
      </c>
      <c r="Y167" s="95">
        <v>0</v>
      </c>
      <c r="Z167" s="95">
        <v>0.22875234852550574</v>
      </c>
      <c r="AA167" s="95">
        <v>0.33257211293638661</v>
      </c>
      <c r="AB167" s="95">
        <v>0.56132446146189241</v>
      </c>
    </row>
    <row r="168" spans="2:28">
      <c r="B168" s="91" t="s">
        <v>544</v>
      </c>
      <c r="C168" s="91" t="s">
        <v>545</v>
      </c>
      <c r="D168" s="92">
        <v>0</v>
      </c>
      <c r="I168" s="93">
        <v>0</v>
      </c>
      <c r="K168" s="94" t="s">
        <v>249</v>
      </c>
      <c r="L168" s="94" t="s">
        <v>250</v>
      </c>
      <c r="M168" s="91" t="s">
        <v>544</v>
      </c>
      <c r="N168" s="91" t="s">
        <v>545</v>
      </c>
      <c r="O168" s="95">
        <v>0</v>
      </c>
      <c r="P168" s="95">
        <v>10.227127670989571</v>
      </c>
      <c r="Q168" s="95">
        <v>1.6765858183384363</v>
      </c>
      <c r="R168" s="95">
        <v>11.903713489328007</v>
      </c>
      <c r="T168" s="95">
        <v>0</v>
      </c>
      <c r="U168" s="95">
        <v>4.3307904505051322</v>
      </c>
      <c r="V168" s="95">
        <v>0.70996882850195897</v>
      </c>
      <c r="W168" s="95">
        <v>5.0407592790070908</v>
      </c>
      <c r="Y168" s="95">
        <v>0</v>
      </c>
      <c r="Z168" s="95">
        <v>0.19275500771516971</v>
      </c>
      <c r="AA168" s="95">
        <v>3.1599323167313079E-2</v>
      </c>
      <c r="AB168" s="95">
        <v>0.2243543308824828</v>
      </c>
    </row>
    <row r="169" spans="2:28">
      <c r="B169" s="91" t="s">
        <v>546</v>
      </c>
      <c r="C169" s="91" t="s">
        <v>547</v>
      </c>
      <c r="D169" s="92">
        <v>0</v>
      </c>
      <c r="I169" s="93">
        <v>0</v>
      </c>
      <c r="K169" s="94" t="s">
        <v>249</v>
      </c>
      <c r="L169" s="94" t="s">
        <v>250</v>
      </c>
      <c r="M169" s="91" t="s">
        <v>546</v>
      </c>
      <c r="N169" s="91" t="s">
        <v>547</v>
      </c>
      <c r="O169" s="95">
        <v>0</v>
      </c>
      <c r="P169" s="95">
        <v>11.970707465721084</v>
      </c>
      <c r="Q169" s="95">
        <v>3.7635099403704948</v>
      </c>
      <c r="R169" s="95">
        <v>15.734217406091579</v>
      </c>
      <c r="T169" s="95">
        <v>0</v>
      </c>
      <c r="U169" s="95">
        <v>7.1327640240906005</v>
      </c>
      <c r="V169" s="95">
        <v>2.2424930509622976</v>
      </c>
      <c r="W169" s="95">
        <v>9.3752570750528985</v>
      </c>
      <c r="Y169" s="95">
        <v>0</v>
      </c>
      <c r="Z169" s="95">
        <v>0.84428852472591531</v>
      </c>
      <c r="AA169" s="95">
        <v>0.26543863547293856</v>
      </c>
      <c r="AB169" s="95">
        <v>1.1097271601988539</v>
      </c>
    </row>
    <row r="170" spans="2:28">
      <c r="B170" s="91" t="s">
        <v>548</v>
      </c>
      <c r="C170" s="91" t="s">
        <v>549</v>
      </c>
      <c r="D170" s="92">
        <v>0</v>
      </c>
      <c r="I170" s="93">
        <v>0</v>
      </c>
      <c r="K170" s="94" t="s">
        <v>249</v>
      </c>
      <c r="L170" s="94" t="s">
        <v>250</v>
      </c>
      <c r="M170" s="91" t="s">
        <v>548</v>
      </c>
      <c r="N170" s="91" t="s">
        <v>549</v>
      </c>
      <c r="O170" s="95">
        <v>0</v>
      </c>
      <c r="P170" s="95">
        <v>1.9331770363735301</v>
      </c>
      <c r="Q170" s="95">
        <v>0.56970705787674158</v>
      </c>
      <c r="R170" s="95">
        <v>2.5028840942502715</v>
      </c>
      <c r="T170" s="95">
        <v>0</v>
      </c>
      <c r="U170" s="95">
        <v>0.48562945207019065</v>
      </c>
      <c r="V170" s="95">
        <v>0.14311494558005119</v>
      </c>
      <c r="W170" s="95">
        <v>0.62874439765024182</v>
      </c>
      <c r="Y170" s="95">
        <v>0</v>
      </c>
      <c r="Z170" s="95">
        <v>0.1302266840658812</v>
      </c>
      <c r="AA170" s="95">
        <v>3.8377789328282633E-2</v>
      </c>
      <c r="AB170" s="95">
        <v>0.16860447339416385</v>
      </c>
    </row>
    <row r="171" spans="2:28">
      <c r="B171" s="91" t="s">
        <v>550</v>
      </c>
      <c r="C171" s="91" t="s">
        <v>551</v>
      </c>
      <c r="D171" s="92">
        <v>0</v>
      </c>
      <c r="I171" s="93">
        <v>0</v>
      </c>
      <c r="K171" s="94" t="s">
        <v>249</v>
      </c>
      <c r="L171" s="94" t="s">
        <v>250</v>
      </c>
      <c r="M171" s="91" t="s">
        <v>550</v>
      </c>
      <c r="N171" s="91" t="s">
        <v>551</v>
      </c>
      <c r="O171" s="95">
        <v>0</v>
      </c>
      <c r="P171" s="95">
        <v>23.072020013145025</v>
      </c>
      <c r="Q171" s="95">
        <v>2.0440723854491116</v>
      </c>
      <c r="R171" s="95">
        <v>25.116092398594137</v>
      </c>
      <c r="T171" s="95">
        <v>0</v>
      </c>
      <c r="U171" s="95">
        <v>14.41405336935099</v>
      </c>
      <c r="V171" s="95">
        <v>1.277017289248781</v>
      </c>
      <c r="W171" s="95">
        <v>15.69107065859977</v>
      </c>
      <c r="Y171" s="95">
        <v>0</v>
      </c>
      <c r="Z171" s="95">
        <v>0.8722413627070974</v>
      </c>
      <c r="AA171" s="95">
        <v>7.7276479560102626E-2</v>
      </c>
      <c r="AB171" s="95">
        <v>0.94951784226720004</v>
      </c>
    </row>
    <row r="172" spans="2:28">
      <c r="B172" s="91" t="s">
        <v>552</v>
      </c>
      <c r="C172" s="91" t="s">
        <v>553</v>
      </c>
      <c r="D172" s="92">
        <v>0</v>
      </c>
      <c r="I172" s="93">
        <v>0</v>
      </c>
      <c r="K172" s="94" t="s">
        <v>253</v>
      </c>
      <c r="L172" s="94" t="s">
        <v>254</v>
      </c>
      <c r="M172" s="91" t="s">
        <v>552</v>
      </c>
      <c r="N172" s="91" t="s">
        <v>553</v>
      </c>
      <c r="O172" s="95">
        <v>0</v>
      </c>
      <c r="P172" s="95">
        <v>0.35092064024237468</v>
      </c>
      <c r="Q172" s="95">
        <v>9.9600763503406825E-2</v>
      </c>
      <c r="R172" s="95">
        <v>0.45052140374578153</v>
      </c>
      <c r="T172" s="95">
        <v>0</v>
      </c>
      <c r="U172" s="95">
        <v>0.23163649877599174</v>
      </c>
      <c r="V172" s="95">
        <v>6.5744699762914735E-2</v>
      </c>
      <c r="W172" s="95">
        <v>0.29738119853890649</v>
      </c>
      <c r="Y172" s="95">
        <v>0</v>
      </c>
      <c r="Z172" s="95">
        <v>2.0396159303059318E-2</v>
      </c>
      <c r="AA172" s="95">
        <v>5.7889813426725755E-3</v>
      </c>
      <c r="AB172" s="95">
        <v>2.6185140645731894E-2</v>
      </c>
    </row>
    <row r="173" spans="2:28">
      <c r="B173" s="91" t="s">
        <v>554</v>
      </c>
      <c r="C173" s="91" t="s">
        <v>555</v>
      </c>
      <c r="D173" s="92">
        <v>0</v>
      </c>
      <c r="I173" s="93">
        <v>0</v>
      </c>
      <c r="K173" s="94" t="s">
        <v>253</v>
      </c>
      <c r="L173" s="94" t="s">
        <v>254</v>
      </c>
      <c r="M173" s="91" t="s">
        <v>554</v>
      </c>
      <c r="N173" s="91" t="s">
        <v>555</v>
      </c>
      <c r="O173" s="95">
        <v>0</v>
      </c>
      <c r="P173" s="95">
        <v>0.46237563718540359</v>
      </c>
      <c r="Q173" s="95">
        <v>1.5966672624636724</v>
      </c>
      <c r="R173" s="95">
        <v>2.0590428996490759</v>
      </c>
      <c r="T173" s="95">
        <v>0</v>
      </c>
      <c r="U173" s="95">
        <v>0.33855301627285928</v>
      </c>
      <c r="V173" s="95">
        <v>1.1690852073904854</v>
      </c>
      <c r="W173" s="95">
        <v>1.5076382236633448</v>
      </c>
      <c r="Y173" s="95">
        <v>0</v>
      </c>
      <c r="Z173" s="95">
        <v>2.6869218166217238E-2</v>
      </c>
      <c r="AA173" s="95">
        <v>9.2784302553533357E-2</v>
      </c>
      <c r="AB173" s="95">
        <v>0.11965352071975059</v>
      </c>
    </row>
    <row r="174" spans="2:28">
      <c r="B174" s="91" t="s">
        <v>556</v>
      </c>
      <c r="C174" s="91" t="s">
        <v>557</v>
      </c>
      <c r="D174" s="92">
        <v>0</v>
      </c>
      <c r="I174" s="93">
        <v>0</v>
      </c>
      <c r="K174" s="94" t="s">
        <v>257</v>
      </c>
      <c r="L174" s="94" t="s">
        <v>191</v>
      </c>
      <c r="M174" s="91" t="s">
        <v>556</v>
      </c>
      <c r="N174" s="91" t="s">
        <v>557</v>
      </c>
      <c r="O174" s="95">
        <v>0</v>
      </c>
      <c r="P174" s="95">
        <v>0</v>
      </c>
      <c r="Q174" s="95">
        <v>9.5592286560423751</v>
      </c>
      <c r="R174" s="95">
        <v>9.5592286560423751</v>
      </c>
      <c r="T174" s="95">
        <v>0</v>
      </c>
      <c r="U174" s="95">
        <v>0</v>
      </c>
      <c r="V174" s="95">
        <v>8.2003432044625146</v>
      </c>
      <c r="W174" s="95">
        <v>8.2003432044625146</v>
      </c>
      <c r="Y174" s="95">
        <v>0</v>
      </c>
      <c r="Z174" s="95">
        <v>0</v>
      </c>
      <c r="AA174" s="95">
        <v>0.81742264870747938</v>
      </c>
      <c r="AB174" s="95">
        <v>0.81742264870747938</v>
      </c>
    </row>
    <row r="175" spans="2:28">
      <c r="B175" s="91" t="s">
        <v>558</v>
      </c>
      <c r="C175" s="91" t="s">
        <v>559</v>
      </c>
      <c r="D175" s="92">
        <v>0</v>
      </c>
      <c r="I175" s="93">
        <v>0</v>
      </c>
      <c r="K175" s="94" t="s">
        <v>257</v>
      </c>
      <c r="L175" s="94" t="s">
        <v>191</v>
      </c>
      <c r="M175" s="91" t="s">
        <v>558</v>
      </c>
      <c r="N175" s="91" t="s">
        <v>559</v>
      </c>
      <c r="O175" s="95">
        <v>0</v>
      </c>
      <c r="P175" s="95">
        <v>1.2094321606666749</v>
      </c>
      <c r="Q175" s="95">
        <v>2.4875096473459823</v>
      </c>
      <c r="R175" s="95">
        <v>3.6969418080126575</v>
      </c>
      <c r="T175" s="95">
        <v>0</v>
      </c>
      <c r="U175" s="95">
        <v>0.86226176192715331</v>
      </c>
      <c r="V175" s="95">
        <v>1.7734640446050438</v>
      </c>
      <c r="W175" s="95">
        <v>2.6357258065321973</v>
      </c>
      <c r="Y175" s="95">
        <v>0</v>
      </c>
      <c r="Z175" s="95">
        <v>8.4255494459557601E-2</v>
      </c>
      <c r="AA175" s="95">
        <v>0.17329318842863023</v>
      </c>
      <c r="AB175" s="95">
        <v>0.25754868288818783</v>
      </c>
    </row>
    <row r="176" spans="2:28">
      <c r="B176" s="91" t="s">
        <v>560</v>
      </c>
      <c r="C176" s="91" t="s">
        <v>561</v>
      </c>
      <c r="D176" s="92">
        <v>0</v>
      </c>
      <c r="I176" s="93">
        <v>0</v>
      </c>
      <c r="K176" s="94" t="s">
        <v>257</v>
      </c>
      <c r="L176" s="94" t="s">
        <v>191</v>
      </c>
      <c r="M176" s="91" t="s">
        <v>560</v>
      </c>
      <c r="N176" s="91" t="s">
        <v>561</v>
      </c>
      <c r="O176" s="95">
        <v>0</v>
      </c>
      <c r="P176" s="95">
        <v>0</v>
      </c>
      <c r="Q176" s="95">
        <v>0</v>
      </c>
      <c r="R176" s="95">
        <v>0</v>
      </c>
      <c r="T176" s="95">
        <v>0</v>
      </c>
      <c r="U176" s="95">
        <v>0</v>
      </c>
      <c r="V176" s="95">
        <v>0</v>
      </c>
      <c r="W176" s="95">
        <v>0</v>
      </c>
      <c r="Y176" s="95">
        <v>0</v>
      </c>
      <c r="Z176" s="95">
        <v>0</v>
      </c>
      <c r="AA176" s="95">
        <v>0</v>
      </c>
      <c r="AB176" s="95">
        <v>0</v>
      </c>
    </row>
    <row r="177" spans="2:28">
      <c r="B177" s="91" t="s">
        <v>562</v>
      </c>
      <c r="C177" s="91" t="s">
        <v>563</v>
      </c>
      <c r="D177" s="92">
        <v>0</v>
      </c>
      <c r="I177" s="93">
        <v>0</v>
      </c>
      <c r="K177" s="94" t="s">
        <v>257</v>
      </c>
      <c r="L177" s="94" t="s">
        <v>191</v>
      </c>
      <c r="M177" s="91" t="s">
        <v>562</v>
      </c>
      <c r="N177" s="91" t="s">
        <v>563</v>
      </c>
      <c r="O177" s="95">
        <v>0</v>
      </c>
      <c r="P177" s="95">
        <v>0</v>
      </c>
      <c r="Q177" s="95">
        <v>0</v>
      </c>
      <c r="R177" s="95">
        <v>0</v>
      </c>
      <c r="T177" s="95">
        <v>0</v>
      </c>
      <c r="U177" s="95">
        <v>0</v>
      </c>
      <c r="V177" s="95">
        <v>0</v>
      </c>
      <c r="W177" s="95">
        <v>0</v>
      </c>
      <c r="Y177" s="95">
        <v>0</v>
      </c>
      <c r="Z177" s="95">
        <v>0</v>
      </c>
      <c r="AA177" s="95">
        <v>0</v>
      </c>
      <c r="AB177" s="95">
        <v>0</v>
      </c>
    </row>
    <row r="178" spans="2:28">
      <c r="B178" s="91" t="s">
        <v>564</v>
      </c>
      <c r="C178" s="91" t="s">
        <v>565</v>
      </c>
      <c r="D178" s="92">
        <v>0</v>
      </c>
      <c r="I178" s="93">
        <v>0</v>
      </c>
      <c r="K178" s="94" t="s">
        <v>257</v>
      </c>
      <c r="L178" s="94" t="s">
        <v>191</v>
      </c>
      <c r="M178" s="91" t="s">
        <v>564</v>
      </c>
      <c r="N178" s="91" t="s">
        <v>565</v>
      </c>
      <c r="O178" s="95">
        <v>0</v>
      </c>
      <c r="P178" s="95">
        <v>0</v>
      </c>
      <c r="Q178" s="95">
        <v>6.4104988402337169</v>
      </c>
      <c r="R178" s="95">
        <v>6.4104988402337169</v>
      </c>
      <c r="T178" s="95">
        <v>0</v>
      </c>
      <c r="U178" s="95">
        <v>0</v>
      </c>
      <c r="V178" s="95">
        <v>3.6136155968714618</v>
      </c>
      <c r="W178" s="95">
        <v>3.6136155968714618</v>
      </c>
      <c r="Y178" s="95">
        <v>0</v>
      </c>
      <c r="Z178" s="95">
        <v>0</v>
      </c>
      <c r="AA178" s="95">
        <v>0.59828991169879397</v>
      </c>
      <c r="AB178" s="95">
        <v>0.59828991169879397</v>
      </c>
    </row>
    <row r="179" spans="2:28">
      <c r="B179" s="91" t="s">
        <v>566</v>
      </c>
      <c r="C179" s="91" t="s">
        <v>567</v>
      </c>
      <c r="D179" s="92">
        <v>0</v>
      </c>
      <c r="I179" s="93">
        <v>0</v>
      </c>
      <c r="K179" s="94" t="s">
        <v>257</v>
      </c>
      <c r="L179" s="94" t="s">
        <v>191</v>
      </c>
      <c r="M179" s="91" t="s">
        <v>566</v>
      </c>
      <c r="N179" s="91" t="s">
        <v>567</v>
      </c>
      <c r="O179" s="95">
        <v>0</v>
      </c>
      <c r="P179" s="95">
        <v>0.32239596779233815</v>
      </c>
      <c r="Q179" s="95">
        <v>0.35609880858008564</v>
      </c>
      <c r="R179" s="95">
        <v>0.67849477637242384</v>
      </c>
      <c r="T179" s="95">
        <v>0</v>
      </c>
      <c r="U179" s="95">
        <v>0.20926440475737987</v>
      </c>
      <c r="V179" s="95">
        <v>0.23114062412940245</v>
      </c>
      <c r="W179" s="95">
        <v>0.44040502888678235</v>
      </c>
      <c r="Y179" s="95">
        <v>0</v>
      </c>
      <c r="Z179" s="95">
        <v>3.5353613448424463E-2</v>
      </c>
      <c r="AA179" s="95">
        <v>3.9049432640838495E-2</v>
      </c>
      <c r="AB179" s="95">
        <v>7.4403046089262959E-2</v>
      </c>
    </row>
    <row r="180" spans="2:28">
      <c r="B180" s="91" t="s">
        <v>568</v>
      </c>
      <c r="C180" s="91" t="s">
        <v>569</v>
      </c>
      <c r="D180" s="92">
        <v>0</v>
      </c>
      <c r="I180" s="93">
        <v>0</v>
      </c>
      <c r="K180" s="94" t="s">
        <v>257</v>
      </c>
      <c r="L180" s="94" t="s">
        <v>191</v>
      </c>
      <c r="M180" s="91" t="s">
        <v>568</v>
      </c>
      <c r="N180" s="91" t="s">
        <v>569</v>
      </c>
      <c r="O180" s="95">
        <v>0</v>
      </c>
      <c r="P180" s="95">
        <v>0</v>
      </c>
      <c r="Q180" s="95">
        <v>2.1862752213975449</v>
      </c>
      <c r="R180" s="95">
        <v>2.1862752213975449</v>
      </c>
      <c r="T180" s="95">
        <v>0</v>
      </c>
      <c r="U180" s="95">
        <v>0</v>
      </c>
      <c r="V180" s="95">
        <v>1.4672376119612447</v>
      </c>
      <c r="W180" s="95">
        <v>1.4672376119612447</v>
      </c>
      <c r="Y180" s="95">
        <v>0</v>
      </c>
      <c r="Z180" s="95">
        <v>0</v>
      </c>
      <c r="AA180" s="95">
        <v>0.33191374872812368</v>
      </c>
      <c r="AB180" s="95">
        <v>0.33191374872812368</v>
      </c>
    </row>
    <row r="181" spans="2:28">
      <c r="B181" s="91" t="s">
        <v>570</v>
      </c>
      <c r="C181" s="91" t="s">
        <v>571</v>
      </c>
      <c r="D181" s="92">
        <v>0</v>
      </c>
      <c r="I181" s="93">
        <v>0</v>
      </c>
      <c r="K181" s="94" t="s">
        <v>257</v>
      </c>
      <c r="L181" s="94" t="s">
        <v>191</v>
      </c>
      <c r="M181" s="91" t="s">
        <v>570</v>
      </c>
      <c r="N181" s="91" t="s">
        <v>571</v>
      </c>
      <c r="O181" s="95">
        <v>0</v>
      </c>
      <c r="P181" s="95">
        <v>0</v>
      </c>
      <c r="Q181" s="95">
        <v>0.3211293334932539</v>
      </c>
      <c r="R181" s="95">
        <v>0.3211293334932539</v>
      </c>
      <c r="T181" s="95">
        <v>0</v>
      </c>
      <c r="U181" s="95">
        <v>0</v>
      </c>
      <c r="V181" s="95">
        <v>0.24760583605678016</v>
      </c>
      <c r="W181" s="95">
        <v>0.24760583605678016</v>
      </c>
      <c r="Y181" s="95">
        <v>0</v>
      </c>
      <c r="Z181" s="95">
        <v>0</v>
      </c>
      <c r="AA181" s="95">
        <v>4.9139783814586113E-2</v>
      </c>
      <c r="AB181" s="95">
        <v>4.9139783814586113E-2</v>
      </c>
    </row>
    <row r="182" spans="2:28">
      <c r="B182" s="91" t="s">
        <v>572</v>
      </c>
      <c r="C182" s="91" t="s">
        <v>573</v>
      </c>
      <c r="D182" s="92">
        <v>0</v>
      </c>
      <c r="I182" s="93">
        <v>0</v>
      </c>
      <c r="K182" s="94" t="s">
        <v>257</v>
      </c>
      <c r="L182" s="94" t="s">
        <v>191</v>
      </c>
      <c r="M182" s="91" t="s">
        <v>572</v>
      </c>
      <c r="N182" s="91" t="s">
        <v>573</v>
      </c>
      <c r="O182" s="95">
        <v>0</v>
      </c>
      <c r="P182" s="95">
        <v>6.6139732650585135</v>
      </c>
      <c r="Q182" s="95">
        <v>0.98184825552840804</v>
      </c>
      <c r="R182" s="95">
        <v>7.5958215205869219</v>
      </c>
      <c r="T182" s="95">
        <v>0</v>
      </c>
      <c r="U182" s="95">
        <v>4.4508337711477042</v>
      </c>
      <c r="V182" s="95">
        <v>0.6607289141816084</v>
      </c>
      <c r="W182" s="95">
        <v>5.1115626853293126</v>
      </c>
      <c r="Y182" s="95">
        <v>0</v>
      </c>
      <c r="Z182" s="95">
        <v>0.81863345664960585</v>
      </c>
      <c r="AA182" s="95">
        <v>0.12152662236706142</v>
      </c>
      <c r="AB182" s="95">
        <v>0.94016007901666732</v>
      </c>
    </row>
    <row r="183" spans="2:28">
      <c r="B183" s="91" t="s">
        <v>574</v>
      </c>
      <c r="C183" s="91" t="s">
        <v>575</v>
      </c>
      <c r="D183" s="92">
        <v>0</v>
      </c>
      <c r="I183" s="93">
        <v>0</v>
      </c>
      <c r="K183" s="94" t="s">
        <v>257</v>
      </c>
      <c r="L183" s="94" t="s">
        <v>191</v>
      </c>
      <c r="M183" s="91" t="s">
        <v>574</v>
      </c>
      <c r="N183" s="91" t="s">
        <v>575</v>
      </c>
      <c r="O183" s="95">
        <v>0</v>
      </c>
      <c r="P183" s="95">
        <v>11.115472576988832</v>
      </c>
      <c r="Q183" s="95">
        <v>2.5130341038733808</v>
      </c>
      <c r="R183" s="95">
        <v>13.628506680862213</v>
      </c>
      <c r="T183" s="95">
        <v>0</v>
      </c>
      <c r="U183" s="95">
        <v>7.7645413312208538</v>
      </c>
      <c r="V183" s="95">
        <v>1.7554410782936187</v>
      </c>
      <c r="W183" s="95">
        <v>9.5199824095144727</v>
      </c>
      <c r="Y183" s="95">
        <v>0</v>
      </c>
      <c r="Z183" s="95">
        <v>0.32417982173968241</v>
      </c>
      <c r="AA183" s="95">
        <v>7.3291975863081976E-2</v>
      </c>
      <c r="AB183" s="95">
        <v>0.39747179760276441</v>
      </c>
    </row>
    <row r="184" spans="2:28">
      <c r="B184" s="91" t="s">
        <v>576</v>
      </c>
      <c r="C184" s="91" t="s">
        <v>577</v>
      </c>
      <c r="D184" s="92">
        <v>0</v>
      </c>
      <c r="I184" s="93">
        <v>0</v>
      </c>
      <c r="K184" s="94" t="s">
        <v>257</v>
      </c>
      <c r="L184" s="94" t="s">
        <v>191</v>
      </c>
      <c r="M184" s="91" t="s">
        <v>576</v>
      </c>
      <c r="N184" s="91" t="s">
        <v>577</v>
      </c>
      <c r="O184" s="95">
        <v>0</v>
      </c>
      <c r="P184" s="95">
        <v>4.0304583011769184</v>
      </c>
      <c r="Q184" s="95">
        <v>1.0783629103506458</v>
      </c>
      <c r="R184" s="95">
        <v>5.1088212115275642</v>
      </c>
      <c r="T184" s="95">
        <v>0</v>
      </c>
      <c r="U184" s="95">
        <v>3.0510685244024867</v>
      </c>
      <c r="V184" s="95">
        <v>0.81632382418971294</v>
      </c>
      <c r="W184" s="95">
        <v>3.8673923485921997</v>
      </c>
      <c r="Y184" s="95">
        <v>0</v>
      </c>
      <c r="Z184" s="95">
        <v>0.13328973293379842</v>
      </c>
      <c r="AA184" s="95">
        <v>3.5662124152079623E-2</v>
      </c>
      <c r="AB184" s="95">
        <v>0.16895185708587804</v>
      </c>
    </row>
    <row r="185" spans="2:28">
      <c r="B185" s="91" t="s">
        <v>578</v>
      </c>
      <c r="C185" s="91" t="s">
        <v>579</v>
      </c>
      <c r="D185" s="92">
        <v>17</v>
      </c>
      <c r="I185" s="93">
        <v>17</v>
      </c>
      <c r="K185" s="94" t="s">
        <v>257</v>
      </c>
      <c r="L185" s="94" t="s">
        <v>191</v>
      </c>
      <c r="M185" s="91" t="s">
        <v>578</v>
      </c>
      <c r="N185" s="91" t="s">
        <v>579</v>
      </c>
      <c r="O185" s="95">
        <v>8.5577219379505802</v>
      </c>
      <c r="P185" s="95">
        <v>16.909235926671691</v>
      </c>
      <c r="Q185" s="95">
        <v>2.2133241678592523</v>
      </c>
      <c r="R185" s="95">
        <v>27.680282032481525</v>
      </c>
      <c r="T185" s="95">
        <v>4.5551910274242555</v>
      </c>
      <c r="U185" s="95">
        <v>9.0006195962264233</v>
      </c>
      <c r="V185" s="95">
        <v>1.1781306360870387</v>
      </c>
      <c r="W185" s="95">
        <v>14.733941259737717</v>
      </c>
      <c r="Y185" s="95">
        <v>0.17501438913967002</v>
      </c>
      <c r="Z185" s="95">
        <v>0.34581160944260847</v>
      </c>
      <c r="AA185" s="95">
        <v>4.5264800611028277E-2</v>
      </c>
      <c r="AB185" s="95">
        <v>0.56609079919330685</v>
      </c>
    </row>
    <row r="186" spans="2:28">
      <c r="B186" s="91" t="s">
        <v>580</v>
      </c>
      <c r="C186" s="91" t="s">
        <v>581</v>
      </c>
      <c r="D186" s="92">
        <v>0</v>
      </c>
      <c r="I186" s="93">
        <v>0</v>
      </c>
      <c r="K186" s="94" t="s">
        <v>257</v>
      </c>
      <c r="L186" s="94" t="s">
        <v>191</v>
      </c>
      <c r="M186" s="91" t="s">
        <v>580</v>
      </c>
      <c r="N186" s="91" t="s">
        <v>581</v>
      </c>
      <c r="O186" s="95">
        <v>0</v>
      </c>
      <c r="P186" s="95">
        <v>5.6818835340889686</v>
      </c>
      <c r="Q186" s="95">
        <v>3.3644710840964667</v>
      </c>
      <c r="R186" s="95">
        <v>9.0463546181854362</v>
      </c>
      <c r="T186" s="95">
        <v>0</v>
      </c>
      <c r="U186" s="95">
        <v>2.569839132598926</v>
      </c>
      <c r="V186" s="95">
        <v>1.5217048009758183</v>
      </c>
      <c r="W186" s="95">
        <v>4.0915439335747443</v>
      </c>
      <c r="Y186" s="95">
        <v>0</v>
      </c>
      <c r="Z186" s="95">
        <v>0.42085640614570619</v>
      </c>
      <c r="AA186" s="95">
        <v>0.24920595442317903</v>
      </c>
      <c r="AB186" s="95">
        <v>0.67006236056888524</v>
      </c>
    </row>
    <row r="187" spans="2:28">
      <c r="B187" s="91" t="s">
        <v>582</v>
      </c>
      <c r="C187" s="91" t="s">
        <v>583</v>
      </c>
      <c r="D187" s="92">
        <v>0</v>
      </c>
      <c r="I187" s="93">
        <v>0</v>
      </c>
      <c r="K187" s="94" t="s">
        <v>257</v>
      </c>
      <c r="L187" s="94" t="s">
        <v>191</v>
      </c>
      <c r="M187" s="91" t="s">
        <v>582</v>
      </c>
      <c r="N187" s="91" t="s">
        <v>583</v>
      </c>
      <c r="O187" s="95">
        <v>0</v>
      </c>
      <c r="P187" s="95">
        <v>13.551782192856791</v>
      </c>
      <c r="Q187" s="95">
        <v>1.582565205217261</v>
      </c>
      <c r="R187" s="95">
        <v>15.134347398074052</v>
      </c>
      <c r="T187" s="95">
        <v>0</v>
      </c>
      <c r="U187" s="95">
        <v>4.0986651662115419</v>
      </c>
      <c r="V187" s="95">
        <v>0.47863851319138101</v>
      </c>
      <c r="W187" s="95">
        <v>4.5773036794029229</v>
      </c>
      <c r="Y187" s="95">
        <v>0</v>
      </c>
      <c r="Z187" s="95">
        <v>1.0032770897306091</v>
      </c>
      <c r="AA187" s="95">
        <v>0.11716181612158798</v>
      </c>
      <c r="AB187" s="95">
        <v>1.1204389058521971</v>
      </c>
    </row>
    <row r="188" spans="2:28">
      <c r="B188" s="91" t="s">
        <v>584</v>
      </c>
      <c r="C188" s="91" t="s">
        <v>585</v>
      </c>
      <c r="D188" s="92">
        <v>119</v>
      </c>
      <c r="I188" s="93">
        <v>119</v>
      </c>
      <c r="K188" s="94" t="s">
        <v>257</v>
      </c>
      <c r="L188" s="94" t="s">
        <v>191</v>
      </c>
      <c r="M188" s="91" t="s">
        <v>584</v>
      </c>
      <c r="N188" s="91" t="s">
        <v>585</v>
      </c>
      <c r="O188" s="95">
        <v>73.786770539722312</v>
      </c>
      <c r="P188" s="95">
        <v>61.810953728945606</v>
      </c>
      <c r="Q188" s="95">
        <v>12.230190782434626</v>
      </c>
      <c r="R188" s="95">
        <v>147.82791505110254</v>
      </c>
      <c r="T188" s="95">
        <v>53.115334147529971</v>
      </c>
      <c r="U188" s="95">
        <v>44.494554203629676</v>
      </c>
      <c r="V188" s="95">
        <v>8.8038907970277052</v>
      </c>
      <c r="W188" s="95">
        <v>106.41377914818734</v>
      </c>
      <c r="Y188" s="95">
        <v>9.2494726726718977</v>
      </c>
      <c r="Z188" s="95">
        <v>7.7482551845779852</v>
      </c>
      <c r="AA188" s="95">
        <v>1.5331043030646581</v>
      </c>
      <c r="AB188" s="95">
        <v>18.530832160314542</v>
      </c>
    </row>
    <row r="189" spans="2:28">
      <c r="B189" s="91" t="s">
        <v>586</v>
      </c>
      <c r="C189" s="91" t="s">
        <v>587</v>
      </c>
      <c r="D189" s="92">
        <v>0</v>
      </c>
      <c r="I189" s="93">
        <v>0</v>
      </c>
      <c r="K189" s="94" t="s">
        <v>257</v>
      </c>
      <c r="L189" s="94" t="s">
        <v>191</v>
      </c>
      <c r="M189" s="91" t="s">
        <v>586</v>
      </c>
      <c r="N189" s="91" t="s">
        <v>587</v>
      </c>
      <c r="O189" s="95">
        <v>0</v>
      </c>
      <c r="P189" s="95">
        <v>0</v>
      </c>
      <c r="Q189" s="95">
        <v>1.7231889000064369</v>
      </c>
      <c r="R189" s="95">
        <v>1.7231889000064369</v>
      </c>
      <c r="T189" s="95">
        <v>0</v>
      </c>
      <c r="U189" s="95">
        <v>0</v>
      </c>
      <c r="V189" s="95">
        <v>0.84034082984830505</v>
      </c>
      <c r="W189" s="95">
        <v>0.84034082984830505</v>
      </c>
      <c r="Y189" s="95">
        <v>0</v>
      </c>
      <c r="Z189" s="95">
        <v>0</v>
      </c>
      <c r="AA189" s="95">
        <v>0.1718496997039784</v>
      </c>
      <c r="AB189" s="95">
        <v>0.1718496997039784</v>
      </c>
    </row>
    <row r="190" spans="2:28">
      <c r="B190" s="91" t="s">
        <v>588</v>
      </c>
      <c r="C190" s="91" t="s">
        <v>589</v>
      </c>
      <c r="D190" s="92">
        <v>1200</v>
      </c>
      <c r="I190" s="93">
        <v>1200</v>
      </c>
      <c r="K190" s="94" t="s">
        <v>257</v>
      </c>
      <c r="L190" s="94" t="s">
        <v>191</v>
      </c>
      <c r="M190" s="91" t="s">
        <v>588</v>
      </c>
      <c r="N190" s="91" t="s">
        <v>589</v>
      </c>
      <c r="O190" s="95">
        <v>956.84423981940847</v>
      </c>
      <c r="P190" s="95">
        <v>5.4243458305387549</v>
      </c>
      <c r="Q190" s="95">
        <v>24.128235437048183</v>
      </c>
      <c r="R190" s="95">
        <v>986.39682108699537</v>
      </c>
      <c r="T190" s="95">
        <v>386.17644691886818</v>
      </c>
      <c r="U190" s="95">
        <v>2.1892325966157151</v>
      </c>
      <c r="V190" s="95">
        <v>9.7380073409438026</v>
      </c>
      <c r="W190" s="95">
        <v>398.10368685642771</v>
      </c>
      <c r="Y190" s="95">
        <v>182.3668573556607</v>
      </c>
      <c r="Z190" s="95">
        <v>1.0338369205340425</v>
      </c>
      <c r="AA190" s="95">
        <v>4.5986486484178872</v>
      </c>
      <c r="AB190" s="95">
        <v>187.99934292461262</v>
      </c>
    </row>
    <row r="191" spans="2:28">
      <c r="B191" s="91" t="s">
        <v>590</v>
      </c>
      <c r="C191" s="91" t="s">
        <v>591</v>
      </c>
      <c r="D191" s="92">
        <v>0</v>
      </c>
      <c r="I191" s="93">
        <v>0</v>
      </c>
      <c r="K191" s="94" t="s">
        <v>257</v>
      </c>
      <c r="L191" s="94" t="s">
        <v>191</v>
      </c>
      <c r="M191" s="91" t="s">
        <v>590</v>
      </c>
      <c r="N191" s="91" t="s">
        <v>591</v>
      </c>
      <c r="O191" s="95">
        <v>0</v>
      </c>
      <c r="P191" s="95">
        <v>2.7582307355590339</v>
      </c>
      <c r="Q191" s="95">
        <v>5.7787789986041087</v>
      </c>
      <c r="R191" s="95">
        <v>8.5370097341631421</v>
      </c>
      <c r="T191" s="95">
        <v>0</v>
      </c>
      <c r="U191" s="95">
        <v>1.8791367569969308</v>
      </c>
      <c r="V191" s="95">
        <v>3.936986085624917</v>
      </c>
      <c r="W191" s="95">
        <v>5.8161228426218479</v>
      </c>
      <c r="Y191" s="95">
        <v>0</v>
      </c>
      <c r="Z191" s="95">
        <v>0.251201353581813</v>
      </c>
      <c r="AA191" s="95">
        <v>0.52629284699972367</v>
      </c>
      <c r="AB191" s="95">
        <v>0.77749420058153662</v>
      </c>
    </row>
    <row r="192" spans="2:28">
      <c r="B192" s="91" t="s">
        <v>592</v>
      </c>
      <c r="C192" s="91" t="s">
        <v>593</v>
      </c>
      <c r="D192" s="92">
        <v>1542</v>
      </c>
      <c r="I192" s="93">
        <v>1542</v>
      </c>
      <c r="K192" s="94" t="s">
        <v>257</v>
      </c>
      <c r="L192" s="94" t="s">
        <v>191</v>
      </c>
      <c r="M192" s="91" t="s">
        <v>592</v>
      </c>
      <c r="N192" s="91" t="s">
        <v>593</v>
      </c>
      <c r="O192" s="95">
        <v>1153.7608961968801</v>
      </c>
      <c r="P192" s="95">
        <v>9.2546069292009179</v>
      </c>
      <c r="Q192" s="95">
        <v>7.625128689975063</v>
      </c>
      <c r="R192" s="95">
        <v>1170.6406318160562</v>
      </c>
      <c r="T192" s="95">
        <v>811.06991196304114</v>
      </c>
      <c r="U192" s="95">
        <v>6.5057961767137904</v>
      </c>
      <c r="V192" s="95">
        <v>5.3603068674547929</v>
      </c>
      <c r="W192" s="95">
        <v>822.93601500720979</v>
      </c>
      <c r="Y192" s="95">
        <v>101.74090365213287</v>
      </c>
      <c r="Z192" s="95">
        <v>0.81608942981676513</v>
      </c>
      <c r="AA192" s="95">
        <v>0.67239883578918336</v>
      </c>
      <c r="AB192" s="95">
        <v>103.22939191773882</v>
      </c>
    </row>
    <row r="193" spans="2:28">
      <c r="B193" s="91" t="s">
        <v>594</v>
      </c>
      <c r="C193" s="91" t="s">
        <v>595</v>
      </c>
      <c r="D193" s="92">
        <v>0</v>
      </c>
      <c r="I193" s="93">
        <v>0</v>
      </c>
      <c r="K193" s="94" t="s">
        <v>257</v>
      </c>
      <c r="L193" s="94" t="s">
        <v>191</v>
      </c>
      <c r="M193" s="91" t="s">
        <v>594</v>
      </c>
      <c r="N193" s="91" t="s">
        <v>595</v>
      </c>
      <c r="O193" s="95">
        <v>0</v>
      </c>
      <c r="P193" s="95">
        <v>3.9635595988948227</v>
      </c>
      <c r="Q193" s="95">
        <v>8.117858476112108</v>
      </c>
      <c r="R193" s="95">
        <v>12.08141807500693</v>
      </c>
      <c r="T193" s="95">
        <v>0</v>
      </c>
      <c r="U193" s="95">
        <v>2.9048771953273977</v>
      </c>
      <c r="V193" s="95">
        <v>5.9495464553449855</v>
      </c>
      <c r="W193" s="95">
        <v>8.8544236506723841</v>
      </c>
      <c r="Y193" s="95">
        <v>0</v>
      </c>
      <c r="Z193" s="95">
        <v>0.6959428596984496</v>
      </c>
      <c r="AA193" s="95">
        <v>1.4253767356161497</v>
      </c>
      <c r="AB193" s="95">
        <v>2.1213195953145991</v>
      </c>
    </row>
    <row r="194" spans="2:28">
      <c r="B194" s="91" t="s">
        <v>596</v>
      </c>
      <c r="C194" s="91" t="s">
        <v>597</v>
      </c>
      <c r="D194" s="92">
        <v>2</v>
      </c>
      <c r="I194" s="93">
        <v>2</v>
      </c>
      <c r="K194" s="94" t="s">
        <v>223</v>
      </c>
      <c r="L194" s="94" t="s">
        <v>224</v>
      </c>
      <c r="M194" s="91" t="s">
        <v>596</v>
      </c>
      <c r="N194" s="91" t="s">
        <v>597</v>
      </c>
      <c r="O194" s="95">
        <v>2</v>
      </c>
      <c r="P194" s="95">
        <v>5.1177169573398631</v>
      </c>
      <c r="Q194" s="95">
        <v>0.63119986766445602</v>
      </c>
      <c r="R194" s="95">
        <v>7.7489168250043194</v>
      </c>
      <c r="T194" s="95">
        <v>7.4955495174739997E-2</v>
      </c>
      <c r="U194" s="95">
        <v>0.19180050435078658</v>
      </c>
      <c r="V194" s="95">
        <v>2.365594931750983E-2</v>
      </c>
      <c r="W194" s="95">
        <v>0.29041194884303639</v>
      </c>
      <c r="Y194" s="95">
        <v>0</v>
      </c>
      <c r="Z194" s="95">
        <v>0</v>
      </c>
      <c r="AA194" s="95">
        <v>0</v>
      </c>
      <c r="AB194" s="95">
        <v>0</v>
      </c>
    </row>
    <row r="195" spans="2:28">
      <c r="B195" s="91" t="s">
        <v>598</v>
      </c>
      <c r="C195" s="91" t="s">
        <v>261</v>
      </c>
      <c r="D195" s="92">
        <v>0</v>
      </c>
      <c r="I195" s="93">
        <v>0</v>
      </c>
      <c r="K195" s="94" t="s">
        <v>260</v>
      </c>
      <c r="L195" s="94" t="s">
        <v>261</v>
      </c>
      <c r="M195" s="91" t="s">
        <v>598</v>
      </c>
      <c r="N195" s="91" t="s">
        <v>261</v>
      </c>
      <c r="O195" s="95">
        <v>0</v>
      </c>
      <c r="P195" s="95">
        <v>8.3925317061504074</v>
      </c>
      <c r="Q195" s="95">
        <v>1.7273447099575499</v>
      </c>
      <c r="R195" s="95">
        <v>10.119876416107957</v>
      </c>
      <c r="T195" s="95">
        <v>0</v>
      </c>
      <c r="U195" s="95">
        <v>3.4697252667511429</v>
      </c>
      <c r="V195" s="95">
        <v>0.71413630527441507</v>
      </c>
      <c r="W195" s="95">
        <v>4.1838615720255579</v>
      </c>
      <c r="Y195" s="95">
        <v>0</v>
      </c>
      <c r="Z195" s="95">
        <v>1.6360692226247683E-2</v>
      </c>
      <c r="AA195" s="95">
        <v>3.3673456541775107E-3</v>
      </c>
      <c r="AB195" s="95">
        <v>1.9728037880425195E-2</v>
      </c>
    </row>
    <row r="196" spans="2:28">
      <c r="D196" s="92">
        <v>3063</v>
      </c>
      <c r="I196" s="93">
        <v>3063</v>
      </c>
      <c r="K196" s="191" t="s">
        <v>264</v>
      </c>
      <c r="L196" s="193"/>
      <c r="M196" s="193"/>
      <c r="N196" s="192"/>
      <c r="O196" s="95">
        <v>2366.0144820479559</v>
      </c>
      <c r="P196" s="95">
        <v>721.70208941762621</v>
      </c>
      <c r="Q196" s="95">
        <v>406.96943409273956</v>
      </c>
      <c r="R196" s="95">
        <v>3494.6860055583224</v>
      </c>
      <c r="T196" s="95">
        <v>1371.6485970578703</v>
      </c>
      <c r="U196" s="95">
        <v>397.45300400560939</v>
      </c>
      <c r="V196" s="95">
        <v>270.52007515417682</v>
      </c>
      <c r="W196" s="95">
        <v>2039.6216762176559</v>
      </c>
      <c r="Y196" s="95">
        <v>299.2949423092391</v>
      </c>
      <c r="Z196" s="95">
        <v>44.723365169242626</v>
      </c>
      <c r="AA196" s="95">
        <v>26.547937005765398</v>
      </c>
      <c r="AB196" s="95">
        <v>370.56624448424714</v>
      </c>
    </row>
  </sheetData>
  <mergeCells count="8">
    <mergeCell ref="AG7:AJ7"/>
    <mergeCell ref="AL7:AO7"/>
    <mergeCell ref="AQ7:AT7"/>
    <mergeCell ref="AE22:AF22"/>
    <mergeCell ref="K196:N196"/>
    <mergeCell ref="O7:R7"/>
    <mergeCell ref="T7:W7"/>
    <mergeCell ref="Y7:AB7"/>
  </mergeCells>
  <phoneticPr fontId="2"/>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028B9-62E9-4AE7-BE07-599DF130FAFD}">
  <sheetPr>
    <tabColor rgb="FFFFC000"/>
  </sheetPr>
  <dimension ref="A2:I192"/>
  <sheetViews>
    <sheetView showGridLines="0" view="pageBreakPreview" zoomScaleNormal="115" zoomScaleSheetLayoutView="100" workbookViewId="0">
      <selection activeCell="E17" sqref="E17"/>
    </sheetView>
  </sheetViews>
  <sheetFormatPr defaultRowHeight="14.25"/>
  <cols>
    <col min="1" max="1" width="3.625" style="100" customWidth="1"/>
    <col min="2" max="2" width="3.5" style="100" customWidth="1"/>
    <col min="3" max="3" width="3.625" style="100" customWidth="1"/>
    <col min="4" max="4" width="21.75" style="100" customWidth="1"/>
    <col min="5" max="6" width="16.375" style="100" customWidth="1"/>
    <col min="7" max="7" width="14.125" style="100" customWidth="1"/>
    <col min="8" max="8" width="3.5" style="100" customWidth="1"/>
    <col min="9" max="16384" width="9" style="100"/>
  </cols>
  <sheetData>
    <row r="2" spans="1:9" ht="15" thickBot="1"/>
    <row r="3" spans="1:9" ht="25.5" customHeight="1" thickBot="1">
      <c r="B3" s="194" t="s">
        <v>621</v>
      </c>
      <c r="C3" s="195"/>
      <c r="D3" s="195"/>
      <c r="E3" s="195"/>
      <c r="F3" s="195"/>
      <c r="G3" s="196"/>
    </row>
    <row r="4" spans="1:9">
      <c r="B4" s="197" t="s">
        <v>599</v>
      </c>
      <c r="C4" s="197"/>
      <c r="D4" s="197"/>
      <c r="E4" s="197"/>
      <c r="F4" s="197"/>
      <c r="G4" s="197"/>
      <c r="H4" s="101"/>
    </row>
    <row r="7" spans="1:9" ht="21" customHeight="1">
      <c r="B7" s="100" t="s">
        <v>600</v>
      </c>
      <c r="G7" s="102"/>
    </row>
    <row r="8" spans="1:9">
      <c r="E8" s="101" t="s">
        <v>601</v>
      </c>
      <c r="G8" s="102"/>
    </row>
    <row r="9" spans="1:9" ht="28.5" customHeight="1">
      <c r="C9" s="103" t="s">
        <v>602</v>
      </c>
      <c r="D9" s="103"/>
      <c r="E9" s="104">
        <v>3063</v>
      </c>
      <c r="F9" s="105"/>
      <c r="G9" s="106"/>
    </row>
    <row r="10" spans="1:9" ht="28.5" customHeight="1">
      <c r="C10" s="107" t="s">
        <v>603</v>
      </c>
      <c r="D10" s="107"/>
      <c r="E10" s="107">
        <v>2366.0144820479559</v>
      </c>
      <c r="F10" s="105"/>
      <c r="G10" s="108"/>
    </row>
    <row r="11" spans="1:9" ht="24" customHeight="1">
      <c r="C11" s="109" t="s">
        <v>604</v>
      </c>
      <c r="D11" s="109"/>
      <c r="E11" s="110">
        <v>0.64946920787899376</v>
      </c>
      <c r="F11" s="105"/>
    </row>
    <row r="12" spans="1:9" ht="24" customHeight="1">
      <c r="B12" s="111"/>
      <c r="C12" s="112" t="s">
        <v>605</v>
      </c>
      <c r="D12" s="113"/>
      <c r="E12" s="114"/>
    </row>
    <row r="13" spans="1:9" ht="15" customHeight="1">
      <c r="B13" s="111"/>
      <c r="C13" s="114"/>
      <c r="D13" s="113"/>
      <c r="E13" s="114"/>
    </row>
    <row r="14" spans="1:9" s="115" customFormat="1" ht="18" customHeight="1">
      <c r="B14" s="116" t="s">
        <v>606</v>
      </c>
      <c r="C14" s="117"/>
      <c r="D14" s="117"/>
      <c r="E14" s="117"/>
      <c r="F14" s="117"/>
    </row>
    <row r="15" spans="1:9" s="115" customFormat="1" ht="12">
      <c r="B15" s="117"/>
      <c r="C15" s="117"/>
      <c r="D15" s="117"/>
      <c r="E15" s="117"/>
      <c r="F15" s="117"/>
      <c r="G15" s="118"/>
    </row>
    <row r="16" spans="1:9" s="115" customFormat="1" ht="18" customHeight="1">
      <c r="A16" s="117"/>
      <c r="C16" s="119"/>
      <c r="D16" s="120"/>
      <c r="E16" s="121" t="s">
        <v>607</v>
      </c>
      <c r="F16" s="120"/>
      <c r="G16" s="122" t="s">
        <v>608</v>
      </c>
      <c r="H16" s="123"/>
      <c r="I16" s="124"/>
    </row>
    <row r="17" spans="1:9" s="115" customFormat="1" ht="18" customHeight="1">
      <c r="A17" s="117"/>
      <c r="C17" s="125"/>
      <c r="D17" s="123" t="s">
        <v>609</v>
      </c>
      <c r="E17" s="125"/>
      <c r="F17" s="119" t="s">
        <v>610</v>
      </c>
      <c r="G17" s="126"/>
      <c r="H17" s="123"/>
      <c r="I17" s="124"/>
    </row>
    <row r="18" spans="1:9" s="115" customFormat="1" ht="18" customHeight="1">
      <c r="A18" s="117"/>
      <c r="C18" s="127"/>
      <c r="D18" s="128"/>
      <c r="E18" s="129" t="s">
        <v>601</v>
      </c>
      <c r="F18" s="129" t="s">
        <v>601</v>
      </c>
      <c r="G18" s="130" t="s">
        <v>611</v>
      </c>
      <c r="H18" s="123"/>
      <c r="I18" s="124"/>
    </row>
    <row r="19" spans="1:9" s="115" customFormat="1" ht="18" customHeight="1">
      <c r="A19" s="117"/>
      <c r="C19" s="131" t="s">
        <v>612</v>
      </c>
      <c r="D19" s="132"/>
      <c r="E19" s="131">
        <v>3494.6860055583224</v>
      </c>
      <c r="F19" s="131">
        <v>2039.6216762176559</v>
      </c>
      <c r="G19" s="131">
        <v>370.56624448424714</v>
      </c>
      <c r="H19" s="125"/>
      <c r="I19" s="123"/>
    </row>
    <row r="20" spans="1:9" s="115" customFormat="1" ht="18" customHeight="1">
      <c r="A20" s="117"/>
      <c r="C20" s="125"/>
      <c r="D20" s="133" t="s">
        <v>613</v>
      </c>
      <c r="E20" s="134">
        <v>2366.0144820479559</v>
      </c>
      <c r="F20" s="134">
        <v>1371.6485970578703</v>
      </c>
      <c r="G20" s="134">
        <v>299.2949423092391</v>
      </c>
      <c r="H20" s="135"/>
      <c r="I20" s="136"/>
    </row>
    <row r="21" spans="1:9" s="115" customFormat="1" ht="18" customHeight="1">
      <c r="A21" s="117"/>
      <c r="C21" s="137"/>
      <c r="D21" s="138" t="s">
        <v>614</v>
      </c>
      <c r="E21" s="139">
        <v>721.70208941762621</v>
      </c>
      <c r="F21" s="139">
        <v>397.45300400560939</v>
      </c>
      <c r="G21" s="139">
        <v>44.723365169242626</v>
      </c>
      <c r="H21" s="135"/>
      <c r="I21" s="136"/>
    </row>
    <row r="22" spans="1:9" s="115" customFormat="1" ht="18" customHeight="1">
      <c r="A22" s="117"/>
      <c r="C22" s="127"/>
      <c r="D22" s="140" t="s">
        <v>615</v>
      </c>
      <c r="E22" s="141">
        <v>406.96943409273956</v>
      </c>
      <c r="F22" s="141">
        <v>270.52007515417682</v>
      </c>
      <c r="G22" s="141">
        <v>26.547937005765398</v>
      </c>
      <c r="H22" s="135"/>
      <c r="I22" s="136"/>
    </row>
    <row r="23" spans="1:9" s="115" customFormat="1" ht="18" customHeight="1">
      <c r="A23" s="117"/>
      <c r="C23" s="142" t="s">
        <v>616</v>
      </c>
      <c r="D23" s="143"/>
      <c r="E23" s="144">
        <v>1.4770349176110791</v>
      </c>
      <c r="F23" s="145"/>
      <c r="G23" s="146"/>
      <c r="H23" s="146"/>
      <c r="I23" s="146"/>
    </row>
    <row r="24" spans="1:9" s="115" customFormat="1" ht="18" customHeight="1">
      <c r="A24" s="117"/>
      <c r="C24" s="142" t="s">
        <v>617</v>
      </c>
      <c r="D24" s="147"/>
      <c r="E24" s="148">
        <v>1.1409356857846302</v>
      </c>
      <c r="F24" s="145"/>
      <c r="G24" s="146"/>
      <c r="H24" s="146"/>
      <c r="I24" s="146"/>
    </row>
    <row r="26" spans="1:9">
      <c r="C26" s="100" t="s">
        <v>618</v>
      </c>
    </row>
    <row r="27" spans="1:9">
      <c r="C27" s="100" t="s">
        <v>619</v>
      </c>
      <c r="D27" s="149"/>
    </row>
    <row r="29" spans="1:9">
      <c r="C29" s="150" t="s">
        <v>620</v>
      </c>
    </row>
    <row r="30" spans="1:9">
      <c r="C30" s="151"/>
    </row>
    <row r="192" spans="6:6">
      <c r="F192" s="152"/>
    </row>
  </sheetData>
  <mergeCells count="2">
    <mergeCell ref="B3:G3"/>
    <mergeCell ref="B4:G4"/>
  </mergeCells>
  <phoneticPr fontId="2"/>
  <pageMargins left="0.78740157480314965" right="0.78740157480314965" top="0.98425196850393704" bottom="0.98425196850393704" header="0.51181102362204722" footer="0.51181102362204722"/>
  <pageSetup paperSize="9" scale="85" orientation="portrait" blackAndWhite="1"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P25"/>
  <sheetViews>
    <sheetView topLeftCell="A3" zoomScaleNormal="100" workbookViewId="0">
      <selection activeCell="C16" sqref="C16"/>
    </sheetView>
  </sheetViews>
  <sheetFormatPr defaultRowHeight="13.5"/>
  <cols>
    <col min="1" max="1" width="5.25" customWidth="1"/>
  </cols>
  <sheetData>
    <row r="2" spans="2:16">
      <c r="B2" s="61" t="s">
        <v>184</v>
      </c>
    </row>
    <row r="3" spans="2:16">
      <c r="K3" s="82" t="s">
        <v>194</v>
      </c>
    </row>
    <row r="4" spans="2:16">
      <c r="B4" s="60" t="s">
        <v>75</v>
      </c>
      <c r="C4" s="60" t="s">
        <v>76</v>
      </c>
      <c r="D4" s="60" t="s">
        <v>77</v>
      </c>
      <c r="E4" s="60" t="s">
        <v>78</v>
      </c>
      <c r="F4" s="60" t="s">
        <v>79</v>
      </c>
      <c r="G4" s="60"/>
      <c r="H4" s="60" t="s">
        <v>80</v>
      </c>
      <c r="I4" s="60" t="s">
        <v>81</v>
      </c>
      <c r="K4" s="81" t="s">
        <v>196</v>
      </c>
    </row>
    <row r="5" spans="2:16">
      <c r="B5" s="17">
        <v>31</v>
      </c>
      <c r="C5" s="20">
        <v>42000</v>
      </c>
      <c r="D5" s="20">
        <v>36000</v>
      </c>
      <c r="E5" s="20">
        <v>4500</v>
      </c>
      <c r="F5" s="20">
        <v>1500</v>
      </c>
      <c r="G5" s="17"/>
      <c r="H5" s="17">
        <v>950</v>
      </c>
      <c r="I5" s="17">
        <v>397</v>
      </c>
      <c r="K5" s="81" t="s">
        <v>197</v>
      </c>
    </row>
    <row r="6" spans="2:16">
      <c r="B6" s="17">
        <v>11</v>
      </c>
      <c r="C6" s="20">
        <v>3800</v>
      </c>
      <c r="D6" s="20">
        <v>2800</v>
      </c>
      <c r="E6" s="20">
        <v>1000</v>
      </c>
      <c r="F6" s="17"/>
      <c r="G6" s="17"/>
      <c r="H6" s="17">
        <v>50</v>
      </c>
      <c r="I6" s="17">
        <v>56</v>
      </c>
      <c r="K6" s="81" t="s">
        <v>199</v>
      </c>
    </row>
    <row r="7" spans="2:16">
      <c r="B7" s="17"/>
      <c r="C7" s="20">
        <v>45800</v>
      </c>
      <c r="D7" s="20">
        <v>38800</v>
      </c>
      <c r="E7" s="20">
        <v>5500</v>
      </c>
      <c r="F7" s="20">
        <v>1500</v>
      </c>
      <c r="G7" s="17"/>
      <c r="H7" s="20">
        <v>1000</v>
      </c>
      <c r="I7" s="17">
        <v>453</v>
      </c>
      <c r="K7" s="81" t="s">
        <v>195</v>
      </c>
    </row>
    <row r="9" spans="2:16" ht="13.5" customHeight="1">
      <c r="B9" s="72" t="s">
        <v>82</v>
      </c>
      <c r="C9" t="s">
        <v>83</v>
      </c>
      <c r="K9" s="198" t="s">
        <v>201</v>
      </c>
      <c r="L9" s="199"/>
      <c r="M9" s="199"/>
      <c r="N9" s="199"/>
      <c r="O9" s="199"/>
      <c r="P9" s="199"/>
    </row>
    <row r="10" spans="2:16">
      <c r="B10" s="72" t="s">
        <v>84</v>
      </c>
      <c r="C10" t="s">
        <v>193</v>
      </c>
      <c r="K10" s="199"/>
      <c r="L10" s="199"/>
      <c r="M10" s="199"/>
      <c r="N10" s="199"/>
      <c r="O10" s="199"/>
      <c r="P10" s="199"/>
    </row>
    <row r="11" spans="2:16">
      <c r="B11" s="72" t="s">
        <v>85</v>
      </c>
      <c r="C11" t="s">
        <v>86</v>
      </c>
      <c r="K11" s="199"/>
      <c r="L11" s="199"/>
      <c r="M11" s="199"/>
      <c r="N11" s="199"/>
      <c r="O11" s="199"/>
      <c r="P11" s="199"/>
    </row>
    <row r="12" spans="2:16">
      <c r="B12" s="72" t="s">
        <v>87</v>
      </c>
      <c r="C12" t="s">
        <v>88</v>
      </c>
    </row>
    <row r="13" spans="2:16">
      <c r="C13" t="s">
        <v>89</v>
      </c>
    </row>
    <row r="16" spans="2:16">
      <c r="B16" s="60"/>
      <c r="C16" s="64" t="s">
        <v>90</v>
      </c>
    </row>
    <row r="17" spans="2:3">
      <c r="B17" s="60" t="s">
        <v>91</v>
      </c>
      <c r="C17" s="17">
        <v>657</v>
      </c>
    </row>
    <row r="18" spans="2:3">
      <c r="B18" s="60" t="s">
        <v>92</v>
      </c>
      <c r="C18" s="20">
        <v>1264</v>
      </c>
    </row>
    <row r="19" spans="2:3">
      <c r="B19" s="60" t="s">
        <v>93</v>
      </c>
      <c r="C19" s="20">
        <v>6076</v>
      </c>
    </row>
    <row r="20" spans="2:3">
      <c r="B20" s="60" t="s">
        <v>94</v>
      </c>
      <c r="C20" s="20">
        <v>5745</v>
      </c>
    </row>
    <row r="21" spans="2:3">
      <c r="B21" s="60" t="s">
        <v>95</v>
      </c>
      <c r="C21" s="20">
        <v>2233</v>
      </c>
    </row>
    <row r="22" spans="2:3">
      <c r="B22" s="60" t="s">
        <v>96</v>
      </c>
      <c r="C22" s="20">
        <v>1388</v>
      </c>
    </row>
    <row r="23" spans="2:3">
      <c r="B23" s="60" t="s">
        <v>97</v>
      </c>
      <c r="C23" s="20">
        <v>1819</v>
      </c>
    </row>
    <row r="24" spans="2:3">
      <c r="B24" s="60" t="s">
        <v>98</v>
      </c>
      <c r="C24" s="17">
        <v>818</v>
      </c>
    </row>
    <row r="25" spans="2:3">
      <c r="B25" s="65" t="s">
        <v>99</v>
      </c>
      <c r="C25" s="20">
        <v>20000</v>
      </c>
    </row>
  </sheetData>
  <mergeCells count="1">
    <mergeCell ref="K9:P1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2:L39"/>
  <sheetViews>
    <sheetView topLeftCell="A18" zoomScaleNormal="100" workbookViewId="0">
      <selection activeCell="H13" sqref="H13"/>
    </sheetView>
  </sheetViews>
  <sheetFormatPr defaultRowHeight="13.5"/>
  <cols>
    <col min="2" max="2" width="22.125" customWidth="1"/>
    <col min="4" max="12" width="10.5" customWidth="1"/>
  </cols>
  <sheetData>
    <row r="2" spans="2:12">
      <c r="B2" s="61" t="s">
        <v>100</v>
      </c>
    </row>
    <row r="4" spans="2:12">
      <c r="B4" t="s">
        <v>85</v>
      </c>
      <c r="C4" t="s">
        <v>86</v>
      </c>
    </row>
    <row r="5" spans="2:12">
      <c r="L5" t="s">
        <v>101</v>
      </c>
    </row>
    <row r="6" spans="2:12">
      <c r="B6" s="17" t="s">
        <v>102</v>
      </c>
      <c r="C6" s="66" t="s">
        <v>52</v>
      </c>
      <c r="D6" s="180" t="s">
        <v>103</v>
      </c>
      <c r="E6" s="181" t="s">
        <v>104</v>
      </c>
      <c r="F6" s="181" t="s">
        <v>105</v>
      </c>
      <c r="G6" s="181" t="s">
        <v>106</v>
      </c>
      <c r="H6" s="181" t="s">
        <v>107</v>
      </c>
      <c r="I6" s="181" t="s">
        <v>108</v>
      </c>
      <c r="J6" s="181" t="s">
        <v>109</v>
      </c>
      <c r="K6" s="182" t="s">
        <v>110</v>
      </c>
    </row>
    <row r="7" spans="2:12">
      <c r="B7" s="17" t="s">
        <v>91</v>
      </c>
      <c r="C7" s="71">
        <v>657</v>
      </c>
      <c r="D7" s="67">
        <f>$C$7*D27</f>
        <v>556.58515283842792</v>
      </c>
      <c r="E7" s="68">
        <f>$C$7*E27</f>
        <v>78.897379912663752</v>
      </c>
      <c r="F7" s="68">
        <f>$C$7*F27</f>
        <v>21.517467248908297</v>
      </c>
      <c r="G7" s="68"/>
      <c r="H7" s="68"/>
      <c r="I7" s="68"/>
      <c r="J7" s="68"/>
      <c r="K7" s="69">
        <f>SUM(D7:J7)</f>
        <v>656.99999999999989</v>
      </c>
    </row>
    <row r="8" spans="2:12">
      <c r="B8" s="17" t="s">
        <v>92</v>
      </c>
      <c r="C8" s="71">
        <v>1264</v>
      </c>
      <c r="D8" s="67">
        <f>$C$8*D27</f>
        <v>1070.8122270742358</v>
      </c>
      <c r="E8" s="68">
        <f>$C$8*E27</f>
        <v>151.79039301310044</v>
      </c>
      <c r="F8" s="68">
        <f>$C$8*F27</f>
        <v>41.397379912663759</v>
      </c>
      <c r="G8" s="68"/>
      <c r="H8" s="68"/>
      <c r="I8" s="68"/>
      <c r="J8" s="68"/>
      <c r="K8" s="69">
        <f t="shared" ref="K8:K14" si="0">SUM(D8:J8)</f>
        <v>1264</v>
      </c>
    </row>
    <row r="9" spans="2:12">
      <c r="B9" s="17" t="s">
        <v>93</v>
      </c>
      <c r="C9" s="71">
        <v>6076</v>
      </c>
      <c r="D9" s="67">
        <f>$C$9*D27</f>
        <v>5147.3537117903925</v>
      </c>
      <c r="E9" s="68">
        <f>$C$9*E27</f>
        <v>729.65065502183404</v>
      </c>
      <c r="F9" s="68">
        <f>$C$9*F27</f>
        <v>198.99563318777294</v>
      </c>
      <c r="G9" s="68"/>
      <c r="H9" s="68"/>
      <c r="I9" s="68"/>
      <c r="J9" s="68"/>
      <c r="K9" s="69">
        <f t="shared" si="0"/>
        <v>6075.9999999999991</v>
      </c>
    </row>
    <row r="10" spans="2:12">
      <c r="B10" s="17" t="s">
        <v>94</v>
      </c>
      <c r="C10" s="71">
        <v>5745</v>
      </c>
      <c r="D10" s="67">
        <f>$C$10*D27</f>
        <v>4866.9432314410478</v>
      </c>
      <c r="E10" s="68">
        <f>$C$10*E27</f>
        <v>689.90174672489081</v>
      </c>
      <c r="F10" s="68">
        <f>$C$10*F27</f>
        <v>188.15502183406113</v>
      </c>
      <c r="G10" s="68"/>
      <c r="H10" s="68"/>
      <c r="I10" s="68"/>
      <c r="J10" s="68"/>
      <c r="K10" s="69">
        <f t="shared" si="0"/>
        <v>5744.9999999999991</v>
      </c>
    </row>
    <row r="11" spans="2:12">
      <c r="B11" s="17" t="s">
        <v>95</v>
      </c>
      <c r="C11" s="71">
        <v>2233</v>
      </c>
      <c r="D11" s="67"/>
      <c r="E11" s="68"/>
      <c r="F11" s="68"/>
      <c r="G11" s="68"/>
      <c r="H11" s="68">
        <f>C11</f>
        <v>2233</v>
      </c>
      <c r="I11" s="68"/>
      <c r="J11" s="68"/>
      <c r="K11" s="69">
        <f t="shared" si="0"/>
        <v>2233</v>
      </c>
    </row>
    <row r="12" spans="2:12">
      <c r="B12" s="17" t="s">
        <v>96</v>
      </c>
      <c r="C12" s="71">
        <v>1388</v>
      </c>
      <c r="D12" s="67"/>
      <c r="E12" s="68"/>
      <c r="F12" s="68"/>
      <c r="G12" s="68" t="s">
        <v>52</v>
      </c>
      <c r="H12" s="68"/>
      <c r="I12" s="68">
        <f>C12</f>
        <v>1388</v>
      </c>
      <c r="J12" s="68"/>
      <c r="K12" s="69">
        <f t="shared" si="0"/>
        <v>1388</v>
      </c>
    </row>
    <row r="13" spans="2:12">
      <c r="B13" s="17" t="s">
        <v>97</v>
      </c>
      <c r="C13" s="71">
        <v>1819</v>
      </c>
      <c r="D13" s="67"/>
      <c r="E13" s="68"/>
      <c r="F13" s="68"/>
      <c r="G13" s="68"/>
      <c r="H13" s="68">
        <f>C13</f>
        <v>1819</v>
      </c>
      <c r="I13" s="68"/>
      <c r="J13" s="68"/>
      <c r="K13" s="69">
        <f t="shared" si="0"/>
        <v>1819</v>
      </c>
    </row>
    <row r="14" spans="2:12">
      <c r="B14" s="17" t="s">
        <v>98</v>
      </c>
      <c r="C14" s="71">
        <v>818</v>
      </c>
      <c r="D14" s="67"/>
      <c r="E14" s="68"/>
      <c r="F14" s="68"/>
      <c r="G14" s="68"/>
      <c r="H14" s="68"/>
      <c r="I14" s="68"/>
      <c r="J14" s="68">
        <f>C14</f>
        <v>818</v>
      </c>
      <c r="K14" s="69">
        <f t="shared" si="0"/>
        <v>818</v>
      </c>
    </row>
    <row r="15" spans="2:12">
      <c r="B15" s="17" t="s">
        <v>99</v>
      </c>
      <c r="C15" s="71">
        <v>20000</v>
      </c>
      <c r="D15" s="67">
        <f>SUM(D7:D14)</f>
        <v>11641.694323144104</v>
      </c>
      <c r="E15" s="67">
        <f t="shared" ref="E15:J15" si="1">SUM(E7:E14)</f>
        <v>1650.240174672489</v>
      </c>
      <c r="F15" s="67">
        <f t="shared" si="1"/>
        <v>450.06550218340612</v>
      </c>
      <c r="G15" s="67">
        <f t="shared" si="1"/>
        <v>0</v>
      </c>
      <c r="H15" s="67">
        <f t="shared" si="1"/>
        <v>4052</v>
      </c>
      <c r="I15" s="67">
        <f t="shared" si="1"/>
        <v>1388</v>
      </c>
      <c r="J15" s="67">
        <f t="shared" si="1"/>
        <v>818</v>
      </c>
      <c r="K15" s="69">
        <f>SUM(D15:J15)</f>
        <v>20000</v>
      </c>
    </row>
    <row r="16" spans="2:12">
      <c r="B16" s="17"/>
      <c r="C16" s="71"/>
      <c r="D16" s="67"/>
      <c r="E16" s="68"/>
      <c r="F16" s="68"/>
      <c r="G16" s="68"/>
      <c r="H16" s="68"/>
      <c r="I16" s="68"/>
      <c r="J16" s="68"/>
      <c r="K16" s="68"/>
    </row>
    <row r="17" spans="2:11">
      <c r="B17" s="17" t="s">
        <v>111</v>
      </c>
      <c r="C17" s="71">
        <v>5000</v>
      </c>
      <c r="D17" s="67"/>
      <c r="E17" s="68"/>
      <c r="F17" s="68"/>
      <c r="G17" s="68">
        <f>C17</f>
        <v>5000</v>
      </c>
      <c r="H17" s="68"/>
      <c r="I17" s="68"/>
      <c r="J17" s="68"/>
      <c r="K17" s="68"/>
    </row>
    <row r="18" spans="2:11">
      <c r="B18" s="17"/>
      <c r="C18" s="71"/>
      <c r="D18" s="67"/>
      <c r="E18" s="68"/>
      <c r="F18" s="68"/>
      <c r="G18" s="68"/>
      <c r="H18" s="68"/>
      <c r="I18" s="68"/>
      <c r="J18" s="68"/>
      <c r="K18" s="68"/>
    </row>
    <row r="19" spans="2:11">
      <c r="B19" s="73" t="s">
        <v>110</v>
      </c>
      <c r="C19" s="71"/>
      <c r="D19" s="70">
        <f>SUM(D7:D17)</f>
        <v>23283.388646288207</v>
      </c>
      <c r="E19" s="69">
        <f t="shared" ref="E19:J19" si="2">SUM(E7:E17)</f>
        <v>3300.4803493449781</v>
      </c>
      <c r="F19" s="69">
        <f t="shared" si="2"/>
        <v>900.13100436681225</v>
      </c>
      <c r="G19" s="69">
        <f t="shared" si="2"/>
        <v>5000</v>
      </c>
      <c r="H19" s="69">
        <f t="shared" si="2"/>
        <v>8104</v>
      </c>
      <c r="I19" s="69">
        <f t="shared" si="2"/>
        <v>2776</v>
      </c>
      <c r="J19" s="69">
        <f t="shared" si="2"/>
        <v>1636</v>
      </c>
      <c r="K19" s="69">
        <f>SUM(D19:J19)</f>
        <v>45000</v>
      </c>
    </row>
    <row r="21" spans="2:11">
      <c r="D21" s="11">
        <v>11641.694323144104</v>
      </c>
      <c r="E21" s="11">
        <v>1650.240174672489</v>
      </c>
      <c r="F21" s="11">
        <v>450.06550218340612</v>
      </c>
      <c r="G21" s="11">
        <v>5000</v>
      </c>
      <c r="H21" s="11">
        <v>4052</v>
      </c>
      <c r="I21" s="11">
        <v>1388</v>
      </c>
      <c r="J21" s="11">
        <v>818</v>
      </c>
    </row>
    <row r="25" spans="2:11">
      <c r="B25" s="200"/>
      <c r="C25" s="17" t="s">
        <v>76</v>
      </c>
      <c r="D25" s="17" t="s">
        <v>77</v>
      </c>
      <c r="E25" s="17" t="s">
        <v>78</v>
      </c>
      <c r="F25" s="17" t="s">
        <v>79</v>
      </c>
    </row>
    <row r="26" spans="2:11">
      <c r="B26" s="200"/>
      <c r="C26" s="20">
        <v>45800</v>
      </c>
      <c r="D26" s="20">
        <v>38800</v>
      </c>
      <c r="E26" s="20">
        <v>5500</v>
      </c>
      <c r="F26" s="20">
        <v>1500</v>
      </c>
    </row>
    <row r="27" spans="2:11">
      <c r="B27" s="17" t="s">
        <v>112</v>
      </c>
      <c r="C27" s="21">
        <f>C26/$C$26</f>
        <v>1</v>
      </c>
      <c r="D27" s="21">
        <f>D26/$C$26</f>
        <v>0.84716157205240172</v>
      </c>
      <c r="E27" s="21">
        <f>E26/$C$26</f>
        <v>0.12008733624454149</v>
      </c>
      <c r="F27" s="21">
        <f>F26/$C$26</f>
        <v>3.2751091703056769E-2</v>
      </c>
      <c r="G27" s="22"/>
    </row>
    <row r="32" spans="2:11">
      <c r="D32" s="1" t="s">
        <v>109</v>
      </c>
      <c r="F32" s="153">
        <v>818</v>
      </c>
    </row>
    <row r="33" spans="4:6">
      <c r="D33" s="1" t="s">
        <v>107</v>
      </c>
      <c r="F33" s="153">
        <v>4052</v>
      </c>
    </row>
    <row r="34" spans="4:6">
      <c r="D34" s="1" t="s">
        <v>103</v>
      </c>
      <c r="F34" s="153">
        <v>11641.694323144104</v>
      </c>
    </row>
    <row r="35" spans="4:6">
      <c r="D35" s="1" t="s">
        <v>104</v>
      </c>
      <c r="F35" s="153">
        <v>1650.240174672489</v>
      </c>
    </row>
    <row r="36" spans="4:6">
      <c r="D36" s="1" t="s">
        <v>105</v>
      </c>
      <c r="F36" s="153">
        <v>450.06550218340612</v>
      </c>
    </row>
    <row r="37" spans="4:6">
      <c r="D37" s="1" t="s">
        <v>106</v>
      </c>
      <c r="F37" s="153">
        <v>5000</v>
      </c>
    </row>
    <row r="38" spans="4:6">
      <c r="D38" s="1" t="s">
        <v>108</v>
      </c>
      <c r="F38" s="153">
        <v>1388</v>
      </c>
    </row>
    <row r="39" spans="4:6">
      <c r="F39" s="56">
        <f>SUM(F32:F38)</f>
        <v>25000</v>
      </c>
    </row>
  </sheetData>
  <mergeCells count="1">
    <mergeCell ref="B25:B26"/>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L15"/>
  <sheetViews>
    <sheetView zoomScaleNormal="100" workbookViewId="0">
      <selection activeCell="I15" sqref="I15"/>
    </sheetView>
  </sheetViews>
  <sheetFormatPr defaultRowHeight="13.5"/>
  <cols>
    <col min="1" max="1" width="7.375" customWidth="1"/>
    <col min="3" max="3" width="17.25" customWidth="1"/>
    <col min="4" max="4" width="9.25" bestFit="1" customWidth="1"/>
  </cols>
  <sheetData>
    <row r="2" spans="1:12">
      <c r="B2" s="54" t="s">
        <v>131</v>
      </c>
    </row>
    <row r="3" spans="1:12">
      <c r="B3" s="24" t="s">
        <v>130</v>
      </c>
      <c r="C3" s="25"/>
      <c r="D3" s="25"/>
      <c r="E3" s="25"/>
      <c r="F3" s="25"/>
      <c r="G3" s="25"/>
      <c r="H3" s="25"/>
    </row>
    <row r="4" spans="1:12">
      <c r="A4" s="25"/>
      <c r="B4" s="24"/>
      <c r="C4" s="25" t="s">
        <v>129</v>
      </c>
      <c r="D4" s="25"/>
      <c r="E4" s="25"/>
      <c r="F4" s="25"/>
      <c r="G4" s="25"/>
      <c r="H4" s="25"/>
    </row>
    <row r="5" spans="1:12">
      <c r="C5" s="44" t="s">
        <v>128</v>
      </c>
      <c r="D5" s="44"/>
      <c r="E5" s="44"/>
      <c r="F5" s="43"/>
      <c r="G5" s="43"/>
      <c r="H5" s="43"/>
      <c r="I5" s="43"/>
      <c r="J5" s="42"/>
      <c r="K5" s="42"/>
      <c r="L5" s="42"/>
    </row>
    <row r="6" spans="1:12" ht="14.25" thickBot="1">
      <c r="C6" s="42"/>
      <c r="D6" s="42"/>
      <c r="E6" s="42"/>
      <c r="F6" s="42"/>
      <c r="G6" s="42"/>
      <c r="H6" s="42"/>
      <c r="I6" s="42"/>
      <c r="J6" s="42"/>
      <c r="K6" s="42"/>
      <c r="L6" s="42"/>
    </row>
    <row r="7" spans="1:12" ht="13.5" customHeight="1">
      <c r="C7" s="41" t="s">
        <v>127</v>
      </c>
      <c r="D7" s="41"/>
      <c r="E7" s="40"/>
      <c r="F7" s="39" t="s">
        <v>126</v>
      </c>
      <c r="G7" s="38"/>
      <c r="H7" s="38"/>
      <c r="I7" s="37" t="s">
        <v>125</v>
      </c>
      <c r="J7" s="38" t="s">
        <v>124</v>
      </c>
      <c r="K7" s="37" t="s">
        <v>123</v>
      </c>
      <c r="L7" s="36" t="s">
        <v>122</v>
      </c>
    </row>
    <row r="8" spans="1:12">
      <c r="C8" s="35"/>
      <c r="D8" s="35"/>
      <c r="E8" s="34"/>
      <c r="F8" s="33" t="s">
        <v>121</v>
      </c>
      <c r="G8" s="18" t="s">
        <v>120</v>
      </c>
      <c r="H8" s="18" t="s">
        <v>119</v>
      </c>
      <c r="I8" s="18"/>
      <c r="J8" s="18"/>
      <c r="K8" s="18"/>
      <c r="L8" s="32"/>
    </row>
    <row r="9" spans="1:12">
      <c r="C9" s="31" t="s">
        <v>118</v>
      </c>
      <c r="D9" s="30"/>
      <c r="E9" s="29"/>
      <c r="F9" s="28">
        <v>947223</v>
      </c>
      <c r="G9" s="26">
        <v>473042</v>
      </c>
      <c r="H9" s="26">
        <v>474181</v>
      </c>
      <c r="I9" s="26">
        <v>10182</v>
      </c>
      <c r="J9" s="26">
        <v>394223</v>
      </c>
      <c r="K9" s="27">
        <v>2.4</v>
      </c>
      <c r="L9" s="26">
        <v>3481.4135548368131</v>
      </c>
    </row>
    <row r="11" spans="1:12">
      <c r="B11" s="24" t="s">
        <v>117</v>
      </c>
      <c r="D11">
        <v>1000</v>
      </c>
      <c r="E11" t="s">
        <v>115</v>
      </c>
    </row>
    <row r="12" spans="1:12">
      <c r="B12" s="24" t="s">
        <v>116</v>
      </c>
      <c r="D12" s="11">
        <v>947223</v>
      </c>
      <c r="E12" t="s">
        <v>115</v>
      </c>
    </row>
    <row r="13" spans="1:12">
      <c r="B13" s="24" t="s">
        <v>114</v>
      </c>
      <c r="D13" s="11">
        <v>2327541</v>
      </c>
      <c r="E13" t="s">
        <v>61</v>
      </c>
    </row>
    <row r="14" spans="1:12" ht="14.25" thickBot="1">
      <c r="B14" s="25"/>
    </row>
    <row r="15" spans="1:12" ht="14.25" thickBot="1">
      <c r="B15" s="24" t="s">
        <v>113</v>
      </c>
      <c r="D15" s="23">
        <f>D11/D12*D13</f>
        <v>2457.2260175270239</v>
      </c>
      <c r="E15" t="s">
        <v>61</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H22"/>
  <sheetViews>
    <sheetView zoomScaleNormal="100" workbookViewId="0"/>
  </sheetViews>
  <sheetFormatPr defaultRowHeight="13.5"/>
  <cols>
    <col min="1" max="1" width="4.375" customWidth="1"/>
    <col min="2" max="2" width="19.875" customWidth="1"/>
    <col min="3" max="3" width="22.875" customWidth="1"/>
    <col min="4" max="4" width="13" customWidth="1"/>
    <col min="5" max="5" width="13.625" customWidth="1"/>
    <col min="6" max="7" width="19.875" customWidth="1"/>
  </cols>
  <sheetData>
    <row r="2" spans="1:8">
      <c r="A2" s="25"/>
      <c r="B2" s="54" t="s">
        <v>132</v>
      </c>
      <c r="C2" s="25"/>
      <c r="D2" s="25"/>
      <c r="E2" s="25"/>
      <c r="F2" s="25"/>
      <c r="G2" s="25"/>
      <c r="H2" s="25"/>
    </row>
    <row r="3" spans="1:8">
      <c r="B3" s="24" t="s">
        <v>133</v>
      </c>
      <c r="C3" s="25"/>
      <c r="D3" s="25"/>
      <c r="E3" s="25"/>
      <c r="F3" s="25"/>
      <c r="G3" s="25"/>
      <c r="H3" s="25"/>
    </row>
    <row r="4" spans="1:8">
      <c r="A4" s="25"/>
      <c r="B4" s="24" t="s">
        <v>200</v>
      </c>
      <c r="C4" s="25"/>
      <c r="D4" s="25"/>
      <c r="E4" s="25"/>
      <c r="F4" s="25"/>
      <c r="G4" s="25"/>
      <c r="H4" s="25"/>
    </row>
    <row r="5" spans="1:8">
      <c r="A5" s="25"/>
      <c r="B5" s="25" t="s">
        <v>134</v>
      </c>
      <c r="C5" s="25"/>
      <c r="D5" s="25"/>
      <c r="E5" s="25"/>
      <c r="F5" s="25"/>
      <c r="G5" s="25"/>
      <c r="H5" s="25"/>
    </row>
    <row r="6" spans="1:8" ht="16.5">
      <c r="A6" s="25"/>
      <c r="B6" s="25" t="s">
        <v>135</v>
      </c>
      <c r="C6" s="25"/>
      <c r="D6" s="25"/>
      <c r="E6" s="25"/>
      <c r="F6" s="25"/>
      <c r="G6" s="25"/>
      <c r="H6" s="25"/>
    </row>
    <row r="7" spans="1:8">
      <c r="A7" s="25"/>
      <c r="B7" s="45"/>
      <c r="C7" s="45"/>
      <c r="D7" s="46" t="s">
        <v>136</v>
      </c>
      <c r="E7" s="46" t="s">
        <v>137</v>
      </c>
      <c r="F7" s="25"/>
    </row>
    <row r="8" spans="1:8">
      <c r="A8" s="25"/>
      <c r="B8" s="45"/>
      <c r="C8" s="45"/>
      <c r="D8" s="46"/>
      <c r="E8" s="46" t="s">
        <v>138</v>
      </c>
      <c r="F8" s="25"/>
    </row>
    <row r="9" spans="1:8">
      <c r="A9" s="25"/>
      <c r="B9" s="45"/>
      <c r="C9" s="45"/>
      <c r="D9" s="46"/>
      <c r="E9" s="46">
        <v>1</v>
      </c>
      <c r="F9" s="25"/>
    </row>
    <row r="10" spans="1:8">
      <c r="A10" s="25"/>
      <c r="B10" s="45"/>
      <c r="C10" s="45"/>
      <c r="D10" s="46"/>
      <c r="E10" s="46" t="s">
        <v>139</v>
      </c>
      <c r="F10" s="25"/>
    </row>
    <row r="11" spans="1:8">
      <c r="A11" s="25"/>
      <c r="B11" s="45"/>
      <c r="C11" s="45"/>
      <c r="D11" s="47" t="s">
        <v>140</v>
      </c>
      <c r="E11" s="47" t="s">
        <v>141</v>
      </c>
      <c r="F11" s="25"/>
    </row>
    <row r="12" spans="1:8">
      <c r="A12" s="25"/>
      <c r="B12" s="48" t="s">
        <v>142</v>
      </c>
      <c r="C12" s="48" t="s">
        <v>143</v>
      </c>
      <c r="D12" s="48" t="s">
        <v>144</v>
      </c>
      <c r="E12" s="48"/>
      <c r="F12" s="25"/>
    </row>
    <row r="13" spans="1:8" ht="14.25" thickBot="1">
      <c r="A13" s="25"/>
      <c r="B13" s="48" t="s">
        <v>145</v>
      </c>
      <c r="C13" s="48" t="s">
        <v>139</v>
      </c>
      <c r="D13" s="49">
        <v>420400</v>
      </c>
      <c r="E13" s="50">
        <v>423000</v>
      </c>
      <c r="F13" s="25"/>
    </row>
    <row r="14" spans="1:8" ht="14.25" thickBot="1">
      <c r="A14" s="25"/>
      <c r="B14" s="62" t="s">
        <v>145</v>
      </c>
      <c r="C14" s="62" t="s">
        <v>146</v>
      </c>
      <c r="D14" s="51">
        <v>252000</v>
      </c>
      <c r="E14" s="52">
        <v>254200</v>
      </c>
      <c r="F14" s="25"/>
    </row>
    <row r="15" spans="1:8">
      <c r="A15" s="25"/>
      <c r="B15" s="48" t="s">
        <v>145</v>
      </c>
      <c r="C15" s="48" t="s">
        <v>147</v>
      </c>
      <c r="D15" s="49">
        <v>149600</v>
      </c>
      <c r="E15" s="53">
        <v>149800</v>
      </c>
      <c r="F15" s="25"/>
    </row>
    <row r="18" spans="2:5">
      <c r="B18" s="25" t="s">
        <v>148</v>
      </c>
      <c r="D18">
        <v>453</v>
      </c>
      <c r="E18" t="s">
        <v>149</v>
      </c>
    </row>
    <row r="19" spans="2:5">
      <c r="B19" s="24" t="s">
        <v>150</v>
      </c>
      <c r="D19" s="11">
        <v>254200</v>
      </c>
      <c r="E19" t="s">
        <v>149</v>
      </c>
    </row>
    <row r="20" spans="2:5">
      <c r="B20" s="24" t="s">
        <v>151</v>
      </c>
      <c r="D20" s="11">
        <v>415471</v>
      </c>
      <c r="E20" t="s">
        <v>61</v>
      </c>
    </row>
    <row r="21" spans="2:5" ht="14.25" thickBot="1">
      <c r="B21" s="25"/>
    </row>
    <row r="22" spans="2:5" ht="14.25" thickBot="1">
      <c r="B22" s="24" t="s">
        <v>152</v>
      </c>
      <c r="D22" s="23">
        <f>D18/D19*D20</f>
        <v>740.39481904012598</v>
      </c>
      <c r="E22" t="s">
        <v>61</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X43"/>
  <sheetViews>
    <sheetView topLeftCell="B1" zoomScaleNormal="100" workbookViewId="0">
      <selection activeCell="B1" sqref="B1"/>
    </sheetView>
  </sheetViews>
  <sheetFormatPr defaultRowHeight="13.5"/>
  <cols>
    <col min="4" max="4" width="14.5" customWidth="1"/>
    <col min="5" max="5" width="9.875" bestFit="1" customWidth="1"/>
    <col min="7" max="7" width="12.25" customWidth="1"/>
    <col min="8" max="8" width="24.625" customWidth="1"/>
    <col min="9" max="9" width="12.125" customWidth="1"/>
    <col min="12" max="12" width="6.125" customWidth="1"/>
  </cols>
  <sheetData>
    <row r="2" spans="1:24" ht="18.75" customHeight="1">
      <c r="A2" t="s">
        <v>153</v>
      </c>
      <c r="C2" s="61" t="s">
        <v>154</v>
      </c>
      <c r="F2" s="1"/>
      <c r="G2" s="1"/>
      <c r="H2" s="1"/>
      <c r="I2" s="1"/>
      <c r="J2" s="1"/>
      <c r="K2" s="1"/>
      <c r="L2" s="1"/>
      <c r="M2" s="1"/>
      <c r="N2" s="1"/>
      <c r="O2" s="1"/>
      <c r="P2" s="1"/>
      <c r="Q2" s="1"/>
      <c r="R2" s="1"/>
      <c r="S2" s="1"/>
      <c r="T2" s="1"/>
      <c r="U2" s="1"/>
      <c r="V2" s="1"/>
      <c r="W2" s="1"/>
      <c r="X2" s="1"/>
    </row>
    <row r="3" spans="1:24" ht="13.5" customHeight="1">
      <c r="C3" s="77"/>
      <c r="D3" s="76"/>
      <c r="E3" s="64" t="s">
        <v>155</v>
      </c>
      <c r="F3" s="64" t="s">
        <v>156</v>
      </c>
      <c r="G3" s="3" t="s">
        <v>0</v>
      </c>
      <c r="H3" s="3"/>
      <c r="I3" s="3"/>
      <c r="J3" s="3"/>
      <c r="K3" s="3"/>
      <c r="L3" s="3"/>
      <c r="M3" s="3"/>
      <c r="N3" s="3"/>
      <c r="O3" s="1"/>
      <c r="P3" s="1"/>
      <c r="Q3" s="1"/>
      <c r="R3" s="1"/>
      <c r="S3" s="1"/>
      <c r="T3" s="1"/>
      <c r="U3" s="1"/>
      <c r="V3" s="1"/>
      <c r="W3" s="1"/>
    </row>
    <row r="4" spans="1:24" ht="13.5" customHeight="1">
      <c r="C4" s="77" t="s">
        <v>157</v>
      </c>
      <c r="D4" s="76"/>
      <c r="E4" s="75">
        <v>0.25</v>
      </c>
      <c r="F4" s="17">
        <f t="shared" ref="F4:F11" si="0">E4*$F$12</f>
        <v>1375</v>
      </c>
      <c r="G4" s="3" t="s">
        <v>158</v>
      </c>
      <c r="H4" s="3"/>
      <c r="I4" s="4"/>
      <c r="J4" s="4"/>
      <c r="K4" s="4"/>
      <c r="L4" s="4"/>
      <c r="M4" s="4"/>
      <c r="N4" s="3"/>
      <c r="O4" s="1"/>
      <c r="P4" s="1"/>
      <c r="Q4" s="1"/>
      <c r="R4" s="1"/>
      <c r="S4" s="1"/>
      <c r="T4" s="1"/>
      <c r="U4" s="1"/>
      <c r="V4" s="1"/>
      <c r="W4" s="1"/>
    </row>
    <row r="5" spans="1:24" ht="13.5" customHeight="1">
      <c r="C5" s="77" t="s">
        <v>159</v>
      </c>
      <c r="D5" s="76"/>
      <c r="E5" s="75">
        <v>0.09</v>
      </c>
      <c r="F5" s="17">
        <f t="shared" si="0"/>
        <v>495</v>
      </c>
      <c r="G5" s="3" t="s">
        <v>160</v>
      </c>
      <c r="H5" s="3"/>
      <c r="I5" s="4"/>
      <c r="J5" s="4"/>
      <c r="K5" s="4"/>
      <c r="L5" s="4"/>
      <c r="M5" s="4"/>
      <c r="N5" s="3"/>
      <c r="O5" s="1"/>
      <c r="P5" s="1"/>
      <c r="Q5" s="1"/>
      <c r="R5" s="1"/>
      <c r="S5" s="1"/>
      <c r="T5" s="1"/>
      <c r="U5" s="1"/>
      <c r="V5" s="1"/>
      <c r="W5" s="1"/>
    </row>
    <row r="6" spans="1:24" ht="13.5" customHeight="1">
      <c r="C6" s="77" t="s">
        <v>161</v>
      </c>
      <c r="D6" s="76"/>
      <c r="E6" s="75">
        <v>0.4</v>
      </c>
      <c r="F6" s="17">
        <f t="shared" si="0"/>
        <v>2200</v>
      </c>
      <c r="G6" s="3" t="s">
        <v>162</v>
      </c>
      <c r="H6" s="3"/>
      <c r="I6" s="4"/>
      <c r="J6" s="4"/>
      <c r="K6" s="4"/>
      <c r="L6" s="4"/>
      <c r="M6" s="4"/>
      <c r="N6" s="3"/>
      <c r="O6" s="1"/>
      <c r="P6" s="1"/>
      <c r="Q6" s="1"/>
      <c r="R6" s="1"/>
      <c r="S6" s="1"/>
      <c r="T6" s="1"/>
      <c r="U6" s="1"/>
      <c r="V6" s="1"/>
      <c r="W6" s="1"/>
    </row>
    <row r="7" spans="1:24" ht="13.5" customHeight="1">
      <c r="C7" s="77" t="s">
        <v>163</v>
      </c>
      <c r="D7" s="76"/>
      <c r="E7" s="75">
        <v>7.4999999999999997E-2</v>
      </c>
      <c r="F7" s="17">
        <f t="shared" si="0"/>
        <v>412.5</v>
      </c>
      <c r="G7" s="3" t="s">
        <v>164</v>
      </c>
      <c r="H7" s="3"/>
      <c r="I7" s="4"/>
      <c r="J7" s="4"/>
      <c r="K7" s="4"/>
      <c r="L7" s="4"/>
      <c r="M7" s="4"/>
      <c r="N7" s="3"/>
      <c r="O7" s="1"/>
      <c r="P7" s="1"/>
      <c r="Q7" s="1"/>
      <c r="R7" s="1"/>
      <c r="S7" s="1"/>
      <c r="T7" s="1"/>
      <c r="U7" s="1"/>
      <c r="V7" s="1"/>
      <c r="W7" s="1"/>
    </row>
    <row r="8" spans="1:24" ht="13.5" customHeight="1">
      <c r="C8" s="77" t="s">
        <v>165</v>
      </c>
      <c r="D8" s="76"/>
      <c r="E8" s="75">
        <v>0.12</v>
      </c>
      <c r="F8" s="17">
        <f t="shared" si="0"/>
        <v>660</v>
      </c>
      <c r="G8" s="3" t="s">
        <v>1</v>
      </c>
      <c r="H8" s="3"/>
      <c r="I8" s="4"/>
      <c r="J8" s="4"/>
      <c r="K8" s="4"/>
      <c r="L8" s="4"/>
      <c r="M8" s="4"/>
      <c r="N8" s="3"/>
      <c r="O8" s="1"/>
      <c r="P8" s="1"/>
      <c r="Q8" s="1"/>
      <c r="R8" s="1"/>
      <c r="S8" s="1"/>
      <c r="T8" s="1"/>
      <c r="U8" s="1"/>
      <c r="V8" s="1"/>
      <c r="W8" s="1"/>
    </row>
    <row r="9" spans="1:24" ht="13.5" customHeight="1">
      <c r="C9" s="77" t="s">
        <v>166</v>
      </c>
      <c r="D9" s="76"/>
      <c r="E9" s="75">
        <v>0.05</v>
      </c>
      <c r="F9" s="74">
        <f t="shared" si="0"/>
        <v>275</v>
      </c>
      <c r="G9" s="3" t="s">
        <v>167</v>
      </c>
      <c r="H9" s="3"/>
      <c r="I9" s="4"/>
      <c r="J9" s="4"/>
      <c r="K9" s="4"/>
      <c r="L9" s="4"/>
      <c r="M9" s="4"/>
      <c r="N9" s="3"/>
      <c r="O9" s="1"/>
      <c r="P9" s="1"/>
      <c r="Q9" s="1"/>
      <c r="R9" s="1"/>
      <c r="S9" s="1"/>
      <c r="T9" s="1"/>
      <c r="U9" s="1"/>
      <c r="V9" s="1"/>
      <c r="W9" s="1"/>
    </row>
    <row r="10" spans="1:24" ht="13.5" customHeight="1">
      <c r="C10" s="77" t="s">
        <v>168</v>
      </c>
      <c r="D10" s="76"/>
      <c r="E10" s="75">
        <v>0.01</v>
      </c>
      <c r="F10" s="17">
        <f t="shared" si="0"/>
        <v>55</v>
      </c>
      <c r="G10" s="3" t="s">
        <v>169</v>
      </c>
      <c r="H10" s="3"/>
      <c r="I10" s="4"/>
      <c r="J10" s="4"/>
      <c r="K10" s="4"/>
      <c r="L10" s="4"/>
      <c r="M10" s="4"/>
      <c r="N10" s="3"/>
      <c r="O10" s="1"/>
      <c r="P10" s="1"/>
      <c r="Q10" s="1"/>
      <c r="R10" s="1"/>
      <c r="S10" s="1"/>
      <c r="T10" s="1"/>
      <c r="U10" s="1"/>
      <c r="V10" s="1"/>
      <c r="W10" s="1"/>
    </row>
    <row r="11" spans="1:24" ht="13.5" customHeight="1">
      <c r="C11" s="77" t="s">
        <v>170</v>
      </c>
      <c r="D11" s="76"/>
      <c r="E11" s="75">
        <v>5.0000000000000001E-3</v>
      </c>
      <c r="F11" s="74">
        <f t="shared" si="0"/>
        <v>27.5</v>
      </c>
      <c r="G11" s="3" t="s">
        <v>171</v>
      </c>
      <c r="H11" s="3"/>
      <c r="I11" s="4"/>
      <c r="J11" s="4"/>
      <c r="K11" s="4"/>
      <c r="L11" s="4"/>
      <c r="M11" s="4"/>
      <c r="N11" s="3"/>
      <c r="O11" s="1"/>
      <c r="P11" s="1"/>
      <c r="Q11" s="1"/>
      <c r="R11" s="1"/>
      <c r="S11" s="1"/>
      <c r="T11" s="1"/>
      <c r="U11" s="1"/>
      <c r="V11" s="1"/>
      <c r="W11" s="1"/>
    </row>
    <row r="12" spans="1:24" ht="13.5" customHeight="1">
      <c r="C12" s="78"/>
      <c r="D12" s="79"/>
      <c r="E12" s="55">
        <f>SUM(E4:E11)</f>
        <v>1</v>
      </c>
      <c r="F12" s="80">
        <v>5500</v>
      </c>
      <c r="H12" s="3"/>
      <c r="I12" s="3"/>
      <c r="J12" s="4"/>
      <c r="K12" s="4"/>
      <c r="L12" s="4"/>
      <c r="M12" s="4"/>
      <c r="N12" s="4"/>
      <c r="O12" s="3"/>
      <c r="P12" s="1"/>
      <c r="Q12" s="1"/>
      <c r="R12" s="1"/>
      <c r="S12" s="1"/>
      <c r="T12" s="1"/>
      <c r="U12" s="1"/>
      <c r="V12" s="1"/>
      <c r="W12" s="1"/>
      <c r="X12" s="1"/>
    </row>
    <row r="13" spans="1:24" ht="13.5" customHeight="1">
      <c r="H13" s="3"/>
      <c r="I13" s="3"/>
      <c r="J13" s="3"/>
      <c r="K13" s="3"/>
      <c r="L13" s="3"/>
      <c r="M13" s="3"/>
      <c r="N13" s="3"/>
      <c r="O13" s="3"/>
      <c r="P13" s="1"/>
      <c r="Q13" s="1"/>
      <c r="R13" s="1"/>
      <c r="S13" s="1"/>
      <c r="T13" s="1"/>
      <c r="U13" s="1"/>
      <c r="V13" s="1"/>
      <c r="W13" s="1"/>
      <c r="X13" s="1"/>
    </row>
    <row r="14" spans="1:24" ht="13.5" customHeight="1">
      <c r="F14" s="1"/>
      <c r="G14" s="1"/>
      <c r="H14" s="1"/>
      <c r="I14" s="1"/>
      <c r="J14" s="1"/>
      <c r="K14" s="1"/>
      <c r="L14" s="1"/>
      <c r="M14" s="1"/>
      <c r="N14" s="1"/>
      <c r="O14" s="1"/>
      <c r="P14" s="1"/>
      <c r="Q14" s="1"/>
      <c r="R14" s="1"/>
      <c r="S14" s="1"/>
      <c r="T14" s="1"/>
      <c r="U14" s="1"/>
      <c r="V14" s="1"/>
      <c r="W14" s="1"/>
      <c r="X14" s="1"/>
    </row>
    <row r="15" spans="1:24" ht="13.5" customHeight="1">
      <c r="F15" s="1"/>
      <c r="G15" s="1"/>
      <c r="H15" s="1"/>
      <c r="I15" s="1"/>
      <c r="J15" s="1"/>
      <c r="K15" s="1"/>
      <c r="L15" s="1"/>
      <c r="M15" s="1"/>
      <c r="N15" s="1"/>
      <c r="O15" s="1"/>
      <c r="P15" s="1"/>
      <c r="Q15" s="1"/>
      <c r="R15" s="1"/>
      <c r="S15" s="1"/>
      <c r="T15" s="1"/>
      <c r="U15" s="1"/>
      <c r="V15" s="1"/>
      <c r="W15" s="1"/>
      <c r="X15" s="1"/>
    </row>
    <row r="16" spans="1:24" ht="13.5" customHeight="1">
      <c r="C16" t="s">
        <v>622</v>
      </c>
      <c r="F16" s="1"/>
      <c r="G16" s="1"/>
      <c r="H16" s="1"/>
      <c r="I16" s="1"/>
      <c r="J16" s="1"/>
      <c r="K16" s="1"/>
      <c r="L16" s="1"/>
      <c r="M16" s="1"/>
      <c r="N16" s="1"/>
      <c r="O16" s="1"/>
      <c r="P16" s="1"/>
      <c r="Q16" s="1"/>
      <c r="R16" s="1"/>
      <c r="S16" s="1"/>
      <c r="T16" s="1"/>
      <c r="U16" s="1"/>
      <c r="V16" s="1"/>
      <c r="W16" s="1"/>
      <c r="X16" s="1"/>
    </row>
    <row r="17" spans="3:24" ht="13.5" customHeight="1">
      <c r="C17" t="s">
        <v>172</v>
      </c>
      <c r="F17" s="1"/>
      <c r="G17" s="1"/>
      <c r="H17" s="1"/>
      <c r="I17" s="1"/>
      <c r="J17" s="1"/>
      <c r="K17" s="1"/>
      <c r="L17" s="1"/>
      <c r="M17" s="1"/>
      <c r="N17" s="1"/>
      <c r="O17" s="1"/>
      <c r="P17" s="1"/>
      <c r="Q17" s="1"/>
      <c r="R17" s="1"/>
      <c r="S17" s="1"/>
      <c r="T17" s="1"/>
      <c r="U17" s="1"/>
      <c r="V17" s="1"/>
      <c r="W17" s="1"/>
      <c r="X17" s="1"/>
    </row>
    <row r="18" spans="3:24" ht="13.5" customHeight="1">
      <c r="F18" s="1"/>
      <c r="G18" s="1"/>
      <c r="H18" s="1"/>
      <c r="I18" s="1"/>
      <c r="J18" s="1"/>
      <c r="K18" s="1"/>
      <c r="L18" s="1"/>
      <c r="M18" s="1"/>
      <c r="N18" s="1"/>
      <c r="O18" s="1"/>
      <c r="P18" s="1"/>
      <c r="Q18" s="1"/>
      <c r="R18" s="1"/>
      <c r="S18" s="1"/>
      <c r="T18" s="1"/>
      <c r="U18" s="1"/>
      <c r="V18" s="1"/>
      <c r="W18" s="1"/>
      <c r="X18" s="1"/>
    </row>
    <row r="19" spans="3:24" ht="13.5" customHeight="1">
      <c r="C19" s="63" t="s">
        <v>190</v>
      </c>
      <c r="F19" s="1"/>
      <c r="G19" s="1"/>
      <c r="H19" s="1"/>
      <c r="I19" s="1"/>
      <c r="J19" s="1"/>
      <c r="K19" s="1"/>
      <c r="L19" s="1"/>
      <c r="M19" s="1"/>
      <c r="N19" s="1"/>
      <c r="O19" s="1"/>
      <c r="P19" s="1"/>
      <c r="Q19" s="1"/>
      <c r="R19" s="1"/>
      <c r="S19" s="1"/>
      <c r="T19" s="1"/>
      <c r="U19" s="1"/>
      <c r="V19" s="1"/>
      <c r="W19" s="1"/>
      <c r="X19" s="1"/>
    </row>
    <row r="20" spans="3:24" ht="13.5" customHeight="1">
      <c r="C20" s="60" t="s">
        <v>183</v>
      </c>
      <c r="D20" s="60" t="s">
        <v>623</v>
      </c>
      <c r="E20" s="60" t="s">
        <v>173</v>
      </c>
      <c r="F20" s="60" t="s">
        <v>174</v>
      </c>
      <c r="G20" s="1"/>
      <c r="H20" s="1"/>
      <c r="I20" s="1"/>
      <c r="J20" s="1"/>
      <c r="K20" s="1"/>
      <c r="L20" s="1"/>
      <c r="M20" s="1"/>
      <c r="N20" s="1"/>
      <c r="O20" s="1"/>
      <c r="P20" s="1"/>
      <c r="Q20" s="1"/>
      <c r="R20" s="1"/>
      <c r="S20" s="1"/>
      <c r="T20" s="1"/>
      <c r="U20" s="1"/>
      <c r="V20" s="1"/>
      <c r="W20" s="1"/>
      <c r="X20" s="1"/>
    </row>
    <row r="21" spans="3:24" ht="13.5" customHeight="1">
      <c r="C21" s="57" t="s">
        <v>175</v>
      </c>
      <c r="D21" s="19">
        <v>0</v>
      </c>
      <c r="E21" s="58">
        <f>D21/$D$37</f>
        <v>0</v>
      </c>
      <c r="F21" s="19">
        <f>E21*$F$4</f>
        <v>0</v>
      </c>
      <c r="G21" t="s">
        <v>2</v>
      </c>
      <c r="H21" s="1"/>
      <c r="I21" s="1"/>
      <c r="J21" s="1"/>
      <c r="K21" s="1"/>
      <c r="L21" s="1"/>
      <c r="M21" s="1"/>
      <c r="N21" s="1"/>
      <c r="O21" s="1"/>
      <c r="P21" s="1"/>
      <c r="Q21" s="1"/>
      <c r="R21" s="1"/>
      <c r="S21" s="1"/>
      <c r="T21" s="1"/>
      <c r="U21" s="1"/>
      <c r="V21" s="1"/>
      <c r="W21" s="1"/>
      <c r="X21" s="1"/>
    </row>
    <row r="22" spans="3:24">
      <c r="C22" s="57" t="s">
        <v>176</v>
      </c>
      <c r="D22" s="19">
        <v>750</v>
      </c>
      <c r="E22" s="58">
        <f t="shared" ref="E22:E37" si="1">D22/$D$37</f>
        <v>2.935122061942816E-3</v>
      </c>
      <c r="F22" s="19">
        <f t="shared" ref="F22:F37" si="2">E22*$F$4</f>
        <v>4.0357928351713719</v>
      </c>
      <c r="G22" t="s">
        <v>3</v>
      </c>
      <c r="H22" s="1"/>
      <c r="I22" s="1"/>
      <c r="J22" s="1"/>
      <c r="K22" s="1"/>
      <c r="L22" s="1"/>
      <c r="M22" s="1"/>
      <c r="N22" s="1"/>
      <c r="O22" s="1"/>
      <c r="P22" s="1"/>
      <c r="Q22" s="1"/>
      <c r="R22" s="1"/>
      <c r="S22" s="1"/>
      <c r="T22" s="1"/>
      <c r="U22" s="1"/>
      <c r="V22" s="1"/>
      <c r="W22" s="1"/>
      <c r="X22" s="1"/>
    </row>
    <row r="23" spans="3:24">
      <c r="C23" s="57" t="s">
        <v>177</v>
      </c>
      <c r="D23" s="19">
        <v>13910</v>
      </c>
      <c r="E23" s="58">
        <f t="shared" si="1"/>
        <v>5.4436730508832763E-2</v>
      </c>
      <c r="F23" s="19">
        <f t="shared" si="2"/>
        <v>74.850504449645044</v>
      </c>
      <c r="G23" t="s">
        <v>4</v>
      </c>
      <c r="H23" s="1"/>
      <c r="I23" s="1"/>
      <c r="J23" s="1"/>
      <c r="K23" s="1"/>
      <c r="L23" s="1"/>
      <c r="M23" s="1"/>
      <c r="N23" s="1"/>
      <c r="O23" s="1"/>
      <c r="P23" s="1"/>
      <c r="Q23" s="1"/>
      <c r="R23" s="1"/>
      <c r="S23" s="1"/>
      <c r="T23" s="1"/>
      <c r="U23" s="1"/>
      <c r="V23" s="1"/>
      <c r="W23" s="1"/>
      <c r="X23" s="1"/>
    </row>
    <row r="24" spans="3:24">
      <c r="C24" s="57" t="s">
        <v>178</v>
      </c>
      <c r="D24" s="19">
        <v>5056</v>
      </c>
      <c r="E24" s="58">
        <f t="shared" si="1"/>
        <v>1.9786636193577171E-2</v>
      </c>
      <c r="F24" s="19">
        <f t="shared" si="2"/>
        <v>27.206624766168609</v>
      </c>
      <c r="G24" t="s">
        <v>5</v>
      </c>
    </row>
    <row r="25" spans="3:24">
      <c r="C25" s="57" t="s">
        <v>179</v>
      </c>
      <c r="D25" s="19">
        <v>0</v>
      </c>
      <c r="E25" s="58">
        <f t="shared" si="1"/>
        <v>0</v>
      </c>
      <c r="F25" s="19">
        <f t="shared" si="2"/>
        <v>0</v>
      </c>
      <c r="G25" t="s">
        <v>6</v>
      </c>
    </row>
    <row r="26" spans="3:24">
      <c r="C26" s="59">
        <v>1111</v>
      </c>
      <c r="D26" s="19">
        <v>29270</v>
      </c>
      <c r="E26" s="58">
        <f t="shared" si="1"/>
        <v>0.11454803033742163</v>
      </c>
      <c r="F26" s="19">
        <f t="shared" si="2"/>
        <v>157.50354171395475</v>
      </c>
      <c r="G26" t="s">
        <v>7</v>
      </c>
    </row>
    <row r="27" spans="3:24">
      <c r="C27" s="59">
        <v>1112</v>
      </c>
      <c r="D27" s="19">
        <v>23551</v>
      </c>
      <c r="E27" s="58">
        <f t="shared" si="1"/>
        <v>9.2166746241087019E-2</v>
      </c>
      <c r="F27" s="19">
        <f t="shared" si="2"/>
        <v>126.72927608149465</v>
      </c>
      <c r="G27" t="s">
        <v>8</v>
      </c>
    </row>
    <row r="28" spans="3:24">
      <c r="C28" s="17">
        <v>1113</v>
      </c>
      <c r="D28" s="19">
        <v>11830</v>
      </c>
      <c r="E28" s="58">
        <f t="shared" si="1"/>
        <v>4.6296658657044687E-2</v>
      </c>
      <c r="F28" s="19">
        <f t="shared" si="2"/>
        <v>63.657905653436444</v>
      </c>
      <c r="G28" t="s">
        <v>9</v>
      </c>
    </row>
    <row r="29" spans="3:24">
      <c r="C29" s="17">
        <v>1114</v>
      </c>
      <c r="D29" s="19">
        <v>46424</v>
      </c>
      <c r="E29" s="58">
        <f t="shared" si="1"/>
        <v>0.18168014213817771</v>
      </c>
      <c r="F29" s="19">
        <f t="shared" si="2"/>
        <v>249.81019543999435</v>
      </c>
      <c r="G29" t="s">
        <v>10</v>
      </c>
    </row>
    <row r="30" spans="3:24">
      <c r="C30" s="17">
        <v>1115</v>
      </c>
      <c r="D30" s="19">
        <v>7724</v>
      </c>
      <c r="E30" s="58">
        <f t="shared" si="1"/>
        <v>3.0227843741928415E-2</v>
      </c>
      <c r="F30" s="19">
        <f t="shared" si="2"/>
        <v>41.563285145151568</v>
      </c>
      <c r="G30" t="s">
        <v>11</v>
      </c>
    </row>
    <row r="31" spans="3:24">
      <c r="C31" s="17">
        <v>1116</v>
      </c>
      <c r="D31" s="19">
        <v>18338</v>
      </c>
      <c r="E31" s="58">
        <f t="shared" si="1"/>
        <v>7.1765691162543152E-2</v>
      </c>
      <c r="F31" s="19">
        <f t="shared" si="2"/>
        <v>98.677825348496839</v>
      </c>
      <c r="G31" t="s">
        <v>12</v>
      </c>
    </row>
    <row r="32" spans="3:24">
      <c r="C32" s="17">
        <v>1119</v>
      </c>
      <c r="D32" s="19">
        <v>31958</v>
      </c>
      <c r="E32" s="58">
        <f t="shared" si="1"/>
        <v>0.12506750780742468</v>
      </c>
      <c r="F32" s="19">
        <f t="shared" si="2"/>
        <v>171.96782323520893</v>
      </c>
      <c r="G32" t="s">
        <v>13</v>
      </c>
    </row>
    <row r="33" spans="3:7">
      <c r="C33" s="17">
        <v>1121</v>
      </c>
      <c r="D33" s="19">
        <v>13716</v>
      </c>
      <c r="E33" s="58">
        <f t="shared" si="1"/>
        <v>5.3677512268810221E-2</v>
      </c>
      <c r="F33" s="19">
        <f t="shared" si="2"/>
        <v>73.806579369614056</v>
      </c>
      <c r="G33" t="s">
        <v>14</v>
      </c>
    </row>
    <row r="34" spans="3:7">
      <c r="C34" s="17">
        <v>1129</v>
      </c>
      <c r="D34" s="19">
        <v>26113</v>
      </c>
      <c r="E34" s="58">
        <f t="shared" si="1"/>
        <v>0.10219312320468367</v>
      </c>
      <c r="F34" s="19">
        <f t="shared" si="2"/>
        <v>140.51554440644006</v>
      </c>
      <c r="G34" t="s">
        <v>15</v>
      </c>
    </row>
    <row r="35" spans="3:7">
      <c r="C35" s="17">
        <v>1131</v>
      </c>
      <c r="D35" s="19">
        <v>1316</v>
      </c>
      <c r="E35" s="58">
        <f t="shared" si="1"/>
        <v>5.1501608446889941E-3</v>
      </c>
      <c r="F35" s="19">
        <f t="shared" si="2"/>
        <v>7.0814711614473671</v>
      </c>
      <c r="G35" t="s">
        <v>16</v>
      </c>
    </row>
    <row r="36" spans="3:7">
      <c r="C36" s="17">
        <v>1141</v>
      </c>
      <c r="D36" s="19">
        <v>25570</v>
      </c>
      <c r="E36" s="58">
        <f t="shared" si="1"/>
        <v>0.10006809483183707</v>
      </c>
      <c r="F36" s="19">
        <f t="shared" si="2"/>
        <v>137.59363039377598</v>
      </c>
      <c r="G36" t="s">
        <v>17</v>
      </c>
    </row>
    <row r="37" spans="3:7">
      <c r="D37" s="56">
        <f>SUM(D21:D36)</f>
        <v>255526</v>
      </c>
      <c r="E37" s="55">
        <f t="shared" si="1"/>
        <v>1</v>
      </c>
      <c r="F37" s="11">
        <f t="shared" si="2"/>
        <v>1375</v>
      </c>
    </row>
    <row r="38" spans="3:7">
      <c r="D38" s="56"/>
      <c r="E38" s="55"/>
      <c r="F38" s="11"/>
    </row>
    <row r="39" spans="3:7">
      <c r="C39" s="63" t="s">
        <v>191</v>
      </c>
    </row>
    <row r="40" spans="3:7">
      <c r="C40" s="17">
        <v>6731</v>
      </c>
      <c r="D40" s="20">
        <v>42966</v>
      </c>
      <c r="E40" s="58">
        <f>D40/$D$43</f>
        <v>0.26945195256401411</v>
      </c>
      <c r="F40" s="19">
        <f>E40*$F$10</f>
        <v>14.819857391020776</v>
      </c>
      <c r="G40" t="s">
        <v>180</v>
      </c>
    </row>
    <row r="41" spans="3:7">
      <c r="C41" s="17">
        <v>6741</v>
      </c>
      <c r="D41" s="20">
        <v>60804</v>
      </c>
      <c r="E41" s="58">
        <f>D41/$D$43</f>
        <v>0.3813191017013991</v>
      </c>
      <c r="F41" s="19">
        <f>E41*$F$10</f>
        <v>20.972550593576951</v>
      </c>
      <c r="G41" t="s">
        <v>181</v>
      </c>
    </row>
    <row r="42" spans="3:7">
      <c r="C42" s="17">
        <v>6799</v>
      </c>
      <c r="D42" s="20">
        <v>55687</v>
      </c>
      <c r="E42" s="58">
        <f>D42/$D$43</f>
        <v>0.34922894573458674</v>
      </c>
      <c r="F42" s="19">
        <f>E42*$F$10</f>
        <v>19.20759201540227</v>
      </c>
      <c r="G42" t="s">
        <v>182</v>
      </c>
    </row>
    <row r="43" spans="3:7">
      <c r="D43" s="5">
        <f>SUM(D40:D42)</f>
        <v>159457</v>
      </c>
      <c r="E43" s="55">
        <f>D43/$D$43</f>
        <v>1</v>
      </c>
      <c r="F43" s="11">
        <f>E43*$F$10</f>
        <v>55</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① 花火大会</vt:lpstr>
      <vt:lpstr>①-1部門対応（イベント）</vt:lpstr>
      <vt:lpstr>①波及効果分析</vt:lpstr>
      <vt:lpstr>①結果</vt:lpstr>
      <vt:lpstr>②再開発</vt:lpstr>
      <vt:lpstr>②-1部門対応（建設）</vt:lpstr>
      <vt:lpstr>②-2人口増</vt:lpstr>
      <vt:lpstr>②-3帰属家賃</vt:lpstr>
      <vt:lpstr>②-4テナント売上</vt:lpstr>
      <vt:lpstr>②-5まとめ</vt:lpstr>
      <vt:lpstr>②波及効果分析</vt:lpstr>
      <vt:lpstr>②結果</vt:lpstr>
      <vt:lpstr>①結果!Print_Area</vt:lpstr>
      <vt:lpstr>②結果!Print_Area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小室　裕紀</dc:creator>
  <cp:keywords/>
  <dc:description/>
  <cp:lastModifiedBy>統計室</cp:lastModifiedBy>
  <cp:revision>0</cp:revision>
  <cp:lastPrinted>1601-01-01T00:00:00Z</cp:lastPrinted>
  <dcterms:created xsi:type="dcterms:W3CDTF">1601-01-01T00:00:00Z</dcterms:created>
  <dcterms:modified xsi:type="dcterms:W3CDTF">2022-10-19T01:00:26Z</dcterms:modified>
  <cp:category/>
</cp:coreProperties>
</file>