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665" yWindow="0" windowWidth="7740" windowHeight="4095" tabRatio="773"/>
  </bookViews>
  <sheets>
    <sheet name="取組状況（1総括表）公表版" sheetId="40" r:id="rId1"/>
    <sheet name="達成状況（完了）たて" sheetId="33" state="hidden" r:id="rId2"/>
    <sheet name="達成状況（完了） (2)" sheetId="32" state="hidden" r:id="rId3"/>
    <sheet name="達成状況（完了）" sheetId="31" state="hidden" r:id="rId4"/>
    <sheet name="達成状況（再掲こみフル) (達成済みのみ) (2)" sheetId="30" state="hidden" r:id="rId5"/>
    <sheet name="達成状況（再掲こみフル) (達成済みのみ)" sheetId="28" state="hidden" r:id="rId6"/>
    <sheet name="Sheet2 (2)" sheetId="27" state="hidden" r:id="rId7"/>
    <sheet name="公表かがみ (横)" sheetId="26" state="hidden" r:id="rId8"/>
    <sheet name="達成状況（再掲こみフル) (2)" sheetId="24" state="hidden" r:id="rId9"/>
    <sheet name="公表かがみ" sheetId="22" state="hidden" r:id="rId10"/>
    <sheet name="達成状況（再掲こみフル)" sheetId="20" state="hidden" r:id="rId11"/>
    <sheet name="再掲チェック" sheetId="19" state="hidden" r:id="rId12"/>
    <sheet name="達成状況（スプリット)" sheetId="18" state="hidden" r:id="rId13"/>
    <sheet name="達成状況 (2)" sheetId="16" state="hidden" r:id="rId14"/>
    <sheet name="ボタン用" sheetId="5" state="hidden" r:id="rId15"/>
    <sheet name="もとネタ" sheetId="7" state="hidden" r:id="rId16"/>
    <sheet name="実施項目Piv" sheetId="10" state="hidden" r:id="rId17"/>
    <sheet name="h22実施項目" sheetId="14" state="hidden" r:id="rId18"/>
  </sheets>
  <definedNames>
    <definedName name="_xlnm._FilterDatabase" localSheetId="15" hidden="1">もとネタ!$A$2:$EM$116</definedName>
    <definedName name="_xlnm.Print_Area" localSheetId="9">公表かがみ!$A$1:$Q$83</definedName>
    <definedName name="_xlnm.Print_Area" localSheetId="7">'公表かがみ (横)'!$A$1:$Y$24</definedName>
    <definedName name="_xlnm.Print_Area" localSheetId="0">'取組状況（1総括表）公表版'!$A$1:$V$32</definedName>
    <definedName name="_xlnm.Print_Titles" localSheetId="3">'達成状況（完了）'!$2:$7</definedName>
    <definedName name="_xlnm.Print_Titles" localSheetId="1">'達成状況（完了）たて'!$2:$7</definedName>
  </definedNames>
  <calcPr calcId="145621"/>
  <pivotCaches>
    <pivotCache cacheId="0" r:id="rId19"/>
  </pivotCaches>
</workbook>
</file>

<file path=xl/calcChain.xml><?xml version="1.0" encoding="utf-8"?>
<calcChain xmlns="http://schemas.openxmlformats.org/spreadsheetml/2006/main">
  <c r="F30" i="40" l="1"/>
  <c r="F11" i="40"/>
  <c r="P30" i="40"/>
  <c r="P31" i="40" s="1"/>
  <c r="T27" i="40"/>
  <c r="R27" i="40"/>
  <c r="N27" i="40"/>
  <c r="N30" i="40" s="1"/>
  <c r="N31" i="40" s="1"/>
  <c r="J27" i="40"/>
  <c r="H27" i="40"/>
  <c r="H30" i="40" s="1"/>
  <c r="H31" i="40" s="1"/>
  <c r="F27" i="40"/>
  <c r="T23" i="40"/>
  <c r="R23" i="40"/>
  <c r="P23" i="40"/>
  <c r="N23" i="40"/>
  <c r="L23" i="40"/>
  <c r="J23" i="40"/>
  <c r="H23" i="40"/>
  <c r="F23" i="40"/>
  <c r="T16" i="40"/>
  <c r="R16" i="40"/>
  <c r="P16" i="40"/>
  <c r="N16" i="40"/>
  <c r="L16" i="40"/>
  <c r="J16" i="40"/>
  <c r="H16" i="40"/>
  <c r="F16" i="40"/>
  <c r="T11" i="40"/>
  <c r="R11" i="40"/>
  <c r="P11" i="40"/>
  <c r="N11" i="40"/>
  <c r="L11" i="40"/>
  <c r="J11" i="40"/>
  <c r="H11" i="40"/>
  <c r="T8" i="40"/>
  <c r="R8" i="40"/>
  <c r="R30" i="40" s="1"/>
  <c r="P8" i="40"/>
  <c r="N8" i="40"/>
  <c r="L8" i="40"/>
  <c r="L30" i="40" s="1"/>
  <c r="L31" i="40" s="1"/>
  <c r="J8" i="40"/>
  <c r="J30" i="40" s="1"/>
  <c r="H8" i="40"/>
  <c r="F8" i="40"/>
  <c r="F31" i="40" l="1"/>
  <c r="T30" i="40"/>
  <c r="T31" i="40" s="1"/>
  <c r="J31" i="40"/>
  <c r="K27" i="33"/>
  <c r="I27" i="33"/>
  <c r="F27" i="33"/>
  <c r="J27" i="31"/>
  <c r="H27" i="31"/>
  <c r="J22" i="32"/>
  <c r="H22" i="32"/>
  <c r="F22" i="32"/>
  <c r="F27" i="31"/>
  <c r="U8" i="30"/>
  <c r="S8" i="30"/>
  <c r="Q8" i="30"/>
  <c r="J22" i="28"/>
  <c r="F22" i="28"/>
  <c r="H22" i="28"/>
  <c r="D26" i="33"/>
  <c r="D17" i="33"/>
  <c r="D16" i="32"/>
  <c r="D10" i="32"/>
  <c r="D16" i="30"/>
  <c r="D5" i="30"/>
  <c r="D13" i="28"/>
  <c r="D26" i="31"/>
  <c r="D21" i="33"/>
  <c r="D15" i="33"/>
  <c r="D15" i="32"/>
  <c r="D4" i="32"/>
  <c r="D14" i="30"/>
  <c r="D21" i="28"/>
  <c r="D12" i="28"/>
  <c r="D21" i="31"/>
  <c r="D15" i="31"/>
  <c r="D20" i="33"/>
  <c r="D9" i="33"/>
  <c r="D13" i="32"/>
  <c r="O7" i="30"/>
  <c r="D13" i="30"/>
  <c r="D16" i="28"/>
  <c r="D10" i="28"/>
  <c r="D20" i="31"/>
  <c r="D9" i="31"/>
  <c r="D18" i="33"/>
  <c r="D21" i="32"/>
  <c r="D12" i="32"/>
  <c r="D17" i="30"/>
  <c r="D11" i="30"/>
  <c r="D15" i="28"/>
  <c r="D4" i="28"/>
  <c r="D18" i="31"/>
  <c r="D17" i="31"/>
  <c r="R31" i="40" l="1"/>
  <c r="C22" i="20"/>
  <c r="C15" i="24"/>
  <c r="C4" i="24"/>
  <c r="C20" i="18"/>
  <c r="C15" i="20"/>
  <c r="C9" i="20"/>
  <c r="C21" i="27"/>
  <c r="C12" i="27"/>
  <c r="C16" i="18"/>
  <c r="C12" i="18"/>
  <c r="C13" i="24"/>
  <c r="C24" i="18"/>
  <c r="C19" i="18"/>
  <c r="C13" i="20"/>
  <c r="C7" i="20"/>
  <c r="C16" i="27"/>
  <c r="C10" i="27"/>
  <c r="C15" i="18"/>
  <c r="C21" i="24"/>
  <c r="C12" i="24"/>
  <c r="C23" i="18"/>
  <c r="C21" i="20"/>
  <c r="C12" i="20"/>
  <c r="C5" i="20"/>
  <c r="C15" i="27"/>
  <c r="C4" i="27"/>
  <c r="C14" i="18"/>
  <c r="C16" i="24"/>
  <c r="C10" i="24"/>
  <c r="C21" i="18"/>
  <c r="C16" i="20"/>
  <c r="C10" i="20"/>
  <c r="C4" i="20"/>
  <c r="C13" i="27"/>
  <c r="C17" i="18"/>
  <c r="C13" i="18"/>
  <c r="C3" i="20" l="1"/>
  <c r="C6" i="20"/>
  <c r="C11" i="20"/>
  <c r="C18" i="20"/>
  <c r="C18" i="18"/>
  <c r="C22" i="18"/>
  <c r="C11" i="18"/>
  <c r="C8" i="18"/>
  <c r="C10" i="18"/>
  <c r="C9" i="18"/>
  <c r="C7" i="18"/>
  <c r="C6" i="18" l="1"/>
  <c r="C4" i="18"/>
  <c r="C5" i="18"/>
  <c r="C3" i="18" l="1"/>
  <c r="C25" i="18" s="1"/>
  <c r="C24" i="16"/>
  <c r="C23" i="16"/>
  <c r="C22" i="16" l="1"/>
  <c r="C21" i="16"/>
  <c r="C20" i="16"/>
  <c r="C19" i="16"/>
  <c r="C18" i="16" l="1"/>
  <c r="C17" i="16"/>
  <c r="C13" i="16"/>
  <c r="C16" i="16"/>
  <c r="C12" i="16"/>
  <c r="C15" i="16"/>
  <c r="C14" i="16"/>
  <c r="C11" i="16" l="1"/>
  <c r="C10" i="16"/>
  <c r="C9" i="16"/>
  <c r="C7" i="16"/>
  <c r="C8" i="16"/>
  <c r="C6" i="16" l="1"/>
  <c r="C5" i="16"/>
  <c r="C4" i="16"/>
  <c r="C3" i="16" l="1"/>
  <c r="C25" i="16" s="1"/>
  <c r="EL116" i="7" l="1"/>
  <c r="EK116" i="7"/>
  <c r="EJ116" i="7"/>
  <c r="EI116" i="7"/>
  <c r="EH116" i="7"/>
  <c r="EG116" i="7"/>
  <c r="EM116" i="7" s="1"/>
  <c r="DO115" i="7"/>
  <c r="DN115" i="7"/>
  <c r="DO114" i="7"/>
  <c r="DN114" i="7"/>
  <c r="DO113" i="7"/>
  <c r="DN113" i="7"/>
  <c r="DO112" i="7"/>
  <c r="DN112" i="7"/>
  <c r="DO111" i="7"/>
  <c r="DN111" i="7"/>
  <c r="DO110" i="7"/>
  <c r="DN110" i="7"/>
  <c r="DO109" i="7"/>
  <c r="DN109" i="7"/>
  <c r="DO108" i="7"/>
  <c r="DN108" i="7"/>
  <c r="DO107" i="7"/>
  <c r="DN107" i="7"/>
  <c r="DO106" i="7"/>
  <c r="DN106" i="7"/>
  <c r="DO105" i="7"/>
  <c r="DN105" i="7"/>
  <c r="DO104" i="7"/>
  <c r="DN104" i="7"/>
  <c r="DO103" i="7"/>
  <c r="DN103" i="7"/>
  <c r="DO102" i="7"/>
  <c r="DN102" i="7"/>
  <c r="DO101" i="7"/>
  <c r="DN101" i="7"/>
  <c r="DO100" i="7"/>
  <c r="DN100" i="7"/>
  <c r="DO99" i="7"/>
  <c r="DN99" i="7"/>
  <c r="DO98" i="7"/>
  <c r="DN98" i="7"/>
  <c r="DO97" i="7"/>
  <c r="DN97" i="7"/>
  <c r="DO96" i="7"/>
  <c r="DN96" i="7"/>
  <c r="DO95" i="7"/>
  <c r="DN95" i="7"/>
  <c r="DO94" i="7"/>
  <c r="DN94" i="7"/>
  <c r="DO93" i="7"/>
  <c r="DN93" i="7"/>
  <c r="DO92" i="7"/>
  <c r="DN92" i="7"/>
  <c r="DO91" i="7"/>
  <c r="DN91" i="7"/>
  <c r="DO90" i="7"/>
  <c r="DN90" i="7"/>
  <c r="DO89" i="7"/>
  <c r="DN89" i="7"/>
  <c r="DO88" i="7"/>
  <c r="DN88" i="7"/>
  <c r="DO87" i="7"/>
  <c r="DN87" i="7"/>
  <c r="DO86" i="7"/>
  <c r="DN86" i="7"/>
  <c r="DO85" i="7"/>
  <c r="DN85" i="7"/>
  <c r="DO84" i="7"/>
  <c r="DN84" i="7"/>
  <c r="DO83" i="7"/>
  <c r="DN83" i="7"/>
  <c r="DO82" i="7"/>
  <c r="DN82" i="7"/>
  <c r="DO81" i="7"/>
  <c r="DN81" i="7"/>
  <c r="DO80" i="7"/>
  <c r="DN80" i="7"/>
  <c r="DO79" i="7"/>
  <c r="DN79" i="7"/>
  <c r="DO78" i="7"/>
  <c r="DN78" i="7"/>
  <c r="DO77" i="7"/>
  <c r="DN77" i="7"/>
  <c r="DO76" i="7"/>
  <c r="DN76" i="7"/>
  <c r="DO75" i="7"/>
  <c r="DN75" i="7"/>
  <c r="DO74" i="7"/>
  <c r="DN74" i="7"/>
  <c r="DO73" i="7"/>
  <c r="DN73" i="7"/>
  <c r="DO72" i="7"/>
  <c r="DN72" i="7"/>
  <c r="DO71" i="7"/>
  <c r="DN71" i="7"/>
  <c r="DO70" i="7"/>
  <c r="DN70" i="7"/>
  <c r="DO69" i="7"/>
  <c r="DN69" i="7"/>
  <c r="DO68" i="7"/>
  <c r="DN68" i="7"/>
  <c r="DO67" i="7"/>
  <c r="DN67" i="7"/>
  <c r="DO66" i="7"/>
  <c r="DN66" i="7"/>
  <c r="DO65" i="7"/>
  <c r="DN65" i="7"/>
  <c r="DO64" i="7"/>
  <c r="DN64" i="7"/>
  <c r="DO63" i="7"/>
  <c r="DN63" i="7"/>
  <c r="DO62" i="7"/>
  <c r="DN62" i="7"/>
  <c r="DO61" i="7"/>
  <c r="DN61" i="7"/>
  <c r="DO60" i="7"/>
  <c r="DN60" i="7"/>
  <c r="DO59" i="7"/>
  <c r="DN59" i="7"/>
  <c r="DO58" i="7"/>
  <c r="DN58" i="7"/>
  <c r="DO57" i="7"/>
  <c r="DN57" i="7"/>
  <c r="DO56" i="7"/>
  <c r="DN56" i="7"/>
  <c r="DO55" i="7"/>
  <c r="DN55" i="7"/>
  <c r="DO54" i="7"/>
  <c r="DN54" i="7"/>
  <c r="DO53" i="7"/>
  <c r="DN53" i="7"/>
  <c r="DO52" i="7"/>
  <c r="DN52" i="7"/>
  <c r="DO51" i="7"/>
  <c r="DN51" i="7"/>
  <c r="DO50" i="7"/>
  <c r="DN50" i="7"/>
  <c r="DO49" i="7"/>
  <c r="DN49" i="7"/>
  <c r="DO48" i="7"/>
  <c r="DN48" i="7"/>
  <c r="DO47" i="7"/>
  <c r="DN47" i="7"/>
  <c r="DO46" i="7"/>
  <c r="DN46" i="7"/>
  <c r="DO45" i="7"/>
  <c r="DN45" i="7"/>
  <c r="DO44" i="7"/>
  <c r="DN44" i="7"/>
  <c r="DO43" i="7"/>
  <c r="DN43" i="7"/>
  <c r="DO42" i="7"/>
  <c r="DN42" i="7"/>
  <c r="DO41" i="7"/>
  <c r="DN41" i="7"/>
  <c r="DO40" i="7"/>
  <c r="DN40" i="7"/>
  <c r="DO39" i="7"/>
  <c r="DN39" i="7"/>
  <c r="DO38" i="7"/>
  <c r="DN38" i="7"/>
  <c r="DO37" i="7"/>
  <c r="DN37" i="7"/>
  <c r="DO36" i="7"/>
  <c r="DN36" i="7"/>
  <c r="DO35" i="7"/>
  <c r="DN35" i="7"/>
  <c r="DO34" i="7"/>
  <c r="DN34" i="7"/>
  <c r="DO33" i="7"/>
  <c r="DN33" i="7"/>
  <c r="DO32" i="7"/>
  <c r="DN32" i="7"/>
  <c r="DO31" i="7"/>
  <c r="DN31" i="7"/>
  <c r="DO30" i="7"/>
  <c r="DN30" i="7"/>
  <c r="DO29" i="7"/>
  <c r="DN29" i="7"/>
  <c r="DO28" i="7"/>
  <c r="DN28" i="7"/>
  <c r="DO27" i="7"/>
  <c r="DN27" i="7"/>
  <c r="DO26" i="7"/>
  <c r="DN26" i="7"/>
  <c r="DO25" i="7"/>
  <c r="DN25" i="7"/>
  <c r="DO24" i="7"/>
  <c r="DN24" i="7"/>
  <c r="DO23" i="7"/>
  <c r="DN23" i="7"/>
  <c r="DO22" i="7"/>
  <c r="DN22" i="7"/>
  <c r="DO21" i="7"/>
  <c r="DN21" i="7"/>
  <c r="DO20" i="7"/>
  <c r="DN20" i="7"/>
  <c r="DO19" i="7"/>
  <c r="DN19" i="7"/>
  <c r="DO18" i="7"/>
  <c r="DN18" i="7"/>
  <c r="DO17" i="7"/>
  <c r="DN17" i="7"/>
  <c r="DO16" i="7"/>
  <c r="DN16" i="7"/>
  <c r="DO15" i="7"/>
  <c r="DN15" i="7"/>
  <c r="DO14" i="7"/>
  <c r="DN14" i="7"/>
  <c r="DO13" i="7"/>
  <c r="DN13" i="7"/>
  <c r="DO12" i="7"/>
  <c r="DN12" i="7"/>
  <c r="DO11" i="7"/>
  <c r="DN11" i="7"/>
  <c r="DO10" i="7"/>
  <c r="DN10" i="7"/>
  <c r="DO9" i="7"/>
  <c r="DN9" i="7"/>
  <c r="DO8" i="7"/>
  <c r="DN8" i="7"/>
  <c r="DO7" i="7"/>
  <c r="DN7" i="7"/>
  <c r="DO6" i="7"/>
  <c r="DN6" i="7"/>
  <c r="DO5" i="7"/>
  <c r="DN5" i="7"/>
  <c r="DO4" i="7"/>
  <c r="DN4" i="7"/>
  <c r="DO3" i="7"/>
  <c r="DN3" i="7"/>
</calcChain>
</file>

<file path=xl/comments1.xml><?xml version="1.0" encoding="utf-8"?>
<comments xmlns="http://schemas.openxmlformats.org/spreadsheetml/2006/main">
  <authors>
    <author>石川　央樹</author>
  </authors>
  <commentList>
    <comment ref="F30" authorId="0">
      <text>
        <r>
          <rPr>
            <sz val="9"/>
            <color indexed="81"/>
            <rFont val="ＭＳ Ｐゴシック"/>
            <family val="3"/>
            <charset val="128"/>
          </rPr>
          <t>（２）マイナス１を加算</t>
        </r>
      </text>
    </comment>
  </commentList>
</comments>
</file>

<file path=xl/comments2.xml><?xml version="1.0" encoding="utf-8"?>
<comments xmlns="http://schemas.openxmlformats.org/spreadsheetml/2006/main">
  <authors>
    <author>千葉市</author>
  </authors>
  <commentList>
    <comment ref="EE2" authorId="0">
      <text>
        <r>
          <rPr>
            <b/>
            <sz val="9"/>
            <color indexed="81"/>
            <rFont val="ＭＳ Ｐゴシック"/>
            <family val="3"/>
            <charset val="128"/>
          </rPr>
          <t>メインの抽出理由</t>
        </r>
      </text>
    </comment>
  </commentList>
</comments>
</file>

<file path=xl/sharedStrings.xml><?xml version="1.0" encoding="utf-8"?>
<sst xmlns="http://schemas.openxmlformats.org/spreadsheetml/2006/main" count="5632" uniqueCount="1273">
  <si>
    <t>H22②</t>
  </si>
  <si>
    <t>H23②</t>
  </si>
  <si>
    <t>H24②</t>
  </si>
  <si>
    <t>H25②</t>
  </si>
  <si>
    <t>注①</t>
    <rPh sb="0" eb="1">
      <t>チュウ</t>
    </rPh>
    <phoneticPr fontId="2"/>
  </si>
  <si>
    <t>工程表②</t>
  </si>
  <si>
    <t>注②</t>
    <rPh sb="0" eb="1">
      <t>チュウ</t>
    </rPh>
    <phoneticPr fontId="2"/>
  </si>
  <si>
    <t>工程表③</t>
  </si>
  <si>
    <t>H22③</t>
  </si>
  <si>
    <t>H23③</t>
  </si>
  <si>
    <t>H24③</t>
  </si>
  <si>
    <t>H25③</t>
  </si>
  <si>
    <t>注③</t>
    <rPh sb="0" eb="1">
      <t>チュウ</t>
    </rPh>
    <phoneticPr fontId="2"/>
  </si>
  <si>
    <t>工程表④</t>
  </si>
  <si>
    <t>H22④</t>
  </si>
  <si>
    <t>H23④</t>
  </si>
  <si>
    <t>H24④</t>
  </si>
  <si>
    <t>H25④</t>
  </si>
  <si>
    <t>注④</t>
    <rPh sb="0" eb="1">
      <t>チュウ</t>
    </rPh>
    <phoneticPr fontId="2"/>
  </si>
  <si>
    <t>工程表⑤</t>
  </si>
  <si>
    <t>H22⑤</t>
  </si>
  <si>
    <t>H23⑤</t>
  </si>
  <si>
    <t>H24⑤</t>
  </si>
  <si>
    <t>H25⑤</t>
  </si>
  <si>
    <t>注⑤</t>
    <rPh sb="0" eb="1">
      <t>チュウ</t>
    </rPh>
    <phoneticPr fontId="2"/>
  </si>
  <si>
    <t>工程表⑥</t>
  </si>
  <si>
    <t>H22⑥</t>
  </si>
  <si>
    <t>H23⑥</t>
  </si>
  <si>
    <t>H24⑥</t>
  </si>
  <si>
    <t>H25⑥</t>
  </si>
  <si>
    <t>注⑥</t>
    <rPh sb="0" eb="1">
      <t>チュウ</t>
    </rPh>
    <phoneticPr fontId="2"/>
  </si>
  <si>
    <t>工程表⑦</t>
  </si>
  <si>
    <t>H22⑦</t>
  </si>
  <si>
    <t>H23⑦</t>
  </si>
  <si>
    <t>H24⑦</t>
  </si>
  <si>
    <t>H25⑦</t>
  </si>
  <si>
    <t>注⑦</t>
    <rPh sb="0" eb="1">
      <t>チュウ</t>
    </rPh>
    <phoneticPr fontId="2"/>
  </si>
  <si>
    <t>工程表⑧</t>
  </si>
  <si>
    <t>H22⑧</t>
  </si>
  <si>
    <t>H23⑧</t>
  </si>
  <si>
    <t>H24⑧</t>
  </si>
  <si>
    <t>H25⑧</t>
  </si>
  <si>
    <t>注⑧</t>
    <rPh sb="0" eb="1">
      <t>チュウ</t>
    </rPh>
    <phoneticPr fontId="2"/>
  </si>
  <si>
    <t>実績①項目</t>
    <rPh sb="0" eb="2">
      <t>ジッセキ</t>
    </rPh>
    <rPh sb="3" eb="5">
      <t>コウモク</t>
    </rPh>
    <phoneticPr fontId="4"/>
  </si>
  <si>
    <t>①H22</t>
    <phoneticPr fontId="4"/>
  </si>
  <si>
    <t>①H24</t>
    <phoneticPr fontId="4"/>
  </si>
  <si>
    <t>実績②項目</t>
    <rPh sb="0" eb="2">
      <t>ジッセキ</t>
    </rPh>
    <rPh sb="3" eb="5">
      <t>コウモク</t>
    </rPh>
    <phoneticPr fontId="4"/>
  </si>
  <si>
    <t>②H22</t>
  </si>
  <si>
    <t>②H23</t>
  </si>
  <si>
    <t>②H24</t>
  </si>
  <si>
    <t>②H25</t>
  </si>
  <si>
    <t>実績③項目</t>
    <rPh sb="0" eb="2">
      <t>ジッセキ</t>
    </rPh>
    <rPh sb="3" eb="5">
      <t>コウモク</t>
    </rPh>
    <phoneticPr fontId="4"/>
  </si>
  <si>
    <t>③H22</t>
  </si>
  <si>
    <t>③H23</t>
  </si>
  <si>
    <t>③H24</t>
  </si>
  <si>
    <t>③H25</t>
  </si>
  <si>
    <t>実績④項目</t>
    <rPh sb="0" eb="2">
      <t>ジッセキ</t>
    </rPh>
    <rPh sb="3" eb="5">
      <t>コウモク</t>
    </rPh>
    <phoneticPr fontId="4"/>
  </si>
  <si>
    <t>④H22</t>
  </si>
  <si>
    <t>④H23</t>
  </si>
  <si>
    <t>④H24</t>
  </si>
  <si>
    <t>④H25</t>
  </si>
  <si>
    <t>実績⑤項目</t>
    <rPh sb="0" eb="2">
      <t>ジッセキ</t>
    </rPh>
    <rPh sb="3" eb="5">
      <t>コウモク</t>
    </rPh>
    <phoneticPr fontId="4"/>
  </si>
  <si>
    <t>⑤H22</t>
  </si>
  <si>
    <t>⑤H23</t>
  </si>
  <si>
    <t>⑤H24</t>
  </si>
  <si>
    <t>⑤H25</t>
  </si>
  <si>
    <t>実績⑥項目</t>
    <rPh sb="0" eb="2">
      <t>ジッセキ</t>
    </rPh>
    <rPh sb="3" eb="5">
      <t>コウモク</t>
    </rPh>
    <phoneticPr fontId="4"/>
  </si>
  <si>
    <t>⑥H22</t>
  </si>
  <si>
    <t>⑥H23</t>
  </si>
  <si>
    <t>⑥H24</t>
  </si>
  <si>
    <t>⑥H25</t>
  </si>
  <si>
    <t>実績⑦項目</t>
    <rPh sb="0" eb="2">
      <t>ジッセキ</t>
    </rPh>
    <rPh sb="3" eb="5">
      <t>コウモク</t>
    </rPh>
    <phoneticPr fontId="4"/>
  </si>
  <si>
    <t>⑦H22</t>
  </si>
  <si>
    <t>⑦H23</t>
  </si>
  <si>
    <t>⑦H24</t>
  </si>
  <si>
    <t>⑦H25</t>
  </si>
  <si>
    <t>実績⑧項目</t>
    <rPh sb="0" eb="2">
      <t>ジッセキ</t>
    </rPh>
    <rPh sb="3" eb="5">
      <t>コウモク</t>
    </rPh>
    <phoneticPr fontId="4"/>
  </si>
  <si>
    <t>⑧H22</t>
  </si>
  <si>
    <t>⑧H23</t>
  </si>
  <si>
    <t>⑧H24</t>
  </si>
  <si>
    <t>⑧H25</t>
  </si>
  <si>
    <t>取組み成果H22</t>
    <rPh sb="0" eb="2">
      <t>トリク</t>
    </rPh>
    <rPh sb="3" eb="5">
      <t>セイカ</t>
    </rPh>
    <phoneticPr fontId="4"/>
  </si>
  <si>
    <t>取組み成果H23</t>
    <rPh sb="0" eb="2">
      <t>トリク</t>
    </rPh>
    <rPh sb="3" eb="5">
      <t>セイカ</t>
    </rPh>
    <phoneticPr fontId="4"/>
  </si>
  <si>
    <t>取組み成果H24</t>
    <rPh sb="0" eb="2">
      <t>トリク</t>
    </rPh>
    <rPh sb="3" eb="5">
      <t>セイカ</t>
    </rPh>
    <phoneticPr fontId="4"/>
  </si>
  <si>
    <t>取組み成果H25</t>
    <rPh sb="0" eb="2">
      <t>トリク</t>
    </rPh>
    <rPh sb="3" eb="5">
      <t>セイカ</t>
    </rPh>
    <phoneticPr fontId="4"/>
  </si>
  <si>
    <t>達成状況H22</t>
    <rPh sb="0" eb="2">
      <t>タッセイ</t>
    </rPh>
    <rPh sb="2" eb="4">
      <t>ジョウキョウ</t>
    </rPh>
    <phoneticPr fontId="4"/>
  </si>
  <si>
    <t>達成状況H23</t>
    <rPh sb="0" eb="2">
      <t>タッセイ</t>
    </rPh>
    <rPh sb="2" eb="4">
      <t>ジョウキョウ</t>
    </rPh>
    <phoneticPr fontId="4"/>
  </si>
  <si>
    <t>達成状況H24</t>
    <rPh sb="0" eb="2">
      <t>タッセイ</t>
    </rPh>
    <rPh sb="2" eb="4">
      <t>ジョウキョウ</t>
    </rPh>
    <phoneticPr fontId="4"/>
  </si>
  <si>
    <t>達成状況H25</t>
    <rPh sb="0" eb="2">
      <t>タッセイ</t>
    </rPh>
    <rPh sb="2" eb="4">
      <t>ジョウキョウ</t>
    </rPh>
    <phoneticPr fontId="4"/>
  </si>
  <si>
    <t>目標①現状年月</t>
    <rPh sb="0" eb="2">
      <t>モクヒョウ</t>
    </rPh>
    <rPh sb="3" eb="5">
      <t>ゲンジョウ</t>
    </rPh>
    <rPh sb="5" eb="7">
      <t>ネンゲツ</t>
    </rPh>
    <phoneticPr fontId="4"/>
  </si>
  <si>
    <t>目標①目標年月</t>
    <rPh sb="0" eb="2">
      <t>モクヒョウ</t>
    </rPh>
    <rPh sb="3" eb="5">
      <t>モクヒョウ</t>
    </rPh>
    <rPh sb="5" eb="7">
      <t>ネンゲツ</t>
    </rPh>
    <phoneticPr fontId="4"/>
  </si>
  <si>
    <t>目標②現状年月</t>
    <rPh sb="0" eb="2">
      <t>モクヒョウ</t>
    </rPh>
    <rPh sb="3" eb="5">
      <t>ゲンジョウ</t>
    </rPh>
    <rPh sb="5" eb="7">
      <t>ネンゲツ</t>
    </rPh>
    <phoneticPr fontId="4"/>
  </si>
  <si>
    <t>目標②目標年月</t>
    <rPh sb="0" eb="2">
      <t>モクヒョウ</t>
    </rPh>
    <rPh sb="3" eb="5">
      <t>モクヒョウ</t>
    </rPh>
    <rPh sb="5" eb="7">
      <t>ネンゲツ</t>
    </rPh>
    <phoneticPr fontId="4"/>
  </si>
  <si>
    <t>目標③現状年月</t>
    <rPh sb="0" eb="2">
      <t>モクヒョウ</t>
    </rPh>
    <rPh sb="3" eb="5">
      <t>ゲンジョウ</t>
    </rPh>
    <rPh sb="5" eb="7">
      <t>ネンゲツ</t>
    </rPh>
    <phoneticPr fontId="4"/>
  </si>
  <si>
    <t>目標③目標年月</t>
    <rPh sb="0" eb="2">
      <t>モクヒョウ</t>
    </rPh>
    <rPh sb="3" eb="5">
      <t>モクヒョウ</t>
    </rPh>
    <rPh sb="5" eb="7">
      <t>ネンゲツ</t>
    </rPh>
    <phoneticPr fontId="4"/>
  </si>
  <si>
    <t>更新日</t>
    <rPh sb="0" eb="3">
      <t>コウシンビ</t>
    </rPh>
    <phoneticPr fontId="4"/>
  </si>
  <si>
    <t>取組み項目名</t>
    <rPh sb="0" eb="2">
      <t>トリク</t>
    </rPh>
    <rPh sb="3" eb="5">
      <t>コウモク</t>
    </rPh>
    <rPh sb="5" eb="6">
      <t>メイ</t>
    </rPh>
    <phoneticPr fontId="2"/>
  </si>
  <si>
    <t>注</t>
    <rPh sb="0" eb="1">
      <t>チュウ</t>
    </rPh>
    <phoneticPr fontId="2"/>
  </si>
  <si>
    <t>行革推進項目</t>
    <rPh sb="0" eb="2">
      <t>ギョウカク</t>
    </rPh>
    <rPh sb="2" eb="4">
      <t>スイシン</t>
    </rPh>
    <rPh sb="4" eb="6">
      <t>コウモク</t>
    </rPh>
    <phoneticPr fontId="2"/>
  </si>
  <si>
    <t>推進小項目</t>
    <rPh sb="0" eb="2">
      <t>スイシン</t>
    </rPh>
    <rPh sb="2" eb="5">
      <t>ショウコウモク</t>
    </rPh>
    <phoneticPr fontId="2"/>
  </si>
  <si>
    <t>所管局</t>
    <rPh sb="0" eb="2">
      <t>ショカン</t>
    </rPh>
    <rPh sb="2" eb="3">
      <t>キョク</t>
    </rPh>
    <phoneticPr fontId="2"/>
  </si>
  <si>
    <t>所管課</t>
  </si>
  <si>
    <t>関係局</t>
    <rPh sb="0" eb="2">
      <t>カンケイ</t>
    </rPh>
    <rPh sb="2" eb="3">
      <t>キョク</t>
    </rPh>
    <phoneticPr fontId="2"/>
  </si>
  <si>
    <t>取組内容</t>
  </si>
  <si>
    <t>目標①</t>
    <rPh sb="0" eb="2">
      <t>モクヒョウ</t>
    </rPh>
    <phoneticPr fontId="2"/>
  </si>
  <si>
    <t>目標①現状</t>
    <rPh sb="0" eb="2">
      <t>モクヒョウ</t>
    </rPh>
    <rPh sb="3" eb="5">
      <t>ゲンジョウ</t>
    </rPh>
    <phoneticPr fontId="2"/>
  </si>
  <si>
    <t>目標①H25</t>
    <rPh sb="0" eb="2">
      <t>モクヒョウ</t>
    </rPh>
    <phoneticPr fontId="2"/>
  </si>
  <si>
    <t>目標②</t>
    <rPh sb="0" eb="2">
      <t>モクヒョウ</t>
    </rPh>
    <phoneticPr fontId="2"/>
  </si>
  <si>
    <t>目標②現状</t>
    <rPh sb="0" eb="2">
      <t>モクヒョウ</t>
    </rPh>
    <rPh sb="3" eb="5">
      <t>ゲンジョウ</t>
    </rPh>
    <phoneticPr fontId="2"/>
  </si>
  <si>
    <t>目標②H25</t>
    <rPh sb="0" eb="2">
      <t>モクヒョウ</t>
    </rPh>
    <phoneticPr fontId="2"/>
  </si>
  <si>
    <t>目標③</t>
    <rPh sb="0" eb="2">
      <t>モクヒョウ</t>
    </rPh>
    <phoneticPr fontId="2"/>
  </si>
  <si>
    <t>目標③現状</t>
    <rPh sb="0" eb="2">
      <t>モクヒョウ</t>
    </rPh>
    <rPh sb="3" eb="5">
      <t>ゲンジョウ</t>
    </rPh>
    <phoneticPr fontId="2"/>
  </si>
  <si>
    <t>目標③H25</t>
    <rPh sb="0" eb="2">
      <t>モクヒョウ</t>
    </rPh>
    <phoneticPr fontId="2"/>
  </si>
  <si>
    <t>工程表①</t>
    <phoneticPr fontId="2"/>
  </si>
  <si>
    <t>①H23</t>
    <phoneticPr fontId="4"/>
  </si>
  <si>
    <t>①H25</t>
    <phoneticPr fontId="4"/>
  </si>
  <si>
    <t>課題</t>
    <rPh sb="0" eb="2">
      <t>カダイ</t>
    </rPh>
    <phoneticPr fontId="2"/>
  </si>
  <si>
    <t>行数</t>
    <rPh sb="0" eb="2">
      <t>ギョウスウ</t>
    </rPh>
    <phoneticPr fontId="4"/>
  </si>
  <si>
    <t>事務名</t>
    <rPh sb="0" eb="2">
      <t>ジム</t>
    </rPh>
    <rPh sb="2" eb="3">
      <t>メイ</t>
    </rPh>
    <phoneticPr fontId="4"/>
  </si>
  <si>
    <t>事業内容</t>
    <rPh sb="0" eb="2">
      <t>ジギョウ</t>
    </rPh>
    <rPh sb="2" eb="4">
      <t>ナイヨウ</t>
    </rPh>
    <phoneticPr fontId="4"/>
  </si>
  <si>
    <t>プラン掲載</t>
    <rPh sb="3" eb="5">
      <t>ケイサイ</t>
    </rPh>
    <phoneticPr fontId="4"/>
  </si>
  <si>
    <t>もう追跡しない</t>
    <rPh sb="2" eb="4">
      <t>ツイセキ</t>
    </rPh>
    <phoneticPr fontId="4"/>
  </si>
  <si>
    <t>再掲大</t>
    <rPh sb="0" eb="2">
      <t>サイケイ</t>
    </rPh>
    <rPh sb="2" eb="3">
      <t>ダイ</t>
    </rPh>
    <phoneticPr fontId="4"/>
  </si>
  <si>
    <t>再掲小</t>
    <rPh sb="0" eb="2">
      <t>サイケイ</t>
    </rPh>
    <rPh sb="2" eb="3">
      <t>ショウ</t>
    </rPh>
    <phoneticPr fontId="4"/>
  </si>
  <si>
    <t>ﾏﾆﾌｪｽﾄ
関係</t>
    <rPh sb="7" eb="9">
      <t>カンケイ</t>
    </rPh>
    <phoneticPr fontId="10"/>
  </si>
  <si>
    <t>新
区分</t>
    <rPh sb="0" eb="1">
      <t>シン</t>
    </rPh>
    <rPh sb="2" eb="4">
      <t>クブン</t>
    </rPh>
    <phoneticPr fontId="11"/>
  </si>
  <si>
    <t>継続</t>
    <rPh sb="0" eb="2">
      <t>ケイゾク</t>
    </rPh>
    <phoneticPr fontId="10"/>
  </si>
  <si>
    <t>事務事業</t>
    <rPh sb="0" eb="2">
      <t>ジム</t>
    </rPh>
    <rPh sb="2" eb="4">
      <t>ジギョウ</t>
    </rPh>
    <phoneticPr fontId="10"/>
  </si>
  <si>
    <t>マニフェスト</t>
    <phoneticPr fontId="10"/>
  </si>
  <si>
    <t>個別計画</t>
    <rPh sb="0" eb="2">
      <t>コベツ</t>
    </rPh>
    <rPh sb="2" eb="4">
      <t>ケイカク</t>
    </rPh>
    <phoneticPr fontId="10"/>
  </si>
  <si>
    <t>先進事例</t>
    <rPh sb="0" eb="2">
      <t>センシン</t>
    </rPh>
    <rPh sb="2" eb="4">
      <t>ジレイ</t>
    </rPh>
    <phoneticPr fontId="10"/>
  </si>
  <si>
    <t>自主的取組</t>
    <rPh sb="0" eb="2">
      <t>ジシュ</t>
    </rPh>
    <rPh sb="2" eb="3">
      <t>テキ</t>
    </rPh>
    <rPh sb="3" eb="5">
      <t>トリク</t>
    </rPh>
    <phoneticPr fontId="10"/>
  </si>
  <si>
    <t>自治基本条例の制定</t>
  </si>
  <si>
    <t>（１）　市民と共に構築し、市民が主役のまちづくり</t>
    <phoneticPr fontId="2"/>
  </si>
  <si>
    <t xml:space="preserve"> ア　市民の活力を生かすまちづくりの推進</t>
    <phoneticPr fontId="2"/>
  </si>
  <si>
    <t>自治基本条例の制定</t>
    <phoneticPr fontId="4"/>
  </si>
  <si>
    <t>総合政策局</t>
    <phoneticPr fontId="4"/>
  </si>
  <si>
    <t>市民自治推進課</t>
    <phoneticPr fontId="2"/>
  </si>
  <si>
    <t/>
  </si>
  <si>
    <t>市民が主役のまちづくりを推進するため、自治基本条例を制定します。</t>
    <phoneticPr fontId="4"/>
  </si>
  <si>
    <t>検討組織の設置</t>
    <phoneticPr fontId="4"/>
  </si>
  <si>
    <t>実施</t>
  </si>
  <si>
    <t>継続実施</t>
  </si>
  <si>
    <t>－</t>
    <phoneticPr fontId="4"/>
  </si>
  <si>
    <t>○</t>
    <phoneticPr fontId="4"/>
  </si>
  <si>
    <t>マ</t>
  </si>
  <si>
    <t>○</t>
  </si>
  <si>
    <t>市民参加及び協働に関する条例の改正</t>
  </si>
  <si>
    <t>市民参加及び協働に関する条例の改正</t>
    <phoneticPr fontId="4"/>
  </si>
  <si>
    <t>市民主体の活力あるまちづくりを更に推進するため、自治基本条例の制定に合わせ、市民参加条例を改正します。</t>
    <phoneticPr fontId="4"/>
  </si>
  <si>
    <t>条例改正案の検討</t>
    <phoneticPr fontId="4"/>
  </si>
  <si>
    <t>市民参加及び協働に関する条例に基づき、市民参加・協働を推進している。
・　毎年度の具体的な取組みを一覧にした実施
　計画及び実施状況の策定、公表
・　上記実施計画、実施状況及び市民参加・協働に関する事項を調査審議する「市民参加協働推進会議」の開催
・　附属機関の委員の公募による選任の促進
・　市民参加・協働を推進するための取組み（地域課題学習会、人材養成講座）</t>
  </si>
  <si>
    <t>市民参加・協働実施計画の策定及び公表</t>
  </si>
  <si>
    <t>市民参加・協働実施計画の策定及び公表</t>
    <phoneticPr fontId="4"/>
  </si>
  <si>
    <t>毎年度、市民参加・協働実施計画を策定及び公表し、市民参加・協働の一層の推進を図ります。</t>
    <phoneticPr fontId="4"/>
  </si>
  <si>
    <t>市民参加・協働実施計画の推進</t>
    <phoneticPr fontId="4"/>
  </si>
  <si>
    <t>市民参加及び協働に関する条例に基づき、毎年度、市民参加・協働実施計画、実施状況を策定及び公表し、市民参加・協働による取組みを推進している。
＜取組項目数＞
・　実施計画　20年度：222項目　　21年度：241項目　・　実施状況　19年度：222項目　　20年度：245項目
引き続き、市民参加・協働実施計画、実施状況を策定及び公表し、市民参加・協働の取組みを推進する。
・　取組を拡充する。
・　21年度実施の協働事業から、振返り評価を導入し、協働事業の充実を図る。
・　実施状況の中の優良事例をホームページ等で紹介し、市民と職員双方の協働への理解を促す。</t>
  </si>
  <si>
    <t>個</t>
  </si>
  <si>
    <t>個別</t>
  </si>
  <si>
    <t>有償ボランティア活用の推進</t>
  </si>
  <si>
    <t>有償ボランティア活用の推進</t>
    <phoneticPr fontId="4"/>
  </si>
  <si>
    <t>市民の活力をまちづくりに生かすため、事業の性格、活動内容、ボランティアの意識等をもとに個別の事業ごとに判断し、必要に応じて交通費等を支給します。</t>
    <phoneticPr fontId="4"/>
  </si>
  <si>
    <t>ボランティアが参加する事業数</t>
    <phoneticPr fontId="4"/>
  </si>
  <si>
    <t>273件</t>
    <phoneticPr fontId="4"/>
  </si>
  <si>
    <t>350件</t>
    <phoneticPr fontId="4"/>
  </si>
  <si>
    <t>交通費の支給について、画一的な基準を設けることは難しい。
実費支給を含め、多様な形態が必要となっている</t>
  </si>
  <si>
    <t>　既存の事業の中には、ボランティアを活用しているもの、ボランティアに謝礼や交通費等の支給をしているものがある。
・平成20年度にボランティアを活用した事業 191事業
・うち有償（謝礼、交通費、弁当、活動用具の提供等）　93事業　
　引き続き、市民の活力を街づくりに生かすため、個別の事業ごとに判断し、必要に応じてボランティアに交通費等を支給する。</t>
  </si>
  <si>
    <t>(H21年度)</t>
  </si>
  <si>
    <t>(H25年度)</t>
  </si>
  <si>
    <t>ボランティアデータベースの構築</t>
  </si>
  <si>
    <t>ボランティアデータベースの構築</t>
    <phoneticPr fontId="4"/>
  </si>
  <si>
    <t>市民がまちづくりや地域活動に参加しやすくなるよう、ボランティア登録等のデータベースを構築します。</t>
    <phoneticPr fontId="4"/>
  </si>
  <si>
    <t>データベース登録件数（団体）</t>
    <phoneticPr fontId="4"/>
  </si>
  <si>
    <t>0件</t>
    <phoneticPr fontId="4"/>
  </si>
  <si>
    <t>850件</t>
    <phoneticPr fontId="4"/>
  </si>
  <si>
    <t>団体情報の一元化</t>
    <phoneticPr fontId="4"/>
  </si>
  <si>
    <t>データベースの構築</t>
    <phoneticPr fontId="4"/>
  </si>
  <si>
    <t>個人情報の取り扱いや、既存の各分野のボランティア情報の登録内容等の調整に留意を要数する</t>
  </si>
  <si>
    <t>　以下の機関において、各分野のボランティア登録及びマッチング（ボランティア活動の参加者と受入先との結び付け）を行っています。
・ボランティアセンター（社会福祉協議会）　　福祉分野を中心としたボランティア
・生涯学習ボランティアセンター（生涯学習センター）　　生涯学習の講座や学習会のボランティア
・国際交流プラザ（国際交流協会）　　日本語学習や通訳等の国際交流ボランティア
　また、ボランティアズカフェでは、これらの機関と連携して、ボランティア情報を収集し、提供している。</t>
  </si>
  <si>
    <t>(H21末)</t>
  </si>
  <si>
    <t>(H25末)</t>
  </si>
  <si>
    <t>附属機関委員の公募による選任の推進</t>
  </si>
  <si>
    <t>附属機関委員の公募による選任の推進</t>
    <phoneticPr fontId="4"/>
  </si>
  <si>
    <t>附属機関の設置の目的、審議事項等に応じ、　委員の公募による選任を進めます。</t>
    <phoneticPr fontId="4"/>
  </si>
  <si>
    <t>公募委員を含む附属機関の割合</t>
    <phoneticPr fontId="4"/>
  </si>
  <si>
    <t>3.0％</t>
    <phoneticPr fontId="4"/>
  </si>
  <si>
    <t>20.0％</t>
    <phoneticPr fontId="4"/>
  </si>
  <si>
    <t>附属機関委員の公募の推進</t>
    <phoneticPr fontId="4"/>
  </si>
  <si>
    <t>　「千葉市市民参加及び協働に関する条例」及び「千葉市附属機関等の委員の公募に関する要綱」に基づき、附属機関の委員の公募による選任を進めている。
　具体的には、附属機関の委員改選又は新設の際、所管局長等は市民局長と公募委員の選任について協議することとしている。
公募委員を含む附属機関の割合  平成21年4月1日現在　　3%（70機関中2機関）引き続き、附属機関の委員改選又は新設にあわせ、協議を行い、公募委員の選任を進める。
＜数値目標＞
公募委員を含む附属機関の割合　平成25年4月1日現在　　20%を目標とする。</t>
  </si>
  <si>
    <t>(H21.4)</t>
  </si>
  <si>
    <t>(H26.4)</t>
  </si>
  <si>
    <t>継続</t>
  </si>
  <si>
    <t>□</t>
  </si>
  <si>
    <t>協働事業提案制度の導入</t>
  </si>
  <si>
    <t>新</t>
  </si>
  <si>
    <t>協働事業提案制度の導入</t>
    <phoneticPr fontId="4"/>
  </si>
  <si>
    <t>市民と市が協働で公共的な課題の解決に取り組むことにより、協働の推進を図るとともに、公共の担い手としての市民を育成するため、協働事業提案制度を導入します。</t>
    <phoneticPr fontId="4"/>
  </si>
  <si>
    <t>提案事業実施数（延べ）</t>
  </si>
  <si>
    <t>0件</t>
  </si>
  <si>
    <t>8件</t>
  </si>
  <si>
    <t>協働事業提案の募集</t>
    <phoneticPr fontId="4"/>
  </si>
  <si>
    <t>協働事業提案の実施</t>
  </si>
  <si>
    <t>　市民（ＮＰＯ、ボランティア団体、地縁団体等）と市が協働で公共的な課題の解決に取り組むことにより、協働の推進を図るとともに、公共の担い手としての市民を育成するため、協働事業提案制度を実施する。</t>
  </si>
  <si>
    <t>(H22末)</t>
  </si>
  <si>
    <t>先進</t>
    <phoneticPr fontId="2"/>
  </si>
  <si>
    <t>○</t>
    <phoneticPr fontId="2"/>
  </si>
  <si>
    <t>附属機関の女性登用率の向上</t>
  </si>
  <si>
    <t>附属機関の女性登用率の向上</t>
    <phoneticPr fontId="4"/>
  </si>
  <si>
    <t>市民局</t>
    <phoneticPr fontId="4"/>
  </si>
  <si>
    <t>男女共同参画課</t>
    <phoneticPr fontId="2"/>
  </si>
  <si>
    <t>全庁</t>
    <phoneticPr fontId="2"/>
  </si>
  <si>
    <t>市政への女性の参加を促進するため、附属機関の女性登用率を30%以上に引き上げます。
25年度までに、その目標を達成している附属機関の割合を70%以上にします。</t>
    <phoneticPr fontId="4"/>
  </si>
  <si>
    <t>女性登用率30%以上を達成している附属機関の割合</t>
  </si>
  <si>
    <t>55.0％</t>
    <phoneticPr fontId="4"/>
  </si>
  <si>
    <t>70.0％</t>
    <phoneticPr fontId="4"/>
  </si>
  <si>
    <t>公園施設の寄附受入れ事業の導入</t>
  </si>
  <si>
    <t>公園施設の寄附受入れ事業の導入</t>
    <phoneticPr fontId="4"/>
  </si>
  <si>
    <t>都市局</t>
    <phoneticPr fontId="4"/>
  </si>
  <si>
    <t>公園管理課</t>
    <phoneticPr fontId="2"/>
  </si>
  <si>
    <t>市民にとって身近で親しみのある公園とするとともに、公園施設の充実を図るため、公園施設の寄附受入れ事業を導入します。</t>
    <phoneticPr fontId="4"/>
  </si>
  <si>
    <t>公園施設の寄附受入れ</t>
    <phoneticPr fontId="4"/>
  </si>
  <si>
    <t>自主</t>
    <phoneticPr fontId="2"/>
  </si>
  <si>
    <t>広報・広聴機能の一元化</t>
  </si>
  <si>
    <t>イ　広報・広聴機能の充実と市民との対話の推進</t>
    <rPh sb="2" eb="4">
      <t>コウホウ</t>
    </rPh>
    <rPh sb="5" eb="7">
      <t>コウチョウ</t>
    </rPh>
    <rPh sb="7" eb="9">
      <t>キノウ</t>
    </rPh>
    <rPh sb="10" eb="12">
      <t>ジュウジツ</t>
    </rPh>
    <rPh sb="13" eb="15">
      <t>シミン</t>
    </rPh>
    <rPh sb="17" eb="19">
      <t>タイワ</t>
    </rPh>
    <rPh sb="20" eb="22">
      <t>スイシン</t>
    </rPh>
    <phoneticPr fontId="2"/>
  </si>
  <si>
    <t>広報・広聴機能の一元化</t>
    <phoneticPr fontId="4"/>
  </si>
  <si>
    <t>総務局</t>
    <phoneticPr fontId="4"/>
  </si>
  <si>
    <t>人事課</t>
    <phoneticPr fontId="2"/>
  </si>
  <si>
    <t>総合政策局</t>
  </si>
  <si>
    <t>市政に関する情報を分かりやすく発信するとともに、市民の声を的確に把握し、政策に反映するため、広報・広聴機能を一元的に所掌する組織として市民自治推進部を新設します。</t>
    <phoneticPr fontId="4"/>
  </si>
  <si>
    <t>多様な広報媒体の活用</t>
  </si>
  <si>
    <t>多様な広報媒体の活用</t>
    <phoneticPr fontId="4"/>
  </si>
  <si>
    <t>広報課</t>
    <phoneticPr fontId="2"/>
  </si>
  <si>
    <t>市政に対するタイムリーな情報を提供するため、メールマガジン等、多様な広報手段を活用して発信します。</t>
    <phoneticPr fontId="4"/>
  </si>
  <si>
    <t>メールマガジンと新たな広報手段の利用者数</t>
  </si>
  <si>
    <t>0人</t>
  </si>
  <si>
    <t>5,000人</t>
  </si>
  <si>
    <t>メールマガジンの配信</t>
    <phoneticPr fontId="4"/>
  </si>
  <si>
    <t>市政情報モニターの設置</t>
  </si>
  <si>
    <t>市政情報モニターの設置</t>
    <phoneticPr fontId="4"/>
  </si>
  <si>
    <t>市民への情報提供の増加を図るとともに、企業広告を放映することで歳入の確保を図るため、市役所本庁舎及び各区役所等に、行政情報等を放映するための市政情報モニターを設置します。</t>
    <phoneticPr fontId="4"/>
  </si>
  <si>
    <t>情報提供件数（年間）</t>
    <phoneticPr fontId="4"/>
  </si>
  <si>
    <t>96件</t>
    <phoneticPr fontId="4"/>
  </si>
  <si>
    <t>市長と市民との対話機会の拡充</t>
  </si>
  <si>
    <t>市長と市民との対話機会の拡充</t>
    <phoneticPr fontId="4"/>
  </si>
  <si>
    <t>広聴課</t>
    <phoneticPr fontId="2"/>
  </si>
  <si>
    <t>市民集会等の機会を活用し、市長自らが出向いて、市政について報告するなど、市民と市長が直接対話する機会を拡充します。</t>
    <phoneticPr fontId="4"/>
  </si>
  <si>
    <t>対話機会の回数（年間）</t>
  </si>
  <si>
    <t>13回</t>
  </si>
  <si>
    <t>29回</t>
  </si>
  <si>
    <t>市民との対話機会の拡充</t>
    <phoneticPr fontId="4"/>
  </si>
  <si>
    <t>市長への手紙の拡充</t>
  </si>
  <si>
    <t>市長への手紙の拡充</t>
    <phoneticPr fontId="4"/>
  </si>
  <si>
    <t>市政の向上につながるご意見をより広く受け付ける環境を構築するため、紙のみで受付をしている市長への手紙について、Web版を導入します。</t>
    <phoneticPr fontId="4"/>
  </si>
  <si>
    <t>市長への手紙Ｗｅｂ版の導入</t>
    <phoneticPr fontId="4"/>
  </si>
  <si>
    <t>ツイッタ－版対話会の開催</t>
  </si>
  <si>
    <t>ツイッタ－版対話会の開催</t>
    <phoneticPr fontId="4"/>
  </si>
  <si>
    <t>「市長との対話会」のインターネット版として、多くの若者が利用する「ツイッター」を使った対話会を開催します。</t>
    <phoneticPr fontId="4"/>
  </si>
  <si>
    <t>開催回数（延べ）</t>
  </si>
  <si>
    <t>0回</t>
  </si>
  <si>
    <t>8回</t>
  </si>
  <si>
    <t>「市長との対話会」のインターネット版として、多くの若者が利用する「ツイッター」を使った対話会を開催します。</t>
  </si>
  <si>
    <t>区役所における広報・広聴機能の充実</t>
  </si>
  <si>
    <t>区役所における広報・広聴機能の充実</t>
    <phoneticPr fontId="4"/>
  </si>
  <si>
    <t>区政課</t>
    <phoneticPr fontId="2"/>
  </si>
  <si>
    <t>各区役所</t>
    <phoneticPr fontId="2"/>
  </si>
  <si>
    <t>市政情報を積極的に提供するとともに、区民ニーズや地域課題を的確に把握するため、区民対話会等を開催します。</t>
    <phoneticPr fontId="4"/>
  </si>
  <si>
    <t>区民対話会の開催回数（延べ）</t>
  </si>
  <si>
    <t>区における広報・広聴事業の新たな取組</t>
    <phoneticPr fontId="4"/>
  </si>
  <si>
    <t>区民対話会の実施</t>
  </si>
  <si>
    <t>申請様式の変更</t>
  </si>
  <si>
    <t>（２）　市民視点による行政サービスと透明性の向上</t>
    <phoneticPr fontId="2"/>
  </si>
  <si>
    <t xml:space="preserve"> ア　窓口サービスの向上</t>
    <phoneticPr fontId="2"/>
  </si>
  <si>
    <t>申請様式の変更</t>
    <phoneticPr fontId="4"/>
  </si>
  <si>
    <t>総務課</t>
    <phoneticPr fontId="2"/>
  </si>
  <si>
    <t>市民の利便性の向上を図るため、申請書等の連絡欄に電子メールアドレスや携帯電話番号を記載できる様式に改正します。</t>
    <phoneticPr fontId="4"/>
  </si>
  <si>
    <t>様式改正した申請書等の数</t>
  </si>
  <si>
    <t>1,821件</t>
  </si>
  <si>
    <t>1,883件</t>
  </si>
  <si>
    <t>(H22年度)</t>
  </si>
  <si>
    <t>接遇研修の充実</t>
  </si>
  <si>
    <t>接遇研修の充実</t>
    <phoneticPr fontId="4"/>
  </si>
  <si>
    <t>人材育成課</t>
    <phoneticPr fontId="2"/>
  </si>
  <si>
    <t>クレーム対応研修をレベル別に実施するとともに、接遇研修では、サービス提供の視点から窓口での行動を考えるなど、より実践的な研修を行います。</t>
    <phoneticPr fontId="4"/>
  </si>
  <si>
    <t>窓口アンケートで「とても良い」「良い」の評価</t>
  </si>
  <si>
    <t>77.4％</t>
    <phoneticPr fontId="4"/>
  </si>
  <si>
    <t>80％</t>
    <phoneticPr fontId="4"/>
  </si>
  <si>
    <t>接遇の手引書の改訂</t>
  </si>
  <si>
    <t>区役所窓口アンケートの実施</t>
  </si>
  <si>
    <t>区役所窓口アンケートの実施</t>
    <phoneticPr fontId="4"/>
  </si>
  <si>
    <t>市民との接点における職員の応接の改善を図るため、区役所窓口アンケートを実施し、窓口サービスの向上に役立てます。</t>
    <phoneticPr fontId="4"/>
  </si>
  <si>
    <t>共</t>
  </si>
  <si>
    <t>区役所における職員表彰制度の実施</t>
  </si>
  <si>
    <t>区役所における職員表彰制度の実施</t>
    <phoneticPr fontId="4"/>
  </si>
  <si>
    <t>区役所窓口の対応に優れた職員を表彰する制度を創設し、職員の接遇に関するスキルアップと改善意欲・向上心の喚起を図ります。</t>
    <phoneticPr fontId="4"/>
  </si>
  <si>
    <t>区役所職員表彰制度の実施</t>
    <phoneticPr fontId="4"/>
  </si>
  <si>
    <t>自主</t>
  </si>
  <si>
    <t>国民健康保険料を試算するコンテンツの提供</t>
  </si>
  <si>
    <t>国民健康保険料を試算するコンテンツの提供</t>
    <phoneticPr fontId="4"/>
  </si>
  <si>
    <t>保健福祉局</t>
    <phoneticPr fontId="4"/>
  </si>
  <si>
    <t>健康保険課</t>
    <phoneticPr fontId="2"/>
  </si>
  <si>
    <t>国民健康保険料額の試算についての市民ニーズが増加しているため、ホームページに、国民健康保険料を試算するコンテンツを提供します。</t>
    <phoneticPr fontId="4"/>
  </si>
  <si>
    <t>コンテンツへのアクセス数</t>
  </si>
  <si>
    <t>4,000件</t>
  </si>
  <si>
    <t>コンテンツの提供</t>
    <phoneticPr fontId="4"/>
  </si>
  <si>
    <t>千葉市就職相談室の見直し</t>
  </si>
  <si>
    <t>千葉市就職相談室の見直し</t>
    <phoneticPr fontId="4"/>
  </si>
  <si>
    <t>経済農政局</t>
    <phoneticPr fontId="4"/>
  </si>
  <si>
    <t>産業支援課</t>
    <phoneticPr fontId="2"/>
  </si>
  <si>
    <t>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t>
    <phoneticPr fontId="4"/>
  </si>
  <si>
    <t>利用申込の受付方法の見直し</t>
  </si>
  <si>
    <t>利用申込の受付方法の見直し</t>
    <phoneticPr fontId="4"/>
  </si>
  <si>
    <t>行政改革推進課</t>
    <phoneticPr fontId="2"/>
  </si>
  <si>
    <t>関係局</t>
    <phoneticPr fontId="2"/>
  </si>
  <si>
    <t>各月の自転車駐車場の利用申込受付などについて、利用者の公平性を確保するため、先着順から抽選による申込方式に変更します。</t>
    <phoneticPr fontId="4"/>
  </si>
  <si>
    <t>自転車駐車場利用申し込みの見直し</t>
    <phoneticPr fontId="4"/>
  </si>
  <si>
    <t>コミュニティセンター利用申し込みの見直し</t>
  </si>
  <si>
    <t>電子決裁対象範囲の拡大</t>
  </si>
  <si>
    <t xml:space="preserve"> イ　電子市役所の推進</t>
    <phoneticPr fontId="2"/>
  </si>
  <si>
    <t>電子決裁対象範囲の拡大</t>
    <phoneticPr fontId="4"/>
  </si>
  <si>
    <t>電子決裁の対象範囲を局長決裁から、市長決裁まで拡大します。</t>
    <phoneticPr fontId="4"/>
  </si>
  <si>
    <t>電子決裁対象範囲の拡大
（市長決裁まで拡大）</t>
    <phoneticPr fontId="4"/>
  </si>
  <si>
    <t>情報戦略の推進体制の構築</t>
  </si>
  <si>
    <t>情報戦略の推進体制の構築</t>
    <phoneticPr fontId="4"/>
  </si>
  <si>
    <t>情報企画課</t>
    <phoneticPr fontId="2"/>
  </si>
  <si>
    <t>情報戦略を推進するCIO補佐官を設置し、ITの利活用について各部門の事務事業に関与する仕組みを構築します。</t>
    <phoneticPr fontId="4"/>
  </si>
  <si>
    <t>ＣＩＯ補佐官の設置</t>
    <phoneticPr fontId="4"/>
  </si>
  <si>
    <t>ＣＩＯ支援体制の整備</t>
  </si>
  <si>
    <t>電子申請サービスの拡大</t>
  </si>
  <si>
    <t>電子申請サービスの拡大</t>
    <phoneticPr fontId="4"/>
  </si>
  <si>
    <t>市民の利便性向上を図るため、窓口へ行く回数を減らす、待ち時間をなくす、郵送による手続きをなくすことができるように利用拡大の取組を行います。</t>
    <phoneticPr fontId="4"/>
  </si>
  <si>
    <t>電子申請サービスの利用件数</t>
  </si>
  <si>
    <t>6,024件</t>
  </si>
  <si>
    <t>12,000件</t>
  </si>
  <si>
    <t>新システムの導入</t>
  </si>
  <si>
    <t>(H20年度)</t>
  </si>
  <si>
    <t>インターネット申請割引の導入</t>
  </si>
  <si>
    <t>インターネット申請割引の導入</t>
    <phoneticPr fontId="4"/>
  </si>
  <si>
    <t>インターネット申請によるコスト削減効果を検証するとともに、手数料や使用料の割引制度などの導入手法を検討し、段階的に実施します。</t>
    <phoneticPr fontId="4"/>
  </si>
  <si>
    <t>コスト削減効果の検証</t>
    <phoneticPr fontId="4"/>
  </si>
  <si>
    <t>庁内情報システムの最適化</t>
  </si>
  <si>
    <t>庁内情報システムの最適化</t>
    <phoneticPr fontId="4"/>
  </si>
  <si>
    <t>各部門が個別に設置・運用している多数の情報システムについて、最新技術を導入することにより、集約化や外部利用などの最適化を進め、運用コストの削減を目指します。</t>
    <phoneticPr fontId="4"/>
  </si>
  <si>
    <t>運用コストの削減</t>
  </si>
  <si>
    <t>-</t>
  </si>
  <si>
    <t>Ｈ23年度中に
策定</t>
  </si>
  <si>
    <t>最適化計画の策定</t>
    <phoneticPr fontId="4"/>
  </si>
  <si>
    <t>システム集約化・外部利用の推進</t>
  </si>
  <si>
    <t>個別</t>
    <phoneticPr fontId="2"/>
  </si>
  <si>
    <t>レガシーシステムの見直し</t>
  </si>
  <si>
    <t>レガシーシステムの見直し</t>
    <phoneticPr fontId="4"/>
  </si>
  <si>
    <t>情報システム課</t>
    <phoneticPr fontId="2"/>
  </si>
  <si>
    <t>大型汎用コンピュータで運用しているシステムについて、システム刷新計画を策定し、段階的に各システムの再構築に着手します。</t>
    <phoneticPr fontId="4"/>
  </si>
  <si>
    <t>維持管理コストの削減</t>
  </si>
  <si>
    <t>システム刷新計画の策定</t>
    <phoneticPr fontId="4"/>
  </si>
  <si>
    <t>システムの再構築</t>
  </si>
  <si>
    <t>ホームページのリニューアル</t>
  </si>
  <si>
    <t>ホームページのリニューアル</t>
    <phoneticPr fontId="4"/>
  </si>
  <si>
    <t>利用者の視点に立った、わかりやすく、探しやすいホームページに改修します。</t>
    <phoneticPr fontId="4"/>
  </si>
  <si>
    <t>庁外からの訪問回数</t>
  </si>
  <si>
    <t>6,262,249回</t>
  </si>
  <si>
    <t>8,000,000回</t>
  </si>
  <si>
    <t>ホームページ利用者による評価</t>
    <phoneticPr fontId="4"/>
  </si>
  <si>
    <t>新ホームページの公開</t>
  </si>
  <si>
    <t>市役所コールセンターの拡充</t>
  </si>
  <si>
    <t>市役所コールセンターの拡充</t>
    <phoneticPr fontId="4"/>
  </si>
  <si>
    <t>代表電話の交換業務と市役所コールセンターの統合を行うとともに、市役所コールセンターによる応対サービスの拡充を図ります。</t>
    <phoneticPr fontId="4"/>
  </si>
  <si>
    <t>コールセンター利用件数（１日平均）</t>
  </si>
  <si>
    <t>107件</t>
  </si>
  <si>
    <t>140件</t>
  </si>
  <si>
    <t>応対サービスの拡充</t>
    <phoneticPr fontId="4"/>
  </si>
  <si>
    <t>代表電話との統合</t>
  </si>
  <si>
    <t>マ</t>
    <phoneticPr fontId="2"/>
  </si>
  <si>
    <t>○</t>
    <phoneticPr fontId="10"/>
  </si>
  <si>
    <t>子育てマップの作成</t>
  </si>
  <si>
    <t>子育てマップの作成</t>
    <phoneticPr fontId="4"/>
  </si>
  <si>
    <t>こども未来局</t>
    <phoneticPr fontId="4"/>
  </si>
  <si>
    <t>こども企画課</t>
    <phoneticPr fontId="2"/>
  </si>
  <si>
    <t>千葉市ホームページで提供しているちば案内マップを活用し、子育て支援サービスや施設案内等の情報を、地図上に見やすくまとめた子育てマップを作成します。また、携帯電話で外出先からの利用も可能とします。</t>
    <phoneticPr fontId="4"/>
  </si>
  <si>
    <t>ちば電子調達システムの利用</t>
  </si>
  <si>
    <t>ちば電子調達システムの利用</t>
    <phoneticPr fontId="4"/>
  </si>
  <si>
    <t>財政局</t>
    <phoneticPr fontId="4"/>
  </si>
  <si>
    <t>契約課</t>
    <phoneticPr fontId="2"/>
  </si>
  <si>
    <t>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t>
    <phoneticPr fontId="4"/>
  </si>
  <si>
    <t>システム運用費用の縮減</t>
  </si>
  <si>
    <t>5年間で163
百万円削減</t>
  </si>
  <si>
    <t>協議会への参加</t>
    <phoneticPr fontId="4"/>
  </si>
  <si>
    <t>ちば電子調達システムの利用
（名簿の共同受付）</t>
  </si>
  <si>
    <t>ちば電子調達システムによる電子入札</t>
  </si>
  <si>
    <t>(-)</t>
  </si>
  <si>
    <t>(H23～H27)</t>
  </si>
  <si>
    <t>投票管理システムの導入</t>
  </si>
  <si>
    <t>投票管理システムの導入</t>
    <phoneticPr fontId="4"/>
  </si>
  <si>
    <t>選挙管理委員会事務局</t>
    <phoneticPr fontId="4"/>
  </si>
  <si>
    <t>投票日当日の投票所に選挙管理システムを導入し、待ち時間の短縮を図ります。</t>
    <phoneticPr fontId="4"/>
  </si>
  <si>
    <t>附属機関議事録のホームページによる公開</t>
  </si>
  <si>
    <t>ウ　情報公開の推進</t>
    <rPh sb="2" eb="4">
      <t>ジョウホウ</t>
    </rPh>
    <rPh sb="4" eb="6">
      <t>コウカイ</t>
    </rPh>
    <rPh sb="7" eb="9">
      <t>スイシン</t>
    </rPh>
    <phoneticPr fontId="2"/>
  </si>
  <si>
    <t>附属機関議事録のホームページによる公開</t>
    <phoneticPr fontId="4"/>
  </si>
  <si>
    <t>政策法務課</t>
    <phoneticPr fontId="2"/>
  </si>
  <si>
    <t>附属機関の目的や議事録等の附属機関の概要について、ホームページによる公開を推進します。</t>
    <phoneticPr fontId="4"/>
  </si>
  <si>
    <t>情報公開している附属機関の割合</t>
  </si>
  <si>
    <t>80.6％</t>
    <phoneticPr fontId="4"/>
  </si>
  <si>
    <t>100％</t>
    <phoneticPr fontId="4"/>
  </si>
  <si>
    <t>附属機関情報の公開</t>
    <phoneticPr fontId="4"/>
  </si>
  <si>
    <t>(H23末)</t>
  </si>
  <si>
    <t>職員に対する要望等に関する文書の保存と公表</t>
  </si>
  <si>
    <t>職員に対する要望等に関する文書の保存と公表</t>
    <phoneticPr fontId="4"/>
  </si>
  <si>
    <t>職務の公正性・透明性を向上させるため、口頭による要望等を文書で記録・保存し、公表する制度を構築します。</t>
    <phoneticPr fontId="4"/>
  </si>
  <si>
    <t>要望等に関する文書の保存と公表</t>
    <phoneticPr fontId="4"/>
  </si>
  <si>
    <t>退職職員の再就職状況の公表</t>
  </si>
  <si>
    <t>退職職員の再就職状況の公表</t>
    <phoneticPr fontId="4"/>
  </si>
  <si>
    <t>千葉市を退職した職員の再就職状況について、その透明性を確保するため、毎年度、退職者の氏名、退職時の職名、再就職先の名称や役職等を公表します。</t>
    <phoneticPr fontId="4"/>
  </si>
  <si>
    <t>－</t>
  </si>
  <si>
    <t>退職時に課長
職以上の者を
公表</t>
  </si>
  <si>
    <t>ホームページでの公表</t>
    <phoneticPr fontId="4"/>
  </si>
  <si>
    <t>指定管理者選定評価委員会の改善</t>
  </si>
  <si>
    <t>指定管理者選定評価委員会の改善</t>
    <phoneticPr fontId="4"/>
  </si>
  <si>
    <t>指定管理者の選定や管理運営の透明化を図るため、指定管理者の選定及び評価等を行う指定管理者選定評価委員会の委員を全て外部の有識者とするとともに、会議結果について、議事録を作成し、公表します。</t>
    <phoneticPr fontId="4"/>
  </si>
  <si>
    <t>見直し後の委員会により選定された施設数</t>
  </si>
  <si>
    <t>0施設</t>
  </si>
  <si>
    <t>115施設</t>
  </si>
  <si>
    <t>指定管理者選定評価委員会委員の見直し</t>
    <phoneticPr fontId="4"/>
  </si>
  <si>
    <t>(H22.4)</t>
  </si>
  <si>
    <t>外郭団体経営情報の提供の充実</t>
  </si>
  <si>
    <t>外郭団体経営情報の提供の充実</t>
    <phoneticPr fontId="4"/>
  </si>
  <si>
    <t>外郭団体に派遣している職員や市ＯＢの役員等への就任状況及び外郭団体の財務状況や市の財政的関与の状況（毎年4月1日現在）を一覧にして、市ホームページで公表します。</t>
    <phoneticPr fontId="4"/>
  </si>
  <si>
    <t>市長政治倫理条例の制定</t>
  </si>
  <si>
    <t>エ　法令遵守・公正確保の仕組みづくり</t>
    <rPh sb="2" eb="4">
      <t>ホウレイ</t>
    </rPh>
    <rPh sb="4" eb="6">
      <t>ジュンシュ</t>
    </rPh>
    <rPh sb="7" eb="9">
      <t>コウセイ</t>
    </rPh>
    <rPh sb="9" eb="11">
      <t>カクホ</t>
    </rPh>
    <rPh sb="12" eb="14">
      <t>シク</t>
    </rPh>
    <phoneticPr fontId="2"/>
  </si>
  <si>
    <t>市長政治倫理条例の制定</t>
    <phoneticPr fontId="4"/>
  </si>
  <si>
    <t>市長が遵守すべき政治倫理基準や必要な措置を定めた政治倫理条例を制定し、政治倫理の確立を図ります。</t>
    <phoneticPr fontId="4"/>
  </si>
  <si>
    <t>行政手続制度の適正な運用</t>
  </si>
  <si>
    <t>行政手続制度の適正な運用</t>
    <phoneticPr fontId="4"/>
  </si>
  <si>
    <t>行政手続法及び行政手続条例を適正に運用するとともに、制度の趣旨を踏まえた事務事業の適正な執行に努めます。</t>
    <phoneticPr fontId="4"/>
  </si>
  <si>
    <t>行政手続の調査</t>
    <phoneticPr fontId="4"/>
  </si>
  <si>
    <t>審査基準等の公開</t>
  </si>
  <si>
    <t>職員倫理条例の制定</t>
  </si>
  <si>
    <t>職員倫理条例の制定</t>
    <phoneticPr fontId="4"/>
  </si>
  <si>
    <t>職員が遵守すべき倫理基準や必要な措置を定めた職員倫理条例を制定し、職員倫理の確立を図ります。</t>
    <phoneticPr fontId="4"/>
  </si>
  <si>
    <t>指定管理者第三者評価制度の導入</t>
  </si>
  <si>
    <t>指定管理者第三者評価制度の導入</t>
    <phoneticPr fontId="4"/>
  </si>
  <si>
    <t>市民サービスの向上、指定管理業務の効率化を図るとともに、施設管理に係る評価の公正性を確保するため、外部委員のみで構成する指定管理者選定評価委員会による評価を導入します。</t>
    <phoneticPr fontId="4"/>
  </si>
  <si>
    <t>第三者評価施設割合</t>
  </si>
  <si>
    <t>0％</t>
    <phoneticPr fontId="4"/>
  </si>
  <si>
    <t>第三者評価制度の導入</t>
    <phoneticPr fontId="4"/>
  </si>
  <si>
    <t>第三者評価の実施</t>
  </si>
  <si>
    <t>モニタリング状況の公開</t>
  </si>
  <si>
    <t>事務事業の廃止、統合、簡素化</t>
  </si>
  <si>
    <t>（３）　簡素で効率的・効果的な行財政運営</t>
    <phoneticPr fontId="2"/>
  </si>
  <si>
    <t xml:space="preserve"> ア　事務事業の整理合理化</t>
    <phoneticPr fontId="2"/>
  </si>
  <si>
    <t>事務事業の廃止、統合、簡素化</t>
    <phoneticPr fontId="4"/>
  </si>
  <si>
    <t>　外部の有識者による評価も含め、事務事業評価等を活用し、事業の必要性、有効性、効率性の観点から、事務事業の廃止、整理・統合を行います。
○事業目的を達成した事業の見直し
　社会経済情勢の変化を踏まえ、当初の事業目的を達成したもの又は施策の効果が低下してきたものは、事業の廃止も含めた抜本的な見直しを行います。
○他事業と重複する事業の見直し
　行政サービスの総合的・一体的な実施の視点から、他部門で類似の事業を実施しているものや事業を統合して実施した方が、事業効率や市民サービスが向上するものについては、事業の整理・統合を行います。
○行政の役割の見直し
　「補完性の原理」に立ち、市民、企業、地域コミュニティ等で課題を解決することが可能なものについては、行政の関与の方法を見直します。
○事務事業の簡素化、効率化
　最小の経費で最大の効果を発揮するため、事務事業の簡素化、効率化を行います。
○協働の視点による事業の見直し
　公共サービスの担い手の多様化への対応を図るため、市民等との協働の視点を取り入れた事務事業評価を実施することで、事務事業の見直しを行います。</t>
    <phoneticPr fontId="4"/>
  </si>
  <si>
    <t>協働の取組みを評価するｼｽﾃﾑの構築</t>
    <phoneticPr fontId="4"/>
  </si>
  <si>
    <t>外部評価の実施</t>
    <phoneticPr fontId="4"/>
  </si>
  <si>
    <t>サマーレビューにおける活用</t>
    <phoneticPr fontId="4"/>
  </si>
  <si>
    <t>基本計画の実施計画における活用</t>
    <phoneticPr fontId="4"/>
  </si>
  <si>
    <t>事務事業</t>
  </si>
  <si>
    <t>内部事務の見直し</t>
  </si>
  <si>
    <t>内部事務の見直し</t>
    <phoneticPr fontId="4"/>
  </si>
  <si>
    <t>　報告書類の作成、照会・調査、連絡調整を目的とした会議など、事業費が計上されない市内部の事務について、人的コスト（人件費）に比して成果が乏しいものは廃止・縮減する方針で見直しを行います。
○共通ルールの作成
　全庁に共通した課題については、事務執行に当たっての共通ルールを作成し、一元的な見直しを図ります。
○外部評価の実施
　事務の見直しにあたっては、必要に応じて、外部評価を実施します。</t>
    <phoneticPr fontId="4"/>
  </si>
  <si>
    <t>一斉見直し</t>
    <phoneticPr fontId="4"/>
  </si>
  <si>
    <t>共通ルールの作成</t>
  </si>
  <si>
    <t>附属機関運営の適正化</t>
  </si>
  <si>
    <t>附属機関運営の適正化</t>
    <phoneticPr fontId="4"/>
  </si>
  <si>
    <t>要綱等を根拠に設置されている協議会、委員会等について、必要性や効率性を考慮し、廃止・統合や条例を根拠とする附属機関に改めます。また、附属機関の委員構成の最適化や運営の簡素効率化を進めます。</t>
    <phoneticPr fontId="4"/>
  </si>
  <si>
    <t>附属機関に類するものの適正化</t>
    <phoneticPr fontId="4"/>
  </si>
  <si>
    <t>附属機関委員選任基準の見直し</t>
  </si>
  <si>
    <t>印刷物の見直し</t>
  </si>
  <si>
    <t>印刷物の見直し</t>
    <phoneticPr fontId="4"/>
  </si>
  <si>
    <t>ホームページの活用、外部発注から内部印刷への変更、紙質の変更、ページ数や部数の見直しなどにより、印刷物の作成コストを削減します。</t>
  </si>
  <si>
    <t>事務概要書等の一斉見直し</t>
    <phoneticPr fontId="4"/>
  </si>
  <si>
    <t>事業啓発パンフレット等の一斉見直し</t>
  </si>
  <si>
    <t>継続</t>
    <phoneticPr fontId="2"/>
  </si>
  <si>
    <t>各種協議会、関係団体等参加の見直し</t>
  </si>
  <si>
    <t>各種協議会、関係団体等参加の見直し</t>
    <phoneticPr fontId="4"/>
  </si>
  <si>
    <t>インターネット等による情報収集の容易化等により、継続する意義が乏しくなった協議会、団体等から脱会し、参加負担金等のコストを削減します。</t>
    <phoneticPr fontId="4"/>
  </si>
  <si>
    <t>国所管公益法人に対する負担金の見直し</t>
    <phoneticPr fontId="4"/>
  </si>
  <si>
    <t>区役所市民課窓口におけるサービス提供方法の見直し</t>
  </si>
  <si>
    <t>区役所市民課窓口におけるサービス提供方法の見直し</t>
    <phoneticPr fontId="4"/>
  </si>
  <si>
    <t>市民の利便性向上等図るため、自動交付機を含めた窓口サービスの在り方を見直し、民間機能の活用も併せて検討します。</t>
    <phoneticPr fontId="4"/>
  </si>
  <si>
    <t>方針決定</t>
    <phoneticPr fontId="4"/>
  </si>
  <si>
    <t>サービス提供方法の見直し</t>
  </si>
  <si>
    <t>町内自治会あての回覧物の見直し</t>
  </si>
  <si>
    <t>町内自治会あての回覧物の見直し</t>
    <phoneticPr fontId="4"/>
  </si>
  <si>
    <t>地域振興課</t>
    <phoneticPr fontId="2"/>
  </si>
  <si>
    <t>市政に関する情報提供を目的として町内自治会あてに送付している回覧物について、回覧物の厳選、発送回数の削減や発送日の集中化等の事務の見直しを行います。</t>
    <phoneticPr fontId="4"/>
  </si>
  <si>
    <t>町内自治会あて回覧物の見直し</t>
    <phoneticPr fontId="4"/>
  </si>
  <si>
    <t>地球温暖化対策に関する関連計画の統合</t>
  </si>
  <si>
    <t>地球温暖化対策に関する関連計画の統合</t>
    <phoneticPr fontId="4"/>
  </si>
  <si>
    <t>環境局</t>
    <phoneticPr fontId="4"/>
  </si>
  <si>
    <t>環境保全課</t>
    <phoneticPr fontId="2"/>
  </si>
  <si>
    <t>地球温暖化対策を体系的、総合的に推進するため、相互に関連の深い地球温暖化防止実行計画、地球温暖化対策地域推進計画、新エネルギービジョンを統合し、地球温暖化対策に関する新たな実行計画を策定します。</t>
    <phoneticPr fontId="4"/>
  </si>
  <si>
    <t>水環境保全計画等の関連計画の統合</t>
  </si>
  <si>
    <t>水環境保全計画等の関連計画の統合</t>
    <phoneticPr fontId="4"/>
  </si>
  <si>
    <t>相互に関連の深い水環境保全計画、地下水保全計画及び生活排水対策推進計画を統合し、重複する業務等を一体化します。</t>
    <phoneticPr fontId="4"/>
  </si>
  <si>
    <t>都市景観審議会と屋外広告物審議会の統合</t>
  </si>
  <si>
    <t>都市景観審議会と屋外広告物審議会の統合</t>
    <phoneticPr fontId="4"/>
  </si>
  <si>
    <t>都市計画課</t>
    <phoneticPr fontId="2"/>
  </si>
  <si>
    <t>都市景観条例と屋外広告物条例の連携を強化するため、都市景観審議会と屋外広告物審議会を統合し、併せて事務の効率化を図ります。</t>
    <phoneticPr fontId="4"/>
  </si>
  <si>
    <t>開票事務実施方法の見直し</t>
  </si>
  <si>
    <t>開票事務実施方法の見直し</t>
    <phoneticPr fontId="4"/>
  </si>
  <si>
    <t>効率的で迅速な開票事務を行うため、目標設定やマニュアル化など、開票事務の実施方法を見直します。
目標設定、マニュアル化、研修、リハーサルなどの手法により、開票事務の効率化を図ります。
開票事務マニュアルを見直し、開票事務の進行管理に携わる選管職員に対し研修を行う。
市区の選管職員でプロジェクトチームを立ち上げ、開票の進め方について話し合い、各区で目標を設定した上で、情報を共有化する。
事前のリハーサルだけでなく、前もってシミュレーションを重ね、あらゆる事態に対応できるよう準備を行う。
（目標）
H25参議院選挙
 平均終了時間　11:55　（30分短縮）</t>
    <phoneticPr fontId="4"/>
  </si>
  <si>
    <t>プロジェクトチームの設置</t>
    <phoneticPr fontId="4"/>
  </si>
  <si>
    <t>マニュアルの作成</t>
  </si>
  <si>
    <t>研修・シミュレーションの実施</t>
  </si>
  <si>
    <t>リハーサルの実施</t>
  </si>
  <si>
    <t>一般従事者についても、通常業務に支障のない範囲で、説明会の内容充実を検討する。</t>
    <phoneticPr fontId="4"/>
  </si>
  <si>
    <t>開票事務を円滑に進めるノウハウを持っている職員が減ってきており、開票時間の短縮が進まない要因の１つとなっている。
開票事務を効率的に行うための工夫は各区において行われているが、ノウハウ等が各区内にとどまっており、区間で終了時間のバラつきが生じる要因の１つとなっている。
事前のリハーサルを実施していないため、本番の進行が予定どおり進まないことがある。
（参考）
H22参議院選挙
 平均終了時間　0:25</t>
    <phoneticPr fontId="4"/>
  </si>
  <si>
    <t>指定管理者制度の活用による公の施設の管理運営の合理化</t>
  </si>
  <si>
    <t xml:space="preserve"> イ　民間機能の活用</t>
    <phoneticPr fontId="2"/>
  </si>
  <si>
    <t>指定管理者制度の活用による公の施設の管理運営の合理化</t>
    <phoneticPr fontId="4"/>
  </si>
  <si>
    <t>指定管理者制度を活用することにより、市民サービスの向上や効果的・効率的な施設管理が可能な公の施設については、積極的に制度を導入します。</t>
    <phoneticPr fontId="4"/>
  </si>
  <si>
    <t>新規施設への指定管理者制度の導入</t>
    <phoneticPr fontId="4"/>
  </si>
  <si>
    <t>ちば市民便利帳の官民協働発行</t>
  </si>
  <si>
    <t>ちば市民便利帳の官民協働発行</t>
    <phoneticPr fontId="4"/>
  </si>
  <si>
    <t>市が経費を負担することなく実用性の高い冊子を発行するため、民間企業との協働により、民間企業が冊子内の広告料収入を基に制作して市内の全戸に配布します。</t>
    <phoneticPr fontId="4"/>
  </si>
  <si>
    <t>発行経費の削減額</t>
  </si>
  <si>
    <t>H22年度比
26百万円
削減</t>
  </si>
  <si>
    <t>官民協働発行に関する協定の締結</t>
    <phoneticPr fontId="4"/>
  </si>
  <si>
    <t>ちば市民便利帳の配布</t>
  </si>
  <si>
    <t>広告の応募は景気にかなり左右されるため、制作費用の予算見積が難しい。広告が集まらずに官民協働発行から市の単独発行に戻す政令市もある。</t>
  </si>
  <si>
    <t>(H23年度)</t>
  </si>
  <si>
    <t>千葉市市税等納付推進センターの開設</t>
  </si>
  <si>
    <t>千葉市市税等納付推進センターの開設</t>
    <phoneticPr fontId="4"/>
  </si>
  <si>
    <t>納税管理課</t>
    <phoneticPr fontId="2"/>
  </si>
  <si>
    <t>市税、国民健康保険料及び保育料の徴収率の向上を図るため、民間委託による千葉市市税等納付推進センターを開設します。</t>
    <phoneticPr fontId="4"/>
  </si>
  <si>
    <t>市税徴収率</t>
  </si>
  <si>
    <t>92％</t>
    <phoneticPr fontId="4"/>
  </si>
  <si>
    <t>94.5％</t>
    <phoneticPr fontId="4"/>
  </si>
  <si>
    <t>国民健康保険料徴収率</t>
  </si>
  <si>
    <t>71.4％</t>
    <phoneticPr fontId="4"/>
  </si>
  <si>
    <t>74.5％</t>
    <phoneticPr fontId="4"/>
  </si>
  <si>
    <t>保育料徴収率</t>
  </si>
  <si>
    <t>92.6％</t>
    <phoneticPr fontId="4"/>
  </si>
  <si>
    <t>94.8％</t>
    <phoneticPr fontId="4"/>
  </si>
  <si>
    <t>先進</t>
  </si>
  <si>
    <t>介護保険サービス事業者情報ＰＲ用冊子（サービス事業ガイドブック）のフリーペーパー化</t>
  </si>
  <si>
    <t>介護保険サービス事業者情報ＰＲ用冊子（サービス事業ガイドブック）のフリーペーパー化</t>
    <phoneticPr fontId="4"/>
  </si>
  <si>
    <t>介護保険課</t>
    <phoneticPr fontId="2"/>
  </si>
  <si>
    <t>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t>
    <phoneticPr fontId="4"/>
  </si>
  <si>
    <t>H22年度比
2,436千円
削減</t>
  </si>
  <si>
    <t>ガイドブックのフリーペーパー化</t>
    <phoneticPr fontId="4"/>
  </si>
  <si>
    <t>(左右が対応関係となるよう記載してください。)
　発行にあたり希望型指名競争入札により業者を選定し、委託料が発生していた。事業者情報の収集や校正も全て職員により行っている。
　委託料　２２年度予算額
　　　　　２，４３６千円</t>
  </si>
  <si>
    <t>母子保健事業関連パンフレット作成の見直し</t>
  </si>
  <si>
    <t>母子保健事業関連パンフレット作成の見直し</t>
    <phoneticPr fontId="4"/>
  </si>
  <si>
    <t>健康支援課</t>
    <phoneticPr fontId="2"/>
  </si>
  <si>
    <t>市が経費を負担することなく予防接種等の母子保健事業についてのパンフレットを市民に配布するため、民間企業の地域貢献事業と連携して作成します。</t>
    <phoneticPr fontId="4"/>
  </si>
  <si>
    <t>H22年度比
82千円
削減</t>
  </si>
  <si>
    <t>パンフレットの作成の見直し</t>
    <phoneticPr fontId="4"/>
  </si>
  <si>
    <t>新港清掃工場への長期責任型運営維持管理委託の導入</t>
  </si>
  <si>
    <t>新港清掃工場への長期責任型運営維持管理委託の導入</t>
    <phoneticPr fontId="4"/>
  </si>
  <si>
    <t>施設課</t>
    <phoneticPr fontId="2"/>
  </si>
  <si>
    <t>新港清掃工場の管理運営を、法定点検、修繕等も含め、包括的に複数年度にわたり、民間に委託することにより、コスト削減、財政負担の平準化を図ります。</t>
    <phoneticPr fontId="4"/>
  </si>
  <si>
    <t>維持管理経費の削減</t>
  </si>
  <si>
    <t>7年間で2,961百万円削減</t>
  </si>
  <si>
    <t>長期責任型運営維持管理委託の導入</t>
    <phoneticPr fontId="4"/>
  </si>
  <si>
    <t>(H23～H29)</t>
  </si>
  <si>
    <t>汚水処理施設等（最終処分場）への長期責任型運営維持管理委託の導入</t>
  </si>
  <si>
    <t>汚水処理施設等（最終処分場）への長期責任型運営維持管理委託の導入</t>
    <phoneticPr fontId="4"/>
  </si>
  <si>
    <t>最終処分場に付設する汚水処理施設等の管理運営を、修繕等を含め、包括的に複数年度にわたり民間に委託することにより、コスト削減、財政負担の平準化を図ります。</t>
    <phoneticPr fontId="4"/>
  </si>
  <si>
    <t>10年間で490百万円削減</t>
  </si>
  <si>
    <t>実施方針の策定</t>
    <phoneticPr fontId="4"/>
  </si>
  <si>
    <t>契約締結</t>
  </si>
  <si>
    <t>長期責任型運営維持管理委託の導入</t>
  </si>
  <si>
    <t>(H25～H34)</t>
  </si>
  <si>
    <t>中央卸売市場の維持管理委託の見直し</t>
  </si>
  <si>
    <t>中央卸売市場の維持管理委託の見直し</t>
    <phoneticPr fontId="4"/>
  </si>
  <si>
    <t>中央卸売市場管理課</t>
    <phoneticPr fontId="2"/>
  </si>
  <si>
    <t>中央卸売市場の維持管理委託について、遠隔監視システムの導入による人件費の削減及び、複数年にわたる契約を行うことで、経費の削減を図ります。</t>
    <phoneticPr fontId="4"/>
  </si>
  <si>
    <t>H21年度比
2.6百万円
削減</t>
  </si>
  <si>
    <t>委託内容の見直し</t>
    <phoneticPr fontId="4"/>
  </si>
  <si>
    <t>稲毛海浜公園教養施設の管理の見直し</t>
  </si>
  <si>
    <t>稲毛海浜公園教養施設の管理の見直し</t>
    <phoneticPr fontId="4"/>
  </si>
  <si>
    <t>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t>
    <phoneticPr fontId="4"/>
  </si>
  <si>
    <t>管理運営の方針決定</t>
    <phoneticPr fontId="4"/>
  </si>
  <si>
    <t>外国語指導助手の民間委託化推進</t>
  </si>
  <si>
    <t>外国語指導助手の民間委託化推進</t>
    <phoneticPr fontId="4"/>
  </si>
  <si>
    <t>教育委員会事務局</t>
    <rPh sb="5" eb="8">
      <t>ジムキョク</t>
    </rPh>
    <phoneticPr fontId="4"/>
  </si>
  <si>
    <t>指導課</t>
    <phoneticPr fontId="2"/>
  </si>
  <si>
    <t>教育効果を高めるために、各中学校に配置している外国語指導助手について、段階的に民間事業者への委託化を進めます。</t>
    <phoneticPr fontId="4"/>
  </si>
  <si>
    <t>民間委託による外国人講師の人数</t>
  </si>
  <si>
    <t>14人</t>
  </si>
  <si>
    <t>19人</t>
  </si>
  <si>
    <t>民間委託の推進</t>
    <phoneticPr fontId="4"/>
  </si>
  <si>
    <t>(H21末)</t>
    <rPh sb="4" eb="5">
      <t>マツ</t>
    </rPh>
    <phoneticPr fontId="4"/>
  </si>
  <si>
    <t>(H23末)</t>
    <phoneticPr fontId="4"/>
  </si>
  <si>
    <t>公有財産の管理・運営に係る推進組織の新設</t>
  </si>
  <si>
    <t xml:space="preserve"> ウ　公共施設等の設置及び管理運営の合理化</t>
    <phoneticPr fontId="2"/>
  </si>
  <si>
    <t>公有財産の管理・運営に係る推進組織の新設</t>
    <phoneticPr fontId="4"/>
  </si>
  <si>
    <t>財政局</t>
    <phoneticPr fontId="2"/>
  </si>
  <si>
    <t>今後予想される人口減少や市民ニーズを踏まえ、公有財産の有効活用、維持管理経費の最適化等を全庁横断的に推進するため、資産経営部を新設します。</t>
    <phoneticPr fontId="4"/>
  </si>
  <si>
    <t>資産経営部の新設</t>
    <phoneticPr fontId="4"/>
  </si>
  <si>
    <t>公共施設評価の実施</t>
  </si>
  <si>
    <t>公共施設評価の実施</t>
    <phoneticPr fontId="4"/>
  </si>
  <si>
    <t>資産経営課</t>
    <phoneticPr fontId="2"/>
  </si>
  <si>
    <t>公共施設の利用実態や配置状況を踏まえ、地域における公共施設の必要性や効率性等を総合的に評価し、公共施設の見直しを進めます。</t>
    <phoneticPr fontId="4"/>
  </si>
  <si>
    <t>みやこ児童交通公園事業の廃止</t>
  </si>
  <si>
    <t>みやこ児童交通公園事業の廃止</t>
    <phoneticPr fontId="4"/>
  </si>
  <si>
    <t>交通安全教育を効率的・効果的に実施するため、交通安全教育を目的とする公園施設を花見川緑地交通公園に集約し、みやこ児童交通公園事業を廃止します。</t>
    <phoneticPr fontId="4"/>
  </si>
  <si>
    <t>健康増進センターの廃止</t>
  </si>
  <si>
    <t>健康増進センターの廃止</t>
    <phoneticPr fontId="4"/>
  </si>
  <si>
    <t>健康企画課</t>
    <phoneticPr fontId="2"/>
  </si>
  <si>
    <t>健康度測定受診者の３分の２以上が市職員の定期健診であり市民の利用する割合が低く、民間の健診機関などによる受診の機会も増えたことなどから廃止します。</t>
    <phoneticPr fontId="4"/>
  </si>
  <si>
    <t>経費の削減額</t>
  </si>
  <si>
    <t>H23年度比
161百万円
削減</t>
  </si>
  <si>
    <t>(H24年度)</t>
  </si>
  <si>
    <t>児童福祉センターの廃止</t>
  </si>
  <si>
    <t>児童福祉センターの廃止</t>
    <phoneticPr fontId="4"/>
  </si>
  <si>
    <t>健全育成課</t>
    <phoneticPr fontId="2"/>
  </si>
  <si>
    <t>市内６か所にある児童福祉センターについては、当初の目的を達成したことから、協議が整った施設から段階的に廃止します。</t>
    <phoneticPr fontId="4"/>
  </si>
  <si>
    <t>H22年度比
4,617千円
削減</t>
  </si>
  <si>
    <t>地元自治会等との協議</t>
    <phoneticPr fontId="4"/>
  </si>
  <si>
    <t>施設の段階的廃止</t>
  </si>
  <si>
    <t>幸老人センターの廃止</t>
  </si>
  <si>
    <t>幸老人センターの廃止</t>
    <phoneticPr fontId="4"/>
  </si>
  <si>
    <t>高齢施設課</t>
    <phoneticPr fontId="2"/>
  </si>
  <si>
    <t>幸老人センターについては、施設の老朽化等の問題があるため、幸児童福祉センターの廃止に合わせ廃止するとともに、代替施設の検討を行う。</t>
    <phoneticPr fontId="4"/>
  </si>
  <si>
    <t>H23年度比
372千円
削減</t>
  </si>
  <si>
    <t>施設の廃止</t>
  </si>
  <si>
    <t>六方浄化施設の廃止</t>
  </si>
  <si>
    <t>六方浄化施設の廃止</t>
    <phoneticPr fontId="4"/>
  </si>
  <si>
    <t>環境規制課</t>
    <phoneticPr fontId="2"/>
  </si>
  <si>
    <t>水質の改善により排水路浄化施設の廃止要件を満たしたため、六方浄化施設を廃止します。</t>
    <phoneticPr fontId="4"/>
  </si>
  <si>
    <t>H22年度比
3,408千円
削減</t>
  </si>
  <si>
    <t>浄化施設の廃止</t>
    <phoneticPr fontId="4"/>
  </si>
  <si>
    <t>大気汚染常時監視測定局の統廃合</t>
  </si>
  <si>
    <t>大気汚染常時監視測定局の統廃合</t>
    <phoneticPr fontId="4"/>
  </si>
  <si>
    <t>大気の状況が概ね環境基準以下に改善されたため、微小粒子状物質（PM2.5）や光化学オキシダント等の監視体制の強化を図りつつ、測定局の統廃合を行います。</t>
    <phoneticPr fontId="4"/>
  </si>
  <si>
    <t>測定局数</t>
  </si>
  <si>
    <t>27局</t>
  </si>
  <si>
    <t>18局</t>
  </si>
  <si>
    <t>測定局の統廃合</t>
    <phoneticPr fontId="4"/>
  </si>
  <si>
    <t>監視体制の移行</t>
  </si>
  <si>
    <t>(H21年度)</t>
    <rPh sb="4" eb="6">
      <t>ネンド</t>
    </rPh>
    <phoneticPr fontId="4"/>
  </si>
  <si>
    <t>補助金の削減</t>
  </si>
  <si>
    <t>エ　補助金の見直し</t>
    <rPh sb="2" eb="5">
      <t>ホジョキン</t>
    </rPh>
    <rPh sb="6" eb="8">
      <t>ミナオ</t>
    </rPh>
    <phoneticPr fontId="2"/>
  </si>
  <si>
    <t>補助金の削減</t>
    <phoneticPr fontId="4"/>
  </si>
  <si>
    <t>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t>
    <phoneticPr fontId="4"/>
  </si>
  <si>
    <t>恒常的な補助金の削減</t>
    <phoneticPr fontId="4"/>
  </si>
  <si>
    <t>H21年度比
790百万円
削減</t>
    <phoneticPr fontId="4"/>
  </si>
  <si>
    <t>ガイドラインの策定</t>
    <phoneticPr fontId="4"/>
  </si>
  <si>
    <t>補助金の見直し</t>
  </si>
  <si>
    <t>定員管理の適正化</t>
  </si>
  <si>
    <t>オ　定員及び給与の見直し</t>
    <rPh sb="2" eb="4">
      <t>テイイン</t>
    </rPh>
    <rPh sb="4" eb="5">
      <t>オヨ</t>
    </rPh>
    <rPh sb="6" eb="8">
      <t>キュウヨ</t>
    </rPh>
    <rPh sb="9" eb="11">
      <t>ミナオ</t>
    </rPh>
    <phoneticPr fontId="2"/>
  </si>
  <si>
    <t>定員管理の適正化</t>
    <phoneticPr fontId="4"/>
  </si>
  <si>
    <t>退職者数・採用者数の見込みを把握するとともに、適切な人員配置を検討し、定員適正化計画を策定した上で、定員を削減します。</t>
    <phoneticPr fontId="4"/>
  </si>
  <si>
    <t>普通会計職員数</t>
  </si>
  <si>
    <t>6,166人</t>
  </si>
  <si>
    <t>5,916人</t>
  </si>
  <si>
    <t>定員適正化計画の策定</t>
    <phoneticPr fontId="4"/>
  </si>
  <si>
    <t>定員適正化計画の推進</t>
  </si>
  <si>
    <t>(H22.4.1)</t>
    <phoneticPr fontId="4"/>
  </si>
  <si>
    <t>(H26.4.1)</t>
    <phoneticPr fontId="4"/>
  </si>
  <si>
    <t>給与制度等の見直し</t>
  </si>
  <si>
    <t>給与制度等の見直し</t>
    <phoneticPr fontId="4"/>
  </si>
  <si>
    <t>給与課</t>
    <phoneticPr fontId="2"/>
  </si>
  <si>
    <t>国、他団体との均衡や職員の意欲の向上を図るため、給与制度の改善を行います。
また、厳しい財政状況を踏まえ、職員の給与や退職手当の減額を実施します。</t>
    <phoneticPr fontId="4"/>
  </si>
  <si>
    <t>給与制度の見直し</t>
    <phoneticPr fontId="4"/>
  </si>
  <si>
    <t>給与の減額</t>
  </si>
  <si>
    <t>技能労務職給与の見直し</t>
  </si>
  <si>
    <t>技能労務職給与の見直し</t>
    <phoneticPr fontId="4"/>
  </si>
  <si>
    <t>技能労務職の給与について、労使による検討委員会で協議を行い、見直しを行います。</t>
    <phoneticPr fontId="4"/>
  </si>
  <si>
    <t>協議が整い次第実施します。</t>
  </si>
  <si>
    <t>時間外勤務の縮減</t>
  </si>
  <si>
    <t>時間外勤務の縮減</t>
    <phoneticPr fontId="4"/>
  </si>
  <si>
    <t>各局長を責任者とした新たな時間外勤務縮減対策を策定し、事務事業の見直しや応援体制の推進等により、時間外勤務を縮減します。</t>
    <phoneticPr fontId="4"/>
  </si>
  <si>
    <t>職員全体の時間外勤務手当額の削減</t>
  </si>
  <si>
    <t>H21年度比
290百万円
削減</t>
  </si>
  <si>
    <t>時間外勤務の縮減対策の実施</t>
    <phoneticPr fontId="4"/>
  </si>
  <si>
    <t>行政委員会委員報酬のあり方の検討</t>
  </si>
  <si>
    <t>行政委員会委員報酬のあり方の検討</t>
    <phoneticPr fontId="4"/>
  </si>
  <si>
    <t>各行政委員会の委員の勤務実態や職責、職務内容等の検証を行い、支給方法や支給額について必要な見直しを行います。</t>
    <phoneticPr fontId="4"/>
  </si>
  <si>
    <t>附属機関での審議</t>
    <phoneticPr fontId="4"/>
  </si>
  <si>
    <t>選挙管理委員会委員等の行政委員会委員の報酬を、勤務実態等を踏まえ支給方法や支給額についての見直しを行う。</t>
  </si>
  <si>
    <t>外郭団体への人的関与の見直し</t>
  </si>
  <si>
    <t>カ　外郭団体改革の推進</t>
    <rPh sb="2" eb="4">
      <t>ガイカク</t>
    </rPh>
    <rPh sb="4" eb="6">
      <t>ダンタイ</t>
    </rPh>
    <rPh sb="6" eb="8">
      <t>カイカク</t>
    </rPh>
    <rPh sb="9" eb="11">
      <t>スイシン</t>
    </rPh>
    <phoneticPr fontId="2"/>
  </si>
  <si>
    <t>外郭団体への人的関与の見直し</t>
    <phoneticPr fontId="4"/>
  </si>
  <si>
    <t>総務局
総合政策局</t>
    <phoneticPr fontId="4"/>
  </si>
  <si>
    <t>人事課
行政改革推進課</t>
    <phoneticPr fontId="2"/>
  </si>
  <si>
    <t>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t>
    <phoneticPr fontId="4"/>
  </si>
  <si>
    <t>外郭団体に派遣している職員数</t>
  </si>
  <si>
    <t>113人</t>
  </si>
  <si>
    <t>原則全て
引き揚げ</t>
  </si>
  <si>
    <t>派遣職員の引き揚げ</t>
    <phoneticPr fontId="4"/>
  </si>
  <si>
    <t>市ＯＢ職員の役員就任の見直し</t>
  </si>
  <si>
    <t>(H21.4.1)</t>
  </si>
  <si>
    <t>(H25.4.1)</t>
  </si>
  <si>
    <t>外郭団体への財政的関与の見直し</t>
  </si>
  <si>
    <t>外郭団体への財政的関与の見直し</t>
    <phoneticPr fontId="4"/>
  </si>
  <si>
    <t>総合政策局
財政局</t>
    <phoneticPr fontId="4"/>
  </si>
  <si>
    <t>行政改革推進課
財政課</t>
    <phoneticPr fontId="2"/>
  </si>
  <si>
    <t>外郭団体の経営努力を促進し、自主性・自立性を高めるため、競争性のない随意契約による事業や再委託率の高い事業については、委託のあり方を見直します。
また外郭団体への補助金についても、公益性等から補助の必要性を精査するとともに、平成25年度までに、平成21年度補助金額から4億円以上削減します。</t>
    <phoneticPr fontId="4"/>
  </si>
  <si>
    <t>外郭団体補助金の削減</t>
  </si>
  <si>
    <t>H21年度比
4億円削減</t>
  </si>
  <si>
    <t>補助金・委託料の見直し</t>
    <phoneticPr fontId="4"/>
  </si>
  <si>
    <t>外郭団体の公益法人制度改革に向けた取組みの支援</t>
  </si>
  <si>
    <t>外郭団体の公益法人制度改革に向けた取組みの支援</t>
    <phoneticPr fontId="4"/>
  </si>
  <si>
    <t>公益法人の制度改革を踏まえ、公益法人の認定を目指す団体については、団体の求めに応じ、公益認定申請に向けた取組みを支援します。</t>
    <phoneticPr fontId="4"/>
  </si>
  <si>
    <t>公益認定に向けた支援</t>
    <phoneticPr fontId="4"/>
  </si>
  <si>
    <t>防災普及公社の公益認定の取得</t>
  </si>
  <si>
    <t>外郭団体の統廃合</t>
  </si>
  <si>
    <t>外郭団体の統廃合</t>
    <phoneticPr fontId="4"/>
  </si>
  <si>
    <t>事業の必要性、行政関与の必要性及び事業の効率性等を総合的に考慮し、外郭団体の統合等を行います。</t>
    <phoneticPr fontId="4"/>
  </si>
  <si>
    <t>外郭団体数</t>
  </si>
  <si>
    <t>21団体</t>
  </si>
  <si>
    <t>18団体</t>
  </si>
  <si>
    <t>指針の改定</t>
    <phoneticPr fontId="4"/>
  </si>
  <si>
    <t>土地開発公社の解散</t>
  </si>
  <si>
    <t>産業振興財団と勤労者福祉サービスセンターの統合</t>
  </si>
  <si>
    <t>動物公園協会の解散</t>
  </si>
  <si>
    <t>市税事務所の新設</t>
  </si>
  <si>
    <t>（４）　新たな執行体制の確立</t>
    <rPh sb="4" eb="5">
      <t>アラ</t>
    </rPh>
    <rPh sb="7" eb="9">
      <t>シッコウ</t>
    </rPh>
    <rPh sb="9" eb="11">
      <t>タイセイ</t>
    </rPh>
    <rPh sb="12" eb="14">
      <t>カクリツ</t>
    </rPh>
    <phoneticPr fontId="2"/>
  </si>
  <si>
    <t>ア　組織・機構の見直し</t>
    <rPh sb="2" eb="4">
      <t>ソシキ</t>
    </rPh>
    <rPh sb="5" eb="7">
      <t>キコウ</t>
    </rPh>
    <rPh sb="8" eb="10">
      <t>ミナオ</t>
    </rPh>
    <phoneticPr fontId="2"/>
  </si>
  <si>
    <t>市税事務所の新設</t>
    <phoneticPr fontId="4"/>
  </si>
  <si>
    <t>市税事務の効率化及び徴収体制の強化を図るため、本庁機能の強化を図るとともに、各区で行っている市税事務を統合し、市税事務所を新設します。</t>
    <phoneticPr fontId="4"/>
  </si>
  <si>
    <t>こども施策に関する組織の一元化</t>
  </si>
  <si>
    <t>こども施策に関する組織の一元化</t>
    <phoneticPr fontId="4"/>
  </si>
  <si>
    <t>こども未来局</t>
    <phoneticPr fontId="2"/>
  </si>
  <si>
    <t>少子化対策、要保護児童対策及び青少年問題等、複雑多様化するこどもを巡る課題に対して一体的な施策展開を図るため、子ども家庭部と教育委員会事務局の青少年課を統合し、こども未来局を新設します。</t>
    <phoneticPr fontId="4"/>
  </si>
  <si>
    <t>こども未来局の新設</t>
    <phoneticPr fontId="4"/>
  </si>
  <si>
    <t>建設局と下水道局の統合</t>
  </si>
  <si>
    <t>建設局と下水道局の統合</t>
    <phoneticPr fontId="4"/>
  </si>
  <si>
    <t>建設局</t>
    <phoneticPr fontId="2"/>
  </si>
  <si>
    <t>道路と下水道の一元的な管理による事務の効率化及び市民サービスの向上を図るためため、道路を所管する建設局と下水道を所管する下水道局を統合します。</t>
    <phoneticPr fontId="4"/>
  </si>
  <si>
    <t>×</t>
    <phoneticPr fontId="4"/>
  </si>
  <si>
    <t>管理職配置の見直し</t>
  </si>
  <si>
    <t>管理職配置の見直し</t>
    <phoneticPr fontId="4"/>
  </si>
  <si>
    <t>複雑化する行政ニーズに柔軟に対応できる組織を構築するため、現在、一定の場合に必置とされている管理職の配置基準を見直し、組織の職務に応じた人員体制とします。</t>
    <phoneticPr fontId="4"/>
  </si>
  <si>
    <t>管理職比率</t>
  </si>
  <si>
    <t>23.3％</t>
    <phoneticPr fontId="4"/>
  </si>
  <si>
    <t>21.3％</t>
    <phoneticPr fontId="4"/>
  </si>
  <si>
    <t>(H22.4.1)</t>
  </si>
  <si>
    <t>(H26.4.1)</t>
  </si>
  <si>
    <t>決裁手続きの迅速化</t>
  </si>
  <si>
    <t>決裁手続きの迅速化</t>
    <phoneticPr fontId="4"/>
  </si>
  <si>
    <t>意思決定の迅速化及び現場の判断を尊重するという組織文化の醸成を図るため、合議事項の削減、専決区分の引き下げ及び係相当の組織の長である課内室長への執行権限の付与など、決裁規程の見直しを行います。</t>
    <phoneticPr fontId="4"/>
  </si>
  <si>
    <t>合議事項の見直し</t>
    <phoneticPr fontId="4"/>
  </si>
  <si>
    <t>決裁権限者の引き下げ</t>
  </si>
  <si>
    <t>組織横断的なプロジェクトチームの活用</t>
  </si>
  <si>
    <t>組織横断的なプロジェクトチームの活用</t>
    <phoneticPr fontId="4"/>
  </si>
  <si>
    <t>既存の組織の枠組みでは、効果的な対応が難しい行政改革の課題に対しては、組織横断的なプロジェクトチームを設置し、チームによる解決策の企画・立案を行います。</t>
    <phoneticPr fontId="4"/>
  </si>
  <si>
    <t>プロジェクトチームの活用</t>
    <phoneticPr fontId="4"/>
  </si>
  <si>
    <t>滞納整理組織の一元化</t>
  </si>
  <si>
    <t>滞納整理組織の一元化</t>
    <phoneticPr fontId="4"/>
  </si>
  <si>
    <t>歳入確保並びに滞納繰越額の縮減を図るため、国民健康保険料、介護保険料、保育料及び下水道使用料のうち、徴収の困難な案件について、滞納整理を一元的に行う組織を西部市税務事務所内に設置します。</t>
    <phoneticPr fontId="4"/>
  </si>
  <si>
    <t>下水道使用料徴収率</t>
  </si>
  <si>
    <t>93.9％</t>
    <phoneticPr fontId="4"/>
  </si>
  <si>
    <t>94.2％</t>
    <phoneticPr fontId="4"/>
  </si>
  <si>
    <t>徴収組織の一元化</t>
    <phoneticPr fontId="4"/>
  </si>
  <si>
    <t>保健福祉センター組織の再編</t>
  </si>
  <si>
    <t>イ　区役所機能の強化</t>
    <rPh sb="2" eb="5">
      <t>クヤクショ</t>
    </rPh>
    <rPh sb="5" eb="7">
      <t>キノウ</t>
    </rPh>
    <rPh sb="8" eb="10">
      <t>キョウカ</t>
    </rPh>
    <phoneticPr fontId="2"/>
  </si>
  <si>
    <t>保健福祉センター組織の再編</t>
    <phoneticPr fontId="4"/>
  </si>
  <si>
    <t>本庁のこども未来局の新設に併せて、市民に分かりやすい組織とするため、保健福祉サービス課及び介護保険課を廃止し、高齢障害支援課及びこども家庭課を新設します。</t>
    <phoneticPr fontId="4"/>
  </si>
  <si>
    <t>区役所と土木事務所、環境事業所及び公園緑地事務所の役割の見直し</t>
  </si>
  <si>
    <t>（４）　新たな執行体制の確立</t>
    <phoneticPr fontId="2"/>
  </si>
  <si>
    <t>イ　区役所機能の強化</t>
    <phoneticPr fontId="2"/>
  </si>
  <si>
    <t>区役所と土木事務所、環境事業所及び公園緑地事務所の役割の見直し</t>
    <phoneticPr fontId="4"/>
  </si>
  <si>
    <t>総務局
市民局</t>
    <phoneticPr fontId="4"/>
  </si>
  <si>
    <t>人事課
区政課</t>
    <phoneticPr fontId="2"/>
  </si>
  <si>
    <t>環境局、
都市局、
建設局、
各区役所</t>
    <phoneticPr fontId="2"/>
  </si>
  <si>
    <t>区役所に寄せられる土木、環境、公園に関する相談や問い合わせへの対応を充実させるため、土木事務所、環境事業所及び公園緑地事務所と区役所との役割を見直します。</t>
    <phoneticPr fontId="4"/>
  </si>
  <si>
    <t>区役所で新たに実施する事業所事務数</t>
    <phoneticPr fontId="4"/>
  </si>
  <si>
    <t>執行体制整備・事務移管</t>
    <phoneticPr fontId="4"/>
  </si>
  <si>
    <t>多機能パトロールの実施</t>
  </si>
  <si>
    <t>△</t>
  </si>
  <si>
    <t>局・区経営方針の策定</t>
  </si>
  <si>
    <t xml:space="preserve"> ウ　トップマネジメント機能の強化</t>
    <rPh sb="12" eb="14">
      <t>キノウ</t>
    </rPh>
    <rPh sb="15" eb="17">
      <t>キョウカ</t>
    </rPh>
    <phoneticPr fontId="2"/>
  </si>
  <si>
    <t>局・区経営方針の策定</t>
    <phoneticPr fontId="4"/>
  </si>
  <si>
    <t>局・区の行政改革の推進に向けた取組みや重点施策、重点事業等を掲げた局・区経営方針を毎年度策定し、局・区内職員に周知することにより、職員意識の一体化と、局・区運営の効率化を図ります。</t>
    <phoneticPr fontId="4"/>
  </si>
  <si>
    <t>幹部メッセージの発信</t>
    <phoneticPr fontId="4"/>
  </si>
  <si>
    <t>行政改革の取り組みに係る基本方針の策定</t>
  </si>
  <si>
    <t>人材育成・活用の計画的な推進</t>
  </si>
  <si>
    <t>（５）　人材の育成と活力の発揮</t>
    <rPh sb="4" eb="6">
      <t>ジンザイ</t>
    </rPh>
    <rPh sb="7" eb="9">
      <t>イクセイ</t>
    </rPh>
    <rPh sb="10" eb="12">
      <t>カツリョク</t>
    </rPh>
    <rPh sb="13" eb="15">
      <t>ハッキ</t>
    </rPh>
    <phoneticPr fontId="2"/>
  </si>
  <si>
    <t xml:space="preserve"> ア　人事制度の充実</t>
    <rPh sb="3" eb="5">
      <t>ジンジ</t>
    </rPh>
    <rPh sb="5" eb="7">
      <t>セイド</t>
    </rPh>
    <rPh sb="8" eb="10">
      <t>ジュウジツ</t>
    </rPh>
    <phoneticPr fontId="2"/>
  </si>
  <si>
    <t>人材育成・活用の計画的な推進</t>
    <phoneticPr fontId="4"/>
  </si>
  <si>
    <t>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
○基本的な考え方
　【コンセプト】人が育ち、人が活きる組織へ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
○求められる人材像
　困難な状況下における市政の担い手として、これからの千葉市に求められる人材像　
　①市民との信頼関係・協力関係を築く人材
　②リスクを恐れず、改革・改善に取り組む人材
　③組織目標の達成に貢献する人材
○目指すべき組織像
　職員が持てる力を最大限に発揮して活躍できるよう、千葉市が目指すべき組織像
　①職員が目指すべき目標が明確な組織
　②職員の実績や能力を的確に組織する組織
　③職員同士が信頼・協力し、率直に意見を交わす組織
　④職員が果敢にチャレンジする組織
　⑤職員が仕事や学習を通じた成長を実感する組織
　⑥職員が心身ともに健康で仕事に打ち込む組織</t>
    <phoneticPr fontId="4"/>
  </si>
  <si>
    <t>基本方針の改定、アクションプランの策定</t>
    <phoneticPr fontId="4"/>
  </si>
  <si>
    <t>アクションプランの計画的な推進</t>
  </si>
  <si>
    <t>人事考課制度の充実と活用</t>
  </si>
  <si>
    <t>人事考課制度の充実と活用</t>
    <phoneticPr fontId="4"/>
  </si>
  <si>
    <t>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t>
    <phoneticPr fontId="4"/>
  </si>
  <si>
    <t>人事考課が人材育成に役立っていると思う職員の割合</t>
  </si>
  <si>
    <t>27.2％</t>
    <phoneticPr fontId="4"/>
  </si>
  <si>
    <t>35.0％</t>
    <phoneticPr fontId="4"/>
  </si>
  <si>
    <t>非管理職への人事考課制度の導入</t>
    <phoneticPr fontId="4"/>
  </si>
  <si>
    <t>課長職に対する多面評価制度の導入</t>
  </si>
  <si>
    <t>勤務成績不良職員に対する対応等の仕組みの構築</t>
  </si>
  <si>
    <t>ジョブローテーションの確立</t>
  </si>
  <si>
    <t>ジョブローテーションの確立</t>
    <phoneticPr fontId="4"/>
  </si>
  <si>
    <t>若手職員に窓口・事業部門・内部管理業務等の性質の異なった複数の部署を計画的に経験させるジョブローテーションを確立させます。</t>
    <phoneticPr fontId="4"/>
  </si>
  <si>
    <t>指針の策定・公表</t>
    <phoneticPr fontId="4"/>
  </si>
  <si>
    <t>女性職員の管理職への登用</t>
  </si>
  <si>
    <t>女性職員の管理職への登用</t>
    <phoneticPr fontId="4"/>
  </si>
  <si>
    <t>女性職員の積極的な登用による人材の活用と組織の活性化を図るため、管理職に占める女性職員の比率を向上させます。また、そのために女性職員の政策立案への参画を積極的に推進します。</t>
    <phoneticPr fontId="4"/>
  </si>
  <si>
    <t>管理職に占める女性職員の比率</t>
  </si>
  <si>
    <t>12.1％</t>
    <phoneticPr fontId="4"/>
  </si>
  <si>
    <t>14.0％</t>
    <phoneticPr fontId="4"/>
  </si>
  <si>
    <t>女性消防吏員の職域拡大</t>
  </si>
  <si>
    <t>女性消防吏員の職域拡大</t>
    <phoneticPr fontId="4"/>
  </si>
  <si>
    <t>消防局</t>
    <phoneticPr fontId="4"/>
  </si>
  <si>
    <t>女性消防吏員の積極的な登用による人材の活用と組織の活性化を図るため、交替制勤務職場への配置を増やし、女性消防吏員の職域を拡大します。</t>
    <phoneticPr fontId="4"/>
  </si>
  <si>
    <t>職域を拡大した女性消防吏員の人数</t>
  </si>
  <si>
    <t>2人</t>
  </si>
  <si>
    <t>6人</t>
  </si>
  <si>
    <t>女性消防吏員の配置（花見川消防署）</t>
    <phoneticPr fontId="4"/>
  </si>
  <si>
    <t>女性消防吏員の配置（若葉消防署）</t>
  </si>
  <si>
    <t>政令市等との人事交流の実施</t>
  </si>
  <si>
    <t>イ　職員研修の充実</t>
    <rPh sb="2" eb="4">
      <t>ショクイン</t>
    </rPh>
    <rPh sb="4" eb="6">
      <t>ケンシュウ</t>
    </rPh>
    <rPh sb="7" eb="9">
      <t>ジュウジツ</t>
    </rPh>
    <phoneticPr fontId="2"/>
  </si>
  <si>
    <t>政令市等との人事交流の実施</t>
    <phoneticPr fontId="4"/>
  </si>
  <si>
    <t>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t>
    <phoneticPr fontId="4"/>
  </si>
  <si>
    <t>政令市等と人事交流を行った職員の延べ人数</t>
  </si>
  <si>
    <t>10人</t>
  </si>
  <si>
    <t>新規採用職員への支援の充実</t>
  </si>
  <si>
    <t>新規採用職員への支援の充実</t>
    <phoneticPr fontId="4"/>
  </si>
  <si>
    <t>採用後３年間を重点育成期間と位置づけ、新規採用職員への基本研修を充実するとともに、職場の先輩がメンター2として、仕事を通じた指導や相談役としてサポートすることにより、日々の業務で行われる０ＪＴにおいても計画的に育成します。</t>
    <phoneticPr fontId="4"/>
  </si>
  <si>
    <t>重点育成期間を終えた新規採用職員の延べ人数</t>
  </si>
  <si>
    <t>424人</t>
  </si>
  <si>
    <t>基本研修の充実</t>
    <phoneticPr fontId="4"/>
  </si>
  <si>
    <t>メンター制度の導入</t>
  </si>
  <si>
    <t>職員育成と連動した研修推薦制度の導入</t>
  </si>
  <si>
    <t>職員育成と連動した研修推薦制度の導入</t>
    <phoneticPr fontId="4"/>
  </si>
  <si>
    <t>所属長等との面接を通じて、将来の能力開発・キャリア形成につなげるため、研修の受講間隔、スキルや経験のステップアップを考慮し、所属長等が研修受講者をあらかじめ推薦できる制度を実施します。</t>
    <phoneticPr fontId="4"/>
  </si>
  <si>
    <t>研修推薦制度に基づき人材育成課が実施する研修の課程数</t>
  </si>
  <si>
    <t>18件</t>
  </si>
  <si>
    <t>研修推薦制度の導入</t>
    <phoneticPr fontId="4"/>
  </si>
  <si>
    <t>民間派遣研修の拡充</t>
  </si>
  <si>
    <t>民間派遣研修の拡充</t>
    <phoneticPr fontId="4"/>
  </si>
  <si>
    <t>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t>
    <phoneticPr fontId="4"/>
  </si>
  <si>
    <t>民間派遣研修を行った職員の延べ人数</t>
  </si>
  <si>
    <t>7人</t>
  </si>
  <si>
    <t>報告会の実施</t>
  </si>
  <si>
    <t>病院事務職員向け研修の実施</t>
  </si>
  <si>
    <t>病院事務職員向け研修の実施</t>
    <phoneticPr fontId="4"/>
  </si>
  <si>
    <t>病院局</t>
    <phoneticPr fontId="4"/>
  </si>
  <si>
    <t>経営企画課</t>
    <phoneticPr fontId="2"/>
  </si>
  <si>
    <t>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t>
    <phoneticPr fontId="4"/>
  </si>
  <si>
    <t>研修の受講者数（延べ）</t>
  </si>
  <si>
    <t>60人</t>
  </si>
  <si>
    <t>研修の実施</t>
    <phoneticPr fontId="4"/>
  </si>
  <si>
    <t xml:space="preserve">
　平成２３年４月の全部適用に向けて、新設される病院局の組織体制構築など準備を進めているが、事務職員に関しては、いかに病院経営に関する専門知識を習得させるかが課題となっている。</t>
  </si>
  <si>
    <t>職員提案制度、業務改善表彰制度の推進</t>
  </si>
  <si>
    <t>職員提案制度、業務改善表彰制度の推進</t>
    <phoneticPr fontId="4"/>
  </si>
  <si>
    <t>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t>
    <phoneticPr fontId="4"/>
  </si>
  <si>
    <t>職員提案制度における提案件数</t>
  </si>
  <si>
    <t>64件</t>
  </si>
  <si>
    <t>100件</t>
  </si>
  <si>
    <t>公開プレゼンテーションの実施</t>
    <phoneticPr fontId="4"/>
  </si>
  <si>
    <t>職員投票制度の導入</t>
  </si>
  <si>
    <t>多様な広報媒体の活用（再掲）</t>
  </si>
  <si>
    <t>再</t>
    <rPh sb="0" eb="1">
      <t>サイ</t>
    </rPh>
    <phoneticPr fontId="4"/>
  </si>
  <si>
    <t>多様な広報媒体の活用（再掲）</t>
    <rPh sb="11" eb="13">
      <t>サイケイ</t>
    </rPh>
    <phoneticPr fontId="4"/>
  </si>
  <si>
    <t>職員に対する要望等に関する文書の保存と公表（再掲）</t>
  </si>
  <si>
    <t>職員に対する要望等に関する文書の保存と公表（再掲）</t>
    <phoneticPr fontId="4"/>
  </si>
  <si>
    <t>千葉市就職相談室の見直し（再掲）</t>
  </si>
  <si>
    <t>千葉市就職相談室の見直し（再掲）</t>
    <phoneticPr fontId="4"/>
  </si>
  <si>
    <t>外郭団体経営情報の提供の充実（再掲）</t>
  </si>
  <si>
    <t>外郭団体経営情報の提供の充実（再掲）</t>
    <phoneticPr fontId="4"/>
  </si>
  <si>
    <t>広報・広聴機能の一元化（再掲）</t>
  </si>
  <si>
    <t>広報・広聴機能の一元化（再掲）</t>
    <phoneticPr fontId="4"/>
  </si>
  <si>
    <t>公有財産の管理・運営に係る推進組織の新設（再掲）</t>
  </si>
  <si>
    <t>公有財産の管理・運営に係る推進組織の新設（再掲）</t>
    <phoneticPr fontId="4"/>
  </si>
  <si>
    <t>△</t>
    <phoneticPr fontId="2"/>
  </si>
  <si>
    <t>情報戦略の推進体制の構築（再掲）</t>
  </si>
  <si>
    <t>情報戦略の推進体制の構築（再掲）</t>
    <phoneticPr fontId="4"/>
  </si>
  <si>
    <t>健康増進センターの廃止（再掲）</t>
  </si>
  <si>
    <t>健康増進センターの廃止（再掲）</t>
    <phoneticPr fontId="4"/>
  </si>
  <si>
    <t>区役所における広報・広聴機能の充実（再掲）</t>
  </si>
  <si>
    <t>区役所における広報・広聴機能の充実（再掲）</t>
    <phoneticPr fontId="4"/>
  </si>
  <si>
    <t>接遇研修の充実（再掲）</t>
  </si>
  <si>
    <t>接遇研修の充実（再掲）</t>
    <phoneticPr fontId="4"/>
  </si>
  <si>
    <t>（１）　市民と共に構築し、市民が主役のまちづくり</t>
  </si>
  <si>
    <t xml:space="preserve"> </t>
    <phoneticPr fontId="1"/>
  </si>
  <si>
    <t>（５）　人材の育成と活力の発揮</t>
  </si>
  <si>
    <t>イ　広報・広聴機能の充実と市民との対話の推進</t>
  </si>
  <si>
    <t>（２）</t>
  </si>
  <si>
    <t>イ</t>
  </si>
  <si>
    <t>（４）</t>
  </si>
  <si>
    <t>（２）　市民視点による行政サービスと透明性の向上</t>
  </si>
  <si>
    <t>ウ　情報公開の推進</t>
  </si>
  <si>
    <t>（３）</t>
  </si>
  <si>
    <t>カ</t>
  </si>
  <si>
    <t>エ　法令遵守・公正確保の仕組みづくり</t>
  </si>
  <si>
    <t>（３）　簡素で効率的・効果的な行財政運営</t>
  </si>
  <si>
    <t>ア　事務事業の整理合理化</t>
  </si>
  <si>
    <t>イ　民間機能の活用</t>
  </si>
  <si>
    <t>ウ　公共施設等の設置及び管理運営の合理化</t>
  </si>
  <si>
    <t>カ　外郭団体改革の推進</t>
  </si>
  <si>
    <t>（４）　新たな執行体制の確立</t>
  </si>
  <si>
    <t>ア　組織・機構の見直し</t>
  </si>
  <si>
    <t>イ　区役所機能の強化</t>
  </si>
  <si>
    <t>行ラベル</t>
  </si>
  <si>
    <t>総計</t>
  </si>
  <si>
    <t>イ　職員研修の充実</t>
  </si>
  <si>
    <t>ア　市民の活力を生かすまちづくりの推進</t>
  </si>
  <si>
    <t>ア　市民の活力を生かすまちづくりの推進</t>
    <phoneticPr fontId="1"/>
  </si>
  <si>
    <t>ア　窓口サービスの向上</t>
  </si>
  <si>
    <t>ア　窓口サービスの向上</t>
    <phoneticPr fontId="1"/>
  </si>
  <si>
    <t>イ　電子市役所の推進</t>
  </si>
  <si>
    <t>ア　事務事業の整理合理化</t>
    <phoneticPr fontId="1"/>
  </si>
  <si>
    <t>ウ　トップマネジメント機能の強化</t>
  </si>
  <si>
    <t>ア　人事制度の充実</t>
  </si>
  <si>
    <t>ア　人事制度の充実</t>
    <phoneticPr fontId="1"/>
  </si>
  <si>
    <t>主な取組み項目</t>
    <rPh sb="0" eb="1">
      <t>オモ</t>
    </rPh>
    <rPh sb="2" eb="4">
      <t>トリク</t>
    </rPh>
    <rPh sb="5" eb="7">
      <t>コウモク</t>
    </rPh>
    <phoneticPr fontId="1"/>
  </si>
  <si>
    <t>推進項目名</t>
    <rPh sb="0" eb="2">
      <t>スイシン</t>
    </rPh>
    <rPh sb="2" eb="4">
      <t>コウモク</t>
    </rPh>
    <rPh sb="4" eb="5">
      <t>メイ</t>
    </rPh>
    <phoneticPr fontId="1"/>
  </si>
  <si>
    <t>（１）市民と共に構築し、市民が主役のまちづくり　</t>
  </si>
  <si>
    <t>実施項目数</t>
    <rPh sb="0" eb="2">
      <t>ジッシ</t>
    </rPh>
    <rPh sb="2" eb="5">
      <t>コウモクスウ</t>
    </rPh>
    <phoneticPr fontId="1"/>
  </si>
  <si>
    <t>ア　組織・機構の見直し</t>
    <phoneticPr fontId="1"/>
  </si>
  <si>
    <t>エ　補助金の見直し　</t>
    <phoneticPr fontId="1"/>
  </si>
  <si>
    <t>オ　定員及び給与の見直し　</t>
    <phoneticPr fontId="1"/>
  </si>
  <si>
    <t>カ　外郭団体改革の推進　</t>
    <phoneticPr fontId="1"/>
  </si>
  <si>
    <t>イ　電子市役所の推進　</t>
    <phoneticPr fontId="1"/>
  </si>
  <si>
    <t>エ　法令遵守・公正確保の仕組みづくり　</t>
    <phoneticPr fontId="1"/>
  </si>
  <si>
    <t>イ　区役所機能の強化　</t>
    <phoneticPr fontId="1"/>
  </si>
  <si>
    <t>ウ　トップマネジメント機能の強化　</t>
    <phoneticPr fontId="1"/>
  </si>
  <si>
    <t>イ　職員研修の充実　</t>
    <phoneticPr fontId="1"/>
  </si>
  <si>
    <t>イ　広報・広聴機能の充実と市民との対話の推進</t>
    <phoneticPr fontId="1"/>
  </si>
  <si>
    <t>イ　民間機能の活用　</t>
    <phoneticPr fontId="1"/>
  </si>
  <si>
    <t>ウ　公共施設等の設置及び管理運営の合理化　</t>
    <phoneticPr fontId="1"/>
  </si>
  <si>
    <t>（２）市民視点による行政サービスと透明性の向上　</t>
    <phoneticPr fontId="1"/>
  </si>
  <si>
    <t>（３）簡素で効率的・効果的な行財政運営　</t>
    <phoneticPr fontId="1"/>
  </si>
  <si>
    <t>（４）新たな執行体制の確立　</t>
    <phoneticPr fontId="1"/>
  </si>
  <si>
    <t>（５）人材の育成と活力の発揮　</t>
    <phoneticPr fontId="1"/>
  </si>
  <si>
    <t>エ　補助金の見直し</t>
  </si>
  <si>
    <t>オ　定員及び給与の見直し</t>
  </si>
  <si>
    <t xml:space="preserve">
</t>
    <phoneticPr fontId="1"/>
  </si>
  <si>
    <t>◆広報・広聴の一元化
◆多様な広報媒体の活用
◆市政情報モニターの設置
◆市長と市民との対話機会の拡充
◆区役所における広報・広聴機能の充実</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phoneticPr fontId="1"/>
  </si>
  <si>
    <t>◆接遇研修の充実
◆区役所窓口アンケートの実施
◆区役所における職員表彰制度の実施
◆国民健康保険料を試算するコンテンツの提供</t>
    <rPh sb="10" eb="13">
      <t>クヤクショ</t>
    </rPh>
    <rPh sb="13" eb="15">
      <t>マドグチ</t>
    </rPh>
    <rPh sb="21" eb="23">
      <t>ジッシ</t>
    </rPh>
    <rPh sb="25" eb="28">
      <t>クヤクショ</t>
    </rPh>
    <rPh sb="32" eb="34">
      <t>ショクイン</t>
    </rPh>
    <rPh sb="34" eb="36">
      <t>ヒョウショウ</t>
    </rPh>
    <rPh sb="36" eb="38">
      <t>セイド</t>
    </rPh>
    <rPh sb="39" eb="41">
      <t>ジッシ</t>
    </rPh>
    <rPh sb="43" eb="45">
      <t>コクミン</t>
    </rPh>
    <rPh sb="45" eb="47">
      <t>ケンコウ</t>
    </rPh>
    <rPh sb="47" eb="50">
      <t>ホケンリョウ</t>
    </rPh>
    <rPh sb="51" eb="53">
      <t>シサン</t>
    </rPh>
    <rPh sb="61" eb="63">
      <t>テイキョウ</t>
    </rPh>
    <phoneticPr fontId="1"/>
  </si>
  <si>
    <t>◆情報戦略の推進体制の構築
◆電子申請サービスの拡大</t>
    <rPh sb="1" eb="3">
      <t>ジョウホウ</t>
    </rPh>
    <rPh sb="3" eb="5">
      <t>センリャク</t>
    </rPh>
    <rPh sb="6" eb="8">
      <t>スイシン</t>
    </rPh>
    <rPh sb="8" eb="10">
      <t>タイセイ</t>
    </rPh>
    <rPh sb="11" eb="13">
      <t>コウチク</t>
    </rPh>
    <rPh sb="15" eb="17">
      <t>デンシ</t>
    </rPh>
    <rPh sb="17" eb="19">
      <t>シンセイ</t>
    </rPh>
    <rPh sb="24" eb="26">
      <t>カクダイ</t>
    </rPh>
    <phoneticPr fontId="1"/>
  </si>
  <si>
    <t>ウ　情報公開の推進　</t>
    <rPh sb="4" eb="6">
      <t>コウカイ</t>
    </rPh>
    <phoneticPr fontId="1"/>
  </si>
  <si>
    <t>◆附属機関議事録のホームページによる公開
◆退職職員の再就職状況の公表
◆指定管理者選定評価委員会の改善</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phoneticPr fontId="1"/>
  </si>
  <si>
    <t>◆市長政治倫理条例の制定
◆職員倫理条例の制定
◆指定管理者第三者評価制度の導入</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</si>
  <si>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t>◆事務事業の廃止、統合、簡素化
◆内部事務の見直し
◆印刷物の見直し
◆各種協議会、関係団体等参加の見直し</t>
    <rPh sb="1" eb="3">
      <t>ジム</t>
    </rPh>
    <rPh sb="3" eb="5">
      <t>ジギョウ</t>
    </rPh>
    <rPh sb="6" eb="8">
      <t>ハイシ</t>
    </rPh>
    <rPh sb="9" eb="11">
      <t>トウゴウ</t>
    </rPh>
    <rPh sb="12" eb="15">
      <t>カンソカ</t>
    </rPh>
    <rPh sb="17" eb="19">
      <t>ナイブ</t>
    </rPh>
    <rPh sb="19" eb="21">
      <t>ジム</t>
    </rPh>
    <rPh sb="22" eb="24">
      <t>ミナオ</t>
    </rPh>
    <rPh sb="27" eb="30">
      <t>インサツブツ</t>
    </rPh>
    <rPh sb="31" eb="33">
      <t>ミナオ</t>
    </rPh>
    <rPh sb="36" eb="38">
      <t>カクシュ</t>
    </rPh>
    <rPh sb="38" eb="41">
      <t>キョウギカイ</t>
    </rPh>
    <rPh sb="42" eb="44">
      <t>カンケイ</t>
    </rPh>
    <rPh sb="44" eb="46">
      <t>ダンタイ</t>
    </rPh>
    <rPh sb="46" eb="47">
      <t>ナド</t>
    </rPh>
    <rPh sb="47" eb="49">
      <t>サンカ</t>
    </rPh>
    <rPh sb="50" eb="52">
      <t>ミナオ</t>
    </rPh>
    <phoneticPr fontId="1"/>
  </si>
  <si>
    <t>◆補助金の見直し</t>
    <rPh sb="1" eb="4">
      <t>ホジョキン</t>
    </rPh>
    <rPh sb="5" eb="7">
      <t>ミナオ</t>
    </rPh>
    <phoneticPr fontId="1"/>
  </si>
  <si>
    <t>◆みやこ児童交通公園事業の廃止
◆児童福祉センターの廃止
◆六方浄化施設の廃止</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phoneticPr fontId="1"/>
  </si>
  <si>
    <t>◆ちば市民便利帳の官民協働発行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t>
    <rPh sb="3" eb="5">
      <t>シミン</t>
    </rPh>
    <rPh sb="5" eb="7">
      <t>ベンリ</t>
    </rPh>
    <rPh sb="7" eb="8">
      <t>チョウ</t>
    </rPh>
    <rPh sb="9" eb="11">
      <t>カンミン</t>
    </rPh>
    <rPh sb="11" eb="13">
      <t>キョウドウ</t>
    </rPh>
    <rPh sb="13" eb="15">
      <t>ハッコウ</t>
    </rPh>
    <rPh sb="17" eb="20">
      <t>チバシ</t>
    </rPh>
    <rPh sb="20" eb="22">
      <t>シゼイ</t>
    </rPh>
    <rPh sb="22" eb="23">
      <t>ナド</t>
    </rPh>
    <rPh sb="23" eb="25">
      <t>ノウフ</t>
    </rPh>
    <rPh sb="25" eb="27">
      <t>スイシン</t>
    </rPh>
    <rPh sb="32" eb="34">
      <t>カイセツ</t>
    </rPh>
    <rPh sb="36" eb="38">
      <t>カイゴ</t>
    </rPh>
    <rPh sb="38" eb="40">
      <t>ホケン</t>
    </rPh>
    <rPh sb="44" eb="47">
      <t>ジギョウシャ</t>
    </rPh>
    <rPh sb="49" eb="50">
      <t>ヨウ</t>
    </rPh>
    <rPh sb="50" eb="52">
      <t>サッシ</t>
    </rPh>
    <rPh sb="57" eb="59">
      <t>ジギョウ</t>
    </rPh>
    <rPh sb="74" eb="75">
      <t>カ</t>
    </rPh>
    <rPh sb="77" eb="79">
      <t>ボシ</t>
    </rPh>
    <rPh sb="79" eb="81">
      <t>ホケン</t>
    </rPh>
    <rPh sb="81" eb="83">
      <t>ジギョウ</t>
    </rPh>
    <rPh sb="83" eb="85">
      <t>カンレン</t>
    </rPh>
    <rPh sb="91" eb="93">
      <t>サクセイ</t>
    </rPh>
    <rPh sb="94" eb="96">
      <t>ミナオ</t>
    </rPh>
    <phoneticPr fontId="1"/>
  </si>
  <si>
    <t>◆外郭団体への人的関与の見直し
◆外郭団体の統廃合</t>
    <rPh sb="1" eb="3">
      <t>ガイカク</t>
    </rPh>
    <rPh sb="3" eb="5">
      <t>ダンタイ</t>
    </rPh>
    <rPh sb="7" eb="9">
      <t>ジンテキ</t>
    </rPh>
    <rPh sb="9" eb="11">
      <t>カンヨ</t>
    </rPh>
    <rPh sb="12" eb="14">
      <t>ミナオ</t>
    </rPh>
    <rPh sb="17" eb="19">
      <t>ガイカク</t>
    </rPh>
    <rPh sb="19" eb="21">
      <t>ダンタイ</t>
    </rPh>
    <rPh sb="22" eb="25">
      <t>トウハイゴウ</t>
    </rPh>
    <phoneticPr fontId="1"/>
  </si>
  <si>
    <t>◆市税事務所の開設
◆建設局と下水道局の統合
◆管理職配置の見直し
◆滞納整理組織の一元化</t>
    <rPh sb="11" eb="14">
      <t>ケンセツキョク</t>
    </rPh>
    <rPh sb="15" eb="18">
      <t>ゲスイドウ</t>
    </rPh>
    <rPh sb="18" eb="19">
      <t>キョク</t>
    </rPh>
    <rPh sb="20" eb="22">
      <t>トウゴウ</t>
    </rPh>
    <rPh sb="35" eb="37">
      <t>タイノウ</t>
    </rPh>
    <rPh sb="37" eb="39">
      <t>セイリ</t>
    </rPh>
    <rPh sb="39" eb="41">
      <t>ソシキ</t>
    </rPh>
    <rPh sb="42" eb="45">
      <t>イチゲンカ</t>
    </rPh>
    <phoneticPr fontId="1"/>
  </si>
  <si>
    <t>◆局・区経営方針の策定</t>
    <rPh sb="1" eb="2">
      <t>キョク</t>
    </rPh>
    <rPh sb="3" eb="4">
      <t>ク</t>
    </rPh>
    <rPh sb="4" eb="6">
      <t>ケイエイ</t>
    </rPh>
    <rPh sb="6" eb="8">
      <t>ホウシン</t>
    </rPh>
    <rPh sb="9" eb="11">
      <t>サクテイ</t>
    </rPh>
    <phoneticPr fontId="1"/>
  </si>
  <si>
    <t>◆人材育成・活用の計画的な推進
◆人事考課制度の充実と活用
◆女性職員の管理職への登用
◆女性消防吏員の職域拡大</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</si>
  <si>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◆政令市等との人事交流の実施
◆新規採用職員への支援の充実
◆民間派遣研修の拡充
◆職員提案制度、業務改善表彰制度の推進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phoneticPr fontId="1"/>
  </si>
  <si>
    <t>◆給与制度等の見直し
◆時間外勤務の縮減
◆定員管理の適正化</t>
    <rPh sb="1" eb="3">
      <t>キュウヨ</t>
    </rPh>
    <rPh sb="3" eb="5">
      <t>セイド</t>
    </rPh>
    <rPh sb="5" eb="6">
      <t>ナド</t>
    </rPh>
    <rPh sb="7" eb="9">
      <t>ミナオ</t>
    </rPh>
    <rPh sb="22" eb="24">
      <t>テイイン</t>
    </rPh>
    <rPh sb="24" eb="26">
      <t>カンリ</t>
    </rPh>
    <rPh sb="27" eb="30">
      <t>テキセイカ</t>
    </rPh>
    <phoneticPr fontId="1"/>
  </si>
  <si>
    <t>◆申請様式の変更
◆市民参加及び協働に関する条例の改正
◆市民参加・協働実施計画の策定及び公表
◆有償ボランティア活用の推進
◆附属機関委員の公募による選任の推進
◆附属機関の女性登用率の向上</t>
    <rPh sb="10" eb="12">
      <t>シミン</t>
    </rPh>
    <rPh sb="12" eb="14">
      <t>サンカ</t>
    </rPh>
    <rPh sb="14" eb="15">
      <t>オヨ</t>
    </rPh>
    <rPh sb="16" eb="18">
      <t>キョウドウ</t>
    </rPh>
    <rPh sb="19" eb="20">
      <t>カン</t>
    </rPh>
    <rPh sb="22" eb="24">
      <t>ジョウレイ</t>
    </rPh>
    <rPh sb="25" eb="27">
      <t>カイセイ</t>
    </rPh>
    <rPh sb="29" eb="31">
      <t>シミン</t>
    </rPh>
    <rPh sb="31" eb="33">
      <t>サンカ</t>
    </rPh>
    <rPh sb="34" eb="36">
      <t>キョウドウ</t>
    </rPh>
    <rPh sb="36" eb="38">
      <t>ジッシ</t>
    </rPh>
    <rPh sb="38" eb="40">
      <t>ケイカク</t>
    </rPh>
    <rPh sb="41" eb="43">
      <t>サクテイ</t>
    </rPh>
    <rPh sb="43" eb="44">
      <t>オヨ</t>
    </rPh>
    <rPh sb="45" eb="47">
      <t>コウヒョウ</t>
    </rPh>
    <rPh sb="49" eb="51">
      <t>ユウショウ</t>
    </rPh>
    <rPh sb="57" eb="59">
      <t>カツヨウ</t>
    </rPh>
    <rPh sb="60" eb="62">
      <t>スイシン</t>
    </rPh>
    <rPh sb="64" eb="66">
      <t>フゾク</t>
    </rPh>
    <rPh sb="66" eb="68">
      <t>キカン</t>
    </rPh>
    <rPh sb="68" eb="70">
      <t>イイン</t>
    </rPh>
    <rPh sb="71" eb="73">
      <t>コウボ</t>
    </rPh>
    <rPh sb="76" eb="78">
      <t>センニン</t>
    </rPh>
    <rPh sb="79" eb="81">
      <t>スイシン</t>
    </rPh>
    <rPh sb="83" eb="85">
      <t>フゾク</t>
    </rPh>
    <rPh sb="85" eb="87">
      <t>キカン</t>
    </rPh>
    <rPh sb="88" eb="90">
      <t>ジョセイ</t>
    </rPh>
    <rPh sb="90" eb="92">
      <t>トウヨウ</t>
    </rPh>
    <rPh sb="92" eb="93">
      <t>リツ</t>
    </rPh>
    <rPh sb="94" eb="96">
      <t>コウジョウ</t>
    </rPh>
    <phoneticPr fontId="1"/>
  </si>
  <si>
    <t>エ　法令遵守・公正確保の仕組みづくり　</t>
    <phoneticPr fontId="1"/>
  </si>
  <si>
    <t>（３）簡素で効率的・効果的な行財政運営　</t>
    <phoneticPr fontId="1"/>
  </si>
  <si>
    <t>（４）新たな執行体制の確立　</t>
    <phoneticPr fontId="1"/>
  </si>
  <si>
    <t>（５）人材の育成と活力の発揮　</t>
    <phoneticPr fontId="1"/>
  </si>
  <si>
    <t>◆保健福祉センター組織の再編</t>
    <rPh sb="1" eb="3">
      <t>ホケン</t>
    </rPh>
    <rPh sb="3" eb="5">
      <t>フクシ</t>
    </rPh>
    <rPh sb="9" eb="11">
      <t>ソシキ</t>
    </rPh>
    <rPh sb="12" eb="14">
      <t>サイヘン</t>
    </rPh>
    <phoneticPr fontId="1"/>
  </si>
  <si>
    <t>合計 / 実施判断</t>
  </si>
  <si>
    <t>ア</t>
  </si>
  <si>
    <t>（５）</t>
  </si>
  <si>
    <t>ウ</t>
  </si>
  <si>
    <t>エ</t>
  </si>
  <si>
    <t>◆市民参加及び協働に関する条例の改正
◆市民参加・協働実施計画の策定及び公表
◆有償ボランティア活用の推進
◆附属機関委員の公募による選任の推進
◆附属機関の女性登用率の向上</t>
    <rPh sb="1" eb="3">
      <t>シミン</t>
    </rPh>
    <rPh sb="3" eb="5">
      <t>サンカ</t>
    </rPh>
    <rPh sb="5" eb="6">
      <t>オヨ</t>
    </rPh>
    <rPh sb="7" eb="9">
      <t>キョウドウ</t>
    </rPh>
    <rPh sb="10" eb="11">
      <t>カン</t>
    </rPh>
    <rPh sb="13" eb="15">
      <t>ジョウレイ</t>
    </rPh>
    <rPh sb="16" eb="18">
      <t>カイセイ</t>
    </rPh>
    <rPh sb="20" eb="22">
      <t>シミン</t>
    </rPh>
    <rPh sb="22" eb="24">
      <t>サンカ</t>
    </rPh>
    <rPh sb="25" eb="27">
      <t>キョウドウ</t>
    </rPh>
    <rPh sb="27" eb="29">
      <t>ジッシ</t>
    </rPh>
    <rPh sb="29" eb="31">
      <t>ケイカク</t>
    </rPh>
    <rPh sb="32" eb="34">
      <t>サクテイ</t>
    </rPh>
    <rPh sb="34" eb="35">
      <t>オヨ</t>
    </rPh>
    <rPh sb="36" eb="38">
      <t>コウヒョウ</t>
    </rPh>
    <rPh sb="40" eb="42">
      <t>ユウショウ</t>
    </rPh>
    <rPh sb="48" eb="50">
      <t>カツヨウ</t>
    </rPh>
    <rPh sb="51" eb="53">
      <t>スイシン</t>
    </rPh>
    <rPh sb="55" eb="57">
      <t>フゾク</t>
    </rPh>
    <rPh sb="57" eb="59">
      <t>キカン</t>
    </rPh>
    <rPh sb="59" eb="61">
      <t>イイン</t>
    </rPh>
    <rPh sb="62" eb="64">
      <t>コウボ</t>
    </rPh>
    <rPh sb="67" eb="69">
      <t>センニン</t>
    </rPh>
    <rPh sb="70" eb="72">
      <t>スイシン</t>
    </rPh>
    <rPh sb="74" eb="76">
      <t>フゾク</t>
    </rPh>
    <rPh sb="76" eb="78">
      <t>キカン</t>
    </rPh>
    <rPh sb="79" eb="81">
      <t>ジョセイ</t>
    </rPh>
    <rPh sb="81" eb="83">
      <t>トウヨウ</t>
    </rPh>
    <rPh sb="83" eb="84">
      <t>リツ</t>
    </rPh>
    <rPh sb="85" eb="87">
      <t>コウジョウ</t>
    </rPh>
    <phoneticPr fontId="1"/>
  </si>
  <si>
    <t>◆自治基本条例の制定
◆市民参加及び協働に関する条例の改正
◆市民参加・協働実施計画の策定及び公表
◆有償ボランティア活用の推進
◆附属機関委員の公募による選任の推進
◆附属機関の女性登用率の向上</t>
    <rPh sb="1" eb="3">
      <t>ジチ</t>
    </rPh>
    <rPh sb="3" eb="5">
      <t>キホン</t>
    </rPh>
    <rPh sb="5" eb="7">
      <t>ジョウレイ</t>
    </rPh>
    <rPh sb="8" eb="10">
      <t>セイテイ</t>
    </rPh>
    <rPh sb="12" eb="14">
      <t>シミン</t>
    </rPh>
    <rPh sb="14" eb="16">
      <t>サンカ</t>
    </rPh>
    <rPh sb="16" eb="17">
      <t>オヨ</t>
    </rPh>
    <rPh sb="18" eb="20">
      <t>キョウドウ</t>
    </rPh>
    <rPh sb="21" eb="22">
      <t>カン</t>
    </rPh>
    <rPh sb="24" eb="26">
      <t>ジョウレイ</t>
    </rPh>
    <rPh sb="27" eb="29">
      <t>カイセイ</t>
    </rPh>
    <rPh sb="31" eb="33">
      <t>シミン</t>
    </rPh>
    <rPh sb="33" eb="35">
      <t>サンカ</t>
    </rPh>
    <rPh sb="36" eb="38">
      <t>キョウドウ</t>
    </rPh>
    <rPh sb="38" eb="40">
      <t>ジッシ</t>
    </rPh>
    <rPh sb="40" eb="42">
      <t>ケイカク</t>
    </rPh>
    <rPh sb="43" eb="45">
      <t>サクテイ</t>
    </rPh>
    <rPh sb="45" eb="46">
      <t>オヨ</t>
    </rPh>
    <rPh sb="47" eb="49">
      <t>コウヒョウ</t>
    </rPh>
    <rPh sb="51" eb="53">
      <t>ユウショウ</t>
    </rPh>
    <rPh sb="59" eb="61">
      <t>カツヨウ</t>
    </rPh>
    <rPh sb="62" eb="64">
      <t>スイシン</t>
    </rPh>
    <rPh sb="66" eb="68">
      <t>フゾク</t>
    </rPh>
    <rPh sb="68" eb="70">
      <t>キカン</t>
    </rPh>
    <rPh sb="70" eb="72">
      <t>イイン</t>
    </rPh>
    <rPh sb="73" eb="75">
      <t>コウボ</t>
    </rPh>
    <rPh sb="78" eb="80">
      <t>センニン</t>
    </rPh>
    <rPh sb="81" eb="83">
      <t>スイシン</t>
    </rPh>
    <rPh sb="85" eb="87">
      <t>フゾク</t>
    </rPh>
    <rPh sb="87" eb="89">
      <t>キカン</t>
    </rPh>
    <rPh sb="90" eb="92">
      <t>ジョセイ</t>
    </rPh>
    <rPh sb="92" eb="94">
      <t>トウヨウ</t>
    </rPh>
    <rPh sb="94" eb="95">
      <t>リツ</t>
    </rPh>
    <rPh sb="96" eb="98">
      <t>コウジョウ</t>
    </rPh>
    <phoneticPr fontId="1"/>
  </si>
  <si>
    <t>◆広報・広聴の一元化
◆多様な広報媒体の活用
◆市政情報モニターの設置
◆市長と市民との対話機会の拡充
◆区役所における広報・広聴機能の充実
◆ツイッター版対話会の開催</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</si>
  <si>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t>◆申請様式の変更
◆接遇研修の充実
◆区役所窓口アンケートの実施
◆区役所における職員表彰制度の実施
◆国民健康保険料を試算するコンテンツの提供
◆千葉市就職相談室の見直し
◆利用申込の受付方法の見直し</t>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</si>
  <si>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◆電子決裁対象範囲の拡大
◆情報戦略の推進体制の構築
◆電子申請サービスの拡大
◆ホームページのリニューアル
◆子育てマップの作成
◆ちば電子調達システムの利用</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phoneticPr fontId="1"/>
  </si>
  <si>
    <t>◆附属機関議事録のホームページによる公開
◆退職職員の再就職状況の公表
◆指定管理者選定評価委員会の改善
◆外郭団体経営情報の提供の充実</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</si>
  <si>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取組み項目</t>
    <rPh sb="0" eb="2">
      <t>トリク</t>
    </rPh>
    <rPh sb="3" eb="5">
      <t>コウモク</t>
    </rPh>
    <phoneticPr fontId="1"/>
  </si>
  <si>
    <t>◆市長政治倫理条例の制定
◆行政手続き制度の適正な運用
◆職員倫理条例の制定
◆指定管理者第三者評価制度の導入</t>
    <rPh sb="1" eb="3">
      <t>シチョウ</t>
    </rPh>
    <rPh sb="3" eb="5">
      <t>セイジ</t>
    </rPh>
    <rPh sb="5" eb="7">
      <t>リンリ</t>
    </rPh>
    <rPh sb="7" eb="9">
      <t>ジョウレイ</t>
    </rPh>
    <rPh sb="10" eb="12">
      <t>セイテイ</t>
    </rPh>
    <rPh sb="14" eb="16">
      <t>ギョウセイ</t>
    </rPh>
    <rPh sb="16" eb="18">
      <t>テツヅ</t>
    </rPh>
    <rPh sb="19" eb="21">
      <t>セイド</t>
    </rPh>
    <rPh sb="22" eb="24">
      <t>テキセイ</t>
    </rPh>
    <rPh sb="25" eb="27">
      <t>ウンヨウ</t>
    </rPh>
    <rPh sb="29" eb="31">
      <t>ショクイン</t>
    </rPh>
    <rPh sb="31" eb="33">
      <t>リンリ</t>
    </rPh>
    <rPh sb="33" eb="35">
      <t>ジョウレイ</t>
    </rPh>
    <rPh sb="36" eb="38">
      <t>セイテイ</t>
    </rPh>
    <phoneticPr fontId="1"/>
  </si>
  <si>
    <t>◆事務事業の廃止、統合、簡素化
◆内部事務の見直し
◆附属機関運営の適正化
◆印刷物の見直し
◆各種協議会、関係団体等参加の見直し
◆町内自治会あての回覧物の見直し
◆水環境保全計画等の関連計画の統合
◆都市景観審議会と屋外広告物審議会の統合</t>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</si>
  <si>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◆指定管理者制度の活用による公の施設の管理運営の合理化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1" eb="23">
      <t>ウンエイ</t>
    </rPh>
    <rPh sb="24" eb="27">
      <t>ゴウリカ</t>
    </rPh>
    <rPh sb="31" eb="33">
      <t>シミン</t>
    </rPh>
    <rPh sb="33" eb="35">
      <t>ベンリ</t>
    </rPh>
    <rPh sb="35" eb="36">
      <t>チョウ</t>
    </rPh>
    <rPh sb="37" eb="39">
      <t>カンミン</t>
    </rPh>
    <rPh sb="39" eb="41">
      <t>キョウドウ</t>
    </rPh>
    <rPh sb="41" eb="43">
      <t>ハッコウ</t>
    </rPh>
    <rPh sb="45" eb="48">
      <t>チバシ</t>
    </rPh>
    <rPh sb="48" eb="50">
      <t>シゼイ</t>
    </rPh>
    <rPh sb="50" eb="51">
      <t>ナド</t>
    </rPh>
    <rPh sb="51" eb="53">
      <t>ノウフ</t>
    </rPh>
    <rPh sb="53" eb="55">
      <t>スイシン</t>
    </rPh>
    <rPh sb="60" eb="62">
      <t>カイセツ</t>
    </rPh>
    <rPh sb="64" eb="66">
      <t>カイゴ</t>
    </rPh>
    <rPh sb="66" eb="68">
      <t>ホケン</t>
    </rPh>
    <rPh sb="72" eb="75">
      <t>ジギョウシャ</t>
    </rPh>
    <rPh sb="77" eb="78">
      <t>ヨウ</t>
    </rPh>
    <rPh sb="78" eb="80">
      <t>サッシ</t>
    </rPh>
    <rPh sb="85" eb="87">
      <t>ジギョウ</t>
    </rPh>
    <rPh sb="102" eb="103">
      <t>カ</t>
    </rPh>
    <rPh sb="105" eb="107">
      <t>ボシ</t>
    </rPh>
    <rPh sb="107" eb="109">
      <t>ホケン</t>
    </rPh>
    <rPh sb="109" eb="111">
      <t>ジギョウ</t>
    </rPh>
    <rPh sb="111" eb="113">
      <t>カンレン</t>
    </rPh>
    <rPh sb="119" eb="121">
      <t>サクセイ</t>
    </rPh>
    <rPh sb="122" eb="124">
      <t>ミナオ</t>
    </rPh>
    <rPh sb="146" eb="149">
      <t>ガイコクゴ</t>
    </rPh>
    <rPh sb="149" eb="151">
      <t>シドウ</t>
    </rPh>
    <rPh sb="151" eb="153">
      <t>ジョシュ</t>
    </rPh>
    <rPh sb="154" eb="156">
      <t>ミンカン</t>
    </rPh>
    <rPh sb="156" eb="159">
      <t>イタクカ</t>
    </rPh>
    <rPh sb="159" eb="161">
      <t>スイシン</t>
    </rPh>
    <phoneticPr fontId="1"/>
  </si>
  <si>
    <t>◆定員管理の適正化
◆給与制度等の見直し
◆時間外勤務の縮減</t>
    <rPh sb="11" eb="13">
      <t>キュウヨ</t>
    </rPh>
    <rPh sb="13" eb="15">
      <t>セイド</t>
    </rPh>
    <rPh sb="15" eb="16">
      <t>ナド</t>
    </rPh>
    <rPh sb="17" eb="19">
      <t>ミナオ</t>
    </rPh>
    <phoneticPr fontId="1"/>
  </si>
  <si>
    <t>◆外郭団体への人的関与の見直し
◆外郭団体への財政的関与の見直し
◆外郭団体の公益法人制度改革に向けた取組みの支援
◆外郭団体の統廃合</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phoneticPr fontId="1"/>
  </si>
  <si>
    <t>◆市税事務所の開設
◆こども施策に関する組織の一元化
◆建設局と下水道局の統合
◆管理職配置の見直し
◆決裁手続きの迅速化
◆組織横断的なプロジェクトチームの活用
◆滞納整理組織の一元化</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</si>
  <si>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実　施項目数　</t>
    <rPh sb="0" eb="1">
      <t>ジツ</t>
    </rPh>
    <rPh sb="2" eb="3">
      <t>シ</t>
    </rPh>
    <rPh sb="3" eb="5">
      <t>コウモク</t>
    </rPh>
    <rPh sb="5" eb="6">
      <t>スウ</t>
    </rPh>
    <phoneticPr fontId="1"/>
  </si>
  <si>
    <t>合計</t>
    <rPh sb="0" eb="2">
      <t>ゴウケイ</t>
    </rPh>
    <phoneticPr fontId="1"/>
  </si>
  <si>
    <t>推進項目</t>
    <phoneticPr fontId="4"/>
  </si>
  <si>
    <t>取組数</t>
  </si>
  <si>
    <t>22年度の主な取組項目</t>
  </si>
  <si>
    <t>市民と共に構築し、市民が主役のまちづくり</t>
    <phoneticPr fontId="4"/>
  </si>
  <si>
    <t>◆広報・広聴の一元化</t>
  </si>
  <si>
    <t>◆多様な広報媒体の活用</t>
  </si>
  <si>
    <t>市民視点による行政サービスと透明性の向上</t>
    <phoneticPr fontId="4"/>
  </si>
  <si>
    <t>◆接遇研修の充実</t>
  </si>
  <si>
    <t>(2)</t>
    <phoneticPr fontId="4"/>
  </si>
  <si>
    <t>◆ホームページのリニューアル</t>
  </si>
  <si>
    <t>◆退職職員の再就職状況の公表</t>
  </si>
  <si>
    <t>◆指定管理者第三者評価制度の導入</t>
  </si>
  <si>
    <t>簡素で効率的・効果的な行財政運営</t>
    <phoneticPr fontId="4"/>
  </si>
  <si>
    <t>◆町内自治会あての回覧物の見直し</t>
  </si>
  <si>
    <t>◆中央卸売市場の維持管理委託の見直し</t>
  </si>
  <si>
    <t>◆補助金の見直し</t>
  </si>
  <si>
    <t>◆時間外勤務の縮減</t>
  </si>
  <si>
    <t>新たな執行体制の確立</t>
    <phoneticPr fontId="4"/>
  </si>
  <si>
    <t>◆市税事務所の開設</t>
  </si>
  <si>
    <t>◆管理職配置の見直し</t>
  </si>
  <si>
    <t>人材の育成と活力の発揮</t>
    <phoneticPr fontId="4"/>
  </si>
  <si>
    <t>◆人事考課制度の充実と活用</t>
  </si>
  <si>
    <t>(1)</t>
    <phoneticPr fontId="4"/>
  </si>
  <si>
    <t>◆新規採用職員への支援の充実</t>
  </si>
  <si>
    <t>合　　　計</t>
    <phoneticPr fontId="4"/>
  </si>
  <si>
    <t xml:space="preserve"> ※（　）内の数値は、重複項目数。このため、合計数と合計欄の数値は一致しない。</t>
    <phoneticPr fontId="1"/>
  </si>
  <si>
    <t>◆保健福祉センター組織の再編
◆区役所における広報・広聴機能の充実（再掲）</t>
    <rPh sb="1" eb="3">
      <t>ホケン</t>
    </rPh>
    <rPh sb="3" eb="5">
      <t>フクシ</t>
    </rPh>
    <rPh sb="9" eb="11">
      <t>ソシキ</t>
    </rPh>
    <rPh sb="12" eb="14">
      <t>サイヘン</t>
    </rPh>
    <rPh sb="34" eb="36">
      <t>サイケイ</t>
    </rPh>
    <phoneticPr fontId="1"/>
  </si>
  <si>
    <t>◆政令市等との人事交流の実施
◆新規採用職員への支援の充実
◆民間派遣研修の拡充
◆職員提案制度、業務改善表彰制度の推進
◆接遇研修の充実（再掲）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rPh sb="70" eb="72">
      <t>サイケイ</t>
    </rPh>
    <phoneticPr fontId="1"/>
  </si>
  <si>
    <t>◆みやこ児童交通公園事業の廃止
◆児童福祉センターの廃止
◆六方浄化施設の廃止
◆千葉市就職相談室の見直し（再掲）</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rPh sb="54" eb="56">
      <t>サイケイ</t>
    </rPh>
    <phoneticPr fontId="1"/>
  </si>
  <si>
    <t>◆外郭団体への人的関与の見直し
◆外郭団体への財政的関与の見直し
◆外郭団体の公益法人制度改革に向けた取組みの支援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rPh sb="84" eb="86">
      <t>サイケイ</t>
    </rPh>
    <phoneticPr fontId="1"/>
  </si>
  <si>
    <t>(3)</t>
    <phoneticPr fontId="4"/>
  </si>
  <si>
    <t>＜取組項目一覧＞</t>
    <rPh sb="1" eb="3">
      <t>トリクミ</t>
    </rPh>
    <rPh sb="3" eb="5">
      <t>コウモク</t>
    </rPh>
    <rPh sb="5" eb="7">
      <t>イチラン</t>
    </rPh>
    <phoneticPr fontId="10"/>
  </si>
  <si>
    <t>（１）市民と共に構築し、市民が主役のまちづくり　</t>
    <phoneticPr fontId="1"/>
  </si>
  <si>
    <t>　ア　市民の活力を生かすまちづくりの推進</t>
    <phoneticPr fontId="1"/>
  </si>
  <si>
    <t>№</t>
    <phoneticPr fontId="10"/>
  </si>
  <si>
    <t>取組項目</t>
    <rPh sb="0" eb="2">
      <t>トリクミ</t>
    </rPh>
    <rPh sb="2" eb="4">
      <t>コウモク</t>
    </rPh>
    <phoneticPr fontId="10"/>
  </si>
  <si>
    <t>協働事業提案制度の導入</t>
    <rPh sb="0" eb="2">
      <t>キョウドウ</t>
    </rPh>
    <rPh sb="2" eb="4">
      <t>ジギョウ</t>
    </rPh>
    <rPh sb="4" eb="6">
      <t>テイアン</t>
    </rPh>
    <rPh sb="6" eb="8">
      <t>セイド</t>
    </rPh>
    <rPh sb="9" eb="11">
      <t>ドウニュウ</t>
    </rPh>
    <phoneticPr fontId="1"/>
  </si>
  <si>
    <t>公園施設の寄附受入れ事業の導入</t>
    <rPh sb="0" eb="2">
      <t>コウエン</t>
    </rPh>
    <rPh sb="2" eb="4">
      <t>シセツ</t>
    </rPh>
    <rPh sb="5" eb="7">
      <t>キフ</t>
    </rPh>
    <rPh sb="7" eb="9">
      <t>ウケイ</t>
    </rPh>
    <rPh sb="10" eb="12">
      <t>ジギョウ</t>
    </rPh>
    <rPh sb="13" eb="15">
      <t>ドウニュウ</t>
    </rPh>
    <phoneticPr fontId="1"/>
  </si>
  <si>
    <t>　イ　広報・広聴機能の充実と市民との対話の推進</t>
    <phoneticPr fontId="1"/>
  </si>
  <si>
    <t>広報・広聴機能の一元化</t>
    <phoneticPr fontId="1"/>
  </si>
  <si>
    <t>多様な広報媒体の活用</t>
    <rPh sb="0" eb="2">
      <t>タヨウ</t>
    </rPh>
    <rPh sb="3" eb="5">
      <t>コウホウ</t>
    </rPh>
    <rPh sb="5" eb="7">
      <t>バイタイ</t>
    </rPh>
    <rPh sb="8" eb="10">
      <t>カツヨウ</t>
    </rPh>
    <phoneticPr fontId="10"/>
  </si>
  <si>
    <t>市政情報モニターの設置</t>
    <rPh sb="0" eb="2">
      <t>シセイ</t>
    </rPh>
    <rPh sb="2" eb="4">
      <t>ジョウホウ</t>
    </rPh>
    <rPh sb="9" eb="11">
      <t>セッチ</t>
    </rPh>
    <phoneticPr fontId="1"/>
  </si>
  <si>
    <t>市長と市民との対話機会の拡充</t>
    <rPh sb="0" eb="2">
      <t>シチョウ</t>
    </rPh>
    <rPh sb="3" eb="5">
      <t>シミン</t>
    </rPh>
    <rPh sb="7" eb="9">
      <t>タイワ</t>
    </rPh>
    <rPh sb="9" eb="11">
      <t>キカイ</t>
    </rPh>
    <rPh sb="12" eb="14">
      <t>カクジュウ</t>
    </rPh>
    <phoneticPr fontId="10"/>
  </si>
  <si>
    <t>市長への手紙の拡充</t>
    <rPh sb="0" eb="2">
      <t>シチョウ</t>
    </rPh>
    <rPh sb="4" eb="6">
      <t>テガミ</t>
    </rPh>
    <rPh sb="7" eb="9">
      <t>カクジュウ</t>
    </rPh>
    <phoneticPr fontId="1"/>
  </si>
  <si>
    <t>ツイッタ－版対話会の開催</t>
    <rPh sb="5" eb="6">
      <t>バン</t>
    </rPh>
    <rPh sb="6" eb="8">
      <t>タイワ</t>
    </rPh>
    <rPh sb="8" eb="9">
      <t>カイ</t>
    </rPh>
    <rPh sb="10" eb="12">
      <t>カイサイ</t>
    </rPh>
    <phoneticPr fontId="1"/>
  </si>
  <si>
    <t>区役所における広報・広聴機能の充実</t>
    <phoneticPr fontId="1"/>
  </si>
  <si>
    <t>（２）市民視点による行政サービスの向上　</t>
    <phoneticPr fontId="1"/>
  </si>
  <si>
    <t>　ア　窓口サービスの向上</t>
    <phoneticPr fontId="1"/>
  </si>
  <si>
    <t>国民健康保険料を試算するコンテンツの提供</t>
    <rPh sb="0" eb="2">
      <t>コクミン</t>
    </rPh>
    <rPh sb="2" eb="4">
      <t>ケンコウ</t>
    </rPh>
    <rPh sb="4" eb="7">
      <t>ホケンリョウ</t>
    </rPh>
    <rPh sb="8" eb="10">
      <t>シサン</t>
    </rPh>
    <rPh sb="18" eb="20">
      <t>テイキョウ</t>
    </rPh>
    <phoneticPr fontId="1"/>
  </si>
  <si>
    <t>利用申込の受付方法の見直し</t>
    <rPh sb="0" eb="2">
      <t>リヨウ</t>
    </rPh>
    <rPh sb="2" eb="4">
      <t>モウシコミ</t>
    </rPh>
    <rPh sb="5" eb="7">
      <t>ウケツケ</t>
    </rPh>
    <rPh sb="7" eb="9">
      <t>ホウホウ</t>
    </rPh>
    <rPh sb="10" eb="12">
      <t>ミナオ</t>
    </rPh>
    <phoneticPr fontId="10"/>
  </si>
  <si>
    <t>　イ　電子市役所の推進</t>
    <phoneticPr fontId="1"/>
  </si>
  <si>
    <t>庁内情報システムの最適化</t>
    <rPh sb="0" eb="2">
      <t>チョウナイ</t>
    </rPh>
    <rPh sb="2" eb="4">
      <t>ジョウホウ</t>
    </rPh>
    <rPh sb="9" eb="12">
      <t>サイテキカ</t>
    </rPh>
    <phoneticPr fontId="1"/>
  </si>
  <si>
    <t>多様な広報媒体の活用（再掲）</t>
    <rPh sb="0" eb="2">
      <t>タヨウ</t>
    </rPh>
    <rPh sb="3" eb="5">
      <t>コウホウ</t>
    </rPh>
    <rPh sb="5" eb="7">
      <t>バイタイ</t>
    </rPh>
    <rPh sb="8" eb="10">
      <t>カツヨウ</t>
    </rPh>
    <rPh sb="11" eb="13">
      <t>サイケイ</t>
    </rPh>
    <phoneticPr fontId="10"/>
  </si>
  <si>
    <t>ちば電子調達システムの利用</t>
    <rPh sb="2" eb="4">
      <t>デンシ</t>
    </rPh>
    <rPh sb="4" eb="6">
      <t>チョウタツ</t>
    </rPh>
    <rPh sb="11" eb="13">
      <t>リヨウ</t>
    </rPh>
    <phoneticPr fontId="1"/>
  </si>
  <si>
    <t>　ウ　情報公開の推進</t>
    <phoneticPr fontId="1"/>
  </si>
  <si>
    <t>職員に対する要望等に関する文書の保存と公表</t>
    <phoneticPr fontId="1"/>
  </si>
  <si>
    <t>指定管理者選定委員会の改善</t>
  </si>
  <si>
    <t>　エ　法令遵守・公正確保の仕組みづくり</t>
    <phoneticPr fontId="1"/>
  </si>
  <si>
    <t>職員に対する要望等に関する文書の保存と公表（再掲）</t>
    <rPh sb="22" eb="24">
      <t>サイケイ</t>
    </rPh>
    <phoneticPr fontId="1"/>
  </si>
  <si>
    <t>（３）簡素で効率的・効果的な行財政運営</t>
    <phoneticPr fontId="1"/>
  </si>
  <si>
    <t>　ア　事務事業の整理合理化　　</t>
    <phoneticPr fontId="1"/>
  </si>
  <si>
    <t>内部事務の見直し</t>
    <rPh sb="0" eb="2">
      <t>ナイブ</t>
    </rPh>
    <rPh sb="2" eb="4">
      <t>ジム</t>
    </rPh>
    <rPh sb="5" eb="7">
      <t>ミナオ</t>
    </rPh>
    <phoneticPr fontId="10"/>
  </si>
  <si>
    <t>附属機関運営の適正化</t>
    <rPh sb="0" eb="2">
      <t>フゾク</t>
    </rPh>
    <rPh sb="2" eb="4">
      <t>キカン</t>
    </rPh>
    <rPh sb="4" eb="6">
      <t>ウンエイ</t>
    </rPh>
    <rPh sb="7" eb="10">
      <t>テキセイカ</t>
    </rPh>
    <phoneticPr fontId="1"/>
  </si>
  <si>
    <t>印刷物の見直し</t>
    <rPh sb="0" eb="3">
      <t>インサツブツ</t>
    </rPh>
    <rPh sb="4" eb="6">
      <t>ミナオ</t>
    </rPh>
    <phoneticPr fontId="1"/>
  </si>
  <si>
    <t>各種協議会、関係団体等参加の見直し</t>
    <rPh sb="0" eb="2">
      <t>カクシュ</t>
    </rPh>
    <rPh sb="2" eb="5">
      <t>キョウギカイ</t>
    </rPh>
    <rPh sb="6" eb="8">
      <t>カンケイ</t>
    </rPh>
    <rPh sb="8" eb="10">
      <t>ダンタイ</t>
    </rPh>
    <rPh sb="10" eb="11">
      <t>トウ</t>
    </rPh>
    <rPh sb="11" eb="13">
      <t>サンカ</t>
    </rPh>
    <rPh sb="14" eb="16">
      <t>ミナオ</t>
    </rPh>
    <phoneticPr fontId="1"/>
  </si>
  <si>
    <t>区役所市民課窓口におけるサービス提供方法の見直し</t>
    <rPh sb="0" eb="3">
      <t>クヤクショ</t>
    </rPh>
    <rPh sb="3" eb="6">
      <t>シミンカ</t>
    </rPh>
    <rPh sb="6" eb="8">
      <t>マドグチ</t>
    </rPh>
    <rPh sb="16" eb="18">
      <t>テイキョウ</t>
    </rPh>
    <rPh sb="18" eb="20">
      <t>ホウホウ</t>
    </rPh>
    <rPh sb="21" eb="23">
      <t>ミナオ</t>
    </rPh>
    <phoneticPr fontId="1"/>
  </si>
  <si>
    <t>町内自治会あての回覧物の見直し</t>
    <rPh sb="0" eb="2">
      <t>チョウナイ</t>
    </rPh>
    <rPh sb="2" eb="5">
      <t>ジチカイ</t>
    </rPh>
    <rPh sb="8" eb="10">
      <t>カイラン</t>
    </rPh>
    <rPh sb="10" eb="11">
      <t>ブツ</t>
    </rPh>
    <rPh sb="12" eb="14">
      <t>ミナオ</t>
    </rPh>
    <phoneticPr fontId="10"/>
  </si>
  <si>
    <t>開票事務実施方法の見直し</t>
    <rPh sb="0" eb="2">
      <t>カイヒョウ</t>
    </rPh>
    <rPh sb="2" eb="4">
      <t>ジム</t>
    </rPh>
    <rPh sb="4" eb="6">
      <t>ジッシ</t>
    </rPh>
    <rPh sb="6" eb="8">
      <t>ホウホウ</t>
    </rPh>
    <rPh sb="9" eb="11">
      <t>ミナオ</t>
    </rPh>
    <phoneticPr fontId="1"/>
  </si>
  <si>
    <t>　イ　民間機能の活用</t>
    <phoneticPr fontId="1"/>
  </si>
  <si>
    <t>指定管理者制度の活用による公の施設の管理運営の合理化</t>
    <phoneticPr fontId="1"/>
  </si>
  <si>
    <t>ちば市民便利帳の官民協働発行</t>
    <rPh sb="2" eb="4">
      <t>シミン</t>
    </rPh>
    <rPh sb="4" eb="6">
      <t>ベンリ</t>
    </rPh>
    <rPh sb="6" eb="7">
      <t>トバリ</t>
    </rPh>
    <rPh sb="8" eb="10">
      <t>カンミン</t>
    </rPh>
    <rPh sb="10" eb="12">
      <t>キョウドウ</t>
    </rPh>
    <rPh sb="12" eb="14">
      <t>ハッコウ</t>
    </rPh>
    <phoneticPr fontId="1"/>
  </si>
  <si>
    <t>千葉市市税等納付推進センターの開設</t>
    <rPh sb="0" eb="1">
      <t>セン</t>
    </rPh>
    <rPh sb="1" eb="2">
      <t>ハ</t>
    </rPh>
    <rPh sb="3" eb="6">
      <t>シゼイトウ</t>
    </rPh>
    <rPh sb="6" eb="8">
      <t>ノウフ</t>
    </rPh>
    <rPh sb="8" eb="10">
      <t>スイシン</t>
    </rPh>
    <phoneticPr fontId="1"/>
  </si>
  <si>
    <t>介護保険サービス事業者情報ＰＲ用冊子（サービス事業ガイドブック）のフリーペーパー化</t>
    <rPh sb="0" eb="2">
      <t>カイゴ</t>
    </rPh>
    <rPh sb="2" eb="4">
      <t>ホケン</t>
    </rPh>
    <rPh sb="8" eb="10">
      <t>ジギョウ</t>
    </rPh>
    <rPh sb="10" eb="11">
      <t>シャ</t>
    </rPh>
    <rPh sb="11" eb="13">
      <t>ジョウホウ</t>
    </rPh>
    <rPh sb="15" eb="16">
      <t>ヨウ</t>
    </rPh>
    <rPh sb="16" eb="18">
      <t>サッシ</t>
    </rPh>
    <rPh sb="23" eb="25">
      <t>ジギョウ</t>
    </rPh>
    <rPh sb="40" eb="41">
      <t>カ</t>
    </rPh>
    <phoneticPr fontId="1"/>
  </si>
  <si>
    <t>母子保健事業関連パンフレット作成の見直し</t>
    <rPh sb="0" eb="2">
      <t>ボシ</t>
    </rPh>
    <rPh sb="2" eb="4">
      <t>ホケン</t>
    </rPh>
    <rPh sb="4" eb="6">
      <t>ジギョウ</t>
    </rPh>
    <rPh sb="6" eb="8">
      <t>カンレン</t>
    </rPh>
    <rPh sb="14" eb="16">
      <t>サクセイ</t>
    </rPh>
    <rPh sb="17" eb="19">
      <t>ミナオ</t>
    </rPh>
    <phoneticPr fontId="1"/>
  </si>
  <si>
    <t>新港清掃工場への長期責任型運営維持管理委託の導入</t>
    <phoneticPr fontId="1"/>
  </si>
  <si>
    <t>汚水処理施設等(最終処分場)への長期責任型運営維持管理委託の導入</t>
    <rPh sb="0" eb="2">
      <t>オスイ</t>
    </rPh>
    <rPh sb="2" eb="4">
      <t>ショリ</t>
    </rPh>
    <rPh sb="4" eb="6">
      <t>シセツ</t>
    </rPh>
    <rPh sb="6" eb="7">
      <t>トウ</t>
    </rPh>
    <rPh sb="8" eb="10">
      <t>サイシュウ</t>
    </rPh>
    <rPh sb="10" eb="13">
      <t>ショブンジョウ</t>
    </rPh>
    <rPh sb="16" eb="18">
      <t>チョウキ</t>
    </rPh>
    <rPh sb="18" eb="21">
      <t>セキニンガタ</t>
    </rPh>
    <rPh sb="21" eb="23">
      <t>ウンエイ</t>
    </rPh>
    <rPh sb="23" eb="25">
      <t>イジ</t>
    </rPh>
    <rPh sb="25" eb="27">
      <t>カンリ</t>
    </rPh>
    <rPh sb="27" eb="29">
      <t>イタク</t>
    </rPh>
    <rPh sb="30" eb="32">
      <t>ドウニュウ</t>
    </rPh>
    <phoneticPr fontId="1"/>
  </si>
  <si>
    <t>稲毛海浜公園教養施設の管理の見直し</t>
    <rPh sb="0" eb="2">
      <t>イナゲ</t>
    </rPh>
    <rPh sb="2" eb="4">
      <t>カイヒン</t>
    </rPh>
    <rPh sb="4" eb="6">
      <t>コウエン</t>
    </rPh>
    <rPh sb="6" eb="8">
      <t>キョウヨウ</t>
    </rPh>
    <rPh sb="8" eb="10">
      <t>シセツ</t>
    </rPh>
    <rPh sb="11" eb="13">
      <t>カンリ</t>
    </rPh>
    <rPh sb="14" eb="16">
      <t>ミナオ</t>
    </rPh>
    <phoneticPr fontId="1"/>
  </si>
  <si>
    <t>外国語指導助手の民間委託化推進</t>
    <phoneticPr fontId="1"/>
  </si>
  <si>
    <t>　ウ　公共施設等の設置及び管理運営の合理化</t>
    <phoneticPr fontId="1"/>
  </si>
  <si>
    <t>公有財産の管理・運営に係る推進組織の新設</t>
    <rPh sb="0" eb="2">
      <t>コウユウ</t>
    </rPh>
    <rPh sb="2" eb="4">
      <t>ザイサン</t>
    </rPh>
    <rPh sb="5" eb="7">
      <t>カンリ</t>
    </rPh>
    <rPh sb="8" eb="10">
      <t>ウンエイ</t>
    </rPh>
    <rPh sb="11" eb="12">
      <t>カカ</t>
    </rPh>
    <rPh sb="13" eb="15">
      <t>スイシン</t>
    </rPh>
    <rPh sb="15" eb="17">
      <t>ソシキ</t>
    </rPh>
    <rPh sb="18" eb="20">
      <t>シンセツ</t>
    </rPh>
    <phoneticPr fontId="1"/>
  </si>
  <si>
    <t>健康増進センターの廃止</t>
    <rPh sb="0" eb="2">
      <t>ケンコウ</t>
    </rPh>
    <rPh sb="2" eb="4">
      <t>ゾウシン</t>
    </rPh>
    <rPh sb="9" eb="11">
      <t>ハイシ</t>
    </rPh>
    <phoneticPr fontId="1"/>
  </si>
  <si>
    <t>児童福祉センターの廃止</t>
    <rPh sb="0" eb="2">
      <t>ジドウ</t>
    </rPh>
    <rPh sb="2" eb="4">
      <t>フクシ</t>
    </rPh>
    <rPh sb="9" eb="11">
      <t>ハイシ</t>
    </rPh>
    <phoneticPr fontId="1"/>
  </si>
  <si>
    <t>幸老人センターの廃止</t>
    <rPh sb="0" eb="1">
      <t>サイワ</t>
    </rPh>
    <rPh sb="1" eb="3">
      <t>ロウジン</t>
    </rPh>
    <rPh sb="8" eb="10">
      <t>ハイシ</t>
    </rPh>
    <phoneticPr fontId="1"/>
  </si>
  <si>
    <t>六方浄化施設の廃止</t>
    <rPh sb="0" eb="1">
      <t>ロク</t>
    </rPh>
    <rPh sb="1" eb="2">
      <t>ホウ</t>
    </rPh>
    <rPh sb="2" eb="4">
      <t>ジョウカ</t>
    </rPh>
    <rPh sb="4" eb="6">
      <t>シセツ</t>
    </rPh>
    <rPh sb="7" eb="9">
      <t>ハイシ</t>
    </rPh>
    <phoneticPr fontId="1"/>
  </si>
  <si>
    <t>大気汚染常時監視測定局の統廃合</t>
    <rPh sb="0" eb="2">
      <t>タイキ</t>
    </rPh>
    <rPh sb="2" eb="4">
      <t>オセン</t>
    </rPh>
    <rPh sb="4" eb="6">
      <t>ジョウジ</t>
    </rPh>
    <rPh sb="6" eb="8">
      <t>カンシ</t>
    </rPh>
    <rPh sb="8" eb="10">
      <t>ソクテイ</t>
    </rPh>
    <rPh sb="10" eb="11">
      <t>キョク</t>
    </rPh>
    <rPh sb="12" eb="15">
      <t>トウハイゴウ</t>
    </rPh>
    <phoneticPr fontId="1"/>
  </si>
  <si>
    <t>千葉市就職相談室の見直し（再掲）</t>
    <rPh sb="13" eb="15">
      <t>サイケイ</t>
    </rPh>
    <phoneticPr fontId="10"/>
  </si>
  <si>
    <t>　エ　補助金の見直し</t>
    <phoneticPr fontId="1"/>
  </si>
  <si>
    <t>補助金の削減</t>
    <rPh sb="4" eb="6">
      <t>サクゲン</t>
    </rPh>
    <phoneticPr fontId="10"/>
  </si>
  <si>
    <t>　オ　定員及び給与の見直し</t>
    <phoneticPr fontId="1"/>
  </si>
  <si>
    <t>時間外勤務の削減</t>
    <rPh sb="0" eb="3">
      <t>ジカンガイ</t>
    </rPh>
    <rPh sb="3" eb="5">
      <t>キンム</t>
    </rPh>
    <rPh sb="6" eb="8">
      <t>サクゲン</t>
    </rPh>
    <phoneticPr fontId="10"/>
  </si>
  <si>
    <t>行政委員会委員報酬のあり方の検討</t>
    <rPh sb="0" eb="2">
      <t>ギョウセイ</t>
    </rPh>
    <rPh sb="2" eb="5">
      <t>イインカイ</t>
    </rPh>
    <rPh sb="5" eb="7">
      <t>イイン</t>
    </rPh>
    <rPh sb="7" eb="9">
      <t>ホウシュウ</t>
    </rPh>
    <rPh sb="12" eb="13">
      <t>カタ</t>
    </rPh>
    <rPh sb="14" eb="16">
      <t>ケントウ</t>
    </rPh>
    <phoneticPr fontId="10"/>
  </si>
  <si>
    <t>　カ　外郭団体改革の推進</t>
    <phoneticPr fontId="1"/>
  </si>
  <si>
    <t>外郭団体の公益法人制度改革に向けた取組みの支援</t>
    <rPh sb="21" eb="23">
      <t>シエン</t>
    </rPh>
    <phoneticPr fontId="10"/>
  </si>
  <si>
    <t>（４）新たな執行体制の確立</t>
    <phoneticPr fontId="1"/>
  </si>
  <si>
    <t>　ア　組織・機構の見直し</t>
    <phoneticPr fontId="1"/>
  </si>
  <si>
    <t>市税事務所の新設</t>
    <rPh sb="0" eb="1">
      <t>シ</t>
    </rPh>
    <rPh sb="1" eb="2">
      <t>ゼイ</t>
    </rPh>
    <phoneticPr fontId="10"/>
  </si>
  <si>
    <t>公有財産の管理・運営に係る推進組織の新設（再掲）</t>
    <rPh sb="0" eb="2">
      <t>コウユウ</t>
    </rPh>
    <rPh sb="2" eb="4">
      <t>ザイサン</t>
    </rPh>
    <rPh sb="5" eb="7">
      <t>カンリ</t>
    </rPh>
    <rPh sb="8" eb="10">
      <t>ウンエイ</t>
    </rPh>
    <rPh sb="11" eb="12">
      <t>カカ</t>
    </rPh>
    <rPh sb="13" eb="15">
      <t>スイシン</t>
    </rPh>
    <rPh sb="15" eb="17">
      <t>ソシキ</t>
    </rPh>
    <rPh sb="18" eb="20">
      <t>シンセツ</t>
    </rPh>
    <rPh sb="21" eb="22">
      <t>サイ</t>
    </rPh>
    <phoneticPr fontId="1"/>
  </si>
  <si>
    <t>こども施策に関する組織の一元化</t>
    <phoneticPr fontId="1"/>
  </si>
  <si>
    <t>組織横断的なプロジェクトチームの活用</t>
    <rPh sb="0" eb="2">
      <t>ソシキ</t>
    </rPh>
    <rPh sb="2" eb="5">
      <t>オウダンテキ</t>
    </rPh>
    <rPh sb="16" eb="18">
      <t>カツヨウ</t>
    </rPh>
    <phoneticPr fontId="10"/>
  </si>
  <si>
    <t>健康増進センターの廃止（再掲）</t>
    <rPh sb="0" eb="2">
      <t>ケンコウ</t>
    </rPh>
    <rPh sb="2" eb="4">
      <t>ゾウシン</t>
    </rPh>
    <rPh sb="9" eb="11">
      <t>ハイシ</t>
    </rPh>
    <rPh sb="12" eb="13">
      <t>サイ</t>
    </rPh>
    <phoneticPr fontId="1"/>
  </si>
  <si>
    <t>　イ　区役所機能の強化</t>
    <phoneticPr fontId="1"/>
  </si>
  <si>
    <t>　ウ　トップマネジメント機能の強化</t>
    <phoneticPr fontId="1"/>
  </si>
  <si>
    <t>局・区経営方針の策定</t>
    <rPh sb="0" eb="1">
      <t>キョク</t>
    </rPh>
    <rPh sb="2" eb="3">
      <t>ク</t>
    </rPh>
    <rPh sb="3" eb="5">
      <t>ケイエイ</t>
    </rPh>
    <rPh sb="5" eb="7">
      <t>ホウシン</t>
    </rPh>
    <rPh sb="8" eb="10">
      <t>サクテイ</t>
    </rPh>
    <phoneticPr fontId="10"/>
  </si>
  <si>
    <t>（５）人材の育成と活力の発揮</t>
    <phoneticPr fontId="1"/>
  </si>
  <si>
    <t>　ア　人事制度の充実　　</t>
    <phoneticPr fontId="1"/>
  </si>
  <si>
    <t>人材育成・活用の計画的な推進</t>
    <rPh sb="0" eb="2">
      <t>ジンザイ</t>
    </rPh>
    <rPh sb="2" eb="4">
      <t>イクセイ</t>
    </rPh>
    <rPh sb="5" eb="7">
      <t>カツヨウ</t>
    </rPh>
    <rPh sb="8" eb="11">
      <t>ケイカクテキ</t>
    </rPh>
    <rPh sb="12" eb="14">
      <t>スイシン</t>
    </rPh>
    <phoneticPr fontId="1"/>
  </si>
  <si>
    <t>　イ　職員研修の充実</t>
    <phoneticPr fontId="1"/>
  </si>
  <si>
    <t>政令市との人事交流の実施</t>
  </si>
  <si>
    <t>病院事務職員向け研修の実施</t>
    <rPh sb="0" eb="2">
      <t>ビョウイン</t>
    </rPh>
    <rPh sb="2" eb="4">
      <t>ジム</t>
    </rPh>
    <rPh sb="4" eb="6">
      <t>ショクイン</t>
    </rPh>
    <rPh sb="6" eb="7">
      <t>ム</t>
    </rPh>
    <rPh sb="8" eb="10">
      <t>ケンシュウ</t>
    </rPh>
    <rPh sb="11" eb="13">
      <t>ジッシ</t>
    </rPh>
    <phoneticPr fontId="1"/>
  </si>
  <si>
    <t>取組項目</t>
    <rPh sb="0" eb="2">
      <t>トリク</t>
    </rPh>
    <rPh sb="2" eb="4">
      <t>コウモク</t>
    </rPh>
    <phoneticPr fontId="4"/>
  </si>
  <si>
    <t>項目数</t>
    <rPh sb="0" eb="3">
      <t>コウモクスウ</t>
    </rPh>
    <phoneticPr fontId="1"/>
  </si>
  <si>
    <t>16(3)</t>
    <phoneticPr fontId="1"/>
  </si>
  <si>
    <t>7(3)</t>
    <phoneticPr fontId="1"/>
  </si>
  <si>
    <t>29(7)</t>
    <phoneticPr fontId="1"/>
  </si>
  <si>
    <t>7(2)</t>
    <phoneticPr fontId="1"/>
  </si>
  <si>
    <t>12(2)</t>
    <phoneticPr fontId="1"/>
  </si>
  <si>
    <t>5(2)</t>
    <phoneticPr fontId="1"/>
  </si>
  <si>
    <t>5(1)</t>
    <phoneticPr fontId="1"/>
  </si>
  <si>
    <t>41(4)</t>
    <phoneticPr fontId="1"/>
  </si>
  <si>
    <t>9(3)</t>
    <phoneticPr fontId="1"/>
  </si>
  <si>
    <t>15(5)</t>
    <phoneticPr fontId="1"/>
  </si>
  <si>
    <t>11(4)</t>
    <phoneticPr fontId="1"/>
  </si>
  <si>
    <t>3(1)</t>
    <phoneticPr fontId="1"/>
  </si>
  <si>
    <t>12(1)</t>
    <phoneticPr fontId="1"/>
  </si>
  <si>
    <t>5</t>
    <phoneticPr fontId="1"/>
  </si>
  <si>
    <t>7(1)</t>
    <phoneticPr fontId="1"/>
  </si>
  <si>
    <t xml:space="preserve">◆人材育成・活用の計画的な推進
◆人事考課制度の充実と活用
◆女性職員の管理職への登用
◆女性消防吏員の職域拡大
</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</si>
  <si>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◆市税事務所の開設
◆こども施策に関する組織の一元化
◆建設局と下水道局の統合
◆管理職配置の見直し
◆決裁手続きの迅速化
◆組織横断的なプロジェクトチームの活用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</si>
  <si>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9(2)</t>
    <phoneticPr fontId="1"/>
  </si>
  <si>
    <t>2(1)</t>
    <phoneticPr fontId="1"/>
  </si>
  <si>
    <t>4(1)</t>
    <phoneticPr fontId="1"/>
  </si>
  <si>
    <t>12(3)</t>
    <phoneticPr fontId="1"/>
  </si>
  <si>
    <r>
      <t xml:space="preserve">◆電子決裁対象範囲の拡大
</t>
    </r>
    <r>
      <rPr>
        <sz val="11"/>
        <color rgb="FFFF0000"/>
        <rFont val="ＭＳ Ｐゴシック"/>
        <family val="3"/>
        <charset val="128"/>
        <scheme val="minor"/>
      </rPr>
      <t>◆情報戦略の推進体制の構築</t>
    </r>
    <r>
      <rPr>
        <sz val="11"/>
        <color theme="1"/>
        <rFont val="ＭＳ Ｐゴシック"/>
        <family val="2"/>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</si>
  <si>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rPr>
        <sz val="11"/>
        <color rgb="FFFF0000"/>
        <rFont val="ＭＳ Ｐゴシック"/>
        <family val="3"/>
        <charset val="128"/>
        <scheme val="minor"/>
      </rPr>
      <t>◆広報・広聴の一元化
◆多様な広報媒体の活用</t>
    </r>
    <r>
      <rPr>
        <sz val="11"/>
        <color theme="1"/>
        <rFont val="ＭＳ Ｐゴシック"/>
        <family val="2"/>
        <charset val="128"/>
        <scheme val="minor"/>
      </rPr>
      <t xml:space="preserve">
◆市政情報モニターの設置
◆市長と市民との対話機会の拡充
</t>
    </r>
    <r>
      <rPr>
        <sz val="11"/>
        <color rgb="FFFF0000"/>
        <rFont val="ＭＳ Ｐゴシック"/>
        <family val="3"/>
        <charset val="128"/>
        <scheme val="minor"/>
      </rPr>
      <t>◆区役所における広報・広聴機能の充実</t>
    </r>
    <r>
      <rPr>
        <sz val="11"/>
        <color theme="1"/>
        <rFont val="ＭＳ Ｐゴシック"/>
        <family val="2"/>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</si>
  <si>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11"/>
        <color rgb="FFFF0000"/>
        <rFont val="ＭＳ Ｐゴシック"/>
        <family val="3"/>
        <charset val="128"/>
        <scheme val="minor"/>
      </rPr>
      <t>◆接遇研修の充実</t>
    </r>
    <r>
      <rPr>
        <sz val="11"/>
        <color theme="1"/>
        <rFont val="ＭＳ Ｐゴシック"/>
        <family val="2"/>
        <charset val="128"/>
        <scheme val="minor"/>
      </rPr>
      <t xml:space="preserve">
◆区役所窓口アンケートの実施
◆区役所における職員表彰制度の実施
◆国民健康保険料を試算するコンテンツの提供
</t>
    </r>
    <r>
      <rPr>
        <sz val="11"/>
        <color rgb="FFFF0000"/>
        <rFont val="ＭＳ Ｐゴシック"/>
        <family val="3"/>
        <charset val="128"/>
        <scheme val="minor"/>
      </rPr>
      <t>◆千葉市就職相談室の見直し</t>
    </r>
    <r>
      <rPr>
        <sz val="11"/>
        <color theme="1"/>
        <rFont val="ＭＳ Ｐゴシック"/>
        <family val="2"/>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</si>
  <si>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6(3)</t>
    <phoneticPr fontId="1"/>
  </si>
  <si>
    <t>22(4)</t>
    <phoneticPr fontId="1"/>
  </si>
  <si>
    <t>9(1)</t>
    <phoneticPr fontId="1"/>
  </si>
  <si>
    <r>
      <t xml:space="preserve">◆附属機関議事録のホームページによる公開
</t>
    </r>
    <r>
      <rPr>
        <sz val="11"/>
        <color rgb="FFFF0000"/>
        <rFont val="ＭＳ Ｐゴシック"/>
        <family val="3"/>
        <charset val="128"/>
        <scheme val="minor"/>
      </rPr>
      <t>◆退職職員の再就職状況の公表</t>
    </r>
    <r>
      <rPr>
        <sz val="11"/>
        <color theme="1"/>
        <rFont val="ＭＳ Ｐゴシック"/>
        <family val="2"/>
        <charset val="128"/>
        <scheme val="minor"/>
      </rPr>
      <t xml:space="preserve">
◆指定管理者選定評価委員会の改善
</t>
    </r>
    <r>
      <rPr>
        <sz val="11"/>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</si>
  <si>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4(2)</t>
    <phoneticPr fontId="1"/>
  </si>
  <si>
    <t>28(3)</t>
    <phoneticPr fontId="1"/>
  </si>
  <si>
    <t>実　施
項目数　</t>
    <rPh sb="0" eb="1">
      <t>ジツ</t>
    </rPh>
    <rPh sb="2" eb="3">
      <t>シ</t>
    </rPh>
    <rPh sb="4" eb="6">
      <t>コウモク</t>
    </rPh>
    <rPh sb="6" eb="7">
      <t>スウ</t>
    </rPh>
    <phoneticPr fontId="1"/>
  </si>
  <si>
    <t>76(7)</t>
    <phoneticPr fontId="1"/>
  </si>
  <si>
    <t>103(10)</t>
    <phoneticPr fontId="1"/>
  </si>
  <si>
    <t>(3)</t>
    <phoneticPr fontId="1"/>
  </si>
  <si>
    <t>(4)</t>
    <phoneticPr fontId="4"/>
  </si>
  <si>
    <t>(3)</t>
    <phoneticPr fontId="4"/>
  </si>
  <si>
    <t>(7)</t>
    <phoneticPr fontId="1"/>
  </si>
  <si>
    <t>取組項目</t>
    <rPh sb="2" eb="4">
      <t>コウモク</t>
    </rPh>
    <phoneticPr fontId="1"/>
  </si>
  <si>
    <t>(10)</t>
    <phoneticPr fontId="1"/>
  </si>
  <si>
    <t>　 ○ 推進項目別項目数と主な取組項目</t>
    <rPh sb="4" eb="6">
      <t>スイシン</t>
    </rPh>
    <rPh sb="6" eb="8">
      <t>コウモク</t>
    </rPh>
    <rPh sb="8" eb="9">
      <t>ベツ</t>
    </rPh>
    <rPh sb="9" eb="12">
      <t>コウモクスウ</t>
    </rPh>
    <rPh sb="13" eb="14">
      <t>オモ</t>
    </rPh>
    <rPh sb="15" eb="17">
      <t>トリク</t>
    </rPh>
    <rPh sb="17" eb="19">
      <t>コウモク</t>
    </rPh>
    <phoneticPr fontId="1"/>
  </si>
  <si>
    <t>実施
項目</t>
    <rPh sb="0" eb="2">
      <t>ジッシ</t>
    </rPh>
    <rPh sb="3" eb="5">
      <t>コウモク</t>
    </rPh>
    <phoneticPr fontId="4"/>
  </si>
  <si>
    <t>(4)</t>
    <phoneticPr fontId="4"/>
  </si>
  <si>
    <t>(3)</t>
    <phoneticPr fontId="4"/>
  </si>
  <si>
    <t>(5)</t>
    <phoneticPr fontId="4"/>
  </si>
  <si>
    <t>推進項目</t>
    <phoneticPr fontId="4"/>
  </si>
  <si>
    <t>市民と共に構築し、市民が主役のまちづくり</t>
    <phoneticPr fontId="4"/>
  </si>
  <si>
    <t>(3)</t>
    <phoneticPr fontId="1"/>
  </si>
  <si>
    <t>市民視点による行政サービスと透明性の向上</t>
    <phoneticPr fontId="4"/>
  </si>
  <si>
    <t>簡素で効率的・効果的な行財政運営</t>
    <phoneticPr fontId="4"/>
  </si>
  <si>
    <t>新たな執行体制の確立</t>
    <phoneticPr fontId="4"/>
  </si>
  <si>
    <t>29</t>
    <phoneticPr fontId="1"/>
  </si>
  <si>
    <t>(７)</t>
    <phoneticPr fontId="4"/>
  </si>
  <si>
    <t>(7)</t>
    <phoneticPr fontId="1"/>
  </si>
  <si>
    <t>　　○平成22年度に、取り組んだ主な項目と進捗状況</t>
    <rPh sb="3" eb="5">
      <t>ヘイセイ</t>
    </rPh>
    <rPh sb="7" eb="9">
      <t>ネンド</t>
    </rPh>
    <rPh sb="11" eb="12">
      <t>ト</t>
    </rPh>
    <rPh sb="13" eb="14">
      <t>ク</t>
    </rPh>
    <rPh sb="16" eb="17">
      <t>オモ</t>
    </rPh>
    <rPh sb="18" eb="20">
      <t>コウモク</t>
    </rPh>
    <rPh sb="21" eb="23">
      <t>シンチョク</t>
    </rPh>
    <rPh sb="23" eb="25">
      <t>ジョウキョウ</t>
    </rPh>
    <phoneticPr fontId="1"/>
  </si>
  <si>
    <r>
      <rPr>
        <sz val="11"/>
        <color rgb="FF0000FF"/>
        <rFont val="ＭＳ Ｐゴシック"/>
        <family val="3"/>
        <charset val="128"/>
        <scheme val="minor"/>
      </rPr>
      <t>◆事務事業の廃止、統合、簡素化
◆内部事務の見直し</t>
    </r>
    <r>
      <rPr>
        <sz val="11"/>
        <color theme="1"/>
        <rFont val="ＭＳ Ｐゴシック"/>
        <family val="2"/>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</si>
  <si>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 xml:space="preserve"> ※1 （　）内の数値は、重複項目数。このため、合計数と合計欄の数値は一致しない。</t>
    <phoneticPr fontId="1"/>
  </si>
  <si>
    <t xml:space="preserve"> ※2 太字は重点取組項目</t>
    <rPh sb="4" eb="6">
      <t>フトジ</t>
    </rPh>
    <rPh sb="7" eb="9">
      <t>ジュウテン</t>
    </rPh>
    <rPh sb="9" eb="11">
      <t>トリクミ</t>
    </rPh>
    <rPh sb="11" eb="13">
      <t>コウモク</t>
    </rPh>
    <phoneticPr fontId="1"/>
  </si>
  <si>
    <r>
      <rPr>
        <b/>
        <sz val="11"/>
        <rFont val="ＭＳ Ｐ明朝"/>
        <family val="1"/>
        <charset val="128"/>
      </rPr>
      <t>◆事務事業の廃止、統合、簡素化
◆内部事務の見直し</t>
    </r>
    <r>
      <rPr>
        <sz val="11"/>
        <rFont val="ＭＳ Ｐ明朝"/>
        <family val="1"/>
        <charset val="128"/>
      </rPr>
      <t xml:space="preserve">
◆町内自治会あての回覧物の見直し
◆中央卸売市場の維持管理委託の見直し
</t>
    </r>
    <r>
      <rPr>
        <b/>
        <sz val="11"/>
        <rFont val="ＭＳ Ｐ明朝"/>
        <family val="1"/>
        <charset val="128"/>
      </rPr>
      <t>◆補助金の見直し</t>
    </r>
    <r>
      <rPr>
        <sz val="11"/>
        <rFont val="ＭＳ Ｐ明朝"/>
        <family val="1"/>
        <charset val="128"/>
      </rPr>
      <t xml:space="preserve">
◆時間外勤務の縮減
</t>
    </r>
    <r>
      <rPr>
        <b/>
        <sz val="11"/>
        <rFont val="ＭＳ Ｐ明朝"/>
        <family val="1"/>
        <charset val="128"/>
      </rPr>
      <t>◆外郭団体の統廃合</t>
    </r>
    <phoneticPr fontId="1"/>
  </si>
  <si>
    <t>◆退職職員の再就職状況の公表</t>
    <phoneticPr fontId="1"/>
  </si>
  <si>
    <t>◆市長政治倫理条例の制定
◆職員倫理条例の制定</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</si>
  <si>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r>
      <rPr>
        <b/>
        <sz val="9"/>
        <color rgb="FF0000FF"/>
        <rFont val="ＭＳ Ｐゴシック"/>
        <family val="3"/>
        <charset val="128"/>
        <scheme val="minor"/>
      </rPr>
      <t>◆電子決裁対象範囲の拡大</t>
    </r>
    <r>
      <rPr>
        <sz val="9"/>
        <color theme="1"/>
        <rFont val="ＭＳ Ｐゴシック"/>
        <family val="2"/>
        <charset val="128"/>
        <scheme val="minor"/>
      </rPr>
      <t xml:space="preserve">
</t>
    </r>
    <r>
      <rPr>
        <b/>
        <sz val="9"/>
        <color rgb="FF0000FF"/>
        <rFont val="ＭＳ Ｐゴシック"/>
        <family val="3"/>
        <charset val="128"/>
        <scheme val="minor"/>
      </rPr>
      <t>◆情報戦略の推進体制の構築</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</si>
  <si>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b/>
        <sz val="9"/>
        <color rgb="FF0000FF"/>
        <rFont val="ＭＳ Ｐゴシック"/>
        <family val="3"/>
        <charset val="128"/>
        <scheme val="minor"/>
      </rPr>
      <t>◆附属機関運営の適正化</t>
    </r>
    <r>
      <rPr>
        <sz val="9"/>
        <color theme="1"/>
        <rFont val="ＭＳ Ｐゴシック"/>
        <family val="2"/>
        <charset val="128"/>
        <scheme val="minor"/>
      </rPr>
      <t xml:space="preserve">
</t>
    </r>
    <r>
      <rPr>
        <b/>
        <sz val="9"/>
        <color rgb="FF0000FF"/>
        <rFont val="ＭＳ Ｐゴシック"/>
        <family val="3"/>
        <charset val="128"/>
        <scheme val="minor"/>
      </rPr>
      <t>◆印刷物の見直し</t>
    </r>
    <r>
      <rPr>
        <sz val="9"/>
        <color theme="1"/>
        <rFont val="ＭＳ Ｐゴシック"/>
        <family val="2"/>
        <charset val="128"/>
        <scheme val="minor"/>
      </rPr>
      <t xml:space="preserve">
</t>
    </r>
    <r>
      <rPr>
        <b/>
        <sz val="9"/>
        <color rgb="FF0000FF"/>
        <rFont val="ＭＳ Ｐゴシック"/>
        <family val="3"/>
        <charset val="128"/>
        <scheme val="minor"/>
      </rPr>
      <t>◆各種協議会、関係団体等参加の見直し</t>
    </r>
    <r>
      <rPr>
        <sz val="9"/>
        <color theme="1"/>
        <rFont val="ＭＳ Ｐゴシック"/>
        <family val="2"/>
        <charset val="128"/>
        <scheme val="minor"/>
      </rPr>
      <t xml:space="preserve">
</t>
    </r>
    <r>
      <rPr>
        <b/>
        <sz val="9"/>
        <color rgb="FF0000FF"/>
        <rFont val="ＭＳ Ｐゴシック"/>
        <family val="3"/>
        <charset val="128"/>
        <scheme val="minor"/>
      </rPr>
      <t>◆水環境保全計画等の関連計画の統合</t>
    </r>
    <r>
      <rPr>
        <sz val="9"/>
        <color theme="1"/>
        <rFont val="ＭＳ Ｐゴシック"/>
        <family val="2"/>
        <charset val="128"/>
        <scheme val="minor"/>
      </rPr>
      <t xml:space="preserve">
</t>
    </r>
    <r>
      <rPr>
        <b/>
        <sz val="9"/>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</si>
  <si>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9"/>
        <color rgb="FF0000FF"/>
        <rFont val="ＭＳ Ｐゴシック"/>
        <family val="3"/>
        <charset val="128"/>
        <scheme val="minor"/>
      </rPr>
      <t>◆みやこ児童交通公園事業の廃止</t>
    </r>
    <r>
      <rPr>
        <sz val="9"/>
        <color theme="1"/>
        <rFont val="ＭＳ Ｐゴシック"/>
        <family val="2"/>
        <charset val="128"/>
        <scheme val="minor"/>
      </rPr>
      <t xml:space="preserve">
</t>
    </r>
    <r>
      <rPr>
        <b/>
        <sz val="9"/>
        <color rgb="FF0000FF"/>
        <rFont val="ＭＳ Ｐゴシック"/>
        <family val="3"/>
        <charset val="128"/>
        <scheme val="minor"/>
      </rPr>
      <t>◆六方浄化施設の廃止</t>
    </r>
    <r>
      <rPr>
        <sz val="9"/>
        <color theme="1"/>
        <rFont val="ＭＳ Ｐゴシック"/>
        <family val="2"/>
        <charset val="128"/>
        <scheme val="minor"/>
      </rPr>
      <t xml:space="preserve">
</t>
    </r>
    <r>
      <rPr>
        <b/>
        <sz val="9"/>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</si>
  <si>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color rgb="FFFF0000"/>
        <rFont val="ＭＳ Ｐゴシック"/>
        <family val="3"/>
        <charset val="128"/>
        <scheme val="minor"/>
      </rPr>
      <t>◆広報・広聴の一元化
◆多様な広報媒体の活用</t>
    </r>
    <r>
      <rPr>
        <sz val="8"/>
        <color theme="1"/>
        <rFont val="ＭＳ Ｐゴシック"/>
        <family val="3"/>
        <charset val="128"/>
        <scheme val="minor"/>
      </rPr>
      <t xml:space="preserve">
◆市政情報モニターの設置
◆市長と市民との対話機会の拡充
</t>
    </r>
    <r>
      <rPr>
        <sz val="8"/>
        <color rgb="FFFF0000"/>
        <rFont val="ＭＳ Ｐゴシック"/>
        <family val="3"/>
        <charset val="128"/>
        <scheme val="minor"/>
      </rPr>
      <t>◆区役所における広報・広聴機能の充実</t>
    </r>
    <r>
      <rPr>
        <sz val="8"/>
        <color theme="1"/>
        <rFont val="ＭＳ Ｐゴシック"/>
        <family val="3"/>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</si>
  <si>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color rgb="FFFF0000"/>
        <rFont val="ＭＳ Ｐゴシック"/>
        <family val="3"/>
        <charset val="128"/>
        <scheme val="minor"/>
      </rPr>
      <t>◆接遇研修の充実</t>
    </r>
    <r>
      <rPr>
        <sz val="8"/>
        <color theme="1"/>
        <rFont val="ＭＳ Ｐゴシック"/>
        <family val="3"/>
        <charset val="128"/>
        <scheme val="minor"/>
      </rPr>
      <t xml:space="preserve">
◆区役所窓口アンケートの実施
◆区役所における職員表彰制度の実施
◆国民健康保険料を試算するコンテンツの提供
</t>
    </r>
    <r>
      <rPr>
        <sz val="8"/>
        <color rgb="FFFF0000"/>
        <rFont val="ＭＳ Ｐゴシック"/>
        <family val="3"/>
        <charset val="128"/>
        <scheme val="minor"/>
      </rPr>
      <t>◆千葉市就職相談室の見直し</t>
    </r>
    <r>
      <rPr>
        <sz val="8"/>
        <color theme="1"/>
        <rFont val="ＭＳ Ｐゴシック"/>
        <family val="3"/>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</si>
  <si>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r>
      <t xml:space="preserve">◆電子決裁対象範囲の拡大
</t>
    </r>
    <r>
      <rPr>
        <sz val="8"/>
        <color rgb="FFFF0000"/>
        <rFont val="ＭＳ Ｐゴシック"/>
        <family val="3"/>
        <charset val="128"/>
        <scheme val="minor"/>
      </rPr>
      <t>◆情報戦略の推進体制の構築</t>
    </r>
    <r>
      <rPr>
        <sz val="8"/>
        <color theme="1"/>
        <rFont val="ＭＳ Ｐゴシック"/>
        <family val="3"/>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</si>
  <si>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t xml:space="preserve">◆附属機関議事録のホームページによる公開
</t>
    </r>
    <r>
      <rPr>
        <sz val="8"/>
        <color rgb="FFFF0000"/>
        <rFont val="ＭＳ Ｐゴシック"/>
        <family val="3"/>
        <charset val="128"/>
        <scheme val="minor"/>
      </rPr>
      <t>◆退職職員の再就職状況の公表</t>
    </r>
    <r>
      <rPr>
        <sz val="8"/>
        <color theme="1"/>
        <rFont val="ＭＳ Ｐゴシック"/>
        <family val="3"/>
        <charset val="128"/>
        <scheme val="minor"/>
      </rPr>
      <t xml:space="preserve">
◆指定管理者選定評価委員会の改善
</t>
    </r>
    <r>
      <rPr>
        <sz val="8"/>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</si>
  <si>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r>
      <rPr>
        <sz val="8"/>
        <color rgb="FF0000FF"/>
        <rFont val="ＭＳ Ｐゴシック"/>
        <family val="3"/>
        <charset val="128"/>
        <scheme val="minor"/>
      </rPr>
      <t>◆事務事業の廃止、統合、簡素化
◆内部事務の見直し</t>
    </r>
    <r>
      <rPr>
        <sz val="8"/>
        <color theme="1"/>
        <rFont val="ＭＳ Ｐゴシック"/>
        <family val="3"/>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</si>
  <si>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◆退職職員の再就職状況の公表
◆外郭団体経営情報の提供の充実</t>
    <phoneticPr fontId="1"/>
  </si>
  <si>
    <r>
      <rPr>
        <b/>
        <sz val="8"/>
        <color rgb="FF0000FF"/>
        <rFont val="ＭＳ Ｐゴシック"/>
        <family val="3"/>
        <charset val="128"/>
        <scheme val="minor"/>
      </rPr>
      <t>◆附属機関運営の適正化</t>
    </r>
    <r>
      <rPr>
        <sz val="8"/>
        <color theme="1"/>
        <rFont val="ＭＳ Ｐゴシック"/>
        <family val="3"/>
        <charset val="128"/>
        <scheme val="minor"/>
      </rPr>
      <t xml:space="preserve">
</t>
    </r>
    <r>
      <rPr>
        <b/>
        <sz val="8"/>
        <color rgb="FF0000FF"/>
        <rFont val="ＭＳ Ｐゴシック"/>
        <family val="3"/>
        <charset val="128"/>
        <scheme val="minor"/>
      </rPr>
      <t>◆印刷物の見直し</t>
    </r>
    <r>
      <rPr>
        <sz val="8"/>
        <color theme="1"/>
        <rFont val="ＭＳ Ｐゴシック"/>
        <family val="3"/>
        <charset val="128"/>
        <scheme val="minor"/>
      </rPr>
      <t xml:space="preserve">
</t>
    </r>
    <r>
      <rPr>
        <b/>
        <sz val="8"/>
        <color rgb="FF0000FF"/>
        <rFont val="ＭＳ Ｐゴシック"/>
        <family val="3"/>
        <charset val="128"/>
        <scheme val="minor"/>
      </rPr>
      <t>◆各種協議会、関係団体等参加の見直し</t>
    </r>
    <r>
      <rPr>
        <sz val="8"/>
        <color theme="1"/>
        <rFont val="ＭＳ Ｐゴシック"/>
        <family val="3"/>
        <charset val="128"/>
        <scheme val="minor"/>
      </rPr>
      <t xml:space="preserve">
</t>
    </r>
    <r>
      <rPr>
        <b/>
        <sz val="8"/>
        <color rgb="FF0000FF"/>
        <rFont val="ＭＳ Ｐゴシック"/>
        <family val="3"/>
        <charset val="128"/>
        <scheme val="minor"/>
      </rPr>
      <t>◆水環境保全計画等の関連計画の統合</t>
    </r>
    <r>
      <rPr>
        <sz val="8"/>
        <color theme="1"/>
        <rFont val="ＭＳ Ｐゴシック"/>
        <family val="3"/>
        <charset val="128"/>
        <scheme val="minor"/>
      </rPr>
      <t xml:space="preserve">
</t>
    </r>
    <r>
      <rPr>
        <b/>
        <sz val="8"/>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</si>
  <si>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8"/>
        <color rgb="FF0000FF"/>
        <rFont val="ＭＳ Ｐゴシック"/>
        <family val="3"/>
        <charset val="128"/>
        <scheme val="minor"/>
      </rPr>
      <t>◆みやこ児童交通公園事業の廃止</t>
    </r>
    <r>
      <rPr>
        <sz val="8"/>
        <color theme="1"/>
        <rFont val="ＭＳ Ｐゴシック"/>
        <family val="3"/>
        <charset val="128"/>
        <scheme val="minor"/>
      </rPr>
      <t xml:space="preserve">
</t>
    </r>
    <r>
      <rPr>
        <b/>
        <sz val="8"/>
        <color rgb="FF0000FF"/>
        <rFont val="ＭＳ Ｐゴシック"/>
        <family val="3"/>
        <charset val="128"/>
        <scheme val="minor"/>
      </rPr>
      <t>◆六方浄化施設の廃止</t>
    </r>
    <r>
      <rPr>
        <sz val="8"/>
        <color theme="1"/>
        <rFont val="ＭＳ Ｐゴシック"/>
        <family val="3"/>
        <charset val="128"/>
        <scheme val="minor"/>
      </rPr>
      <t xml:space="preserve">
</t>
    </r>
    <r>
      <rPr>
        <b/>
        <sz val="8"/>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</si>
  <si>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b/>
        <sz val="8"/>
        <color rgb="FF0000FF"/>
        <rFont val="ＭＳ Ｐゴシック"/>
        <family val="3"/>
        <charset val="128"/>
        <scheme val="minor"/>
      </rPr>
      <t>◆市税事務所の開設
◆こども施策に関する組織の一元化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
◆滞納整理組織の一元化</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</si>
  <si>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3(2)</t>
    <phoneticPr fontId="1"/>
  </si>
  <si>
    <r>
      <rPr>
        <b/>
        <sz val="8"/>
        <color rgb="FF0000FF"/>
        <rFont val="ＭＳ Ｐゴシック"/>
        <family val="3"/>
        <charset val="128"/>
        <scheme val="minor"/>
      </rPr>
      <t>◆電子決裁対象範囲の拡大</t>
    </r>
    <r>
      <rPr>
        <sz val="8"/>
        <color theme="1"/>
        <rFont val="ＭＳ Ｐゴシック"/>
        <family val="3"/>
        <charset val="128"/>
        <scheme val="minor"/>
      </rPr>
      <t xml:space="preserve">
</t>
    </r>
    <r>
      <rPr>
        <b/>
        <sz val="8"/>
        <color rgb="FF0000FF"/>
        <rFont val="ＭＳ Ｐゴシック"/>
        <family val="3"/>
        <charset val="128"/>
        <scheme val="minor"/>
      </rPr>
      <t>◆情報戦略の推進体制の構築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</si>
  <si>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2(2)</t>
    <phoneticPr fontId="1"/>
  </si>
  <si>
    <t>6(2)</t>
    <phoneticPr fontId="1"/>
  </si>
  <si>
    <t>7(2)</t>
    <phoneticPr fontId="1"/>
  </si>
  <si>
    <t>完了</t>
    <rPh sb="0" eb="2">
      <t>カンリョウ</t>
    </rPh>
    <phoneticPr fontId="1"/>
  </si>
  <si>
    <r>
      <rPr>
        <b/>
        <sz val="8"/>
        <color rgb="FF0000FF"/>
        <rFont val="ＭＳ Ｐゴシック"/>
        <family val="3"/>
        <charset val="128"/>
        <scheme val="minor"/>
      </rPr>
      <t>◆千葉市市税等納付推進センターの開設</t>
    </r>
    <r>
      <rPr>
        <sz val="8"/>
        <color theme="1"/>
        <rFont val="ＭＳ Ｐゴシック"/>
        <family val="3"/>
        <charset val="128"/>
        <scheme val="minor"/>
      </rPr>
      <t xml:space="preserve">
</t>
    </r>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</si>
  <si>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12(1)</t>
    <phoneticPr fontId="1"/>
  </si>
  <si>
    <r>
      <rPr>
        <b/>
        <sz val="8"/>
        <color rgb="FF0000FF"/>
        <rFont val="ＭＳ Ｐゴシック"/>
        <family val="3"/>
        <charset val="128"/>
        <scheme val="minor"/>
      </rPr>
      <t>◆広報・広聴の一元化</t>
    </r>
    <r>
      <rPr>
        <sz val="8"/>
        <color rgb="FF0000FF"/>
        <rFont val="ＭＳ Ｐゴシック"/>
        <family val="3"/>
        <charset val="128"/>
        <scheme val="minor"/>
      </rPr>
      <t xml:space="preserve">
◆市政情報モニターの設置</t>
    </r>
    <phoneticPr fontId="1"/>
  </si>
  <si>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1" eb="3">
      <t>カイゴ</t>
    </rPh>
    <rPh sb="3" eb="5">
      <t>ホケン</t>
    </rPh>
    <rPh sb="9" eb="12">
      <t>ジギョウシャ</t>
    </rPh>
    <rPh sb="14" eb="15">
      <t>ヨウ</t>
    </rPh>
    <rPh sb="15" eb="17">
      <t>サッシ</t>
    </rPh>
    <rPh sb="22" eb="24">
      <t>ジギョウ</t>
    </rPh>
    <rPh sb="39" eb="40">
      <t>カ</t>
    </rPh>
    <rPh sb="42" eb="44">
      <t>ボシ</t>
    </rPh>
    <rPh sb="44" eb="46">
      <t>ホケン</t>
    </rPh>
    <rPh sb="46" eb="48">
      <t>ジギョウ</t>
    </rPh>
    <rPh sb="48" eb="50">
      <t>カンレン</t>
    </rPh>
    <rPh sb="56" eb="58">
      <t>サクセイ</t>
    </rPh>
    <rPh sb="59" eb="61">
      <t>ミナオ</t>
    </rPh>
    <phoneticPr fontId="1"/>
  </si>
  <si>
    <r>
      <rPr>
        <b/>
        <sz val="8"/>
        <color rgb="FF0000FF"/>
        <rFont val="ＭＳ Ｐゴシック"/>
        <family val="3"/>
        <charset val="128"/>
        <scheme val="minor"/>
      </rPr>
      <t>◆こども施策に関する組織の一元化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4" eb="6">
      <t>シサク</t>
    </rPh>
    <rPh sb="7" eb="8">
      <t>カン</t>
    </rPh>
    <rPh sb="10" eb="12">
      <t>ソシキ</t>
    </rPh>
    <rPh sb="13" eb="16">
      <t>イチゲンカ</t>
    </rPh>
    <rPh sb="18" eb="21">
      <t>ケンセツキョク</t>
    </rPh>
    <rPh sb="22" eb="25">
      <t>ゲスイドウ</t>
    </rPh>
    <rPh sb="25" eb="26">
      <t>キョク</t>
    </rPh>
    <rPh sb="27" eb="29">
      <t>トウゴウ</t>
    </rPh>
    <phoneticPr fontId="1"/>
  </si>
  <si>
    <t>うち目標達成</t>
    <rPh sb="2" eb="4">
      <t>モクヒョウ</t>
    </rPh>
    <rPh sb="4" eb="6">
      <t>タッセイ</t>
    </rPh>
    <phoneticPr fontId="1"/>
  </si>
  <si>
    <t>4(1)</t>
    <phoneticPr fontId="1"/>
  </si>
  <si>
    <t>◆利用申込の受付方法の見直し
◆国民健康保険料を試算するコンテンツの提供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</si>
  <si>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11(5)</t>
    <phoneticPr fontId="1"/>
  </si>
  <si>
    <t>28(5)</t>
    <phoneticPr fontId="1"/>
  </si>
  <si>
    <t>24(3)</t>
    <phoneticPr fontId="1"/>
  </si>
  <si>
    <t>うち目標未達成</t>
    <rPh sb="2" eb="4">
      <t>モクヒョウ</t>
    </rPh>
    <rPh sb="4" eb="5">
      <t>ミ</t>
    </rPh>
    <rPh sb="5" eb="7">
      <t>タッセイ</t>
    </rPh>
    <phoneticPr fontId="1"/>
  </si>
  <si>
    <r>
      <rPr>
        <b/>
        <sz val="8"/>
        <color rgb="FF0000FF"/>
        <rFont val="ＭＳ Ｐゴシック"/>
        <family val="3"/>
        <charset val="128"/>
        <scheme val="minor"/>
      </rPr>
      <t>◆広報・広聴の一元化
◆多様な広報媒体の活用</t>
    </r>
    <r>
      <rPr>
        <sz val="8"/>
        <color rgb="FF0000FF"/>
        <rFont val="ＭＳ Ｐゴシック"/>
        <family val="3"/>
        <charset val="128"/>
        <scheme val="minor"/>
      </rPr>
      <t xml:space="preserve">
◆市政情報モニターの設置</t>
    </r>
    <phoneticPr fontId="1"/>
  </si>
  <si>
    <t>◆多様な広報媒体の活用</t>
    <phoneticPr fontId="1"/>
  </si>
  <si>
    <t>◆多様な広報媒体の活用（再掲）</t>
    <rPh sb="1" eb="3">
      <t>タヨウ</t>
    </rPh>
    <rPh sb="4" eb="6">
      <t>コウホウ</t>
    </rPh>
    <rPh sb="6" eb="8">
      <t>バイタイ</t>
    </rPh>
    <rPh sb="9" eb="11">
      <t>カツヨウ</t>
    </rPh>
    <rPh sb="12" eb="14">
      <t>サイケイ</t>
    </rPh>
    <phoneticPr fontId="1"/>
  </si>
  <si>
    <t>◆千葉市市税等納付推進センターの開設</t>
    <phoneticPr fontId="1"/>
  </si>
  <si>
    <t>◆市税事務所の開設
◆滞納整理組織の一元化</t>
    <phoneticPr fontId="1"/>
  </si>
  <si>
    <t>1(1)</t>
    <phoneticPr fontId="1"/>
  </si>
  <si>
    <t>4(1)</t>
    <phoneticPr fontId="1"/>
  </si>
  <si>
    <t>完　了
項目数　</t>
    <rPh sb="0" eb="1">
      <t>カン</t>
    </rPh>
    <rPh sb="2" eb="3">
      <t>リョウ</t>
    </rPh>
    <rPh sb="4" eb="6">
      <t>コウモク</t>
    </rPh>
    <rPh sb="6" eb="7">
      <t>スウ</t>
    </rPh>
    <phoneticPr fontId="1"/>
  </si>
  <si>
    <t>うち目標達成項目数　</t>
    <rPh sb="2" eb="4">
      <t>モクヒョウ</t>
    </rPh>
    <rPh sb="4" eb="6">
      <t>タッセイ</t>
    </rPh>
    <rPh sb="6" eb="8">
      <t>コウモク</t>
    </rPh>
    <rPh sb="8" eb="9">
      <t>スウ</t>
    </rPh>
    <phoneticPr fontId="1"/>
  </si>
  <si>
    <t>うち目標未達成項目数　</t>
    <rPh sb="2" eb="4">
      <t>モクヒョウ</t>
    </rPh>
    <rPh sb="4" eb="5">
      <t>ミ</t>
    </rPh>
    <rPh sb="5" eb="7">
      <t>タッセイ</t>
    </rPh>
    <rPh sb="7" eb="9">
      <t>コウモク</t>
    </rPh>
    <rPh sb="9" eb="10">
      <t>スウ</t>
    </rPh>
    <phoneticPr fontId="1"/>
  </si>
  <si>
    <t>◆六方浄化施設の廃止</t>
    <rPh sb="1" eb="2">
      <t>ロク</t>
    </rPh>
    <rPh sb="2" eb="3">
      <t>ホウ</t>
    </rPh>
    <rPh sb="3" eb="5">
      <t>ジョウカ</t>
    </rPh>
    <rPh sb="5" eb="7">
      <t>シセツ</t>
    </rPh>
    <rPh sb="8" eb="10">
      <t>ハイシ</t>
    </rPh>
    <phoneticPr fontId="1"/>
  </si>
  <si>
    <t>　※　目標達成状況については、目標設定している取組項目のみ計上しています。</t>
    <rPh sb="3" eb="5">
      <t>モクヒョウ</t>
    </rPh>
    <rPh sb="5" eb="7">
      <t>タッセイ</t>
    </rPh>
    <rPh sb="7" eb="9">
      <t>ジョウキョウ</t>
    </rPh>
    <rPh sb="15" eb="17">
      <t>モクヒョウ</t>
    </rPh>
    <rPh sb="17" eb="19">
      <t>セッテイ</t>
    </rPh>
    <rPh sb="23" eb="25">
      <t>トリクミ</t>
    </rPh>
    <rPh sb="25" eb="27">
      <t>コウモク</t>
    </rPh>
    <rPh sb="29" eb="31">
      <t>ケイジョウ</t>
    </rPh>
    <phoneticPr fontId="1"/>
  </si>
  <si>
    <t>実施した取組み項目</t>
    <rPh sb="0" eb="2">
      <t>ジッシ</t>
    </rPh>
    <rPh sb="4" eb="6">
      <t>トリク</t>
    </rPh>
    <rPh sb="7" eb="9">
      <t>コウモク</t>
    </rPh>
    <phoneticPr fontId="1"/>
  </si>
  <si>
    <t>うち、完了した取組項目</t>
    <rPh sb="3" eb="5">
      <t>カンリョウ</t>
    </rPh>
    <rPh sb="7" eb="9">
      <t>トリクミ</t>
    </rPh>
    <rPh sb="9" eb="11">
      <t>コウモク</t>
    </rPh>
    <phoneticPr fontId="1"/>
  </si>
  <si>
    <t>項目数　</t>
    <rPh sb="0" eb="2">
      <t>コウモク</t>
    </rPh>
    <rPh sb="2" eb="3">
      <t>スウ</t>
    </rPh>
    <phoneticPr fontId="1"/>
  </si>
  <si>
    <t>取組項目名</t>
    <rPh sb="0" eb="2">
      <t>トリクミ</t>
    </rPh>
    <rPh sb="2" eb="4">
      <t>コウモク</t>
    </rPh>
    <rPh sb="4" eb="5">
      <t>メイ</t>
    </rPh>
    <phoneticPr fontId="1"/>
  </si>
  <si>
    <t>うち、目標達成</t>
    <phoneticPr fontId="1"/>
  </si>
  <si>
    <t>うち、目標達成</t>
    <phoneticPr fontId="1"/>
  </si>
  <si>
    <t>うち、目標未達成</t>
    <phoneticPr fontId="1"/>
  </si>
  <si>
    <t>◆電子決裁対象範囲の拡大
◆情報戦略の推進体制の構築
◆電子申請サービスの拡大
◆ホームページのリニューアル
◆子育てマップの作成
◆ちば電子調達システムの利用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</si>
  <si>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t>3(2)</t>
    <phoneticPr fontId="1"/>
  </si>
  <si>
    <t>1(1)</t>
    <phoneticPr fontId="1"/>
  </si>
  <si>
    <r>
      <rPr>
        <sz val="8"/>
        <rFont val="ＭＳ Ｐゴシック"/>
        <family val="3"/>
        <charset val="128"/>
        <scheme val="minor"/>
      </rPr>
      <t>◆広報・広聴の一元化
◆多様な広報媒体の活用
◆市政情報モニターの設置
◆市長と市民との対話機会の拡充
◆区役所における広報・広聴機能の充実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</si>
  <si>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rFont val="ＭＳ Ｐゴシック"/>
        <family val="3"/>
        <charset val="128"/>
        <scheme val="minor"/>
      </rPr>
      <t>◆接遇研修の充実
◆区役所窓口アンケートの実施
◆区役所における職員表彰制度の実施
◆国民健康保険料を試算するコンテンツの提供
◆千葉市就職相談室の見直し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</si>
  <si>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4(1)</t>
    <phoneticPr fontId="1"/>
  </si>
  <si>
    <r>
      <t xml:space="preserve">◆附属機関議事録のホームページによる公開
</t>
    </r>
    <r>
      <rPr>
        <sz val="8"/>
        <rFont val="ＭＳ Ｐゴシック"/>
        <family val="3"/>
        <charset val="128"/>
        <scheme val="minor"/>
      </rPr>
      <t>◆退職職員の再就職状況の公表
◆指定管理者選定評価委員会の改善
◆外郭団体経営情報の提供の充実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</si>
  <si>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2(2)</t>
    <phoneticPr fontId="1"/>
  </si>
  <si>
    <t>◆退職職員の再就職状況の公表
◆外郭団体経営情報の提供の充実</t>
    <phoneticPr fontId="1"/>
  </si>
  <si>
    <t>◆退職職員の再就職状況の公表</t>
    <phoneticPr fontId="1"/>
  </si>
  <si>
    <t>3(1)</t>
    <phoneticPr fontId="1"/>
  </si>
  <si>
    <t>7(2)</t>
    <phoneticPr fontId="1"/>
  </si>
  <si>
    <t>6(2)</t>
    <phoneticPr fontId="1"/>
  </si>
  <si>
    <t>◆市税事務所の開設
◆滞納整理組織の一元化</t>
    <phoneticPr fontId="1"/>
  </si>
  <si>
    <r>
      <rPr>
        <sz val="8"/>
        <rFont val="ＭＳ Ｐゴシック"/>
        <family val="3"/>
        <charset val="128"/>
        <scheme val="minor"/>
      </rPr>
      <t>◆広報・広聴の一元化
◆多様な広報媒体の活用
◆市政情報モニターの設置</t>
    </r>
    <phoneticPr fontId="1"/>
  </si>
  <si>
    <r>
      <rPr>
        <sz val="8"/>
        <rFont val="ＭＳ Ｐゴシック"/>
        <family val="3"/>
        <charset val="128"/>
        <scheme val="minor"/>
      </rPr>
      <t>◆電子決裁対象範囲の拡大
◆情報戦略の推進体制の構築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</si>
  <si>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sz val="8"/>
        <rFont val="ＭＳ Ｐゴシック"/>
        <family val="3"/>
        <charset val="128"/>
        <scheme val="minor"/>
      </rPr>
      <t>◆みやこ児童交通公園事業の廃止
◆六方浄化施設の廃止
◆千葉市就職相談室の見直し（再掲）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</si>
  <si>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rFont val="ＭＳ Ｐゴシック"/>
        <family val="3"/>
        <charset val="128"/>
        <scheme val="minor"/>
      </rPr>
      <t>◆市税事務所の開設
◆こども施策に関する組織の一元化
◆建設局と下水道局の統合
◆滞納整理組織の一元化
◆広報・広聴の一元化（再掲）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</si>
  <si>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◆附属機関運営の適正化
◆印刷物の見直し
◆各種協議会、関係団体等参加の見直し
◆水環境保全計画等の関連計画の統合
◆都市景観審議会と屋外広告物審議会
　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8" eb="80">
      <t>トウゴウ</t>
    </rPh>
    <phoneticPr fontId="1"/>
  </si>
  <si>
    <t>◆利用申込の受付方法の見直し
◆国民健康保険料を試算するコンテンツ
　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</si>
  <si>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◆介護保険サービス事業者ＰＲ用冊子
　（サービス事業ガイドブック）のフリー
　ペーパー化
◆母子保健事業関連パンフレット作成の
　見直し
◆中央卸売市場の維持管理委託の見直
　し</t>
    <rPh sb="1" eb="3">
      <t>カイゴ</t>
    </rPh>
    <rPh sb="3" eb="5">
      <t>ホケン</t>
    </rPh>
    <rPh sb="9" eb="12">
      <t>ジギョウシャ</t>
    </rPh>
    <rPh sb="14" eb="15">
      <t>ヨウ</t>
    </rPh>
    <rPh sb="15" eb="17">
      <t>サッシ</t>
    </rPh>
    <rPh sb="24" eb="26">
      <t>ジギョウ</t>
    </rPh>
    <rPh sb="43" eb="44">
      <t>カ</t>
    </rPh>
    <rPh sb="46" eb="48">
      <t>ボシ</t>
    </rPh>
    <rPh sb="48" eb="50">
      <t>ホケン</t>
    </rPh>
    <rPh sb="50" eb="52">
      <t>ジギョウ</t>
    </rPh>
    <rPh sb="52" eb="54">
      <t>カンレン</t>
    </rPh>
    <rPh sb="60" eb="62">
      <t>サクセイ</t>
    </rPh>
    <rPh sb="65" eb="67">
      <t>ミナオ</t>
    </rPh>
    <phoneticPr fontId="1"/>
  </si>
  <si>
    <t>◆指定管理者制度の活用による公の施設の管理
　運営の合理化
◆ちば市民便利帳の官民協働発行
◆千葉市市税等納付推進センターの開設
◆介護保険サービス事業者ＰＲ用冊子（サービス
　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50" eb="153">
      <t>ガイコクゴ</t>
    </rPh>
    <rPh sb="153" eb="155">
      <t>シドウ</t>
    </rPh>
    <rPh sb="155" eb="157">
      <t>ジョシュ</t>
    </rPh>
    <rPh sb="158" eb="160">
      <t>ミンカン</t>
    </rPh>
    <rPh sb="160" eb="163">
      <t>イタクカ</t>
    </rPh>
    <rPh sb="163" eb="165">
      <t>スイシン</t>
    </rPh>
    <phoneticPr fontId="1"/>
  </si>
  <si>
    <t>◆外郭団体への人的関与の見直し
◆外郭団体への財政的関与の見直し
◆外郭団体の公益法人制度改革に向けた取組み
　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7" eb="59">
      <t>シエン</t>
    </rPh>
    <rPh sb="61" eb="63">
      <t>ガイカク</t>
    </rPh>
    <rPh sb="63" eb="65">
      <t>ダンタイ</t>
    </rPh>
    <rPh sb="66" eb="69">
      <t>トウハイゴウ</t>
    </rPh>
    <rPh sb="86" eb="88">
      <t>サイケイ</t>
    </rPh>
    <phoneticPr fontId="1"/>
  </si>
  <si>
    <t>ウ　トップマネジメント機能
　の強化　</t>
    <phoneticPr fontId="1"/>
  </si>
  <si>
    <t>エ　法令遵守・公正確保の仕
　組みづくり　</t>
    <phoneticPr fontId="1"/>
  </si>
  <si>
    <t>◆千葉市市税等納付推進センター
　の開設</t>
    <phoneticPr fontId="1"/>
  </si>
  <si>
    <t>　取組み項目一覧</t>
    <rPh sb="1" eb="3">
      <t>トリク</t>
    </rPh>
    <rPh sb="4" eb="6">
      <t>コウモク</t>
    </rPh>
    <rPh sb="6" eb="8">
      <t>イチラン</t>
    </rPh>
    <phoneticPr fontId="1"/>
  </si>
  <si>
    <t>【参考】</t>
    <rPh sb="1" eb="3">
      <t>サンコウ</t>
    </rPh>
    <phoneticPr fontId="1"/>
  </si>
  <si>
    <t>◆千葉市市税等納付推進センターの開設
◆介護保険サービス事業者ＰＲ用冊子
　（サービス事業ガイドブック）のフリー
　ペーパー化
◆母子保健事業関連パンフレット作成の
　見直し
◆中央卸売市場の維持管理委託の見直
　し</t>
    <rPh sb="20" eb="22">
      <t>カイゴ</t>
    </rPh>
    <rPh sb="22" eb="24">
      <t>ホケン</t>
    </rPh>
    <rPh sb="28" eb="31">
      <t>ジギョウシャ</t>
    </rPh>
    <rPh sb="33" eb="34">
      <t>ヨウ</t>
    </rPh>
    <rPh sb="34" eb="36">
      <t>サッシ</t>
    </rPh>
    <rPh sb="43" eb="45">
      <t>ジギョウ</t>
    </rPh>
    <rPh sb="62" eb="63">
      <t>カ</t>
    </rPh>
    <rPh sb="65" eb="67">
      <t>ボシ</t>
    </rPh>
    <rPh sb="67" eb="69">
      <t>ホケン</t>
    </rPh>
    <rPh sb="69" eb="71">
      <t>ジギョウ</t>
    </rPh>
    <rPh sb="71" eb="73">
      <t>カンレン</t>
    </rPh>
    <rPh sb="79" eb="81">
      <t>サクセイ</t>
    </rPh>
    <rPh sb="84" eb="86">
      <t>ミナオ</t>
    </rPh>
    <phoneticPr fontId="1"/>
  </si>
  <si>
    <t>（１）市民と共に構築し、市民
　　　が主役のまちづくり　</t>
    <phoneticPr fontId="1"/>
  </si>
  <si>
    <t>ア　市民の活力を生かすまち
　づくりの推進</t>
    <phoneticPr fontId="1"/>
  </si>
  <si>
    <t>イ　広報・広聴機能の充実と
　市民との対話の推進</t>
    <phoneticPr fontId="1"/>
  </si>
  <si>
    <t>（２）市民視点による行政サー
　　　ビスと透明性の向上　</t>
    <phoneticPr fontId="1"/>
  </si>
  <si>
    <t>エ　法令遵守・公正確保の仕
　組みづくり　</t>
    <phoneticPr fontId="1"/>
  </si>
  <si>
    <t>（３）簡素で効率的・効果的な
　　　行財政運営　</t>
    <phoneticPr fontId="1"/>
  </si>
  <si>
    <t>ウ　公共施設等の設置及び管
　理運営の合理化　</t>
    <phoneticPr fontId="1"/>
  </si>
  <si>
    <t>ウ　トップマネジメント機能
　の強化　</t>
    <phoneticPr fontId="1"/>
  </si>
  <si>
    <t>ア　窓口サービスの向上</t>
    <phoneticPr fontId="1"/>
  </si>
  <si>
    <t>イ　電子市役所の推進　</t>
    <phoneticPr fontId="1"/>
  </si>
  <si>
    <t>ア　組織・機構の見直し</t>
    <phoneticPr fontId="1"/>
  </si>
  <si>
    <t>イ　区役所機能の強化　</t>
    <phoneticPr fontId="1"/>
  </si>
  <si>
    <t>ア　人事制度の充実</t>
    <phoneticPr fontId="1"/>
  </si>
  <si>
    <t>◆附属機関運営の適正化
◆印刷物の見直し
◆各種協議会、関係団体等参加の見直し
◆水環境保全計画等の関連計画の統合
◆都市景観審議会と屋外広告物審議会の統合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</si>
  <si>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t>◆千葉市市税等納付推進センターの開設
◆介護保険サービス事業者ＰＲ用冊子（サービス事業ガイドブック）のフリーペーパー化
◆母子保健事業関連パンフレット作成の見直し
◆中央卸売市場の維持管理委託の見直
　し</t>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</si>
  <si>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◆指定管理者制度の活用による公の施設の管理
　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48" eb="151">
      <t>ガイコクゴ</t>
    </rPh>
    <rPh sb="151" eb="153">
      <t>シドウ</t>
    </rPh>
    <rPh sb="153" eb="155">
      <t>ジョシュ</t>
    </rPh>
    <rPh sb="156" eb="158">
      <t>ミンカン</t>
    </rPh>
    <rPh sb="158" eb="161">
      <t>イタクカ</t>
    </rPh>
    <rPh sb="161" eb="163">
      <t>スイシン</t>
    </rPh>
    <phoneticPr fontId="1"/>
  </si>
  <si>
    <t>実施した取組項目　</t>
    <rPh sb="0" eb="2">
      <t>ジッシ</t>
    </rPh>
    <rPh sb="4" eb="6">
      <t>トリクミ</t>
    </rPh>
    <rPh sb="6" eb="8">
      <t>コウモク</t>
    </rPh>
    <phoneticPr fontId="1"/>
  </si>
  <si>
    <t>完了した取組項目</t>
    <rPh sb="4" eb="6">
      <t>トリクミ</t>
    </rPh>
    <rPh sb="6" eb="8">
      <t>コウモク</t>
    </rPh>
    <phoneticPr fontId="1"/>
  </si>
  <si>
    <t>◆広報・広聴の一元化
◆多様な広報媒体の活用
◆市政情報モニターの設置</t>
    <phoneticPr fontId="1"/>
  </si>
  <si>
    <t>◆電子決裁対象範囲の拡大
◆情報戦略の推進体制の構築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</si>
  <si>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7(1)</t>
    <phoneticPr fontId="1"/>
  </si>
  <si>
    <t>5(2)</t>
    <phoneticPr fontId="1"/>
  </si>
  <si>
    <t>5(1)</t>
    <phoneticPr fontId="1"/>
  </si>
  <si>
    <t>◆みやこ児童交通公園事業の廃止
◆六方浄化施設の廃止
◆千葉市就職相談室の見直し（再掲）</t>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</si>
  <si>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t>◆市税事務所の開設
◆こども施策に関する組織の一元化
◆建設局と下水道局の統合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</si>
  <si>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11(4)</t>
    <phoneticPr fontId="1"/>
  </si>
  <si>
    <t>9(2)</t>
    <phoneticPr fontId="1"/>
  </si>
  <si>
    <t>2(1)</t>
    <phoneticPr fontId="1"/>
  </si>
  <si>
    <t>5</t>
    <phoneticPr fontId="1"/>
  </si>
  <si>
    <t>合　　計</t>
    <rPh sb="0" eb="1">
      <t>ゴウ</t>
    </rPh>
    <rPh sb="3" eb="4">
      <t>ケイ</t>
    </rPh>
    <phoneticPr fontId="1"/>
  </si>
  <si>
    <r>
      <rPr>
        <sz val="6"/>
        <rFont val="ＭＳ Ｐゴシック"/>
        <family val="3"/>
        <charset val="128"/>
        <scheme val="minor"/>
      </rPr>
      <t>　</t>
    </r>
    <r>
      <rPr>
        <sz val="12"/>
        <rFont val="ＭＳ Ｐゴシック"/>
        <family val="3"/>
        <charset val="128"/>
        <scheme val="minor"/>
      </rPr>
      <t xml:space="preserve">
取組項目名</t>
    </r>
    <rPh sb="2" eb="4">
      <t>トリクミ</t>
    </rPh>
    <rPh sb="4" eb="6">
      <t>コウモク</t>
    </rPh>
    <rPh sb="6" eb="7">
      <t>メイ</t>
    </rPh>
    <phoneticPr fontId="1"/>
  </si>
  <si>
    <t>うち完了項目数　</t>
    <rPh sb="2" eb="3">
      <t>カン</t>
    </rPh>
    <rPh sb="3" eb="4">
      <t>リョウ</t>
    </rPh>
    <rPh sb="4" eb="6">
      <t>コウモク</t>
    </rPh>
    <rPh sb="6" eb="7">
      <t>スウ</t>
    </rPh>
    <phoneticPr fontId="1"/>
  </si>
  <si>
    <t>推　進　項　目　名</t>
    <rPh sb="0" eb="1">
      <t>スイ</t>
    </rPh>
    <rPh sb="2" eb="3">
      <t>ススム</t>
    </rPh>
    <rPh sb="4" eb="5">
      <t>コウ</t>
    </rPh>
    <rPh sb="6" eb="7">
      <t>メ</t>
    </rPh>
    <rPh sb="8" eb="9">
      <t>メイ</t>
    </rPh>
    <phoneticPr fontId="1"/>
  </si>
  <si>
    <t>総　項　目　数</t>
    <rPh sb="0" eb="1">
      <t>ソウ</t>
    </rPh>
    <rPh sb="2" eb="3">
      <t>コウ</t>
    </rPh>
    <rPh sb="4" eb="5">
      <t>メ</t>
    </rPh>
    <rPh sb="6" eb="7">
      <t>スウ</t>
    </rPh>
    <phoneticPr fontId="1"/>
  </si>
  <si>
    <t>(</t>
    <phoneticPr fontId="1"/>
  </si>
  <si>
    <t>)</t>
    <phoneticPr fontId="1"/>
  </si>
  <si>
    <t>（１）市民と共に構築し、市民が主役のまちづくり　</t>
    <phoneticPr fontId="1"/>
  </si>
  <si>
    <t>ア　市民の活力を生かすまちづくりの推進</t>
    <phoneticPr fontId="1"/>
  </si>
  <si>
    <t>イ　広報・広聴機能の充実と市民との対話の推進</t>
    <phoneticPr fontId="1"/>
  </si>
  <si>
    <t>（２）市民視点による行政サービスと透明性の向上　</t>
    <phoneticPr fontId="1"/>
  </si>
  <si>
    <t>ア　事務事業の整理合理化</t>
    <phoneticPr fontId="1"/>
  </si>
  <si>
    <t>ウ　公共施設等の設置及び管理運営の合理化　</t>
    <phoneticPr fontId="1"/>
  </si>
  <si>
    <t>オ　定員及び給与の見直し　</t>
    <phoneticPr fontId="1"/>
  </si>
  <si>
    <t>カ　外郭団体改革の推進　</t>
    <phoneticPr fontId="1"/>
  </si>
  <si>
    <t>（４）新たな執行体制の確立　</t>
    <phoneticPr fontId="1"/>
  </si>
  <si>
    <t>ア　組織・機構の見直し</t>
    <phoneticPr fontId="1"/>
  </si>
  <si>
    <t>イ　区役所機能の強化　</t>
    <phoneticPr fontId="1"/>
  </si>
  <si>
    <t>ウ　トップマネジメント機能の強化　</t>
    <phoneticPr fontId="1"/>
  </si>
  <si>
    <t>（５）人材の育成と活力の発揮　</t>
    <phoneticPr fontId="1"/>
  </si>
  <si>
    <t>イ　民間機能の活用　</t>
    <phoneticPr fontId="1"/>
  </si>
  <si>
    <t>合計（再掲含む）</t>
    <rPh sb="0" eb="1">
      <t>ゴウ</t>
    </rPh>
    <rPh sb="1" eb="2">
      <t>ケイ</t>
    </rPh>
    <phoneticPr fontId="1"/>
  </si>
  <si>
    <t>合　　　　　計</t>
    <rPh sb="0" eb="1">
      <t>ゴウ</t>
    </rPh>
    <rPh sb="6" eb="7">
      <t>ケイ</t>
    </rPh>
    <phoneticPr fontId="1"/>
  </si>
  <si>
    <t>　※重複掲載項目があるため、合計数と合計欄の数値は一致しません。</t>
    <phoneticPr fontId="1"/>
  </si>
  <si>
    <t>千葉市行政改革推進プラン（平成22年度～26年度）</t>
    <phoneticPr fontId="1"/>
  </si>
  <si>
    <t>平　成　25　年　度　の　取　組　状　況</t>
    <phoneticPr fontId="1"/>
  </si>
  <si>
    <t>H25年度取組項目数</t>
    <phoneticPr fontId="1"/>
  </si>
  <si>
    <t>H25年度末
完了項目数　</t>
    <rPh sb="3" eb="5">
      <t>ネンド</t>
    </rPh>
    <rPh sb="5" eb="6">
      <t>マツ</t>
    </rPh>
    <rPh sb="7" eb="8">
      <t>カン</t>
    </rPh>
    <rPh sb="8" eb="9">
      <t>リョウ</t>
    </rPh>
    <rPh sb="9" eb="11">
      <t>コウモク</t>
    </rPh>
    <rPh sb="11" eb="12">
      <t>スウ</t>
    </rPh>
    <phoneticPr fontId="1"/>
  </si>
  <si>
    <t>　取組項目総数　１８１項目　　　平成２５年度取組項目数　７３項目　　　平成２５年度末完了項目数　９８項目（完了率５４．１％）</t>
    <rPh sb="1" eb="3">
      <t>トリクミ</t>
    </rPh>
    <rPh sb="3" eb="5">
      <t>コウモク</t>
    </rPh>
    <rPh sb="5" eb="7">
      <t>ソウスウ</t>
    </rPh>
    <rPh sb="11" eb="13">
      <t>コウモク</t>
    </rPh>
    <rPh sb="16" eb="18">
      <t>ヘイセイ</t>
    </rPh>
    <rPh sb="20" eb="22">
      <t>ネンド</t>
    </rPh>
    <rPh sb="22" eb="24">
      <t>トリクミ</t>
    </rPh>
    <rPh sb="24" eb="26">
      <t>コウモク</t>
    </rPh>
    <rPh sb="26" eb="27">
      <t>スウ</t>
    </rPh>
    <rPh sb="30" eb="32">
      <t>コウモク</t>
    </rPh>
    <rPh sb="35" eb="37">
      <t>ヘイセイ</t>
    </rPh>
    <rPh sb="39" eb="41">
      <t>ネンド</t>
    </rPh>
    <rPh sb="41" eb="42">
      <t>マツ</t>
    </rPh>
    <rPh sb="42" eb="43">
      <t>カン</t>
    </rPh>
    <rPh sb="43" eb="44">
      <t>リョウ</t>
    </rPh>
    <rPh sb="44" eb="47">
      <t>コウモクスウ</t>
    </rPh>
    <rPh sb="50" eb="52">
      <t>コウモク</t>
    </rPh>
    <rPh sb="53" eb="54">
      <t>カン</t>
    </rPh>
    <rPh sb="54" eb="55">
      <t>リョウ</t>
    </rPh>
    <rPh sb="55" eb="56">
      <t>リツ</t>
    </rPh>
    <phoneticPr fontId="1"/>
  </si>
  <si>
    <t>　    ３　総 括 表</t>
    <rPh sb="7" eb="8">
      <t>ソウ</t>
    </rPh>
    <rPh sb="9" eb="10">
      <t>クク</t>
    </rPh>
    <rPh sb="11" eb="12">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</si>
</sst>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color theme="1"/>
      <name val="ＭＳ Ｐゴシック"/>
      <family val="3"/>
      <charset val="128"/>
      <scheme val="minor"/>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1"/>
      <color theme="1"/>
      <name val="ＭＳ 明朝"/>
      <family val="1"/>
      <charset val="128"/>
    </font>
    <font>
      <sz val="10"/>
      <color theme="1"/>
      <name val="ＭＳ Ｐ明朝"/>
      <family val="1"/>
      <charset val="128"/>
    </font>
    <font>
      <sz val="11"/>
      <name val="ＭＳ Ｐゴシック"/>
      <family val="3"/>
      <charset val="128"/>
      <scheme val="minor"/>
    </font>
    <font>
      <sz val="6"/>
      <name val="ＭＳ Ｐ明朝"/>
      <family val="1"/>
      <charset val="128"/>
    </font>
    <font>
      <sz val="6"/>
      <name val="ＭＳ 明朝"/>
      <family val="1"/>
      <charset val="128"/>
    </font>
    <font>
      <sz val="9"/>
      <color theme="1"/>
      <name val="ＭＳ Ｐゴシック"/>
      <family val="3"/>
      <charset val="128"/>
      <scheme val="minor"/>
    </font>
    <font>
      <sz val="9"/>
      <color theme="1"/>
      <name val="ＭＳ Ｐ明朝"/>
      <family val="1"/>
      <charset val="128"/>
    </font>
    <font>
      <sz val="12"/>
      <color theme="1"/>
      <name val="HGSｺﾞｼｯｸM"/>
      <family val="3"/>
      <charset val="128"/>
    </font>
    <font>
      <sz val="10"/>
      <name val="ＭＳ Ｐゴシック"/>
      <family val="3"/>
      <charset val="128"/>
      <scheme val="minor"/>
    </font>
    <font>
      <b/>
      <sz val="9"/>
      <color indexed="81"/>
      <name val="ＭＳ Ｐゴシック"/>
      <family val="3"/>
      <charset val="128"/>
    </font>
    <font>
      <sz val="12"/>
      <color theme="1"/>
      <name val="ＭＳ 明朝"/>
      <family val="1"/>
      <charset val="128"/>
    </font>
    <font>
      <sz val="11"/>
      <color theme="1"/>
      <name val="ＭＳ ゴシック"/>
      <family val="3"/>
      <charset val="128"/>
    </font>
    <font>
      <sz val="12"/>
      <color theme="1"/>
      <name val="ＭＳ Ｐゴシック"/>
      <family val="2"/>
      <charset val="128"/>
      <scheme val="minor"/>
    </font>
    <font>
      <sz val="16"/>
      <color theme="1"/>
      <name val="ＭＳ Ｐゴシック"/>
      <family val="2"/>
      <charset val="128"/>
      <scheme val="minor"/>
    </font>
    <font>
      <b/>
      <sz val="11"/>
      <name val="ＭＳ 明朝"/>
      <family val="1"/>
      <charset val="128"/>
    </font>
    <font>
      <sz val="10"/>
      <name val="ＭＳ 明朝"/>
      <family val="1"/>
      <charset val="128"/>
    </font>
    <font>
      <sz val="11"/>
      <name val="ＭＳ 明朝"/>
      <family val="1"/>
      <charset val="128"/>
    </font>
    <font>
      <sz val="11"/>
      <name val="ＭＳ Ｐ明朝"/>
      <family val="1"/>
      <charset val="128"/>
    </font>
    <font>
      <sz val="12"/>
      <name val="ＭＳ 明朝"/>
      <family val="1"/>
      <charset val="128"/>
    </font>
    <font>
      <sz val="12"/>
      <name val="ＭＳ ゴシック"/>
      <family val="3"/>
      <charset val="128"/>
    </font>
    <font>
      <sz val="10"/>
      <color theme="1"/>
      <name val="ＭＳ 明朝"/>
      <family val="1"/>
      <charset val="128"/>
    </font>
    <font>
      <sz val="10"/>
      <name val="ＭＳ ゴシック"/>
      <family val="3"/>
      <charset val="128"/>
    </font>
    <font>
      <sz val="10"/>
      <color theme="1"/>
      <name val="ＭＳ ゴシック"/>
      <family val="3"/>
      <charset val="128"/>
    </font>
    <font>
      <sz val="8"/>
      <name val="ＭＳ 明朝"/>
      <family val="1"/>
      <charset val="128"/>
    </font>
    <font>
      <sz val="9"/>
      <name val="ＭＳ 明朝"/>
      <family val="1"/>
      <charset val="128"/>
    </font>
    <font>
      <sz val="11"/>
      <color rgb="FFFF0000"/>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1"/>
      <color theme="1"/>
      <name val="ＭＳ Ｐ明朝"/>
      <family val="1"/>
      <charset val="128"/>
    </font>
    <font>
      <b/>
      <sz val="11"/>
      <name val="ＭＳ Ｐ明朝"/>
      <family val="1"/>
      <charset val="128"/>
    </font>
    <font>
      <sz val="11"/>
      <color rgb="FF0000FF"/>
      <name val="ＭＳ Ｐゴシック"/>
      <family val="3"/>
      <charset val="128"/>
      <scheme val="minor"/>
    </font>
    <font>
      <sz val="11"/>
      <color rgb="FF0000FF"/>
      <name val="ＭＳ Ｐゴシック"/>
      <family val="2"/>
      <charset val="128"/>
      <scheme val="minor"/>
    </font>
    <font>
      <sz val="9"/>
      <color theme="1"/>
      <name val="ＭＳ Ｐゴシック"/>
      <family val="2"/>
      <charset val="128"/>
      <scheme val="minor"/>
    </font>
    <font>
      <sz val="9"/>
      <color theme="1"/>
      <name val="ＭＳ ゴシック"/>
      <family val="3"/>
      <charset val="128"/>
    </font>
    <font>
      <b/>
      <sz val="9"/>
      <color rgb="FF0000FF"/>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8"/>
      <color rgb="FF0000FF"/>
      <name val="ＭＳ Ｐゴシック"/>
      <family val="3"/>
      <charset val="128"/>
      <scheme val="minor"/>
    </font>
    <font>
      <b/>
      <sz val="8"/>
      <color rgb="FF0000FF"/>
      <name val="ＭＳ Ｐゴシック"/>
      <family val="3"/>
      <charset val="128"/>
      <scheme val="minor"/>
    </font>
    <font>
      <sz val="8"/>
      <name val="ＭＳ Ｐゴシック"/>
      <family val="3"/>
      <charset val="128"/>
      <scheme val="minor"/>
    </font>
    <font>
      <b/>
      <sz val="11"/>
      <color theme="1"/>
      <name val="ＭＳ Ｐゴシック"/>
      <family val="2"/>
      <charset val="128"/>
      <scheme val="minor"/>
    </font>
    <font>
      <sz val="9"/>
      <name val="ＭＳ ゴシック"/>
      <family val="3"/>
      <charset val="128"/>
    </font>
    <font>
      <sz val="8"/>
      <name val="ＭＳ Ｐゴシック"/>
      <family val="2"/>
      <charset val="128"/>
      <scheme val="minor"/>
    </font>
    <font>
      <b/>
      <sz val="8"/>
      <name val="ＭＳ Ｐゴシック"/>
      <family val="3"/>
      <charset val="128"/>
      <scheme val="minor"/>
    </font>
    <font>
      <b/>
      <sz val="9"/>
      <name val="ＭＳ ゴシック"/>
      <family val="3"/>
      <charset val="128"/>
    </font>
    <font>
      <b/>
      <sz val="9"/>
      <name val="ＭＳ Ｐゴシック"/>
      <family val="2"/>
      <charset val="128"/>
      <scheme val="minor"/>
    </font>
    <font>
      <b/>
      <sz val="24"/>
      <color theme="1"/>
      <name val="ＭＳ Ｐゴシック"/>
      <family val="3"/>
      <charset val="128"/>
      <scheme val="minor"/>
    </font>
    <font>
      <b/>
      <sz val="10"/>
      <color theme="1"/>
      <name val="ＭＳ ゴシック"/>
      <family val="3"/>
      <charset val="128"/>
    </font>
    <font>
      <b/>
      <sz val="10"/>
      <name val="ＭＳ ゴシック"/>
      <family val="3"/>
      <charset val="128"/>
    </font>
    <font>
      <b/>
      <sz val="11"/>
      <color theme="1"/>
      <name val="ＭＳ ゴシック"/>
      <family val="3"/>
      <charset val="128"/>
    </font>
    <font>
      <sz val="10"/>
      <name val="ＭＳ Ｐ明朝"/>
      <family val="1"/>
      <charset val="128"/>
    </font>
    <font>
      <sz val="8"/>
      <name val="ＭＳ Ｐ明朝"/>
      <family val="1"/>
      <charset val="128"/>
    </font>
    <font>
      <sz val="9"/>
      <name val="ＭＳ Ｐ明朝"/>
      <family val="1"/>
      <charset val="128"/>
    </font>
    <font>
      <b/>
      <sz val="10"/>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9"/>
      <color indexed="81"/>
      <name val="ＭＳ Ｐゴシック"/>
      <family val="3"/>
      <charset val="128"/>
    </font>
    <font>
      <sz val="11"/>
      <color rgb="FF000000"/>
      <name val="ＭＳ Ｐゴシック"/>
      <family val="3"/>
      <charset val="128"/>
    </font>
    <font>
      <sz val="10.5"/>
      <color theme="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59996337778862885"/>
        <bgColor theme="8" tint="0.39991454817346722"/>
      </patternFill>
    </fill>
    <fill>
      <patternFill patternType="solid">
        <fgColor theme="8"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indexed="64"/>
      </left>
      <right style="thin">
        <color indexed="64"/>
      </right>
      <top/>
      <bottom style="thin">
        <color indexed="64"/>
      </bottom>
      <diagonal/>
    </border>
    <border>
      <left style="thin">
        <color auto="1"/>
      </left>
      <right style="thin">
        <color auto="1"/>
      </right>
      <top style="dotted">
        <color auto="1"/>
      </top>
      <bottom style="dashed">
        <color auto="1"/>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diagonal/>
    </border>
    <border>
      <left/>
      <right/>
      <top style="thin">
        <color indexed="64"/>
      </top>
      <bottom style="thin">
        <color indexed="64"/>
      </bottom>
      <diagonal/>
    </border>
    <border>
      <left style="dotted">
        <color auto="1"/>
      </left>
      <right style="thin">
        <color indexed="64"/>
      </right>
      <top style="dotted">
        <color auto="1"/>
      </top>
      <bottom/>
      <diagonal/>
    </border>
    <border>
      <left style="dotted">
        <color auto="1"/>
      </left>
      <right style="thin">
        <color indexed="64"/>
      </right>
      <top/>
      <bottom/>
      <diagonal/>
    </border>
    <border>
      <left style="dotted">
        <color auto="1"/>
      </left>
      <right style="thin">
        <color indexed="64"/>
      </right>
      <top/>
      <bottom style="thin">
        <color indexed="64"/>
      </bottom>
      <diagonal/>
    </border>
    <border>
      <left style="dotted">
        <color auto="1"/>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dotted">
        <color auto="1"/>
      </left>
      <right/>
      <top/>
      <bottom/>
      <diagonal/>
    </border>
    <border>
      <left style="dotted">
        <color auto="1"/>
      </left>
      <right/>
      <top/>
      <bottom style="thin">
        <color indexed="64"/>
      </bottom>
      <diagonal/>
    </border>
  </borders>
  <cellStyleXfs count="2">
    <xf numFmtId="0" fontId="0" fillId="0" borderId="0">
      <alignment vertical="center"/>
    </xf>
    <xf numFmtId="0" fontId="25" fillId="0" borderId="0"/>
  </cellStyleXfs>
  <cellXfs count="442">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xf>
    <xf numFmtId="0" fontId="8" fillId="0" borderId="2" xfId="0"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vertical="center" shrinkToFit="1"/>
    </xf>
    <xf numFmtId="0" fontId="3" fillId="2" borderId="0" xfId="0" applyFont="1" applyFill="1">
      <alignment vertical="center"/>
    </xf>
    <xf numFmtId="0" fontId="3" fillId="4" borderId="0" xfId="0" applyFont="1" applyFill="1">
      <alignment vertical="center"/>
    </xf>
    <xf numFmtId="0" fontId="3" fillId="3" borderId="0" xfId="0" applyFont="1" applyFill="1">
      <alignment vertical="center"/>
    </xf>
    <xf numFmtId="0" fontId="9" fillId="0"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0" borderId="3" xfId="0" applyFont="1" applyBorder="1" applyAlignment="1">
      <alignment horizontal="left" vertical="top" wrapText="1"/>
    </xf>
    <xf numFmtId="0" fontId="12" fillId="0" borderId="3" xfId="0" applyFont="1" applyBorder="1" applyAlignment="1">
      <alignment horizontal="center" vertical="top"/>
    </xf>
    <xf numFmtId="0" fontId="13" fillId="0" borderId="3" xfId="0" applyFont="1" applyFill="1" applyBorder="1" applyAlignment="1">
      <alignment horizontal="left" vertical="top" wrapText="1"/>
    </xf>
    <xf numFmtId="49" fontId="12" fillId="0" borderId="3" xfId="0" applyNumberFormat="1" applyFont="1" applyBorder="1" applyAlignment="1">
      <alignment horizontal="left" vertical="top" wrapText="1"/>
    </xf>
    <xf numFmtId="0" fontId="14" fillId="0" borderId="3" xfId="0" applyFont="1" applyBorder="1">
      <alignment vertical="center"/>
    </xf>
    <xf numFmtId="0" fontId="12" fillId="0" borderId="3" xfId="0" applyFont="1" applyBorder="1" applyAlignment="1">
      <alignment horizontal="left" vertical="top"/>
    </xf>
    <xf numFmtId="0" fontId="12" fillId="2" borderId="3" xfId="0" applyFont="1" applyFill="1" applyBorder="1" applyAlignment="1">
      <alignment horizontal="left" vertical="top"/>
    </xf>
    <xf numFmtId="0" fontId="3" fillId="0" borderId="3" xfId="0" applyFont="1" applyBorder="1">
      <alignment vertical="center"/>
    </xf>
    <xf numFmtId="22" fontId="3" fillId="0" borderId="3" xfId="0" applyNumberFormat="1" applyFont="1" applyBorder="1" applyAlignment="1">
      <alignment vertical="center" shrinkToFit="1"/>
    </xf>
    <xf numFmtId="0" fontId="3" fillId="2" borderId="3" xfId="0" applyFont="1" applyFill="1" applyBorder="1">
      <alignment vertical="center"/>
    </xf>
    <xf numFmtId="0" fontId="3" fillId="0" borderId="0" xfId="0" applyFont="1">
      <alignment vertical="center"/>
    </xf>
    <xf numFmtId="0" fontId="15" fillId="0" borderId="4" xfId="0" applyFont="1" applyFill="1" applyBorder="1" applyAlignment="1" applyProtection="1">
      <alignment horizontal="center" vertical="center" textRotation="255"/>
    </xf>
    <xf numFmtId="0" fontId="12" fillId="0" borderId="5" xfId="0" applyFont="1" applyBorder="1" applyAlignment="1">
      <alignment horizontal="left" vertical="top" wrapText="1"/>
    </xf>
    <xf numFmtId="0" fontId="12" fillId="0" borderId="5" xfId="0" applyFont="1" applyBorder="1" applyAlignment="1">
      <alignment horizontal="center" vertical="top"/>
    </xf>
    <xf numFmtId="0" fontId="13" fillId="0" borderId="5" xfId="0" applyFont="1" applyFill="1" applyBorder="1" applyAlignment="1">
      <alignment horizontal="left"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left" vertical="top"/>
    </xf>
    <xf numFmtId="0" fontId="3" fillId="0" borderId="5" xfId="0" applyFont="1" applyBorder="1">
      <alignment vertical="center"/>
    </xf>
    <xf numFmtId="22" fontId="3" fillId="0" borderId="5" xfId="0" applyNumberFormat="1" applyFont="1" applyBorder="1" applyAlignment="1">
      <alignment vertical="center" shrinkToFit="1"/>
    </xf>
    <xf numFmtId="0" fontId="3" fillId="0" borderId="5" xfId="0" applyFont="1" applyBorder="1" applyAlignment="1">
      <alignment vertical="center" wrapText="1"/>
    </xf>
    <xf numFmtId="0" fontId="3" fillId="2" borderId="5" xfId="0" applyFont="1" applyFill="1" applyBorder="1">
      <alignment vertical="center"/>
    </xf>
    <xf numFmtId="0" fontId="12" fillId="2" borderId="5" xfId="0" applyFont="1" applyFill="1" applyBorder="1" applyAlignment="1">
      <alignment horizontal="left" vertical="top" wrapText="1"/>
    </xf>
    <xf numFmtId="0" fontId="12" fillId="2" borderId="5" xfId="0" applyFont="1" applyFill="1" applyBorder="1" applyAlignment="1">
      <alignment horizontal="center" vertical="center"/>
    </xf>
    <xf numFmtId="0" fontId="13" fillId="2" borderId="5" xfId="0"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0" fontId="12" fillId="2" borderId="5" xfId="0" applyFont="1" applyFill="1" applyBorder="1" applyAlignment="1">
      <alignment horizontal="left" vertical="top"/>
    </xf>
    <xf numFmtId="22" fontId="3" fillId="2" borderId="5" xfId="0" applyNumberFormat="1" applyFont="1" applyFill="1" applyBorder="1" applyAlignment="1">
      <alignment vertical="center" shrinkToFit="1"/>
    </xf>
    <xf numFmtId="0" fontId="3" fillId="2" borderId="5" xfId="0" applyFont="1" applyFill="1" applyBorder="1" applyAlignment="1">
      <alignment vertical="center" wrapText="1"/>
    </xf>
    <xf numFmtId="0" fontId="15" fillId="2" borderId="4" xfId="0" applyFont="1" applyFill="1" applyBorder="1" applyAlignment="1" applyProtection="1">
      <alignment horizontal="center" vertical="center" textRotation="255"/>
    </xf>
    <xf numFmtId="0" fontId="12" fillId="2" borderId="5" xfId="0" applyFont="1" applyFill="1" applyBorder="1" applyAlignment="1">
      <alignment horizontal="center" vertical="top"/>
    </xf>
    <xf numFmtId="0" fontId="12" fillId="0" borderId="5" xfId="0" applyFont="1" applyBorder="1" applyAlignment="1">
      <alignment horizontal="center" vertical="center"/>
    </xf>
    <xf numFmtId="49" fontId="3" fillId="0" borderId="0" xfId="0" applyNumberFormat="1" applyFont="1">
      <alignment vertical="center"/>
    </xf>
    <xf numFmtId="0" fontId="3" fillId="0" borderId="0" xfId="0" applyFont="1" applyAlignment="1">
      <alignment horizontal="center" vertical="center"/>
    </xf>
    <xf numFmtId="0" fontId="3" fillId="4" borderId="0" xfId="0" applyFont="1" applyFill="1" applyAlignment="1">
      <alignment horizontal="center" vertical="center"/>
    </xf>
    <xf numFmtId="0" fontId="3" fillId="3"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shrinkToFit="1"/>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NumberFormat="1">
      <alignment vertical="center"/>
    </xf>
    <xf numFmtId="0" fontId="17" fillId="0" borderId="0" xfId="0" applyFont="1" applyAlignment="1">
      <alignment horizontal="left" vertical="center" indent="1"/>
    </xf>
    <xf numFmtId="0" fontId="0" fillId="0" borderId="0" xfId="0" applyAlignment="1">
      <alignment horizontal="right" vertical="center"/>
    </xf>
    <xf numFmtId="0" fontId="0" fillId="0" borderId="1" xfId="0" applyBorder="1" applyAlignment="1">
      <alignment horizontal="center" vertical="center" wrapText="1"/>
    </xf>
    <xf numFmtId="0" fontId="17" fillId="0" borderId="1" xfId="0" applyFont="1" applyBorder="1" applyAlignment="1">
      <alignment horizontal="right" vertical="center"/>
    </xf>
    <xf numFmtId="0" fontId="0" fillId="0" borderId="1" xfId="0" applyBorder="1">
      <alignment vertical="center"/>
    </xf>
    <xf numFmtId="0" fontId="0" fillId="0" borderId="1" xfId="0" applyBorder="1" applyAlignment="1">
      <alignment horizontal="center" vertical="center" shrinkToFit="1"/>
    </xf>
    <xf numFmtId="0" fontId="19" fillId="0" borderId="0" xfId="0" applyFont="1">
      <alignment vertical="center"/>
    </xf>
    <xf numFmtId="0" fontId="20" fillId="0" borderId="0" xfId="0" applyFont="1">
      <alignment vertical="center"/>
    </xf>
    <xf numFmtId="0" fontId="0" fillId="0" borderId="1" xfId="0" applyBorder="1" applyAlignment="1">
      <alignment horizontal="right" vertical="center"/>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7" xfId="0" applyBorder="1">
      <alignment vertical="center"/>
    </xf>
    <xf numFmtId="0" fontId="0" fillId="0" borderId="4" xfId="0" applyBorder="1">
      <alignment vertical="center"/>
    </xf>
    <xf numFmtId="0" fontId="0" fillId="0" borderId="2" xfId="0" applyBorder="1">
      <alignment vertical="center"/>
    </xf>
    <xf numFmtId="0" fontId="18" fillId="0" borderId="7" xfId="0" applyFont="1" applyBorder="1">
      <alignment vertical="center"/>
    </xf>
    <xf numFmtId="0" fontId="18" fillId="0" borderId="1" xfId="0" applyFont="1" applyBorder="1" applyAlignment="1">
      <alignment horizontal="left" vertical="top" wrapText="1"/>
    </xf>
    <xf numFmtId="0" fontId="18" fillId="0" borderId="4" xfId="0" applyFont="1" applyBorder="1">
      <alignment vertical="center"/>
    </xf>
    <xf numFmtId="0" fontId="18" fillId="0" borderId="1" xfId="0" applyFont="1" applyBorder="1" applyAlignment="1">
      <alignment horizontal="right" vertical="center"/>
    </xf>
    <xf numFmtId="0" fontId="24" fillId="5" borderId="13" xfId="0" applyFont="1" applyFill="1" applyBorder="1" applyAlignment="1">
      <alignment vertical="center"/>
    </xf>
    <xf numFmtId="0" fontId="24" fillId="5" borderId="15" xfId="0" applyFont="1" applyFill="1" applyBorder="1" applyAlignment="1">
      <alignment vertical="center"/>
    </xf>
    <xf numFmtId="0" fontId="0" fillId="0" borderId="0" xfId="0" applyBorder="1" applyAlignment="1">
      <alignment vertical="center"/>
    </xf>
    <xf numFmtId="0" fontId="19" fillId="0" borderId="0" xfId="0" applyFont="1" applyAlignment="1">
      <alignment horizontal="left" vertical="center" inden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3" fillId="0" borderId="16" xfId="0" applyFont="1" applyBorder="1" applyAlignment="1">
      <alignment horizontal="left" vertical="center" indent="1"/>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0" fillId="0" borderId="12" xfId="0" applyFont="1" applyBorder="1" applyAlignment="1">
      <alignment vertical="center" wrapText="1"/>
    </xf>
    <xf numFmtId="0" fontId="0" fillId="0" borderId="14" xfId="0" applyFont="1" applyBorder="1" applyAlignment="1">
      <alignment vertical="center" wrapText="1"/>
    </xf>
    <xf numFmtId="0" fontId="23" fillId="0" borderId="0" xfId="0" applyFont="1" applyBorder="1" applyAlignment="1">
      <alignment horizontal="left" vertical="center"/>
    </xf>
    <xf numFmtId="0" fontId="27" fillId="0" borderId="0" xfId="0" applyFont="1" applyBorder="1" applyAlignment="1">
      <alignment vertical="center"/>
    </xf>
    <xf numFmtId="176" fontId="22" fillId="0" borderId="0" xfId="1" applyNumberFormat="1" applyFont="1" applyFill="1" applyBorder="1" applyAlignment="1" applyProtection="1">
      <alignment vertical="center"/>
    </xf>
    <xf numFmtId="176" fontId="28" fillId="0" borderId="0" xfId="1" applyNumberFormat="1" applyFont="1" applyFill="1" applyBorder="1" applyAlignment="1" applyProtection="1">
      <alignment vertical="center"/>
    </xf>
    <xf numFmtId="176" fontId="22" fillId="0" borderId="0" xfId="1" applyNumberFormat="1" applyFont="1" applyFill="1" applyBorder="1" applyAlignment="1" applyProtection="1">
      <alignment horizontal="left" vertical="center" wrapText="1"/>
    </xf>
    <xf numFmtId="0" fontId="27" fillId="0" borderId="0" xfId="0" applyFont="1" applyAlignment="1">
      <alignment vertical="center"/>
    </xf>
    <xf numFmtId="176" fontId="28" fillId="0" borderId="13" xfId="1" applyNumberFormat="1" applyFont="1" applyFill="1" applyBorder="1" applyAlignment="1" applyProtection="1">
      <alignment vertical="center" shrinkToFit="1"/>
    </xf>
    <xf numFmtId="176" fontId="28" fillId="0" borderId="1" xfId="1" applyNumberFormat="1" applyFont="1" applyFill="1" applyBorder="1" applyAlignment="1" applyProtection="1">
      <alignment horizontal="center" vertical="center" wrapText="1" shrinkToFit="1"/>
    </xf>
    <xf numFmtId="0" fontId="28" fillId="0" borderId="1" xfId="1" applyFont="1" applyFill="1" applyBorder="1" applyAlignment="1" applyProtection="1">
      <alignment horizontal="center" vertical="center"/>
    </xf>
    <xf numFmtId="176" fontId="22" fillId="0" borderId="13" xfId="1" applyNumberFormat="1" applyFont="1" applyFill="1" applyBorder="1" applyAlignment="1" applyProtection="1">
      <alignment vertical="center" wrapText="1"/>
    </xf>
    <xf numFmtId="176" fontId="22" fillId="0" borderId="1" xfId="1" applyNumberFormat="1" applyFont="1" applyFill="1" applyBorder="1" applyAlignment="1" applyProtection="1">
      <alignment vertical="center" wrapText="1"/>
    </xf>
    <xf numFmtId="0" fontId="22" fillId="0" borderId="1" xfId="1" applyFont="1" applyFill="1" applyBorder="1" applyAlignment="1" applyProtection="1">
      <alignment vertical="center" wrapText="1"/>
    </xf>
    <xf numFmtId="176" fontId="22" fillId="0" borderId="0" xfId="1" applyNumberFormat="1" applyFont="1" applyFill="1" applyBorder="1" applyAlignment="1" applyProtection="1">
      <alignment vertical="center" wrapText="1"/>
    </xf>
    <xf numFmtId="0" fontId="30" fillId="0" borderId="1" xfId="1" applyFont="1" applyFill="1" applyBorder="1" applyAlignment="1" applyProtection="1">
      <alignment vertical="center" wrapText="1"/>
    </xf>
    <xf numFmtId="0" fontId="31" fillId="0" borderId="1" xfId="1" applyFont="1" applyFill="1" applyBorder="1" applyAlignment="1" applyProtection="1">
      <alignment vertical="center" wrapText="1"/>
    </xf>
    <xf numFmtId="0" fontId="23" fillId="0" borderId="0" xfId="0" applyFont="1" applyBorder="1" applyAlignment="1">
      <alignment horizontal="left" vertical="center" indent="1"/>
    </xf>
    <xf numFmtId="176" fontId="26" fillId="0" borderId="0" xfId="1" applyNumberFormat="1" applyFont="1" applyFill="1" applyBorder="1" applyAlignment="1" applyProtection="1">
      <alignment horizontal="left" vertical="center"/>
    </xf>
    <xf numFmtId="49" fontId="22" fillId="0" borderId="1" xfId="1" applyNumberFormat="1" applyFont="1" applyFill="1" applyBorder="1" applyAlignment="1" applyProtection="1">
      <alignment horizontal="right" vertical="center" wrapText="1"/>
    </xf>
    <xf numFmtId="0" fontId="18" fillId="2" borderId="1" xfId="0" applyFont="1" applyFill="1" applyBorder="1" applyAlignment="1">
      <alignment horizontal="right" vertical="center"/>
    </xf>
    <xf numFmtId="49" fontId="28" fillId="2" borderId="1" xfId="1" applyNumberFormat="1" applyFont="1" applyFill="1" applyBorder="1" applyAlignment="1" applyProtection="1">
      <alignment horizontal="right" vertical="center"/>
    </xf>
    <xf numFmtId="0" fontId="33" fillId="0" borderId="1" xfId="0" applyFont="1" applyBorder="1" applyAlignment="1">
      <alignment vertical="center" wrapText="1"/>
    </xf>
    <xf numFmtId="0" fontId="18" fillId="0" borderId="4" xfId="0" applyFont="1" applyBorder="1" applyAlignment="1">
      <alignment horizontal="right" vertical="center"/>
    </xf>
    <xf numFmtId="0" fontId="0" fillId="0" borderId="1" xfId="0" applyBorder="1" applyAlignment="1">
      <alignment horizontal="center" vertical="center"/>
    </xf>
    <xf numFmtId="0" fontId="34" fillId="0" borderId="0" xfId="0" applyFont="1" applyAlignment="1">
      <alignment horizontal="left" vertical="center" indent="1"/>
    </xf>
    <xf numFmtId="0" fontId="35" fillId="0" borderId="0" xfId="0" applyFont="1">
      <alignment vertical="center"/>
    </xf>
    <xf numFmtId="0" fontId="35" fillId="0" borderId="12" xfId="0" applyFont="1" applyBorder="1" applyAlignment="1">
      <alignment vertical="center" wrapText="1"/>
    </xf>
    <xf numFmtId="0" fontId="35" fillId="0" borderId="14" xfId="0" applyFont="1" applyBorder="1" applyAlignment="1">
      <alignment vertical="center" wrapText="1"/>
    </xf>
    <xf numFmtId="0" fontId="35" fillId="0" borderId="8" xfId="0" applyFont="1" applyBorder="1" applyAlignment="1">
      <alignment vertical="center"/>
    </xf>
    <xf numFmtId="0" fontId="35" fillId="0" borderId="19" xfId="0" applyFont="1" applyBorder="1" applyAlignment="1">
      <alignment vertical="center"/>
    </xf>
    <xf numFmtId="0" fontId="35" fillId="0" borderId="9" xfId="0" applyFont="1" applyBorder="1" applyAlignment="1">
      <alignment vertical="center"/>
    </xf>
    <xf numFmtId="0" fontId="35" fillId="0" borderId="14" xfId="0" applyFont="1" applyBorder="1" applyAlignment="1">
      <alignment vertical="center"/>
    </xf>
    <xf numFmtId="0" fontId="35" fillId="0" borderId="6" xfId="0" applyFont="1" applyBorder="1" applyAlignment="1">
      <alignment vertical="center"/>
    </xf>
    <xf numFmtId="0" fontId="35" fillId="0" borderId="15" xfId="0" applyFont="1" applyBorder="1" applyAlignment="1">
      <alignment vertical="center"/>
    </xf>
    <xf numFmtId="0" fontId="24" fillId="5" borderId="15" xfId="0" applyFont="1" applyFill="1" applyBorder="1" applyAlignment="1">
      <alignment vertical="center"/>
    </xf>
    <xf numFmtId="0" fontId="24" fillId="5" borderId="13" xfId="0" applyFont="1" applyFill="1" applyBorder="1" applyAlignment="1">
      <alignment vertical="center"/>
    </xf>
    <xf numFmtId="0" fontId="0" fillId="0" borderId="1" xfId="0" applyBorder="1" applyAlignment="1">
      <alignment horizontal="center" vertical="center" wrapText="1"/>
    </xf>
    <xf numFmtId="0" fontId="38" fillId="0" borderId="1" xfId="0" applyFont="1" applyBorder="1">
      <alignment vertical="center"/>
    </xf>
    <xf numFmtId="0" fontId="37" fillId="0" borderId="1" xfId="0" applyFont="1" applyBorder="1" applyAlignment="1">
      <alignment vertical="center" wrapText="1"/>
    </xf>
    <xf numFmtId="0" fontId="0" fillId="0" borderId="0" xfId="0">
      <alignment vertical="center"/>
    </xf>
    <xf numFmtId="0" fontId="0" fillId="0" borderId="0" xfId="0">
      <alignment vertical="center"/>
    </xf>
    <xf numFmtId="0" fontId="39" fillId="0" borderId="1" xfId="0" applyFont="1" applyBorder="1" applyAlignment="1">
      <alignment vertical="center" wrapText="1"/>
    </xf>
    <xf numFmtId="0" fontId="39" fillId="2" borderId="1" xfId="0" applyFont="1" applyFill="1" applyBorder="1" applyAlignment="1">
      <alignment vertical="center" wrapText="1"/>
    </xf>
    <xf numFmtId="0" fontId="40" fillId="2" borderId="1" xfId="0" applyFont="1" applyFill="1" applyBorder="1" applyAlignment="1">
      <alignment horizontal="right" vertical="center"/>
    </xf>
    <xf numFmtId="0" fontId="40" fillId="0" borderId="1" xfId="0" applyFont="1" applyBorder="1" applyAlignment="1">
      <alignment horizontal="right" vertical="center"/>
    </xf>
    <xf numFmtId="0" fontId="12" fillId="0" borderId="1" xfId="0" applyFont="1" applyBorder="1" applyAlignment="1">
      <alignment vertical="center" wrapText="1"/>
    </xf>
    <xf numFmtId="0" fontId="41" fillId="0" borderId="1" xfId="0" applyFont="1" applyBorder="1" applyAlignment="1">
      <alignment vertical="center" wrapText="1"/>
    </xf>
    <xf numFmtId="0" fontId="42" fillId="0" borderId="1" xfId="0" applyFont="1" applyBorder="1">
      <alignment vertical="center"/>
    </xf>
    <xf numFmtId="0" fontId="43" fillId="0" borderId="1" xfId="0" applyFont="1" applyBorder="1" applyAlignment="1">
      <alignment vertical="center" wrapText="1"/>
    </xf>
    <xf numFmtId="0" fontId="39" fillId="0" borderId="1" xfId="0" applyFont="1" applyBorder="1">
      <alignment vertical="center"/>
    </xf>
    <xf numFmtId="0" fontId="6" fillId="0" borderId="1" xfId="0" applyFont="1" applyBorder="1" applyAlignment="1">
      <alignment vertical="center" wrapText="1"/>
    </xf>
    <xf numFmtId="0" fontId="44" fillId="0" borderId="1" xfId="0" applyFont="1" applyBorder="1" applyAlignment="1">
      <alignment vertical="center" wrapText="1"/>
    </xf>
    <xf numFmtId="0" fontId="46" fillId="0" borderId="1" xfId="0" applyFont="1" applyBorder="1">
      <alignment vertical="center"/>
    </xf>
    <xf numFmtId="0" fontId="46" fillId="0" borderId="1" xfId="0" applyFont="1" applyBorder="1" applyAlignment="1">
      <alignment vertical="center" wrapText="1"/>
    </xf>
    <xf numFmtId="0" fontId="44" fillId="0" borderId="1" xfId="0" applyFont="1" applyBorder="1">
      <alignment vertical="center"/>
    </xf>
    <xf numFmtId="0" fontId="44" fillId="2" borderId="1" xfId="0" applyFont="1" applyFill="1" applyBorder="1" applyAlignment="1">
      <alignment vertical="center" wrapText="1"/>
    </xf>
    <xf numFmtId="0" fontId="47" fillId="0" borderId="1" xfId="0" applyFont="1" applyBorder="1" applyAlignment="1">
      <alignment vertical="center" wrapText="1"/>
    </xf>
    <xf numFmtId="0" fontId="48" fillId="0" borderId="1" xfId="0" applyFont="1" applyBorder="1">
      <alignment vertical="center"/>
    </xf>
    <xf numFmtId="0" fontId="48" fillId="0" borderId="1" xfId="0" applyFont="1" applyBorder="1" applyAlignment="1">
      <alignment vertical="center" wrapText="1"/>
    </xf>
    <xf numFmtId="0" fontId="39" fillId="0" borderId="1" xfId="0" applyFont="1" applyBorder="1" applyAlignment="1">
      <alignment horizontal="center" vertical="center" wrapText="1"/>
    </xf>
    <xf numFmtId="0" fontId="0" fillId="0" borderId="20" xfId="0" applyBorder="1">
      <alignment vertical="center"/>
    </xf>
    <xf numFmtId="0" fontId="0" fillId="0" borderId="11" xfId="0" applyBorder="1">
      <alignment vertical="center"/>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0" xfId="0">
      <alignment vertical="center"/>
    </xf>
    <xf numFmtId="0" fontId="50" fillId="0" borderId="1" xfId="0" applyFont="1" applyBorder="1" applyAlignment="1">
      <alignment horizontal="right" vertical="center"/>
    </xf>
    <xf numFmtId="0" fontId="42" fillId="0" borderId="1" xfId="0" applyFont="1" applyBorder="1" applyAlignment="1">
      <alignment vertical="center" wrapText="1"/>
    </xf>
    <xf numFmtId="0" fontId="52" fillId="2" borderId="1" xfId="0" applyFont="1" applyFill="1" applyBorder="1" applyAlignment="1">
      <alignment vertical="center" wrapText="1"/>
    </xf>
    <xf numFmtId="0" fontId="53" fillId="2" borderId="1" xfId="0" applyFont="1" applyFill="1" applyBorder="1" applyAlignment="1">
      <alignment horizontal="right" vertical="center"/>
    </xf>
    <xf numFmtId="0" fontId="54" fillId="2" borderId="1" xfId="0" applyFont="1" applyFill="1" applyBorder="1" applyAlignment="1">
      <alignment vertical="center" wrapText="1"/>
    </xf>
    <xf numFmtId="0" fontId="20" fillId="0" borderId="0" xfId="0" applyFont="1" applyAlignment="1">
      <alignment horizontal="right" vertical="center"/>
    </xf>
    <xf numFmtId="0" fontId="55" fillId="0" borderId="0" xfId="0" applyFont="1">
      <alignment vertical="center"/>
    </xf>
    <xf numFmtId="0" fontId="51"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vertical="center"/>
    </xf>
    <xf numFmtId="0" fontId="42" fillId="0" borderId="1" xfId="0" applyFont="1" applyBorder="1" applyAlignment="1">
      <alignment vertical="center"/>
    </xf>
    <xf numFmtId="0" fontId="29" fillId="0" borderId="7" xfId="0" applyFont="1" applyBorder="1" applyAlignment="1">
      <alignment horizontal="left" vertical="center"/>
    </xf>
    <xf numFmtId="0" fontId="29" fillId="0" borderId="1" xfId="0" applyFont="1" applyBorder="1" applyAlignment="1">
      <alignment horizontal="left" vertical="center" wrapText="1"/>
    </xf>
    <xf numFmtId="0" fontId="29" fillId="0" borderId="4" xfId="0" applyFont="1" applyBorder="1" applyAlignment="1">
      <alignment horizontal="left" vertical="center"/>
    </xf>
    <xf numFmtId="0" fontId="15" fillId="7" borderId="1" xfId="0" applyFont="1" applyFill="1" applyBorder="1" applyAlignment="1">
      <alignment horizontal="center" vertical="center" wrapText="1"/>
    </xf>
    <xf numFmtId="49" fontId="57" fillId="2" borderId="1" xfId="1" applyNumberFormat="1" applyFont="1" applyFill="1" applyBorder="1" applyAlignment="1" applyProtection="1">
      <alignment horizontal="right" vertical="center"/>
    </xf>
    <xf numFmtId="0" fontId="58" fillId="2" borderId="1" xfId="0" applyFont="1" applyFill="1" applyBorder="1" applyAlignment="1">
      <alignment horizontal="right" vertical="center"/>
    </xf>
    <xf numFmtId="0" fontId="49" fillId="0" borderId="0" xfId="0" applyFont="1">
      <alignment vertical="center"/>
    </xf>
    <xf numFmtId="0" fontId="8" fillId="0" borderId="1" xfId="0" applyFont="1" applyBorder="1" applyAlignment="1">
      <alignment horizontal="left" vertical="center" wrapText="1"/>
    </xf>
    <xf numFmtId="49" fontId="59" fillId="0" borderId="1" xfId="1" applyNumberFormat="1" applyFont="1" applyFill="1" applyBorder="1" applyAlignment="1" applyProtection="1">
      <alignment horizontal="right" vertical="center" wrapText="1"/>
    </xf>
    <xf numFmtId="0" fontId="49" fillId="0" borderId="1" xfId="0" applyFont="1" applyBorder="1" applyAlignment="1">
      <alignment horizontal="right" vertical="center"/>
    </xf>
    <xf numFmtId="0" fontId="58" fillId="0" borderId="4" xfId="0" applyFont="1" applyBorder="1" applyAlignment="1">
      <alignment horizontal="right" vertical="center"/>
    </xf>
    <xf numFmtId="0" fontId="49" fillId="0" borderId="1" xfId="0" applyFont="1" applyBorder="1">
      <alignment vertical="center"/>
    </xf>
    <xf numFmtId="0" fontId="58" fillId="0" borderId="1" xfId="0" applyFont="1" applyBorder="1" applyAlignment="1">
      <alignment horizontal="right" vertical="center"/>
    </xf>
    <xf numFmtId="0" fontId="58" fillId="2" borderId="10" xfId="0" applyFont="1" applyFill="1" applyBorder="1" applyAlignment="1">
      <alignment horizontal="right" vertical="center"/>
    </xf>
    <xf numFmtId="0" fontId="35" fillId="0" borderId="10" xfId="0" applyFont="1" applyBorder="1" applyAlignment="1">
      <alignment horizontal="right" vertical="center"/>
    </xf>
    <xf numFmtId="0" fontId="18" fillId="0" borderId="10" xfId="0" applyFont="1" applyBorder="1" applyAlignment="1">
      <alignment horizontal="right" vertical="center"/>
    </xf>
    <xf numFmtId="0" fontId="54" fillId="2" borderId="24" xfId="0" applyFont="1" applyFill="1" applyBorder="1" applyAlignment="1">
      <alignment vertical="center" wrapText="1"/>
    </xf>
    <xf numFmtId="0" fontId="60" fillId="0" borderId="24" xfId="0" applyFont="1" applyBorder="1" applyAlignment="1">
      <alignment horizontal="left" vertical="center" wrapText="1"/>
    </xf>
    <xf numFmtId="0" fontId="52" fillId="2" borderId="24" xfId="0" applyFont="1" applyFill="1" applyBorder="1" applyAlignment="1">
      <alignment vertical="center" wrapText="1"/>
    </xf>
    <xf numFmtId="0" fontId="60" fillId="0" borderId="24" xfId="0" applyFont="1" applyBorder="1" applyAlignment="1">
      <alignment vertical="center" wrapText="1"/>
    </xf>
    <xf numFmtId="0" fontId="48" fillId="0" borderId="24" xfId="0" applyFont="1" applyBorder="1" applyAlignment="1">
      <alignment horizontal="left" vertical="center" wrapText="1"/>
    </xf>
    <xf numFmtId="0" fontId="51" fillId="0" borderId="24" xfId="0" applyFont="1" applyBorder="1" applyAlignment="1">
      <alignment horizontal="left" vertical="center" wrapText="1"/>
    </xf>
    <xf numFmtId="0" fontId="53" fillId="2" borderId="10" xfId="0" applyFont="1" applyFill="1" applyBorder="1" applyAlignment="1">
      <alignment horizontal="right" vertical="center"/>
    </xf>
    <xf numFmtId="0" fontId="61" fillId="0" borderId="10" xfId="0" applyFont="1" applyBorder="1" applyAlignment="1">
      <alignment horizontal="right" vertical="center"/>
    </xf>
    <xf numFmtId="0" fontId="50" fillId="0" borderId="10" xfId="0" applyFont="1" applyBorder="1" applyAlignment="1">
      <alignment horizontal="right" vertical="center"/>
    </xf>
    <xf numFmtId="0" fontId="58" fillId="0" borderId="10" xfId="0" applyFont="1" applyBorder="1" applyAlignment="1">
      <alignment horizontal="right" vertical="center"/>
    </xf>
    <xf numFmtId="0" fontId="53" fillId="2" borderId="11" xfId="0" applyFont="1" applyFill="1" applyBorder="1" applyAlignment="1">
      <alignment horizontal="right" vertical="center"/>
    </xf>
    <xf numFmtId="0" fontId="50" fillId="0" borderId="11" xfId="0" applyFont="1" applyBorder="1" applyAlignment="1">
      <alignment horizontal="right" vertical="center"/>
    </xf>
    <xf numFmtId="0" fontId="58" fillId="0" borderId="11" xfId="0" applyFont="1" applyBorder="1" applyAlignment="1">
      <alignment horizontal="right" vertical="center"/>
    </xf>
    <xf numFmtId="0" fontId="60" fillId="0" borderId="24" xfId="0" applyFont="1" applyBorder="1" applyAlignment="1">
      <alignment vertical="center"/>
    </xf>
    <xf numFmtId="0" fontId="49" fillId="0" borderId="24" xfId="0" applyFont="1" applyBorder="1">
      <alignment vertical="center"/>
    </xf>
    <xf numFmtId="0" fontId="63" fillId="7" borderId="20" xfId="0" applyFont="1" applyFill="1" applyBorder="1">
      <alignment vertical="center"/>
    </xf>
    <xf numFmtId="0" fontId="64" fillId="7" borderId="19" xfId="0" applyFont="1" applyFill="1" applyBorder="1" applyAlignment="1">
      <alignment vertical="center"/>
    </xf>
    <xf numFmtId="0" fontId="64" fillId="7" borderId="20" xfId="0" applyFont="1" applyFill="1" applyBorder="1" applyAlignment="1">
      <alignment vertical="center"/>
    </xf>
    <xf numFmtId="0" fontId="64" fillId="7" borderId="11" xfId="0" applyFont="1" applyFill="1" applyBorder="1" applyAlignment="1">
      <alignment vertical="center"/>
    </xf>
    <xf numFmtId="0" fontId="63" fillId="7" borderId="12" xfId="0" applyFont="1" applyFill="1" applyBorder="1" applyAlignment="1">
      <alignment horizontal="center" vertical="center" wrapText="1"/>
    </xf>
    <xf numFmtId="0" fontId="64" fillId="7" borderId="15" xfId="0" applyFont="1" applyFill="1" applyBorder="1" applyAlignment="1">
      <alignment horizontal="center" vertical="center" wrapText="1"/>
    </xf>
    <xf numFmtId="0" fontId="64" fillId="7" borderId="1" xfId="0" applyFont="1" applyFill="1" applyBorder="1" applyAlignment="1">
      <alignment horizontal="center" vertical="center" wrapText="1"/>
    </xf>
    <xf numFmtId="0" fontId="64" fillId="7" borderId="4" xfId="0" applyFont="1" applyFill="1" applyBorder="1" applyAlignment="1">
      <alignment horizontal="center" vertical="center" wrapText="1"/>
    </xf>
    <xf numFmtId="0" fontId="64" fillId="7" borderId="0" xfId="0" applyFont="1" applyFill="1" applyBorder="1" applyAlignment="1">
      <alignment horizontal="left" vertical="center" wrapText="1" indent="1"/>
    </xf>
    <xf numFmtId="0" fontId="64" fillId="7" borderId="15" xfId="0" applyFont="1" applyFill="1" applyBorder="1" applyAlignment="1">
      <alignment horizontal="left" vertical="center" wrapText="1" indent="1"/>
    </xf>
    <xf numFmtId="0" fontId="54" fillId="2" borderId="11" xfId="0" applyFont="1" applyFill="1" applyBorder="1" applyAlignment="1">
      <alignment vertical="center" wrapText="1"/>
    </xf>
    <xf numFmtId="0" fontId="60" fillId="0" borderId="11" xfId="0" applyFont="1" applyBorder="1" applyAlignment="1">
      <alignment vertical="center" wrapText="1"/>
    </xf>
    <xf numFmtId="0" fontId="60" fillId="0" borderId="11" xfId="0" applyFont="1" applyBorder="1" applyAlignment="1">
      <alignment horizontal="left" vertical="center" wrapText="1"/>
    </xf>
    <xf numFmtId="0" fontId="52" fillId="2" borderId="11" xfId="0" applyFont="1" applyFill="1" applyBorder="1" applyAlignment="1">
      <alignment vertical="center" wrapText="1"/>
    </xf>
    <xf numFmtId="0" fontId="48" fillId="0" borderId="11" xfId="0" applyFont="1" applyBorder="1" applyAlignment="1">
      <alignment horizontal="left" vertical="center" wrapText="1"/>
    </xf>
    <xf numFmtId="0" fontId="60" fillId="0" borderId="11" xfId="0" applyFont="1" applyBorder="1" applyAlignment="1">
      <alignment vertical="center"/>
    </xf>
    <xf numFmtId="0" fontId="49" fillId="0" borderId="11" xfId="0" applyFont="1" applyBorder="1">
      <alignment vertical="center"/>
    </xf>
    <xf numFmtId="0" fontId="64" fillId="7" borderId="8" xfId="0" applyFont="1" applyFill="1" applyBorder="1" applyAlignment="1">
      <alignment horizontal="left" vertical="center" indent="1"/>
    </xf>
    <xf numFmtId="0" fontId="64" fillId="7" borderId="19" xfId="0" applyFont="1" applyFill="1" applyBorder="1" applyAlignment="1">
      <alignment horizontal="left" vertical="center" indent="1"/>
    </xf>
    <xf numFmtId="0" fontId="64" fillId="7" borderId="9" xfId="0" applyFont="1" applyFill="1" applyBorder="1" applyAlignment="1">
      <alignment horizontal="left" vertical="center" indent="1"/>
    </xf>
    <xf numFmtId="0" fontId="0" fillId="0" borderId="0" xfId="0" applyAlignment="1">
      <alignment horizontal="right" vertical="top"/>
    </xf>
    <xf numFmtId="0" fontId="63" fillId="7" borderId="12" xfId="0" applyFont="1" applyFill="1" applyBorder="1" applyAlignment="1">
      <alignment horizontal="center" vertical="center" wrapText="1"/>
    </xf>
    <xf numFmtId="0" fontId="15" fillId="7" borderId="8" xfId="0" applyFont="1" applyFill="1" applyBorder="1" applyAlignment="1">
      <alignment vertical="center"/>
    </xf>
    <xf numFmtId="0" fontId="15" fillId="7" borderId="11" xfId="0" applyFont="1" applyFill="1" applyBorder="1" applyAlignment="1">
      <alignment vertical="center"/>
    </xf>
    <xf numFmtId="0" fontId="15" fillId="7" borderId="20" xfId="0" applyFont="1" applyFill="1" applyBorder="1" applyAlignment="1">
      <alignment vertical="center"/>
    </xf>
    <xf numFmtId="0" fontId="15" fillId="7" borderId="4" xfId="0" applyFont="1" applyFill="1" applyBorder="1" applyAlignment="1">
      <alignment horizontal="center" vertical="center" wrapText="1"/>
    </xf>
    <xf numFmtId="0" fontId="0" fillId="0" borderId="0" xfId="0">
      <alignment vertical="center"/>
    </xf>
    <xf numFmtId="0" fontId="9" fillId="7" borderId="20" xfId="0" applyFont="1" applyFill="1" applyBorder="1" applyAlignment="1">
      <alignment vertical="center"/>
    </xf>
    <xf numFmtId="0" fontId="9" fillId="7" borderId="19" xfId="0" applyFont="1" applyFill="1" applyBorder="1" applyAlignment="1">
      <alignment vertical="center"/>
    </xf>
    <xf numFmtId="0" fontId="9" fillId="7" borderId="8" xfId="0" applyFont="1" applyFill="1" applyBorder="1" applyAlignment="1">
      <alignment horizontal="left" vertical="center" indent="1"/>
    </xf>
    <xf numFmtId="0" fontId="15" fillId="7" borderId="19" xfId="0" applyFont="1" applyFill="1" applyBorder="1" applyAlignment="1">
      <alignment vertical="center"/>
    </xf>
    <xf numFmtId="0" fontId="15" fillId="7" borderId="9" xfId="0" applyFont="1" applyFill="1" applyBorder="1" applyAlignment="1">
      <alignment vertical="center"/>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33" fillId="0" borderId="0" xfId="0" applyFont="1">
      <alignment vertical="center"/>
    </xf>
    <xf numFmtId="0" fontId="33" fillId="0" borderId="0" xfId="0" applyFont="1" applyAlignment="1">
      <alignment horizontal="right" vertical="center"/>
    </xf>
    <xf numFmtId="0" fontId="33" fillId="5" borderId="0" xfId="0" applyFont="1" applyFill="1">
      <alignment vertical="center"/>
    </xf>
    <xf numFmtId="0" fontId="0" fillId="5" borderId="0" xfId="0" applyFill="1">
      <alignment vertical="center"/>
    </xf>
    <xf numFmtId="0" fontId="33" fillId="5" borderId="0" xfId="0" applyFont="1" applyFill="1" applyBorder="1" applyAlignment="1">
      <alignment horizontal="distributed" vertical="center" indent="2"/>
    </xf>
    <xf numFmtId="0" fontId="33" fillId="5" borderId="0" xfId="0" applyFont="1" applyFill="1" applyBorder="1" applyAlignment="1">
      <alignment horizontal="right" vertical="center"/>
    </xf>
    <xf numFmtId="0" fontId="33" fillId="5" borderId="0" xfId="0" applyFont="1" applyFill="1" applyBorder="1">
      <alignment vertical="center"/>
    </xf>
    <xf numFmtId="0" fontId="63" fillId="0" borderId="0" xfId="0" applyFont="1">
      <alignment vertical="center"/>
    </xf>
    <xf numFmtId="0" fontId="66" fillId="0" borderId="0" xfId="0" applyFont="1" applyAlignment="1">
      <alignment vertical="center" wrapText="1"/>
    </xf>
    <xf numFmtId="0" fontId="67" fillId="0" borderId="0" xfId="0" applyFont="1" applyAlignment="1">
      <alignment vertical="center"/>
    </xf>
    <xf numFmtId="0" fontId="33" fillId="0" borderId="12" xfId="0" applyFont="1" applyFill="1" applyBorder="1" applyAlignment="1">
      <alignment horizontal="center" vertical="center" wrapText="1"/>
    </xf>
    <xf numFmtId="0" fontId="33" fillId="7" borderId="14"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15" xfId="0" applyFont="1" applyFill="1" applyBorder="1" applyAlignment="1">
      <alignment horizontal="center" vertical="center" wrapText="1"/>
    </xf>
    <xf numFmtId="0" fontId="9" fillId="0" borderId="10" xfId="1" applyNumberFormat="1" applyFont="1" applyFill="1" applyBorder="1" applyAlignment="1" applyProtection="1">
      <alignment vertical="center"/>
    </xf>
    <xf numFmtId="0" fontId="24" fillId="0" borderId="10" xfId="1" applyNumberFormat="1" applyFont="1" applyFill="1" applyBorder="1" applyAlignment="1" applyProtection="1">
      <alignment vertical="center"/>
    </xf>
    <xf numFmtId="49" fontId="15" fillId="0" borderId="20" xfId="1" applyNumberFormat="1" applyFont="1" applyFill="1" applyBorder="1" applyAlignment="1" applyProtection="1">
      <alignment vertical="center"/>
    </xf>
    <xf numFmtId="49" fontId="15" fillId="0" borderId="11" xfId="1" applyNumberFormat="1" applyFont="1" applyFill="1" applyBorder="1" applyAlignment="1" applyProtection="1">
      <alignment vertical="center"/>
    </xf>
    <xf numFmtId="0" fontId="15" fillId="0" borderId="20" xfId="1" applyNumberFormat="1" applyFont="1" applyFill="1" applyBorder="1" applyAlignment="1" applyProtection="1">
      <alignment vertical="center"/>
    </xf>
    <xf numFmtId="0" fontId="15" fillId="0" borderId="11" xfId="1" applyNumberFormat="1" applyFont="1" applyFill="1" applyBorder="1" applyAlignment="1" applyProtection="1">
      <alignment vertical="center"/>
    </xf>
    <xf numFmtId="0" fontId="35" fillId="0" borderId="7" xfId="0" applyFont="1" applyFill="1" applyBorder="1">
      <alignment vertical="center"/>
    </xf>
    <xf numFmtId="49" fontId="59" fillId="0" borderId="20" xfId="1" applyNumberFormat="1" applyFont="1" applyFill="1" applyBorder="1" applyAlignment="1" applyProtection="1">
      <alignment vertical="center"/>
    </xf>
    <xf numFmtId="49" fontId="59" fillId="0" borderId="11" xfId="1" applyNumberFormat="1" applyFont="1" applyFill="1" applyBorder="1" applyAlignment="1" applyProtection="1">
      <alignment vertical="center"/>
    </xf>
    <xf numFmtId="0" fontId="59" fillId="0" borderId="20" xfId="1" applyNumberFormat="1" applyFont="1" applyFill="1" applyBorder="1" applyAlignment="1" applyProtection="1">
      <alignment vertical="center"/>
    </xf>
    <xf numFmtId="0" fontId="59" fillId="0" borderId="11" xfId="1" applyNumberFormat="1" applyFont="1" applyFill="1" applyBorder="1" applyAlignment="1" applyProtection="1">
      <alignment vertical="center"/>
    </xf>
    <xf numFmtId="0" fontId="35" fillId="0" borderId="4" xfId="0" applyFont="1" applyFill="1" applyBorder="1">
      <alignment vertical="center"/>
    </xf>
    <xf numFmtId="0" fontId="15" fillId="0" borderId="20" xfId="1" applyNumberFormat="1" applyFont="1" applyFill="1" applyBorder="1" applyAlignment="1" applyProtection="1">
      <alignment horizontal="right" vertical="center"/>
    </xf>
    <xf numFmtId="0" fontId="59" fillId="0" borderId="20" xfId="1" applyNumberFormat="1" applyFont="1" applyFill="1" applyBorder="1" applyAlignment="1" applyProtection="1">
      <alignment horizontal="right" vertical="center"/>
    </xf>
    <xf numFmtId="0" fontId="9" fillId="8" borderId="10" xfId="0" applyNumberFormat="1" applyFont="1" applyFill="1" applyBorder="1" applyAlignment="1">
      <alignment vertical="center"/>
    </xf>
    <xf numFmtId="49" fontId="15" fillId="8" borderId="20" xfId="1" applyNumberFormat="1" applyFont="1" applyFill="1" applyBorder="1" applyAlignment="1" applyProtection="1">
      <alignment vertical="center"/>
    </xf>
    <xf numFmtId="0" fontId="9" fillId="8" borderId="20" xfId="0" applyNumberFormat="1" applyFont="1" applyFill="1" applyBorder="1" applyAlignment="1">
      <alignment vertical="center"/>
    </xf>
    <xf numFmtId="49" fontId="15" fillId="8" borderId="11" xfId="1" applyNumberFormat="1" applyFont="1" applyFill="1" applyBorder="1" applyAlignment="1" applyProtection="1">
      <alignment vertical="center"/>
    </xf>
    <xf numFmtId="0" fontId="15" fillId="8" borderId="20" xfId="1" applyNumberFormat="1" applyFont="1" applyFill="1" applyBorder="1" applyAlignment="1" applyProtection="1">
      <alignment vertical="center"/>
    </xf>
    <xf numFmtId="0" fontId="15" fillId="8" borderId="11" xfId="1" applyNumberFormat="1" applyFont="1" applyFill="1" applyBorder="1" applyAlignment="1" applyProtection="1">
      <alignment vertical="center"/>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63" fillId="0" borderId="0" xfId="0" applyFont="1" applyAlignment="1">
      <alignment horizontal="left" vertical="center"/>
    </xf>
    <xf numFmtId="0" fontId="33" fillId="0" borderId="0" xfId="0" applyFont="1" applyFill="1" applyBorder="1" applyAlignment="1">
      <alignment horizontal="center" vertical="center" wrapText="1"/>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11" xfId="0" applyFont="1" applyFill="1" applyBorder="1" applyAlignment="1">
      <alignment horizontal="center" vertical="center"/>
    </xf>
    <xf numFmtId="0" fontId="63" fillId="7" borderId="2" xfId="0" applyFont="1" applyFill="1" applyBorder="1" applyAlignment="1">
      <alignment horizontal="center" vertical="center" wrapText="1"/>
    </xf>
    <xf numFmtId="0" fontId="0" fillId="0" borderId="4" xfId="0" applyBorder="1" applyAlignment="1">
      <alignment horizontal="center" vertical="center" wrapText="1"/>
    </xf>
    <xf numFmtId="0" fontId="63" fillId="7" borderId="8"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33" fillId="0" borderId="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8" fillId="0" borderId="12" xfId="0" applyFont="1" applyFill="1" applyBorder="1" applyAlignment="1">
      <alignment horizontal="center" vertical="center"/>
    </xf>
    <xf numFmtId="0" fontId="18" fillId="0" borderId="0" xfId="0" applyFont="1" applyFill="1" applyBorder="1" applyAlignment="1">
      <alignment horizontal="center" vertical="center"/>
    </xf>
    <xf numFmtId="0" fontId="35" fillId="0" borderId="1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3" fillId="8" borderId="10" xfId="0" applyFont="1" applyFill="1" applyBorder="1" applyAlignment="1">
      <alignment horizontal="center" vertical="center"/>
    </xf>
    <xf numFmtId="0" fontId="33" fillId="8" borderId="20" xfId="0" applyFont="1" applyFill="1" applyBorder="1" applyAlignment="1">
      <alignment horizontal="center" vertical="center"/>
    </xf>
    <xf numFmtId="0" fontId="33" fillId="8" borderId="11" xfId="0" applyFont="1" applyFill="1" applyBorder="1" applyAlignment="1">
      <alignment horizontal="center" vertical="center"/>
    </xf>
    <xf numFmtId="0" fontId="59" fillId="0" borderId="12"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33" fillId="0" borderId="8" xfId="0" applyFont="1" applyFill="1" applyBorder="1" applyAlignment="1">
      <alignment horizontal="left" vertical="center"/>
    </xf>
    <xf numFmtId="0" fontId="33" fillId="0" borderId="19" xfId="0" applyFont="1" applyFill="1" applyBorder="1" applyAlignment="1">
      <alignment horizontal="left" vertical="center"/>
    </xf>
    <xf numFmtId="0" fontId="33" fillId="0" borderId="9" xfId="0" applyFont="1" applyFill="1" applyBorder="1" applyAlignment="1">
      <alignment horizontal="left" vertical="center"/>
    </xf>
    <xf numFmtId="0" fontId="65" fillId="0" borderId="0" xfId="0" applyFont="1" applyAlignment="1">
      <alignment horizontal="center" vertical="center" wrapText="1"/>
    </xf>
    <xf numFmtId="0" fontId="68" fillId="0" borderId="0" xfId="0" applyFont="1" applyAlignment="1">
      <alignment horizontal="center" vertical="center" wrapText="1"/>
    </xf>
    <xf numFmtId="0" fontId="63" fillId="7" borderId="1" xfId="0" applyFont="1" applyFill="1" applyBorder="1" applyAlignment="1">
      <alignment horizontal="center" vertical="center" wrapText="1"/>
    </xf>
    <xf numFmtId="0" fontId="63" fillId="7" borderId="19"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3" fillId="7" borderId="14" xfId="0" applyFont="1" applyFill="1" applyBorder="1" applyAlignment="1">
      <alignment horizontal="center" vertical="center" wrapText="1"/>
    </xf>
    <xf numFmtId="0" fontId="63" fillId="7" borderId="6" xfId="0" applyFont="1" applyFill="1" applyBorder="1" applyAlignment="1">
      <alignment horizontal="center" vertical="center" wrapText="1"/>
    </xf>
    <xf numFmtId="0" fontId="63" fillId="7" borderId="15"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20"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71" fillId="0" borderId="0" xfId="0" applyFont="1" applyAlignment="1">
      <alignment horizontal="center" vertical="center"/>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3" fillId="7" borderId="8" xfId="0" applyFont="1" applyFill="1" applyBorder="1" applyAlignment="1">
      <alignment horizontal="left" vertical="center" wrapText="1" indent="1"/>
    </xf>
    <xf numFmtId="0" fontId="63" fillId="0" borderId="19" xfId="0" applyFont="1" applyBorder="1" applyAlignment="1">
      <alignment horizontal="left" vertical="center" indent="1"/>
    </xf>
    <xf numFmtId="0" fontId="64" fillId="7" borderId="21" xfId="0" applyFont="1" applyFill="1" applyBorder="1" applyAlignment="1">
      <alignment horizontal="left" vertical="center" wrapText="1" indent="1"/>
    </xf>
    <xf numFmtId="0" fontId="64" fillId="7" borderId="22" xfId="0" applyFont="1" applyFill="1" applyBorder="1" applyAlignment="1">
      <alignment horizontal="left" vertical="center" wrapText="1" indent="1"/>
    </xf>
    <xf numFmtId="0" fontId="63" fillId="0" borderId="23" xfId="0" applyFont="1" applyBorder="1" applyAlignment="1">
      <alignment horizontal="left" vertical="center" wrapText="1" indent="1"/>
    </xf>
    <xf numFmtId="0" fontId="64" fillId="7" borderId="8" xfId="0" applyFont="1" applyFill="1" applyBorder="1" applyAlignment="1">
      <alignment vertical="center"/>
    </xf>
    <xf numFmtId="0" fontId="64" fillId="7" borderId="11" xfId="0" applyFont="1" applyFill="1" applyBorder="1" applyAlignment="1">
      <alignment vertical="center"/>
    </xf>
    <xf numFmtId="0" fontId="56" fillId="2" borderId="2" xfId="0" applyFont="1" applyFill="1" applyBorder="1" applyAlignment="1">
      <alignment horizontal="left" vertical="center" wrapText="1"/>
    </xf>
    <xf numFmtId="0" fontId="56" fillId="2" borderId="1" xfId="0" applyFont="1" applyFill="1" applyBorder="1" applyAlignment="1">
      <alignment horizontal="left" vertical="center"/>
    </xf>
    <xf numFmtId="0" fontId="56" fillId="2" borderId="8" xfId="0" applyFont="1" applyFill="1" applyBorder="1" applyAlignment="1">
      <alignment horizontal="left" vertical="center" wrapText="1"/>
    </xf>
    <xf numFmtId="0" fontId="56" fillId="2" borderId="9" xfId="0" applyFont="1" applyFill="1" applyBorder="1" applyAlignment="1">
      <alignment horizontal="left" vertical="center" wrapText="1"/>
    </xf>
    <xf numFmtId="0" fontId="56" fillId="2" borderId="9" xfId="0" applyFont="1" applyFill="1" applyBorder="1" applyAlignment="1">
      <alignment horizontal="left" vertical="center"/>
    </xf>
    <xf numFmtId="0" fontId="19" fillId="7" borderId="8" xfId="0" applyFont="1" applyFill="1" applyBorder="1" applyAlignment="1">
      <alignment horizontal="center" vertical="center" wrapText="1"/>
    </xf>
    <xf numFmtId="0" fontId="63" fillId="7" borderId="9" xfId="0" applyFont="1" applyFill="1" applyBorder="1" applyAlignment="1">
      <alignment vertical="center"/>
    </xf>
    <xf numFmtId="0" fontId="63" fillId="7" borderId="12" xfId="0" applyFont="1" applyFill="1" applyBorder="1" applyAlignment="1">
      <alignment horizontal="center" vertical="center" wrapText="1"/>
    </xf>
    <xf numFmtId="0" fontId="63" fillId="7" borderId="13" xfId="0" applyFont="1" applyFill="1" applyBorder="1" applyAlignment="1">
      <alignment vertical="center"/>
    </xf>
    <xf numFmtId="0" fontId="63" fillId="7" borderId="12" xfId="0" applyFont="1" applyFill="1" applyBorder="1" applyAlignment="1">
      <alignment vertical="center"/>
    </xf>
    <xf numFmtId="0" fontId="63" fillId="7" borderId="8" xfId="0" applyFont="1" applyFill="1" applyBorder="1" applyAlignment="1">
      <alignment horizontal="center" vertical="center"/>
    </xf>
    <xf numFmtId="0" fontId="63" fillId="7" borderId="7" xfId="0" applyFont="1" applyFill="1" applyBorder="1" applyAlignment="1">
      <alignment horizontal="center" vertical="center"/>
    </xf>
    <xf numFmtId="0" fontId="64" fillId="7" borderId="12" xfId="0" applyFont="1" applyFill="1" applyBorder="1" applyAlignment="1">
      <alignment horizontal="center" vertical="center" wrapText="1"/>
    </xf>
    <xf numFmtId="0" fontId="64" fillId="7" borderId="14" xfId="0" applyFont="1" applyFill="1" applyBorder="1" applyAlignment="1">
      <alignment horizontal="center" vertical="center" wrapText="1"/>
    </xf>
    <xf numFmtId="0" fontId="64" fillId="7" borderId="23" xfId="0" applyFont="1" applyFill="1" applyBorder="1" applyAlignment="1">
      <alignment horizontal="left" vertical="center" wrapText="1" indent="1"/>
    </xf>
    <xf numFmtId="0" fontId="64" fillId="7" borderId="20" xfId="0" applyFont="1" applyFill="1" applyBorder="1" applyAlignment="1">
      <alignment horizontal="center" vertical="center" wrapText="1"/>
    </xf>
    <xf numFmtId="0" fontId="64" fillId="7" borderId="11" xfId="0" applyFont="1" applyFill="1" applyBorder="1" applyAlignment="1">
      <alignment horizontal="center" vertical="center" wrapText="1"/>
    </xf>
    <xf numFmtId="0" fontId="64" fillId="7" borderId="19" xfId="0" applyFont="1" applyFill="1" applyBorder="1" applyAlignment="1">
      <alignment vertical="center"/>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 xfId="0" applyBorder="1" applyAlignment="1">
      <alignment horizontal="center" vertical="center" wrapText="1"/>
    </xf>
    <xf numFmtId="0" fontId="0" fillId="0" borderId="1" xfId="0" applyBorder="1" applyAlignment="1">
      <alignment vertical="center"/>
    </xf>
    <xf numFmtId="0" fontId="18" fillId="2" borderId="2" xfId="0" applyFont="1" applyFill="1" applyBorder="1" applyAlignment="1">
      <alignment horizontal="left" vertical="center" wrapText="1"/>
    </xf>
    <xf numFmtId="0" fontId="18" fillId="2" borderId="1" xfId="0" applyFont="1" applyFill="1" applyBorder="1" applyAlignment="1">
      <alignment vertical="center"/>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8" xfId="0" applyFont="1" applyFill="1" applyBorder="1" applyAlignment="1">
      <alignment vertical="center"/>
    </xf>
    <xf numFmtId="0" fontId="18" fillId="2" borderId="9" xfId="0" applyFont="1" applyFill="1" applyBorder="1" applyAlignment="1">
      <alignment vertical="center"/>
    </xf>
    <xf numFmtId="0" fontId="64" fillId="7" borderId="25" xfId="0" applyFont="1" applyFill="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9" fillId="7" borderId="1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24" fillId="0" borderId="7" xfId="0" applyFont="1" applyBorder="1" applyAlignment="1">
      <alignment horizontal="left" vertical="top" wrapText="1"/>
    </xf>
    <xf numFmtId="0" fontId="35" fillId="0" borderId="7" xfId="0" applyFont="1" applyBorder="1" applyAlignment="1">
      <alignment wrapText="1"/>
    </xf>
    <xf numFmtId="0" fontId="35" fillId="0" borderId="7" xfId="0" applyFont="1" applyBorder="1" applyAlignment="1"/>
    <xf numFmtId="0" fontId="24" fillId="0" borderId="4" xfId="0" applyFont="1" applyBorder="1" applyAlignment="1">
      <alignment horizontal="left" vertical="top" wrapText="1"/>
    </xf>
    <xf numFmtId="0" fontId="35" fillId="0" borderId="4" xfId="0" applyFont="1" applyBorder="1" applyAlignment="1">
      <alignment wrapText="1"/>
    </xf>
    <xf numFmtId="0" fontId="35" fillId="0" borderId="4" xfId="0" applyFont="1" applyBorder="1" applyAlignment="1"/>
    <xf numFmtId="0" fontId="36" fillId="6" borderId="1" xfId="0" applyFont="1" applyFill="1" applyBorder="1" applyAlignment="1">
      <alignment horizontal="center" vertical="center" wrapText="1"/>
    </xf>
    <xf numFmtId="0" fontId="35" fillId="6" borderId="1" xfId="0" applyFont="1" applyFill="1" applyBorder="1" applyAlignment="1">
      <alignment vertical="center" wrapText="1"/>
    </xf>
    <xf numFmtId="0" fontId="35" fillId="6" borderId="1" xfId="0" applyFont="1" applyFill="1" applyBorder="1" applyAlignment="1">
      <alignment vertical="center"/>
    </xf>
    <xf numFmtId="0" fontId="24" fillId="0" borderId="1" xfId="0" applyFont="1" applyBorder="1" applyAlignment="1">
      <alignment horizontal="justify" vertical="top" wrapText="1"/>
    </xf>
    <xf numFmtId="0" fontId="35" fillId="0" borderId="1" xfId="0" applyFont="1" applyBorder="1" applyAlignment="1"/>
    <xf numFmtId="0" fontId="24" fillId="0" borderId="2" xfId="0" applyFont="1" applyBorder="1" applyAlignment="1">
      <alignment horizontal="center" vertical="center" wrapText="1"/>
    </xf>
    <xf numFmtId="0" fontId="35" fillId="0" borderId="2" xfId="0" applyFont="1" applyBorder="1" applyAlignment="1">
      <alignment vertical="center"/>
    </xf>
    <xf numFmtId="0" fontId="24" fillId="0" borderId="2" xfId="0" applyFont="1" applyBorder="1" applyAlignment="1">
      <alignment horizontal="left" vertical="top" wrapText="1"/>
    </xf>
    <xf numFmtId="0" fontId="35" fillId="0" borderId="2" xfId="0" applyFont="1" applyBorder="1" applyAlignment="1">
      <alignment wrapText="1"/>
    </xf>
    <xf numFmtId="0" fontId="35" fillId="0" borderId="2" xfId="0" applyFont="1" applyBorder="1" applyAlignment="1"/>
    <xf numFmtId="49" fontId="24" fillId="0" borderId="4" xfId="0" applyNumberFormat="1" applyFont="1" applyBorder="1" applyAlignment="1">
      <alignment horizontal="center" vertical="center" wrapText="1"/>
    </xf>
    <xf numFmtId="49" fontId="35" fillId="0" borderId="4" xfId="0" applyNumberFormat="1" applyFont="1" applyBorder="1" applyAlignment="1">
      <alignment vertical="center"/>
    </xf>
    <xf numFmtId="49" fontId="24" fillId="0" borderId="7" xfId="0" applyNumberFormat="1" applyFont="1" applyBorder="1" applyAlignment="1">
      <alignment horizontal="center" vertical="center" wrapText="1"/>
    </xf>
    <xf numFmtId="49" fontId="35" fillId="0" borderId="7" xfId="0" applyNumberFormat="1" applyFont="1" applyBorder="1" applyAlignment="1">
      <alignment vertical="center"/>
    </xf>
    <xf numFmtId="49" fontId="24" fillId="0" borderId="12" xfId="0" applyNumberFormat="1" applyFont="1" applyBorder="1" applyAlignment="1">
      <alignment horizontal="center" vertical="center" wrapText="1"/>
    </xf>
    <xf numFmtId="0" fontId="0" fillId="0" borderId="13" xfId="0" applyBorder="1">
      <alignment vertical="center"/>
    </xf>
    <xf numFmtId="0" fontId="24" fillId="0" borderId="8" xfId="0" applyFont="1" applyBorder="1" applyAlignment="1">
      <alignment horizontal="left" vertical="center" wrapText="1"/>
    </xf>
    <xf numFmtId="0" fontId="0" fillId="0" borderId="19"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24" fillId="0" borderId="8" xfId="0" applyFont="1" applyBorder="1" applyAlignment="1">
      <alignment horizontal="justify" vertical="top" wrapText="1"/>
    </xf>
    <xf numFmtId="0" fontId="0" fillId="0" borderId="19" xfId="0" applyBorder="1">
      <alignment vertical="center"/>
    </xf>
    <xf numFmtId="0" fontId="0" fillId="0" borderId="9" xfId="0" applyBorder="1">
      <alignment vertical="center"/>
    </xf>
    <xf numFmtId="0" fontId="0" fillId="0" borderId="12" xfId="0" applyBorder="1">
      <alignment vertical="center"/>
    </xf>
    <xf numFmtId="0" fontId="0" fillId="0" borderId="0" xfId="0">
      <alignment vertical="center"/>
    </xf>
    <xf numFmtId="0" fontId="0" fillId="0" borderId="14" xfId="0" applyBorder="1">
      <alignment vertical="center"/>
    </xf>
    <xf numFmtId="0" fontId="0" fillId="0" borderId="6" xfId="0" applyBorder="1">
      <alignment vertical="center"/>
    </xf>
    <xf numFmtId="0" fontId="0" fillId="0" borderId="15" xfId="0" applyBorder="1">
      <alignment vertical="center"/>
    </xf>
    <xf numFmtId="0" fontId="24" fillId="0" borderId="8" xfId="0" applyFont="1" applyBorder="1" applyAlignment="1">
      <alignment horizontal="center" vertical="center" wrapText="1"/>
    </xf>
    <xf numFmtId="0" fontId="35" fillId="0" borderId="19" xfId="0" applyFont="1" applyBorder="1" applyAlignment="1">
      <alignment vertical="center"/>
    </xf>
    <xf numFmtId="0" fontId="35" fillId="0" borderId="9" xfId="0" applyFont="1" applyBorder="1" applyAlignment="1">
      <alignment vertical="center"/>
    </xf>
    <xf numFmtId="0" fontId="24" fillId="0" borderId="14" xfId="0" applyFont="1" applyBorder="1" applyAlignment="1">
      <alignment horizontal="center" vertical="center" wrapText="1"/>
    </xf>
    <xf numFmtId="0" fontId="35" fillId="0" borderId="6" xfId="0" applyFont="1" applyBorder="1" applyAlignment="1">
      <alignment vertical="center"/>
    </xf>
    <xf numFmtId="0" fontId="35" fillId="0" borderId="15" xfId="0" applyFont="1" applyBorder="1" applyAlignment="1">
      <alignment vertical="center"/>
    </xf>
    <xf numFmtId="49" fontId="24"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1"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8" xfId="0" applyFont="1" applyBorder="1" applyAlignment="1">
      <alignment vertical="center"/>
    </xf>
    <xf numFmtId="0" fontId="18" fillId="0" borderId="9" xfId="0" applyFont="1" applyBorder="1" applyAlignment="1">
      <alignment vertical="center"/>
    </xf>
    <xf numFmtId="0" fontId="17" fillId="0" borderId="2" xfId="0" applyFont="1" applyBorder="1" applyAlignment="1">
      <alignment horizontal="lef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xf>
    <xf numFmtId="0" fontId="0" fillId="6" borderId="1" xfId="0" applyFill="1" applyBorder="1" applyAlignment="1">
      <alignment vertical="center" wrapText="1"/>
    </xf>
    <xf numFmtId="0" fontId="22" fillId="0" borderId="1" xfId="0" applyFont="1" applyBorder="1" applyAlignment="1">
      <alignment horizontal="justify" vertical="top" wrapText="1"/>
    </xf>
    <xf numFmtId="0" fontId="0" fillId="0" borderId="1" xfId="0" applyBorder="1" applyAlignment="1"/>
    <xf numFmtId="0" fontId="23" fillId="0" borderId="1" xfId="0" applyFont="1" applyBorder="1" applyAlignment="1">
      <alignment horizontal="center" vertical="center" wrapText="1"/>
    </xf>
    <xf numFmtId="0" fontId="0" fillId="0" borderId="1" xfId="0" applyFont="1" applyBorder="1" applyAlignment="1">
      <alignment vertical="center"/>
    </xf>
    <xf numFmtId="0" fontId="22" fillId="0" borderId="2" xfId="0" applyFont="1" applyBorder="1" applyAlignment="1">
      <alignment horizontal="left" vertical="top" wrapText="1"/>
    </xf>
    <xf numFmtId="0" fontId="0" fillId="0" borderId="2" xfId="0" applyBorder="1" applyAlignment="1">
      <alignment wrapText="1"/>
    </xf>
    <xf numFmtId="0" fontId="0" fillId="0" borderId="2" xfId="0" applyBorder="1" applyAlignment="1"/>
    <xf numFmtId="0" fontId="22" fillId="0" borderId="4" xfId="0" applyFont="1" applyBorder="1" applyAlignment="1">
      <alignment horizontal="left" vertical="top" wrapText="1"/>
    </xf>
    <xf numFmtId="0" fontId="0" fillId="0" borderId="4" xfId="0" applyBorder="1" applyAlignment="1">
      <alignment wrapText="1"/>
    </xf>
    <xf numFmtId="0" fontId="0" fillId="0" borderId="4" xfId="0" applyBorder="1" applyAlignment="1"/>
    <xf numFmtId="0" fontId="23" fillId="0" borderId="2" xfId="0" applyFont="1" applyBorder="1" applyAlignment="1">
      <alignment horizontal="center" vertical="center" wrapText="1"/>
    </xf>
    <xf numFmtId="0" fontId="0" fillId="0" borderId="2" xfId="0" applyFont="1" applyBorder="1" applyAlignment="1">
      <alignment vertical="center"/>
    </xf>
    <xf numFmtId="49" fontId="23" fillId="0" borderId="7" xfId="0" applyNumberFormat="1" applyFont="1" applyBorder="1" applyAlignment="1">
      <alignment horizontal="center" vertical="center" wrapText="1"/>
    </xf>
    <xf numFmtId="49" fontId="0" fillId="0" borderId="7" xfId="0" applyNumberFormat="1" applyFont="1" applyBorder="1" applyAlignment="1">
      <alignment vertical="center"/>
    </xf>
    <xf numFmtId="0" fontId="22" fillId="0" borderId="7" xfId="0" applyFont="1" applyBorder="1" applyAlignment="1">
      <alignment horizontal="left" vertical="top" wrapText="1"/>
    </xf>
    <xf numFmtId="0" fontId="0" fillId="0" borderId="7" xfId="0" applyBorder="1" applyAlignment="1">
      <alignment wrapText="1"/>
    </xf>
    <xf numFmtId="0" fontId="0" fillId="0" borderId="7" xfId="0" applyBorder="1" applyAlignment="1"/>
    <xf numFmtId="0" fontId="22" fillId="0" borderId="8" xfId="0" applyFont="1" applyBorder="1" applyAlignment="1">
      <alignment horizontal="center" vertical="center" wrapText="1"/>
    </xf>
    <xf numFmtId="0" fontId="0" fillId="0" borderId="19" xfId="0" applyBorder="1" applyAlignment="1">
      <alignment vertical="center"/>
    </xf>
    <xf numFmtId="0" fontId="22" fillId="0" borderId="14" xfId="0" applyFont="1" applyBorder="1" applyAlignment="1">
      <alignment horizontal="center" vertical="center" wrapText="1"/>
    </xf>
    <xf numFmtId="0" fontId="0" fillId="0" borderId="6" xfId="0" applyBorder="1" applyAlignment="1">
      <alignment vertical="center"/>
    </xf>
    <xf numFmtId="0" fontId="23" fillId="0" borderId="8" xfId="0" applyFont="1" applyBorder="1" applyAlignment="1">
      <alignment horizontal="center" vertical="center" wrapText="1"/>
    </xf>
    <xf numFmtId="0" fontId="0" fillId="0" borderId="9" xfId="0" applyFont="1" applyBorder="1" applyAlignment="1">
      <alignment vertical="center"/>
    </xf>
    <xf numFmtId="49" fontId="23" fillId="0" borderId="4" xfId="0" applyNumberFormat="1" applyFont="1" applyBorder="1" applyAlignment="1">
      <alignment horizontal="center" vertical="center" wrapText="1"/>
    </xf>
    <xf numFmtId="49" fontId="0" fillId="0" borderId="4" xfId="0" applyNumberFormat="1" applyFont="1" applyBorder="1" applyAlignment="1">
      <alignment vertical="center"/>
    </xf>
  </cellXfs>
  <cellStyles count="2">
    <cellStyle name="標準" xfId="0" builtinId="0"/>
    <cellStyle name="標準 3" xfId="1"/>
  </cellStyles>
  <dxfs count="2">
    <dxf>
      <fill>
        <patternFill patternType="solid">
          <bgColor theme="3" tint="0.39994506668294322"/>
        </patternFill>
      </fill>
    </dxf>
    <dxf>
      <fill>
        <patternFill patternType="gray125"/>
      </fill>
    </dxf>
  </dxfs>
  <tableStyles count="0" defaultTableStyle="TableStyleMedium9" defaultPivotStyle="PivotStyleLight16"/>
  <colors>
    <mruColors>
      <color rgb="FFFF00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5</xdr:col>
      <xdr:colOff>82550</xdr:colOff>
      <xdr:row>2</xdr:row>
      <xdr:rowOff>28575</xdr:rowOff>
    </xdr:from>
    <xdr:to>
      <xdr:col>17</xdr:col>
      <xdr:colOff>387350</xdr:colOff>
      <xdr:row>4</xdr:row>
      <xdr:rowOff>171450</xdr:rowOff>
    </xdr:to>
    <xdr:sp macro="" textlink="">
      <xdr:nvSpPr>
        <xdr:cNvPr id="2" name="正方形/長方形 1"/>
        <xdr:cNvSpPr/>
      </xdr:nvSpPr>
      <xdr:spPr>
        <a:xfrm>
          <a:off x="1920875" y="371475"/>
          <a:ext cx="54483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行政改革推進プランの進捗状況について</a:t>
          </a:r>
        </a:p>
      </xdr:txBody>
    </xdr:sp>
    <xdr:clientData/>
  </xdr:twoCellAnchor>
  <xdr:twoCellAnchor>
    <xdr:from>
      <xdr:col>0</xdr:col>
      <xdr:colOff>47625</xdr:colOff>
      <xdr:row>5</xdr:row>
      <xdr:rowOff>161925</xdr:rowOff>
    </xdr:from>
    <xdr:to>
      <xdr:col>10</xdr:col>
      <xdr:colOff>142875</xdr:colOff>
      <xdr:row>6</xdr:row>
      <xdr:rowOff>142875</xdr:rowOff>
    </xdr:to>
    <xdr:sp macro="" textlink="">
      <xdr:nvSpPr>
        <xdr:cNvPr id="3" name="正方形/長方形 2"/>
        <xdr:cNvSpPr/>
      </xdr:nvSpPr>
      <xdr:spPr>
        <a:xfrm>
          <a:off x="47625" y="12192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１　行政改革推進プランの進捗状況の公表</a:t>
          </a:r>
        </a:p>
      </xdr:txBody>
    </xdr:sp>
    <xdr:clientData/>
  </xdr:twoCellAnchor>
  <xdr:twoCellAnchor>
    <xdr:from>
      <xdr:col>0</xdr:col>
      <xdr:colOff>73025</xdr:colOff>
      <xdr:row>14</xdr:row>
      <xdr:rowOff>123823</xdr:rowOff>
    </xdr:from>
    <xdr:to>
      <xdr:col>10</xdr:col>
      <xdr:colOff>152400</xdr:colOff>
      <xdr:row>16</xdr:row>
      <xdr:rowOff>26623</xdr:rowOff>
    </xdr:to>
    <xdr:sp macro="" textlink="">
      <xdr:nvSpPr>
        <xdr:cNvPr id="4" name="正方形/長方形 3"/>
        <xdr:cNvSpPr/>
      </xdr:nvSpPr>
      <xdr:spPr>
        <a:xfrm>
          <a:off x="73025" y="3305173"/>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２　行政改革推進プランの進捗状況</a:t>
          </a:r>
        </a:p>
      </xdr:txBody>
    </xdr:sp>
    <xdr:clientData/>
  </xdr:twoCellAnchor>
  <xdr:twoCellAnchor>
    <xdr:from>
      <xdr:col>1</xdr:col>
      <xdr:colOff>228601</xdr:colOff>
      <xdr:row>7</xdr:row>
      <xdr:rowOff>104774</xdr:rowOff>
    </xdr:from>
    <xdr:to>
      <xdr:col>10</xdr:col>
      <xdr:colOff>161926</xdr:colOff>
      <xdr:row>13</xdr:row>
      <xdr:rowOff>66675</xdr:rowOff>
    </xdr:to>
    <xdr:sp macro="" textlink="">
      <xdr:nvSpPr>
        <xdr:cNvPr id="5" name="正方形/長方形 4"/>
        <xdr:cNvSpPr/>
      </xdr:nvSpPr>
      <xdr:spPr>
        <a:xfrm>
          <a:off x="352426" y="1762124"/>
          <a:ext cx="3790950" cy="133350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100"/>
            <a:t>　</a:t>
          </a:r>
          <a:r>
            <a:rPr kumimoji="1" lang="ja-JP" altLang="en-US" sz="1200"/>
            <a:t>行政改革推進プランの実施計画を推進するため、プランに掲載している１０３の取組み項目について、工程、具体的取組み結果、目標達成状況等を記載する台帳を作成・公表することとしました。</a:t>
          </a:r>
        </a:p>
      </xdr:txBody>
    </xdr:sp>
    <xdr:clientData/>
  </xdr:twoCellAnchor>
  <xdr:twoCellAnchor>
    <xdr:from>
      <xdr:col>1</xdr:col>
      <xdr:colOff>247650</xdr:colOff>
      <xdr:row>16</xdr:row>
      <xdr:rowOff>152398</xdr:rowOff>
    </xdr:from>
    <xdr:to>
      <xdr:col>10</xdr:col>
      <xdr:colOff>95250</xdr:colOff>
      <xdr:row>23</xdr:row>
      <xdr:rowOff>114299</xdr:rowOff>
    </xdr:to>
    <xdr:sp macro="" textlink="">
      <xdr:nvSpPr>
        <xdr:cNvPr id="6" name="正方形/長方形 5"/>
        <xdr:cNvSpPr/>
      </xdr:nvSpPr>
      <xdr:spPr>
        <a:xfrm>
          <a:off x="371475" y="3790948"/>
          <a:ext cx="3705225" cy="15621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a:solidFill>
                <a:sysClr val="windowText" lastClr="000000"/>
              </a:solidFill>
              <a:latin typeface="+mn-ea"/>
              <a:ea typeface="+mn-ea"/>
            </a:rPr>
            <a:t>平成２２年度取組予定であった７６項目全てが実施されており、計画どおり進捗しています。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なお、７６項目のうち、当初の目的をすでに達成した項目は６項目あります。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　</a:t>
          </a:r>
        </a:p>
      </xdr:txBody>
    </xdr:sp>
    <xdr:clientData/>
  </xdr:twoCellAnchor>
  <xdr:twoCellAnchor>
    <xdr:from>
      <xdr:col>11</xdr:col>
      <xdr:colOff>66673</xdr:colOff>
      <xdr:row>5</xdr:row>
      <xdr:rowOff>171450</xdr:rowOff>
    </xdr:from>
    <xdr:to>
      <xdr:col>24</xdr:col>
      <xdr:colOff>380999</xdr:colOff>
      <xdr:row>6</xdr:row>
      <xdr:rowOff>152400</xdr:rowOff>
    </xdr:to>
    <xdr:sp macro="" textlink="">
      <xdr:nvSpPr>
        <xdr:cNvPr id="7" name="正方形/長方形 6"/>
        <xdr:cNvSpPr/>
      </xdr:nvSpPr>
      <xdr:spPr>
        <a:xfrm>
          <a:off x="4476748" y="1228725"/>
          <a:ext cx="5886451"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３　平成</a:t>
          </a:r>
          <a:r>
            <a:rPr kumimoji="1" lang="en-US" altLang="ja-JP" sz="1400">
              <a:solidFill>
                <a:sysClr val="windowText" lastClr="000000"/>
              </a:solidFill>
            </a:rPr>
            <a:t>22</a:t>
          </a:r>
          <a:r>
            <a:rPr kumimoji="1" lang="ja-JP" altLang="en-US" sz="1400">
              <a:solidFill>
                <a:sysClr val="windowText" lastClr="000000"/>
              </a:solidFill>
            </a:rPr>
            <a:t>年度に取り組んだ</a:t>
          </a:r>
          <a:r>
            <a:rPr kumimoji="1" lang="ja-JP" altLang="en-US" sz="1400">
              <a:solidFill>
                <a:schemeClr val="tx1"/>
              </a:solidFill>
            </a:rPr>
            <a:t>主な項目と進捗状況　</a:t>
          </a:r>
          <a:r>
            <a:rPr kumimoji="1" lang="ja-JP" altLang="en-US" sz="800">
              <a:solidFill>
                <a:schemeClr val="tx1"/>
              </a:solidFill>
              <a:latin typeface="+mn-lt"/>
              <a:ea typeface="+mn-ea"/>
              <a:cs typeface="+mn-cs"/>
            </a:rPr>
            <a:t>（詳細は、別添資料をご参照してください</a:t>
          </a:r>
          <a:r>
            <a:rPr kumimoji="1" lang="ja-JP" altLang="en-US" sz="900">
              <a:solidFill>
                <a:schemeClr val="tx1"/>
              </a:solidFill>
              <a:latin typeface="+mn-lt"/>
              <a:ea typeface="+mn-ea"/>
              <a:cs typeface="+mn-cs"/>
            </a:rPr>
            <a:t>。）</a:t>
          </a:r>
        </a:p>
        <a:p>
          <a:pPr algn="l"/>
          <a:endParaRPr kumimoji="1" lang="ja-JP" altLang="en-US" sz="1400">
            <a:solidFill>
              <a:sysClr val="windowText" lastClr="000000"/>
            </a:solidFill>
          </a:endParaRPr>
        </a:p>
      </xdr:txBody>
    </xdr:sp>
    <xdr:clientData/>
  </xdr:twoCellAnchor>
  <xdr:twoCellAnchor>
    <xdr:from>
      <xdr:col>11</xdr:col>
      <xdr:colOff>238124</xdr:colOff>
      <xdr:row>23</xdr:row>
      <xdr:rowOff>76200</xdr:rowOff>
    </xdr:from>
    <xdr:to>
      <xdr:col>18</xdr:col>
      <xdr:colOff>104774</xdr:colOff>
      <xdr:row>24</xdr:row>
      <xdr:rowOff>142875</xdr:rowOff>
    </xdr:to>
    <xdr:sp macro="" textlink="">
      <xdr:nvSpPr>
        <xdr:cNvPr id="8" name="正方形/長方形 7"/>
        <xdr:cNvSpPr/>
      </xdr:nvSpPr>
      <xdr:spPr>
        <a:xfrm>
          <a:off x="4648199" y="5314950"/>
          <a:ext cx="2867025"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161925</xdr:colOff>
          <xdr:row>7</xdr:row>
          <xdr:rowOff>66675</xdr:rowOff>
        </xdr:from>
        <xdr:to>
          <xdr:col>24</xdr:col>
          <xdr:colOff>295275</xdr:colOff>
          <xdr:row>21</xdr:row>
          <xdr:rowOff>190500</xdr:rowOff>
        </xdr:to>
        <xdr:pic>
          <xdr:nvPicPr>
            <xdr:cNvPr id="9220" name="Picture 1"/>
            <xdr:cNvPicPr>
              <a:picLocks noChangeAspect="1" noChangeArrowheads="1"/>
              <a:extLst>
                <a:ext uri="{84589F7E-364E-4C9E-8A38-B11213B215E9}">
                  <a14:cameraTool cellRange="h22実施項目!$B$2:$K$20" spid="_x0000_s9240"/>
                </a:ext>
              </a:extLst>
            </xdr:cNvPicPr>
          </xdr:nvPicPr>
          <xdr:blipFill>
            <a:blip xmlns:r="http://schemas.openxmlformats.org/officeDocument/2006/relationships" r:embed="rId1"/>
            <a:srcRect/>
            <a:stretch>
              <a:fillRect/>
            </a:stretch>
          </xdr:blipFill>
          <xdr:spPr bwMode="auto">
            <a:xfrm>
              <a:off x="5000625" y="1724025"/>
              <a:ext cx="5276850" cy="3248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101599</xdr:colOff>
      <xdr:row>1</xdr:row>
      <xdr:rowOff>57150</xdr:rowOff>
    </xdr:from>
    <xdr:to>
      <xdr:col>16</xdr:col>
      <xdr:colOff>247650</xdr:colOff>
      <xdr:row>4</xdr:row>
      <xdr:rowOff>28575</xdr:rowOff>
    </xdr:to>
    <xdr:sp macro="" textlink="">
      <xdr:nvSpPr>
        <xdr:cNvPr id="2" name="正方形/長方形 1"/>
        <xdr:cNvSpPr/>
      </xdr:nvSpPr>
      <xdr:spPr>
        <a:xfrm>
          <a:off x="101599" y="371475"/>
          <a:ext cx="6699251"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平成２２年　度行政改革推進プランの進捗状況について</a:t>
          </a:r>
        </a:p>
      </xdr:txBody>
    </xdr:sp>
    <xdr:clientData/>
  </xdr:twoCellAnchor>
  <xdr:twoCellAnchor>
    <xdr:from>
      <xdr:col>0</xdr:col>
      <xdr:colOff>66675</xdr:colOff>
      <xdr:row>45</xdr:row>
      <xdr:rowOff>114300</xdr:rowOff>
    </xdr:from>
    <xdr:to>
      <xdr:col>10</xdr:col>
      <xdr:colOff>161925</xdr:colOff>
      <xdr:row>46</xdr:row>
      <xdr:rowOff>133350</xdr:rowOff>
    </xdr:to>
    <xdr:sp macro="" textlink="">
      <xdr:nvSpPr>
        <xdr:cNvPr id="3" name="正方形/長方形 2"/>
        <xdr:cNvSpPr/>
      </xdr:nvSpPr>
      <xdr:spPr>
        <a:xfrm>
          <a:off x="66675" y="105918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３　行政改革推進プランの進捗状況の公表</a:t>
          </a:r>
        </a:p>
      </xdr:txBody>
    </xdr:sp>
    <xdr:clientData/>
  </xdr:twoCellAnchor>
  <xdr:twoCellAnchor>
    <xdr:from>
      <xdr:col>0</xdr:col>
      <xdr:colOff>66675</xdr:colOff>
      <xdr:row>52</xdr:row>
      <xdr:rowOff>28573</xdr:rowOff>
    </xdr:from>
    <xdr:to>
      <xdr:col>10</xdr:col>
      <xdr:colOff>146050</xdr:colOff>
      <xdr:row>53</xdr:row>
      <xdr:rowOff>152773</xdr:rowOff>
    </xdr:to>
    <xdr:sp macro="" textlink="">
      <xdr:nvSpPr>
        <xdr:cNvPr id="4" name="正方形/長方形 3"/>
        <xdr:cNvSpPr/>
      </xdr:nvSpPr>
      <xdr:spPr>
        <a:xfrm>
          <a:off x="66675" y="12077698"/>
          <a:ext cx="4060825" cy="3528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４　行政改革推進プランの進捗状況</a:t>
          </a:r>
        </a:p>
      </xdr:txBody>
    </xdr:sp>
    <xdr:clientData/>
  </xdr:twoCellAnchor>
  <xdr:twoCellAnchor>
    <xdr:from>
      <xdr:col>1</xdr:col>
      <xdr:colOff>190500</xdr:colOff>
      <xdr:row>47</xdr:row>
      <xdr:rowOff>47626</xdr:rowOff>
    </xdr:from>
    <xdr:to>
      <xdr:col>16</xdr:col>
      <xdr:colOff>28575</xdr:colOff>
      <xdr:row>50</xdr:row>
      <xdr:rowOff>200026</xdr:rowOff>
    </xdr:to>
    <xdr:sp macro="" textlink="">
      <xdr:nvSpPr>
        <xdr:cNvPr id="6" name="正方形/長方形 5"/>
        <xdr:cNvSpPr/>
      </xdr:nvSpPr>
      <xdr:spPr>
        <a:xfrm>
          <a:off x="314325" y="10820401"/>
          <a:ext cx="6267450" cy="8382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latin typeface="ＭＳ Ｐ明朝" pitchFamily="18" charset="-128"/>
              <a:ea typeface="ＭＳ Ｐ明朝" pitchFamily="18" charset="-128"/>
            </a:rPr>
            <a:t>　行政改革推進プランの推進を図るため、プランに掲載しているすべての取組み項目について、工程表、具体的取組み結果、目標達成状況等を記載する台帳を作成し、進捗状況を公表することとしました。</a:t>
          </a:r>
        </a:p>
      </xdr:txBody>
    </xdr:sp>
    <xdr:clientData/>
  </xdr:twoCellAnchor>
  <xdr:twoCellAnchor>
    <xdr:from>
      <xdr:col>1</xdr:col>
      <xdr:colOff>152400</xdr:colOff>
      <xdr:row>54</xdr:row>
      <xdr:rowOff>47624</xdr:rowOff>
    </xdr:from>
    <xdr:to>
      <xdr:col>16</xdr:col>
      <xdr:colOff>171450</xdr:colOff>
      <xdr:row>57</xdr:row>
      <xdr:rowOff>161925</xdr:rowOff>
    </xdr:to>
    <xdr:sp macro="" textlink="">
      <xdr:nvSpPr>
        <xdr:cNvPr id="11" name="正方形/長方形 10"/>
        <xdr:cNvSpPr/>
      </xdr:nvSpPr>
      <xdr:spPr>
        <a:xfrm>
          <a:off x="276225" y="12725399"/>
          <a:ext cx="6448425" cy="80010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solidFill>
                <a:sysClr val="windowText" lastClr="000000"/>
              </a:solidFill>
              <a:latin typeface="ＭＳ Ｐ明朝" pitchFamily="18" charset="-128"/>
              <a:ea typeface="ＭＳ Ｐ明朝" pitchFamily="18" charset="-128"/>
            </a:rPr>
            <a:t>　平成２２年度に取組予定であった７６項目全てが実施され、計画どおり進捗しています。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なお、７６項目のうち、当初の目的をすでに達成した項目は２２項目あります。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詳細は、別添資料を参照してください。</a:t>
          </a:r>
        </a:p>
      </xdr:txBody>
    </xdr:sp>
    <xdr:clientData/>
  </xdr:twoCellAnchor>
  <xdr:twoCellAnchor>
    <xdr:from>
      <xdr:col>0</xdr:col>
      <xdr:colOff>76200</xdr:colOff>
      <xdr:row>5</xdr:row>
      <xdr:rowOff>0</xdr:rowOff>
    </xdr:from>
    <xdr:to>
      <xdr:col>10</xdr:col>
      <xdr:colOff>171450</xdr:colOff>
      <xdr:row>5</xdr:row>
      <xdr:rowOff>352425</xdr:rowOff>
    </xdr:to>
    <xdr:sp macro="" textlink="">
      <xdr:nvSpPr>
        <xdr:cNvPr id="7" name="正方形/長方形 6"/>
        <xdr:cNvSpPr/>
      </xdr:nvSpPr>
      <xdr:spPr>
        <a:xfrm>
          <a:off x="76200" y="120015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400" b="1">
              <a:solidFill>
                <a:schemeClr val="tx1"/>
              </a:solidFill>
              <a:latin typeface="+mn-lt"/>
              <a:ea typeface="+mn-ea"/>
              <a:cs typeface="+mn-cs"/>
            </a:rPr>
            <a:t>１ 行政改革推進プラン更新について</a:t>
          </a:r>
        </a:p>
      </xdr:txBody>
    </xdr:sp>
    <xdr:clientData/>
  </xdr:twoCellAnchor>
  <xdr:twoCellAnchor>
    <xdr:from>
      <xdr:col>1</xdr:col>
      <xdr:colOff>200025</xdr:colOff>
      <xdr:row>6</xdr:row>
      <xdr:rowOff>38099</xdr:rowOff>
    </xdr:from>
    <xdr:to>
      <xdr:col>16</xdr:col>
      <xdr:colOff>38100</xdr:colOff>
      <xdr:row>15</xdr:row>
      <xdr:rowOff>295275</xdr:rowOff>
    </xdr:to>
    <xdr:sp macro="" textlink="">
      <xdr:nvSpPr>
        <xdr:cNvPr id="8" name="正方形/長方形 7"/>
        <xdr:cNvSpPr/>
      </xdr:nvSpPr>
      <xdr:spPr>
        <a:xfrm>
          <a:off x="323850" y="1609724"/>
          <a:ext cx="6267450" cy="22383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100" spc="100" baseline="0">
              <a:solidFill>
                <a:schemeClr val="dk1"/>
              </a:solidFill>
              <a:latin typeface="ＭＳ Ｐ明朝" pitchFamily="18" charset="-128"/>
              <a:ea typeface="ＭＳ Ｐ明朝" pitchFamily="18" charset="-128"/>
              <a:cs typeface="+mn-cs"/>
            </a:rPr>
            <a:t>　行政改革推進プランは、行政改革の基本的事項を定めた「基本方針」と具体的な取組項目を定めた「実施計画」から構成し、「基本方針」は基本的に修正を行いませんが、「実施計画」は、計画期間中に行政改革に資する新たな取組みを実施する場合、項目の追加や取組内容の拡充を行って、プランを更新しています。</a:t>
          </a:r>
          <a:endParaRPr lang="en-US" altLang="ja-JP" sz="1100" spc="100" baseline="0">
            <a:solidFill>
              <a:schemeClr val="dk1"/>
            </a:solidFill>
            <a:latin typeface="ＭＳ Ｐ明朝" pitchFamily="18" charset="-128"/>
            <a:ea typeface="ＭＳ Ｐ明朝" pitchFamily="18" charset="-128"/>
            <a:cs typeface="+mn-cs"/>
          </a:endParaRPr>
        </a:p>
        <a:p>
          <a:endParaRPr lang="en-US" altLang="ja-JP" sz="1100" spc="100" baseline="0">
            <a:solidFill>
              <a:schemeClr val="dk1"/>
            </a:solidFill>
            <a:latin typeface="ＭＳ Ｐ明朝" pitchFamily="18" charset="-128"/>
            <a:ea typeface="ＭＳ Ｐ明朝" pitchFamily="18" charset="-128"/>
            <a:cs typeface="+mn-cs"/>
          </a:endParaRPr>
        </a:p>
        <a:p>
          <a:r>
            <a:rPr lang="ja-JP" altLang="en-US" sz="1100" spc="100" baseline="0">
              <a:solidFill>
                <a:schemeClr val="dk1"/>
              </a:solidFill>
              <a:latin typeface="ＭＳ Ｐ明朝" pitchFamily="18" charset="-128"/>
              <a:ea typeface="ＭＳ Ｐ明朝" pitchFamily="18" charset="-128"/>
              <a:cs typeface="+mn-cs"/>
            </a:rPr>
            <a:t>　</a:t>
          </a:r>
          <a:r>
            <a:rPr lang="en-US" altLang="ja-JP" sz="1100" spc="100" baseline="0">
              <a:solidFill>
                <a:schemeClr val="dk1"/>
              </a:solidFill>
              <a:latin typeface="ＭＳ Ｐ明朝" pitchFamily="18" charset="-128"/>
              <a:ea typeface="ＭＳ Ｐ明朝" pitchFamily="18" charset="-128"/>
              <a:cs typeface="+mn-cs"/>
            </a:rPr>
            <a:t>※</a:t>
          </a:r>
          <a:r>
            <a:rPr lang="ja-JP" altLang="en-US" sz="1100" spc="100" baseline="0">
              <a:solidFill>
                <a:schemeClr val="dk1"/>
              </a:solidFill>
              <a:latin typeface="ＭＳ Ｐ明朝" pitchFamily="18" charset="-128"/>
              <a:ea typeface="ＭＳ Ｐ明朝" pitchFamily="18" charset="-128"/>
              <a:cs typeface="+mn-cs"/>
            </a:rPr>
            <a:t>　直近では平成</a:t>
          </a:r>
          <a:r>
            <a:rPr lang="en-US" altLang="ja-JP" sz="1100" spc="100" baseline="0">
              <a:solidFill>
                <a:schemeClr val="dk1"/>
              </a:solidFill>
              <a:latin typeface="ＭＳ Ｐ明朝" pitchFamily="18" charset="-128"/>
              <a:ea typeface="ＭＳ Ｐ明朝" pitchFamily="18" charset="-128"/>
              <a:cs typeface="+mn-cs"/>
            </a:rPr>
            <a:t>23</a:t>
          </a:r>
          <a:r>
            <a:rPr lang="ja-JP" altLang="en-US" sz="1100" spc="100" baseline="0">
              <a:solidFill>
                <a:schemeClr val="dk1"/>
              </a:solidFill>
              <a:latin typeface="ＭＳ Ｐ明朝" pitchFamily="18" charset="-128"/>
              <a:ea typeface="ＭＳ Ｐ明朝" pitchFamily="18" charset="-128"/>
              <a:cs typeface="+mn-cs"/>
            </a:rPr>
            <a:t>年３月に更新し、</a:t>
          </a:r>
          <a:r>
            <a:rPr lang="ja-JP" altLang="en-US" sz="1100">
              <a:solidFill>
                <a:schemeClr val="dk1"/>
              </a:solidFill>
              <a:latin typeface="ＭＳ Ｐ明朝" pitchFamily="18" charset="-128"/>
              <a:ea typeface="ＭＳ Ｐ明朝" pitchFamily="18" charset="-128"/>
              <a:cs typeface="+mn-cs"/>
            </a:rPr>
            <a:t>取組項目を追加、拡充し </a:t>
          </a:r>
          <a:r>
            <a:rPr lang="ja-JP" altLang="en-US" sz="1100" spc="100" baseline="0">
              <a:solidFill>
                <a:schemeClr val="dk1"/>
              </a:solidFill>
              <a:latin typeface="ＭＳ Ｐ明朝" pitchFamily="18" charset="-128"/>
              <a:ea typeface="ＭＳ Ｐ明朝" pitchFamily="18" charset="-128"/>
              <a:cs typeface="+mn-cs"/>
            </a:rPr>
            <a:t>ました。</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ア 取組項目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７８項目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１０３項目（新規２６・統合△１）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拡充１４項目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イ 数値目標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１５項目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５５項目</a:t>
          </a:r>
          <a:endParaRPr lang="ja-JP">
            <a:latin typeface="ＭＳ Ｐ明朝" pitchFamily="18" charset="-128"/>
            <a:ea typeface="ＭＳ Ｐ明朝" pitchFamily="18" charset="-128"/>
          </a:endParaRPr>
        </a:p>
        <a:p>
          <a:endParaRPr lang="ja-JP" altLang="en-US" sz="1100" spc="100" baseline="0">
            <a:solidFill>
              <a:schemeClr val="dk1"/>
            </a:solidFill>
            <a:latin typeface="ＭＳ Ｐ明朝" pitchFamily="18" charset="-128"/>
            <a:ea typeface="ＭＳ Ｐ明朝" pitchFamily="18" charset="-128"/>
            <a:cs typeface="+mn-cs"/>
          </a:endParaRPr>
        </a:p>
      </xdr:txBody>
    </xdr:sp>
    <xdr:clientData/>
  </xdr:twoCellAnchor>
  <xdr:twoCellAnchor>
    <xdr:from>
      <xdr:col>0</xdr:col>
      <xdr:colOff>28575</xdr:colOff>
      <xdr:row>16</xdr:row>
      <xdr:rowOff>114300</xdr:rowOff>
    </xdr:from>
    <xdr:to>
      <xdr:col>10</xdr:col>
      <xdr:colOff>107950</xdr:colOff>
      <xdr:row>18</xdr:row>
      <xdr:rowOff>17100</xdr:rowOff>
    </xdr:to>
    <xdr:sp macro="" textlink="">
      <xdr:nvSpPr>
        <xdr:cNvPr id="9" name="正方形/長方形 8"/>
        <xdr:cNvSpPr/>
      </xdr:nvSpPr>
      <xdr:spPr>
        <a:xfrm>
          <a:off x="28575" y="3800475"/>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chemeClr val="tx1"/>
              </a:solidFill>
              <a:latin typeface="+mn-lt"/>
              <a:ea typeface="+mn-ea"/>
              <a:cs typeface="+mn-cs"/>
            </a:rPr>
            <a:t>２　現在の取組み</a:t>
          </a:r>
        </a:p>
      </xdr:txBody>
    </xdr:sp>
    <xdr:clientData/>
  </xdr:twoCellAnchor>
  <xdr:twoCellAnchor>
    <xdr:from>
      <xdr:col>1</xdr:col>
      <xdr:colOff>190500</xdr:colOff>
      <xdr:row>18</xdr:row>
      <xdr:rowOff>76199</xdr:rowOff>
    </xdr:from>
    <xdr:to>
      <xdr:col>16</xdr:col>
      <xdr:colOff>47625</xdr:colOff>
      <xdr:row>22</xdr:row>
      <xdr:rowOff>85725</xdr:rowOff>
    </xdr:to>
    <xdr:sp macro="" textlink="">
      <xdr:nvSpPr>
        <xdr:cNvPr id="10" name="正方形/長方形 9"/>
        <xdr:cNvSpPr/>
      </xdr:nvSpPr>
      <xdr:spPr>
        <a:xfrm>
          <a:off x="314325" y="4324349"/>
          <a:ext cx="6286500" cy="10191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200" spc="100" baseline="0">
              <a:solidFill>
                <a:schemeClr val="dk1"/>
              </a:solidFill>
              <a:latin typeface="ＭＳ Ｐ明朝" pitchFamily="18" charset="-128"/>
              <a:ea typeface="ＭＳ Ｐ明朝" pitchFamily="18" charset="-128"/>
              <a:cs typeface="+mn-cs"/>
            </a:rPr>
            <a:t>　行政改革推進プランの「実施計画」は</a:t>
          </a:r>
          <a:r>
            <a:rPr lang="ja-JP" altLang="en-US" sz="1200" baseline="0">
              <a:solidFill>
                <a:schemeClr val="dk1"/>
              </a:solidFill>
              <a:latin typeface="ＭＳ Ｐ明朝" pitchFamily="18" charset="-128"/>
              <a:ea typeface="ＭＳ Ｐ明朝" pitchFamily="18" charset="-128"/>
              <a:cs typeface="+mn-cs"/>
            </a:rPr>
            <a:t>平成２２年度から平成２５年度を計画期間とし、</a:t>
          </a:r>
          <a:r>
            <a:rPr lang="ja-JP" altLang="en-US" sz="1200" spc="100" baseline="0">
              <a:solidFill>
                <a:schemeClr val="dk1"/>
              </a:solidFill>
              <a:latin typeface="ＭＳ Ｐ明朝" pitchFamily="18" charset="-128"/>
              <a:ea typeface="ＭＳ Ｐ明朝" pitchFamily="18" charset="-128"/>
              <a:cs typeface="+mn-cs"/>
            </a:rPr>
            <a:t>５つの柱からなる１０３の取組項目で構成しています。</a:t>
          </a:r>
          <a:endParaRPr lang="en-US" altLang="ja-JP" sz="1200" spc="100" baseline="0">
            <a:solidFill>
              <a:schemeClr val="dk1"/>
            </a:solidFill>
            <a:latin typeface="ＭＳ Ｐ明朝" pitchFamily="18" charset="-128"/>
            <a:ea typeface="ＭＳ Ｐ明朝" pitchFamily="18" charset="-128"/>
            <a:cs typeface="+mn-cs"/>
          </a:endParaRPr>
        </a:p>
        <a:p>
          <a:r>
            <a:rPr lang="ja-JP" altLang="en-US" sz="1200" spc="100" baseline="0">
              <a:solidFill>
                <a:schemeClr val="dk1"/>
              </a:solidFill>
              <a:latin typeface="ＭＳ Ｐ明朝" pitchFamily="18" charset="-128"/>
              <a:ea typeface="ＭＳ Ｐ明朝" pitchFamily="18" charset="-128"/>
              <a:cs typeface="+mn-cs"/>
            </a:rPr>
            <a:t>　各取組項目ごとに計画期間内の達成に向けた工程表を策定し、これに基づき推進しています。</a:t>
          </a:r>
        </a:p>
      </xdr:txBody>
    </xdr:sp>
    <xdr:clientData/>
  </xdr:twoCellAnchor>
  <mc:AlternateContent xmlns:mc="http://schemas.openxmlformats.org/markup-compatibility/2006">
    <mc:Choice xmlns:a14="http://schemas.microsoft.com/office/drawing/2010/main" Requires="a14">
      <xdr:twoCellAnchor editAs="oneCell">
        <xdr:from>
          <xdr:col>2</xdr:col>
          <xdr:colOff>161925</xdr:colOff>
          <xdr:row>24</xdr:row>
          <xdr:rowOff>19050</xdr:rowOff>
        </xdr:from>
        <xdr:to>
          <xdr:col>14</xdr:col>
          <xdr:colOff>419100</xdr:colOff>
          <xdr:row>42</xdr:row>
          <xdr:rowOff>190500</xdr:rowOff>
        </xdr:to>
        <xdr:pic>
          <xdr:nvPicPr>
            <xdr:cNvPr id="7183" name="Picture 9"/>
            <xdr:cNvPicPr>
              <a:picLocks noChangeAspect="1" noChangeArrowheads="1"/>
              <a:extLst>
                <a:ext uri="{84589F7E-364E-4C9E-8A38-B11213B215E9}">
                  <a14:cameraTool cellRange="#REF!" spid="_x0000_s7223"/>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714375" y="5734050"/>
              <a:ext cx="5400675" cy="42862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61</xdr:row>
          <xdr:rowOff>19050</xdr:rowOff>
        </xdr:from>
        <xdr:to>
          <xdr:col>15</xdr:col>
          <xdr:colOff>0</xdr:colOff>
          <xdr:row>82</xdr:row>
          <xdr:rowOff>161925</xdr:rowOff>
        </xdr:to>
        <xdr:pic>
          <xdr:nvPicPr>
            <xdr:cNvPr id="7184" name="Picture 10"/>
            <xdr:cNvPicPr>
              <a:picLocks noChangeAspect="1" noChangeArrowheads="1"/>
              <a:extLst>
                <a:ext uri="{84589F7E-364E-4C9E-8A38-B11213B215E9}">
                  <a14:cameraTool cellRange="'Sheet2 (2)'!$F$2:$O$21" spid="_x0000_s7224"/>
                </a:ext>
              </a:extLst>
            </xdr:cNvPicPr>
          </xdr:nvPicPr>
          <xdr:blipFill>
            <a:blip xmlns:r="http://schemas.openxmlformats.org/officeDocument/2006/relationships" r:embed="rId2"/>
            <a:srcRect/>
            <a:stretch>
              <a:fillRect/>
            </a:stretch>
          </xdr:blipFill>
          <xdr:spPr bwMode="auto">
            <a:xfrm>
              <a:off x="752475" y="14144625"/>
              <a:ext cx="5372100" cy="37433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257175</xdr:colOff>
          <xdr:row>3</xdr:row>
          <xdr:rowOff>85725</xdr:rowOff>
        </xdr:from>
        <xdr:to>
          <xdr:col>11</xdr:col>
          <xdr:colOff>352425</xdr:colOff>
          <xdr:row>22</xdr:row>
          <xdr:rowOff>104775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読み込みますボタン</a:t>
              </a:r>
            </a:p>
          </xdr:txBody>
        </xdr:sp>
        <xdr:clientData fPrintsWithSheet="0"/>
      </xdr:twoCellAnchor>
    </mc:Choice>
    <mc:Fallback/>
  </mc:AlternateContent>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N:\11_&#32207;&#21209;&#23616;\11401000_&#32207;&#21209;&#23616;&#24773;&#22577;&#32076;&#21942;&#37096;&#26989;&#21209;&#25913;&#38761;&#25512;&#36914;&#35506;\&#24773;&#22577;&#21270;&#25512;&#36914;&#37096;&#38272;&#20849;&#26377;&#12501;&#12457;&#12523;&#12480;\000_&#24773;&#22577;&#32076;&#21942;&#37096;\161_H25&#31532;3&#22238;&#23450;&#20363;&#20250;\02%20&#20998;&#31185;&#20250;&#24819;&#23450;&#65288;&#25163;&#25345;&#12385;&#36039;&#26009;&#65289;\&#34892;&#25919;&#25913;&#38761;&#29677;&#20998;\&#36039;&#26009;&#12288;&#34892;&#25919;&#25913;&#38761;&#12398;&#25512;&#36914;\&#36039;&#26009;1-1&#24179;&#25104;22&#24180;&#24230;&#12398;&#21462;&#32068;&#29366;&#27841;Part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千葉市" refreshedDate="40759.60736076389" createdVersion="3" refreshedVersion="3" minRefreshableVersion="3" recordCount="103">
  <cacheSource type="worksheet">
    <worksheetSource ref="A1:DP104" sheet="データ (2)" r:id="rId2"/>
  </cacheSource>
  <cacheFields count="120">
    <cacheField name="大項目" numFmtId="0">
      <sharedItems count="5">
        <s v="（５）　人材の育成と活力の発揮"/>
        <s v="（１）　市民と共に構築し、市民が主役のまちづくり"/>
        <s v="（２）　市民視点による行政サービスと透明性の向上"/>
        <s v="（３）　簡素で効率的・効果的な行財政運営"/>
        <s v="（４）　新たな執行体制の確立"/>
      </sharedItems>
    </cacheField>
    <cacheField name="中項目" numFmtId="0">
      <sharedItems count="18">
        <s v="イ　職員研修の充実"/>
        <s v="ア　市民の活力を生かすまちづくりの推進"/>
        <s v="イ　広報・広聴機能の充実と市民との対話の推進"/>
        <s v="ア　窓口サービスの向上"/>
        <s v="イ　電子市役所の推進"/>
        <s v="ウ　情報公開の推進"/>
        <s v="エ　法令遵守・公正確保の仕組みづくり"/>
        <s v="ア　事務事業の整理合理化"/>
        <s v="イ　民間機能の活用"/>
        <s v="ウ　公共施設等の設置及び管理運営の合理化"/>
        <s v="カ　外郭団体改革の推進"/>
        <s v="ア　組織・機構の見直し"/>
        <s v="イ　区役所機能の強化"/>
        <s v="ウ　トップマネジメント機能の強化"/>
        <s v="ア　人事制度の充実"/>
        <s v="エ　補助金の見直し"/>
        <s v="オ　定員及び給与の見直し"/>
        <s v=" ウ　情報公開の推進" u="1"/>
      </sharedItems>
    </cacheField>
    <cacheField name="大項目（再）" numFmtId="0">
      <sharedItems containsMixedTypes="1" containsNumber="1" containsInteger="1" minValue="0" maxValue="0" count="6">
        <n v="0"/>
        <s v=""/>
        <s v="（２）"/>
        <s v="（４）"/>
        <s v="（３）"/>
        <s v="（５）"/>
      </sharedItems>
    </cacheField>
    <cacheField name="中項目（再）" numFmtId="0">
      <sharedItems containsMixedTypes="1" containsNumber="1" containsInteger="1" minValue="0" maxValue="0" count="7">
        <n v="0"/>
        <s v=""/>
        <s v="イ"/>
        <s v="ウ"/>
        <s v="カ"/>
        <s v="ア"/>
        <s v="エ"/>
      </sharedItems>
    </cacheField>
    <cacheField name="項目名" numFmtId="0">
      <sharedItems/>
    </cacheField>
    <cacheField name="所管局" numFmtId="0">
      <sharedItems/>
    </cacheField>
    <cacheField name="所管課" numFmtId="0">
      <sharedItems containsMixedTypes="1" containsNumber="1" containsInteger="1" minValue="0" maxValue="0"/>
    </cacheField>
    <cacheField name="関係局課" numFmtId="0">
      <sharedItems containsMixedTypes="1" containsNumber="1" containsInteger="1" minValue="0" maxValue="0"/>
    </cacheField>
    <cacheField name="取組内容" numFmtId="0">
      <sharedItems longText="1"/>
    </cacheField>
    <cacheField name="目標①" numFmtId="0">
      <sharedItems/>
    </cacheField>
    <cacheField name="現状数値①" numFmtId="0">
      <sharedItems/>
    </cacheField>
    <cacheField name="目標①現状年月" numFmtId="0">
      <sharedItems/>
    </cacheField>
    <cacheField name="目標数値①" numFmtId="0">
      <sharedItems containsMixedTypes="1" containsNumber="1" containsInteger="1" minValue="13" maxValue="48"/>
    </cacheField>
    <cacheField name="目標①目標年月" numFmtId="0">
      <sharedItems/>
    </cacheField>
    <cacheField name="目標②" numFmtId="0">
      <sharedItems containsMixedTypes="1" containsNumber="1" containsInteger="1" minValue="0" maxValue="0"/>
    </cacheField>
    <cacheField name="現状数値②" numFmtId="0">
      <sharedItems/>
    </cacheField>
    <cacheField name="目標数値②" numFmtId="0">
      <sharedItems containsMixedTypes="1" containsNumber="1" containsInteger="1" minValue="0" maxValue="0"/>
    </cacheField>
    <cacheField name="目標③" numFmtId="0">
      <sharedItems/>
    </cacheField>
    <cacheField name="現状数値③" numFmtId="0">
      <sharedItems containsMixedTypes="1" containsNumber="1" containsInteger="1" minValue="0" maxValue="0"/>
    </cacheField>
    <cacheField name="目標数値③" numFmtId="0">
      <sharedItems/>
    </cacheField>
    <cacheField name="工程表①" numFmtId="0">
      <sharedItems/>
    </cacheField>
    <cacheField name="H22①" numFmtId="0">
      <sharedItems containsMixedTypes="1" containsNumber="1" containsInteger="1" minValue="1" maxValue="1"/>
    </cacheField>
    <cacheField name="H23①" numFmtId="0">
      <sharedItems containsMixedTypes="1" containsNumber="1" containsInteger="1" minValue="1" maxValue="1"/>
    </cacheField>
    <cacheField name="H24①" numFmtId="0">
      <sharedItems containsMixedTypes="1" containsNumber="1" containsInteger="1" minValue="1" maxValue="1"/>
    </cacheField>
    <cacheField name="H25①" numFmtId="0">
      <sharedItems containsMixedTypes="1" containsNumber="1" containsInteger="1" minValue="1" maxValue="1"/>
    </cacheField>
    <cacheField name="注①" numFmtId="0">
      <sharedItems/>
    </cacheField>
    <cacheField name="工程表②" numFmtId="0">
      <sharedItems/>
    </cacheField>
    <cacheField name="H22②" numFmtId="0">
      <sharedItems containsMixedTypes="1" containsNumber="1" containsInteger="1" minValue="1" maxValue="1"/>
    </cacheField>
    <cacheField name="H23②" numFmtId="0">
      <sharedItems containsMixedTypes="1" containsNumber="1" containsInteger="1" minValue="1" maxValue="1"/>
    </cacheField>
    <cacheField name="H24②" numFmtId="0">
      <sharedItems containsMixedTypes="1" containsNumber="1" containsInteger="1" minValue="1" maxValue="1"/>
    </cacheField>
    <cacheField name="H25②" numFmtId="0">
      <sharedItems containsMixedTypes="1" containsNumber="1" containsInteger="1" minValue="1" maxValue="1"/>
    </cacheField>
    <cacheField name="注②" numFmtId="0">
      <sharedItems/>
    </cacheField>
    <cacheField name="工程表③" numFmtId="0">
      <sharedItems/>
    </cacheField>
    <cacheField name="H22③" numFmtId="0">
      <sharedItems containsMixedTypes="1" containsNumber="1" containsInteger="1" minValue="1" maxValue="1"/>
    </cacheField>
    <cacheField name="H23③" numFmtId="0">
      <sharedItems containsMixedTypes="1" containsNumber="1" containsInteger="1" minValue="1" maxValue="1"/>
    </cacheField>
    <cacheField name="H24③" numFmtId="0">
      <sharedItems containsMixedTypes="1" containsNumber="1" containsInteger="1" minValue="1" maxValue="1"/>
    </cacheField>
    <cacheField name="H25③" numFmtId="0">
      <sharedItems containsMixedTypes="1" containsNumber="1" containsInteger="1" minValue="1" maxValue="1"/>
    </cacheField>
    <cacheField name="注③" numFmtId="0">
      <sharedItems/>
    </cacheField>
    <cacheField name="工程表④" numFmtId="0">
      <sharedItems/>
    </cacheField>
    <cacheField name="H22④" numFmtId="0">
      <sharedItems/>
    </cacheField>
    <cacheField name="H23④" numFmtId="0">
      <sharedItems containsMixedTypes="1" containsNumber="1" containsInteger="1" minValue="1" maxValue="1"/>
    </cacheField>
    <cacheField name="H24④" numFmtId="0">
      <sharedItems/>
    </cacheField>
    <cacheField name="H25④" numFmtId="0">
      <sharedItems containsMixedTypes="1" containsNumber="1" containsInteger="1" minValue="1" maxValue="1"/>
    </cacheField>
    <cacheField name="注④" numFmtId="0">
      <sharedItems/>
    </cacheField>
    <cacheField name="工程表⑤" numFmtId="0">
      <sharedItems/>
    </cacheField>
    <cacheField name="H22⑤" numFmtId="0">
      <sharedItems/>
    </cacheField>
    <cacheField name="H23⑤" numFmtId="0">
      <sharedItems/>
    </cacheField>
    <cacheField name="H24⑤" numFmtId="0">
      <sharedItems/>
    </cacheField>
    <cacheField name="H25⑤" numFmtId="0">
      <sharedItems/>
    </cacheField>
    <cacheField name="注⑤" numFmtId="0">
      <sharedItems/>
    </cacheField>
    <cacheField name="工程表⑥" numFmtId="0">
      <sharedItems/>
    </cacheField>
    <cacheField name="H22⑥" numFmtId="0">
      <sharedItems/>
    </cacheField>
    <cacheField name="H23⑥" numFmtId="0">
      <sharedItems/>
    </cacheField>
    <cacheField name="H24⑥" numFmtId="0">
      <sharedItems/>
    </cacheField>
    <cacheField name="H25⑥" numFmtId="0">
      <sharedItems/>
    </cacheField>
    <cacheField name="注⑥" numFmtId="0">
      <sharedItems/>
    </cacheField>
    <cacheField name="工程表⑦" numFmtId="0">
      <sharedItems/>
    </cacheField>
    <cacheField name="H22⑦" numFmtId="0">
      <sharedItems/>
    </cacheField>
    <cacheField name="H23⑦" numFmtId="0">
      <sharedItems/>
    </cacheField>
    <cacheField name="H24⑦" numFmtId="0">
      <sharedItems/>
    </cacheField>
    <cacheField name="H25⑦" numFmtId="0">
      <sharedItems/>
    </cacheField>
    <cacheField name="注⑦" numFmtId="0">
      <sharedItems/>
    </cacheField>
    <cacheField name="工程表⑧" numFmtId="0">
      <sharedItems/>
    </cacheField>
    <cacheField name="H22⑧" numFmtId="0">
      <sharedItems/>
    </cacheField>
    <cacheField name="H23⑧" numFmtId="0">
      <sharedItems/>
    </cacheField>
    <cacheField name="H24⑧" numFmtId="0">
      <sharedItems/>
    </cacheField>
    <cacheField name="H25⑧" numFmtId="0">
      <sharedItems/>
    </cacheField>
    <cacheField name="注⑧" numFmtId="0">
      <sharedItems/>
    </cacheField>
    <cacheField name="実績①項目" numFmtId="0">
      <sharedItems/>
    </cacheField>
    <cacheField name="①H22" numFmtId="0">
      <sharedItems containsMixedTypes="1" containsNumber="1" containsInteger="1" minValue="1" maxValue="1"/>
    </cacheField>
    <cacheField name="①H23" numFmtId="0">
      <sharedItems/>
    </cacheField>
    <cacheField name="①H24" numFmtId="0">
      <sharedItems/>
    </cacheField>
    <cacheField name="①H25" numFmtId="0">
      <sharedItems/>
    </cacheField>
    <cacheField name="実績②項目" numFmtId="0">
      <sharedItems/>
    </cacheField>
    <cacheField name="②H22" numFmtId="0">
      <sharedItems containsMixedTypes="1" containsNumber="1" containsInteger="1" minValue="1" maxValue="1"/>
    </cacheField>
    <cacheField name="②H23" numFmtId="0">
      <sharedItems/>
    </cacheField>
    <cacheField name="②H24" numFmtId="0">
      <sharedItems/>
    </cacheField>
    <cacheField name="②H25" numFmtId="0">
      <sharedItems/>
    </cacheField>
    <cacheField name="実績③項目" numFmtId="0">
      <sharedItems/>
    </cacheField>
    <cacheField name="③H22" numFmtId="0">
      <sharedItems containsMixedTypes="1" containsNumber="1" containsInteger="1" minValue="1" maxValue="1"/>
    </cacheField>
    <cacheField name="③H23" numFmtId="0">
      <sharedItems/>
    </cacheField>
    <cacheField name="③H24" numFmtId="0">
      <sharedItems/>
    </cacheField>
    <cacheField name="③H25" numFmtId="0">
      <sharedItems/>
    </cacheField>
    <cacheField name="実績④項目" numFmtId="0">
      <sharedItems/>
    </cacheField>
    <cacheField name="④H22" numFmtId="0">
      <sharedItems/>
    </cacheField>
    <cacheField name="④H23" numFmtId="0">
      <sharedItems/>
    </cacheField>
    <cacheField name="④H24" numFmtId="0">
      <sharedItems/>
    </cacheField>
    <cacheField name="④H25" numFmtId="0">
      <sharedItems/>
    </cacheField>
    <cacheField name="実績⑤項目" numFmtId="0">
      <sharedItems/>
    </cacheField>
    <cacheField name="⑤H22" numFmtId="0">
      <sharedItems/>
    </cacheField>
    <cacheField name="⑤H23" numFmtId="0">
      <sharedItems/>
    </cacheField>
    <cacheField name="⑤H24" numFmtId="0">
      <sharedItems/>
    </cacheField>
    <cacheField name="⑤H25" numFmtId="0">
      <sharedItems/>
    </cacheField>
    <cacheField name="実績⑥項目" numFmtId="0">
      <sharedItems/>
    </cacheField>
    <cacheField name="⑥H22" numFmtId="0">
      <sharedItems/>
    </cacheField>
    <cacheField name="⑥H23" numFmtId="0">
      <sharedItems/>
    </cacheField>
    <cacheField name="⑥H24" numFmtId="0">
      <sharedItems/>
    </cacheField>
    <cacheField name="⑥H25" numFmtId="0">
      <sharedItems/>
    </cacheField>
    <cacheField name="実績⑦項目" numFmtId="0">
      <sharedItems/>
    </cacheField>
    <cacheField name="⑦H22" numFmtId="0">
      <sharedItems/>
    </cacheField>
    <cacheField name="⑦H23" numFmtId="0">
      <sharedItems/>
    </cacheField>
    <cacheField name="⑦H24" numFmtId="0">
      <sharedItems/>
    </cacheField>
    <cacheField name="⑦H25" numFmtId="0">
      <sharedItems/>
    </cacheField>
    <cacheField name="実績⑧項目" numFmtId="0">
      <sharedItems/>
    </cacheField>
    <cacheField name="⑧H22" numFmtId="0">
      <sharedItems/>
    </cacheField>
    <cacheField name="⑧H23" numFmtId="0">
      <sharedItems containsMixedTypes="1" containsNumber="1" containsInteger="1" minValue="0" maxValue="0"/>
    </cacheField>
    <cacheField name="⑧H24" numFmtId="0">
      <sharedItems containsMixedTypes="1" containsNumber="1" containsInteger="1" minValue="0" maxValue="0"/>
    </cacheField>
    <cacheField name="⑧H25" numFmtId="0">
      <sharedItems containsSemiMixedTypes="0" containsString="0" containsNumber="1" containsInteger="1" minValue="0" maxValue="0"/>
    </cacheField>
    <cacheField name="取組み成果H22" numFmtId="0">
      <sharedItems/>
    </cacheField>
    <cacheField name="達成状況H22" numFmtId="0">
      <sharedItems containsMixedTypes="1" containsNumber="1" containsInteger="1" minValue="0" maxValue="0"/>
    </cacheField>
    <cacheField name="取組み成果H23" numFmtId="0">
      <sharedItems containsSemiMixedTypes="0" containsString="0" containsNumber="1" containsInteger="1" minValue="0" maxValue="0"/>
    </cacheField>
    <cacheField name="達成状況H23" numFmtId="0">
      <sharedItems containsSemiMixedTypes="0" containsString="0" containsNumber="1" containsInteger="1" minValue="0" maxValue="0"/>
    </cacheField>
    <cacheField name="取組み成果H24" numFmtId="0">
      <sharedItems containsSemiMixedTypes="0" containsString="0" containsNumber="1" containsInteger="1" minValue="0" maxValue="0"/>
    </cacheField>
    <cacheField name="達成状況H24" numFmtId="0">
      <sharedItems containsSemiMixedTypes="0" containsString="0" containsNumber="1" containsInteger="1" minValue="0" maxValue="0"/>
    </cacheField>
    <cacheField name="取組み成果H25" numFmtId="0">
      <sharedItems containsMixedTypes="1" containsNumber="1" containsInteger="1" minValue="0" maxValue="0"/>
    </cacheField>
    <cacheField name="達成状況H25" numFmtId="0">
      <sharedItems containsMixedTypes="1" containsNumber="1" containsInteger="1" minValue="0" maxValue="0"/>
    </cacheField>
    <cacheField name="詳細説明" numFmtId="0">
      <sharedItems containsMixedTypes="1" containsNumber="1" containsInteger="1" minValue="0" maxValue="0" longText="1"/>
    </cacheField>
    <cacheField name="更新日" numFmtId="0">
      <sharedItems containsSemiMixedTypes="0" containsString="0" containsNumber="1" containsInteger="1" minValue="0" maxValue="0"/>
    </cacheField>
    <cacheField name="達成済みフラグ" numFmtId="0">
      <sharedItems containsBlank="1" count="2">
        <m/>
        <s v="再"/>
      </sharedItems>
    </cacheField>
    <cacheField name="実施判断" numFmtId="0">
      <sharedItems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3">
  <r>
    <x v="0"/>
    <x v="0"/>
    <x v="0"/>
    <x v="0"/>
    <s v="病院事務職員向け研修の実施"/>
    <s v="病院局"/>
    <s v="経営企画課"/>
    <n v="0"/>
    <s v="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
    <s v="研修の受講者数（延べ）"/>
    <s v="0人"/>
    <s v="(H21年度)"/>
    <s v="60人"/>
    <s v="(H25年度)"/>
    <s v=""/>
    <s v=""/>
    <s v=""/>
    <s v=""/>
    <s v=""/>
    <s v=""/>
    <s v="研修の実施"/>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n v="0"/>
    <n v="0"/>
    <s v="平成２２年度は取組予定はありませんでした。"/>
    <n v="0"/>
    <n v="0"/>
    <n v="0"/>
    <n v="0"/>
    <n v="0"/>
    <s v="－"/>
    <s v="－"/>
    <s v="平成２３年度７月現在、新任職員２名自主研修実施中。_x000a_先進病院への視察実施予定。_x000a_病院事業事務職員向け研修会を実施予定。_x000a_医療経営士３級試験受験予定。（希望者のみ）"/>
    <n v="0"/>
    <x v="0"/>
    <s v=""/>
  </r>
  <r>
    <x v="1"/>
    <x v="1"/>
    <x v="1"/>
    <x v="1"/>
    <s v="自治基本条例の制定"/>
    <s v="総合政策局"/>
    <s v="市民自治推進課"/>
    <s v=""/>
    <s v="市民が主役のまちづくりを推進するため、自治基本条例を制定します。"/>
    <s v=""/>
    <s v=""/>
    <s v=""/>
    <s v=""/>
    <s v=""/>
    <s v=""/>
    <s v=""/>
    <s v=""/>
    <s v=""/>
    <s v=""/>
    <s v=""/>
    <s v="検討組織の設置"/>
    <n v="1"/>
    <s v=""/>
    <s v=""/>
    <s v=""/>
    <s v=""/>
    <s v=""/>
    <s v=""/>
    <s v=""/>
    <s v=""/>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条例について、調査・研究を行う庁内検討組織を設置し、他政令市・先進市の状況、本市の状況、本市が検討すべき課題の整理を進めました。"/>
    <s v=""/>
    <n v="0"/>
    <n v="0"/>
    <n v="0"/>
    <n v="0"/>
    <s v="－"/>
    <s v="－"/>
    <s v=""/>
    <n v="0"/>
    <x v="0"/>
    <n v="1"/>
  </r>
  <r>
    <x v="1"/>
    <x v="1"/>
    <x v="1"/>
    <x v="1"/>
    <s v="市民参加及び協働に関する条例の改正"/>
    <s v="総合政策局"/>
    <s v="市民自治推進課"/>
    <s v=""/>
    <s v="市民主体の活力あるまちづくりを更に推進するため、自治基本条例の制定に合わせ、市民参加条例を改正します。"/>
    <s v=""/>
    <s v=""/>
    <s v=""/>
    <s v=""/>
    <s v=""/>
    <s v=""/>
    <s v=""/>
    <s v=""/>
    <s v=""/>
    <s v=""/>
    <s v=""/>
    <s v="条例改正案の検討"/>
    <n v="1"/>
    <n v="1"/>
    <s v=""/>
    <s v=""/>
    <s v=""/>
    <s v=""/>
    <s v=""/>
    <s v=""/>
    <n v="1"/>
    <s v=""/>
    <s v=""/>
    <s v=""/>
    <s v=""/>
    <s v=""/>
    <s v=""/>
    <s v=""/>
    <s v=""/>
    <s v=""/>
    <s v=""/>
    <s v=""/>
    <s v=""/>
    <s v=""/>
    <s v=""/>
    <s v=""/>
    <s v=""/>
    <s v=""/>
    <s v=""/>
    <s v=""/>
    <s v=""/>
    <s v=""/>
    <s v=""/>
    <s v=""/>
    <s v=""/>
    <s v=""/>
    <s v=""/>
    <s v=""/>
    <s v=""/>
    <s v=""/>
    <s v=""/>
    <s v=""/>
    <s v=""/>
    <s v=""/>
    <s v=""/>
    <s v=""/>
    <s v=""/>
    <s v=""/>
    <s v=""/>
    <s v=""/>
    <n v="1"/>
    <s v=""/>
    <s v=""/>
    <s v=""/>
    <s v=""/>
    <s v=""/>
    <s v=""/>
    <s v=""/>
    <s v=""/>
    <s v=""/>
    <n v="1"/>
    <s v=""/>
    <s v=""/>
    <s v=""/>
    <s v=""/>
    <s v=""/>
    <s v=""/>
    <s v=""/>
    <s v=""/>
    <s v=""/>
    <s v=""/>
    <s v=""/>
    <s v=""/>
    <s v=""/>
    <s v=""/>
    <s v=""/>
    <s v=""/>
    <s v=""/>
    <s v=""/>
    <s v=""/>
    <s v=""/>
    <s v=""/>
    <s v=""/>
    <s v=""/>
    <s v=""/>
    <s v=""/>
    <s v=""/>
    <s v=""/>
    <n v="0"/>
    <s v="パブリックコメント手続以外の市民参加手続きを規定した改正規則を施行し、市民参加の取り組みを進めました。"/>
    <s v=""/>
    <n v="0"/>
    <n v="0"/>
    <n v="0"/>
    <n v="0"/>
    <s v="－"/>
    <s v="－"/>
    <s v="21年度に市民参加の取り組みを進めるために、パブリックコメント手続以外の市民参加手続きを規定した改正規則を制定、公布しました。"/>
    <n v="0"/>
    <x v="0"/>
    <n v="1"/>
  </r>
  <r>
    <x v="1"/>
    <x v="1"/>
    <x v="1"/>
    <x v="1"/>
    <s v="市民参加・協働実施計画の策定及び公表"/>
    <s v="総合政策局"/>
    <s v="市民自治推進課"/>
    <s v=""/>
    <s v="毎年度、市民参加・協働実施計画を策定及び公表し、市民参加・協働の一層の推進を図ります。"/>
    <s v=""/>
    <s v=""/>
    <s v=""/>
    <s v=""/>
    <s v=""/>
    <s v=""/>
    <s v=""/>
    <s v=""/>
    <s v=""/>
    <s v=""/>
    <s v=""/>
    <s v="市民参加・協働実施計画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21年度実施状況及び23年度実施計画を策定し、公表しました。_x000a_また、21年度に実施した協働事業について、振返り評価を行い、協働事業の充実を図りました。"/>
    <s v=""/>
    <n v="0"/>
    <n v="0"/>
    <n v="0"/>
    <n v="0"/>
    <s v="－"/>
    <s v="－"/>
    <s v="実施状況　19年度実施分より取りまとめ、公表。_x000a_実施計画　20年度実施分より策定、公表。_x000a_振返り評価は、行政と協働の相手方の双方で実施。21年度事業実施分より実施。（22年度新規実施）"/>
    <n v="0"/>
    <x v="0"/>
    <n v="1"/>
  </r>
  <r>
    <x v="1"/>
    <x v="1"/>
    <x v="1"/>
    <x v="1"/>
    <s v="有償ボランティア活用の推進"/>
    <s v="総合政策局"/>
    <s v="市民自治推進課"/>
    <s v=""/>
    <s v="市民の活力をまちづくりに生かすため、事業の性格、活動内容、ボランティアの意識等をもとに個別の事業ごとに判断し、必要に応じて交通費等を支給します。"/>
    <s v="ボランティアが参加する事業数"/>
    <s v="273件"/>
    <s v="(H21年度)"/>
    <s v="350件"/>
    <s v="(H25年度)"/>
    <s v=""/>
    <s v=""/>
    <s v=""/>
    <s v=""/>
    <s v=""/>
    <s v=""/>
    <s v="有償ボランティア活用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個々の事業ごとに判断し、必要に応じてボランティアに交通費等を支給しました。_x000a_市の事務事業のうち市民（ボランティア）が担える事業の掘り起こしを行いました。実施可能なものは38件でした（市民との協働により成果の向上が見込まれる事業を含む）。"/>
    <s v="調査未実施_x000a_（23年度中調査予定）"/>
    <n v="0"/>
    <n v="0"/>
    <n v="0"/>
    <n v="0"/>
    <s v="－"/>
    <s v="－"/>
    <s v="交通費の支給について、画一的な基準を設けることは難しい。_x000a_実費支給を含め、多様な形態が必要となっている_x000a_22年度にボランティアが参加した事業数については、ボランティアデータベース構築の検討にあわせ２３年度中に調査を実施する予定。"/>
    <n v="0"/>
    <x v="0"/>
    <n v="1"/>
  </r>
  <r>
    <x v="1"/>
    <x v="1"/>
    <x v="1"/>
    <x v="1"/>
    <s v="ボランティアデータベースの構築"/>
    <s v="総合政策局"/>
    <s v="市民自治推進課"/>
    <s v=""/>
    <s v="市民がまちづくりや地域活動に参加しやすくなるよう、ボランティア登録等のデータベースを構築します。"/>
    <s v="データベース登録件数（団体）"/>
    <s v="0件"/>
    <s v="(H21末)"/>
    <s v="850件"/>
    <s v="(H25末)"/>
    <s v=""/>
    <s v=""/>
    <s v=""/>
    <s v=""/>
    <s v=""/>
    <s v=""/>
    <s v="団体情報の一元化"/>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団体情報を一元化するため、関係する所管による内部検討を進めました。"/>
    <s v="０"/>
    <n v="0"/>
    <n v="0"/>
    <n v="0"/>
    <n v="0"/>
    <s v="－"/>
    <s v="－"/>
    <s v="個人情報の取り扱いや、既存の各分野のボランティア情報の登録内容等の調整に留意を要する"/>
    <n v="0"/>
    <x v="0"/>
    <s v=""/>
  </r>
  <r>
    <x v="1"/>
    <x v="1"/>
    <x v="1"/>
    <x v="1"/>
    <s v="附属機関委員の公募による選任の推進"/>
    <s v="総合政策局"/>
    <s v="市民自治推進課"/>
    <s v=""/>
    <s v="附属機関の設置の目的、審議事項等に応じ、　委員の公募による選任を進めます。"/>
    <s v="公募委員を含む附属機関の割合"/>
    <s v="3.0％"/>
    <s v="(H21.4)"/>
    <s v="20.0％"/>
    <s v="(H26.4)"/>
    <s v=""/>
    <s v=""/>
    <s v=""/>
    <s v=""/>
    <s v=""/>
    <s v=""/>
    <s v="附属機関委員の公募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委員改選や附属機関の新設に合わせ、36機関について公募委員の選任協議を行いました。_x000a_22年度末現在、19機関に40人の公募委員が選出されています。"/>
    <s v="17.8％_x000a_（107機関中19機関）"/>
    <n v="0"/>
    <n v="0"/>
    <n v="0"/>
    <n v="0"/>
    <s v="－"/>
    <s v="－"/>
    <s v=""/>
    <n v="0"/>
    <x v="0"/>
    <n v="1"/>
  </r>
  <r>
    <x v="1"/>
    <x v="1"/>
    <x v="1"/>
    <x v="1"/>
    <s v="協働事業提案制度の導入"/>
    <s v="総合政策局"/>
    <s v="市民自治推進課"/>
    <s v=""/>
    <s v="市民と市が協働で公共的な課題の解決に取り組むことにより、協働の推進を図るとともに、公共の担い手としての市民を育成するため、協働事業提案制度を導入します。"/>
    <s v="提案事業実施数（延べ）"/>
    <s v="0件"/>
    <s v="(H22末)"/>
    <s v="8件"/>
    <s v="(H25末)"/>
    <s v=""/>
    <s v=""/>
    <s v=""/>
    <s v=""/>
    <s v=""/>
    <s v=""/>
    <s v="協働事業提案の募集"/>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制度について、先進市の状況を調査し、導入について検討すべき課題の整理を進めました。"/>
    <s v=""/>
    <n v="0"/>
    <n v="0"/>
    <n v="0"/>
    <n v="0"/>
    <s v="－"/>
    <s v="－"/>
    <s v=""/>
    <n v="0"/>
    <x v="0"/>
    <s v=""/>
  </r>
  <r>
    <x v="1"/>
    <x v="1"/>
    <x v="1"/>
    <x v="1"/>
    <s v="附属機関の女性登用率の向上"/>
    <s v="市民局"/>
    <s v="男女共同参画課"/>
    <s v="全庁"/>
    <s v="市政への女性の参加を促進するため、附属機関の女性登用率を30%以上に引き上げます。_x000a_25年度までに、その目標を達成している附属機関の割合を70%以上にします。"/>
    <s v="女性登用率30%以上を達成している附属機関の割合"/>
    <s v="55.0％"/>
    <s v="(H21.4)"/>
    <s v="70.0％"/>
    <s v="(H26.4)"/>
    <s v=""/>
    <s v=""/>
    <s v=""/>
    <s v=""/>
    <s v=""/>
    <s v=""/>
    <s v="附属機関の女性登用率の向上"/>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男女共同参画に関する職員対象講演会を実施し、各職場における男女共同参画に対する理解度や意識の向上を図りました。_x000a_また、附属機関の女性登用率の向上を目指し、附属機関の委員選任時に女性委員の登用に係る事前協議を実施しました。_x000a_しかし、規則、要綱等により設置された附属機関に類するものについての見直しにより、附属機関数が減少したことが影響し、_x000a_女性登用率30%以上を達成している附属機関の割合は、52.6％となりました。"/>
    <s v="　　52.6％_x000a_（平成23年4月1日現在）"/>
    <n v="0"/>
    <n v="0"/>
    <n v="0"/>
    <n v="0"/>
    <s v="－"/>
    <n v="0"/>
    <s v="附属機関の数　130機関（平成21年度）（附属機関に類するものを含む）　→106機関（平成22年度）_x000a_附属機関に類するものについての見直しにより廃止等となったもののうち、女性登用率が３０％を超えているもの　→　13機関(27機関中)　（平成２１年４月時点）_x000a_平成22年度以降に新設された附属機関のうち、女性比率が３０％を超えているもの　→4機関(11機関中)（平成２３年４月時点）"/>
    <n v="0"/>
    <x v="0"/>
    <n v="1"/>
  </r>
  <r>
    <x v="1"/>
    <x v="1"/>
    <x v="1"/>
    <x v="1"/>
    <s v="公園施設の寄附受入れ事業の導入"/>
    <s v="都市局"/>
    <s v="公園管理課"/>
    <s v=""/>
    <s v="市民にとって身近で親しみのある公園とするとともに、公園施設の充実を図るため、公園施設の寄附受入れ事業を導入します。"/>
    <s v=""/>
    <s v=""/>
    <s v=""/>
    <s v=""/>
    <s v=""/>
    <s v=""/>
    <s v=""/>
    <s v=""/>
    <s v=""/>
    <s v=""/>
    <s v=""/>
    <s v="公園施設の寄附受入れ"/>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事業導入に向けた制度内容の検討"/>
    <s v=""/>
    <n v="0"/>
    <n v="0"/>
    <n v="0"/>
    <n v="0"/>
    <s v="－"/>
    <s v="－"/>
    <s v="H22   寄附事業素案の策定     税控除関係の調査_x000a_H23　受入対象施設（ベンチ）の選定、寄附募集開始"/>
    <n v="0"/>
    <x v="0"/>
    <s v=""/>
  </r>
  <r>
    <x v="1"/>
    <x v="2"/>
    <x v="2"/>
    <x v="2"/>
    <s v="多様な広報媒体の活用"/>
    <s v="総合政策局"/>
    <s v="広報課"/>
    <s v=""/>
    <s v="市政に関するタイムリーな情報を提供するため、メールマガジンなどの多様な広報媒体を活用した、情報発信に努める。"/>
    <s v="メールマガジンの登録者数の増加"/>
    <s v="0人"/>
    <s v="(H21年度)"/>
    <s v="2,000人"/>
    <s v="(H25年度)"/>
    <s v=""/>
    <s v=""/>
    <n v="0"/>
    <s v=""/>
    <s v=""/>
    <s v=""/>
    <s v="メールマガジンの配信"/>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メールマガジンの配信を６月１５日から開始し、月２回（１日・１５日）の配信を行うとともに、読者（登録者）を増加させるために広報を行った。"/>
    <s v="メルマガ登録者数_x000a_　　868人_x000a_ 　（H23. 4. 1現在）"/>
    <n v="0"/>
    <n v="0"/>
    <n v="0"/>
    <n v="0"/>
    <s v="－"/>
    <s v="－"/>
    <s v="　平成２２年度　　　　６月１５日からメルマガ配信・登録を開始。_x000a_　　　　　　　　　　　　　　　《登録者数》　・6/15時点　98人　　・3/15時点　778人"/>
    <n v="0"/>
    <x v="1"/>
    <n v="1"/>
  </r>
  <r>
    <x v="1"/>
    <x v="2"/>
    <x v="1"/>
    <x v="1"/>
    <s v="市政情報モニターの設置"/>
    <s v="総合政策局"/>
    <s v="広報課"/>
    <s v=""/>
    <s v="市民への情報提供の増加を図るとともに、企業広告を放映することで歳入の確保を図るため、市役所本庁舎及び各区役所等に、行政情報等を放映するための市政情報モニターを設置します。"/>
    <s v="情報提供件数（年間）"/>
    <s v="0件"/>
    <s v="(H21年度)"/>
    <s v="96件"/>
    <s v="(H25年度)"/>
    <s v=""/>
    <s v=""/>
    <s v=""/>
    <s v=""/>
    <s v=""/>
    <s v=""/>
    <s v="市政情報モニターの設置"/>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区役所、保健福祉センター、市民センターなど、市内１９か所に設置。_x000a_２月から本格運用を行った。"/>
    <s v="96件"/>
    <n v="0"/>
    <n v="0"/>
    <n v="0"/>
    <n v="0"/>
    <s v="継続実施中"/>
    <s v="－"/>
    <s v="東日本大震災の影響により、１ヶ月運用を休止していた。"/>
    <n v="0"/>
    <x v="0"/>
    <n v="1"/>
  </r>
  <r>
    <x v="1"/>
    <x v="2"/>
    <x v="1"/>
    <x v="1"/>
    <s v="市長と市民との対話機会の拡充"/>
    <s v="総合政策局"/>
    <s v="広聴課"/>
    <s v=""/>
    <s v="市民集会等の機会を活用し、市長自らが出向いて、市政について報告するなど、市民と市長が直接対話する機会を拡充します。"/>
    <s v="対話機会の回数（年間）"/>
    <s v="13回"/>
    <s v="(H21年度)"/>
    <s v="29回"/>
    <s v="(H25年度)"/>
    <s v=""/>
    <s v=""/>
    <s v=""/>
    <s v=""/>
    <s v=""/>
    <s v=""/>
    <s v="市民との対話機会の拡充"/>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民と市長が直接対話する以下の各事業を実施した。_x000a_　ランチ・ミーティング　　14回_x000a_　市長との対話会　　10回（第1期：6回（各区保健福祉センター）／第2期：4回（商業施設等））_x000a_　市長の出前講座　　5回（参加者数　270人）"/>
    <s v="29回"/>
    <n v="0"/>
    <n v="0"/>
    <n v="0"/>
    <n v="0"/>
    <s v="－"/>
    <s v="－"/>
    <s v=""/>
    <n v="0"/>
    <x v="0"/>
    <n v="1"/>
  </r>
  <r>
    <x v="1"/>
    <x v="2"/>
    <x v="1"/>
    <x v="1"/>
    <s v="市長への手紙の拡充"/>
    <s v="総合政策局"/>
    <s v="広聴課"/>
    <s v=""/>
    <s v="市政の向上につながるご意見をより広く受け付ける環境を構築するため、紙のみで受付をしている市長への手紙について、Web版を導入します。"/>
    <s v=""/>
    <s v=""/>
    <s v=""/>
    <s v=""/>
    <s v=""/>
    <s v=""/>
    <s v=""/>
    <s v=""/>
    <s v=""/>
    <s v=""/>
    <s v=""/>
    <s v="市長への手紙Ｗｅｂ版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1"/>
    <x v="2"/>
    <x v="1"/>
    <x v="1"/>
    <s v="ツイッタ－版対話会の開催"/>
    <s v="総合政策局"/>
    <s v="広聴課"/>
    <s v=""/>
    <s v="「市長との対話会」のインターネット版として、多くの若者が利用する「ツイッター」を使った対話会を開催します。"/>
    <s v="開催回数（延べ）"/>
    <s v="0回"/>
    <s v="(H21末)"/>
    <s v="8回"/>
    <s v="(H25末)"/>
    <s v=""/>
    <s v=""/>
    <s v=""/>
    <s v=""/>
    <s v=""/>
    <s v=""/>
    <s v="ツイッタ－版対話会の開催"/>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ツイッター版対話会を2回開催した。_x000a_　平成22年8月10日　　テーマ「市の財政と健全化への取組み」　　総ツイート数263　　発言者79人_x000a_　平成22年11月24日　　テーマ「ごみ削減！　何のため？　誰のため？」　　総ツイート数416　　発言者75人"/>
    <s v="2回"/>
    <n v="0"/>
    <n v="0"/>
    <n v="0"/>
    <n v="0"/>
    <s v="－"/>
    <s v="－"/>
    <s v=""/>
    <n v="0"/>
    <x v="0"/>
    <n v="1"/>
  </r>
  <r>
    <x v="1"/>
    <x v="2"/>
    <x v="3"/>
    <x v="2"/>
    <s v="区役所における広報・広聴機能の充実"/>
    <s v="市民局"/>
    <s v="区政課"/>
    <s v="各区役所"/>
    <s v="市政情報を積極的に提供するとともに、区民ニーズや地域課題を的確に把握するため、区民対話会等を開催します。"/>
    <s v="区民対話会の開催回数（延べ）"/>
    <s v="0"/>
    <s v="(H21年度)"/>
    <n v="48"/>
    <s v="(H25年度)"/>
    <s v=""/>
    <s v=""/>
    <s v=""/>
    <s v=""/>
    <s v=""/>
    <s v=""/>
    <s v="区における広報・広聴事業の新たな取組"/>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①　区における広報・広聴事業の新たな取組_x000a_　・　情報コーナーの設置（拡充）_x000a_②　区民対話会_x000a_　中央区１回、花見川区３回、稲毛区３回、若葉区２回、緑区２回、美浜区３回　　平成２２年度開催実績　計：　１４回"/>
    <s v="区民対話会の開催回数（延べ）_x000a_１４回_x000a_累計１４回"/>
    <n v="0"/>
    <n v="0"/>
    <n v="0"/>
    <n v="0"/>
    <s v="－"/>
    <s v="－"/>
    <n v="0"/>
    <n v="0"/>
    <x v="1"/>
    <n v="1"/>
  </r>
  <r>
    <x v="2"/>
    <x v="3"/>
    <x v="1"/>
    <x v="1"/>
    <s v="区役所窓口アンケートの実施"/>
    <s v="市民局"/>
    <s v="区政課"/>
    <s v="各区役所"/>
    <s v="市民との接点における職員の応接の改善を図るため、区役所窓口アンケートを実施し、窓口サービスの向上に役立てます。"/>
    <s v="窓口アンケートで「とても良い」「良い」の評価"/>
    <s v="77.4％"/>
    <s v="(H22年度)"/>
    <s v="80％"/>
    <s v="(H25年度)"/>
    <s v=""/>
    <s v=""/>
    <s v=""/>
    <s v=""/>
    <s v=""/>
    <s v=""/>
    <s v="区役所窓口アンケート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窓口アンケートの実施結果は、以下のとおりとなりました。_x000a_期間：平成22年12月6日～12日　　回答者数：1,908名　　設問数：５問　　回答数：9,508件_x000a_結果：「とても良い」39.9％　「良い」37.5％　「普通」21.6％　「悪い」0.8％　「非常に悪い」0.2％"/>
    <s v="「とても良い」「良い」の評価_x000a_77.4％"/>
    <n v="0"/>
    <n v="0"/>
    <n v="0"/>
    <n v="0"/>
    <s v="－"/>
    <s v="－"/>
    <s v=""/>
    <n v="0"/>
    <x v="0"/>
    <n v="1"/>
  </r>
  <r>
    <x v="2"/>
    <x v="3"/>
    <x v="1"/>
    <x v="1"/>
    <s v="区役所における職員表彰制度の実施"/>
    <s v="市民局"/>
    <s v="区政課"/>
    <s v="各区役所"/>
    <s v="区役所窓口の対応に優れた職員を表彰する制度を創設し、職員の接遇に関するスキルアップと改善意欲・向上心の喚起を図ります。"/>
    <s v="窓口アンケートで「とても良い」「良い」の評価"/>
    <s v="77.4％"/>
    <s v="(H22年度)"/>
    <s v="80％"/>
    <s v="(H25年度)"/>
    <s v=""/>
    <s v=""/>
    <s v=""/>
    <s v=""/>
    <s v=""/>
    <s v=""/>
    <s v="区役所職員表彰制度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職員表彰は、以下のとおり実施しました。_x000a_中央区１３名（職場表彰該当なし）、花見川区４名、稲毛区１８名、若葉区１１名、緑区１０名（職場表彰１課）、美浜区１７名（職場表彰該当なし）_x000a_Ｈ２２年度表彰実績　計：　職員表彰７３名、職場表彰１課_x000a_※　職場表彰は、中央区、緑区、美浜区のみ制度あり。"/>
    <s v="区役所窓口アンケート_x000a_「とても良い」「良い」の評価_x000a_77.4％"/>
    <n v="0"/>
    <n v="0"/>
    <n v="0"/>
    <n v="0"/>
    <s v="－"/>
    <s v="－"/>
    <n v="0"/>
    <n v="0"/>
    <x v="0"/>
    <n v="1"/>
  </r>
  <r>
    <x v="2"/>
    <x v="3"/>
    <x v="1"/>
    <x v="1"/>
    <s v="国民健康保険料を試算するコンテンツの提供"/>
    <s v="保健福祉局"/>
    <s v="健康保険課"/>
    <s v=""/>
    <s v="国民健康保険料額の試算についての市民ニーズが増加しているため、ホームページに、国民健康保険料を試算するコンテンツを提供します。"/>
    <s v="コンテンツへのアクセス数"/>
    <s v="0件"/>
    <s v="(H21年度)"/>
    <s v="4,000件"/>
    <s v="(H25年度)"/>
    <s v=""/>
    <s v=""/>
    <s v=""/>
    <s v=""/>
    <s v=""/>
    <s v=""/>
    <s v="コンテンツの提供"/>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国民健康保険料計算にもとづいた保険料の試算WEBを1月に作成、公開した。想定した利用者は退職が近づいた給与所得者である。退職間際の給与所得者が簡単に国民健康保険料を知ることができ任意継続の保険料と比較できることを目指した。年間のアクセス数目標が4,000件に対し、実績は３か月で1,050件であった。"/>
    <s v="アクセス件数：_x000a_　　　　　１，０５０件"/>
    <n v="0"/>
    <n v="0"/>
    <n v="0"/>
    <n v="0"/>
    <s v="－"/>
    <s v="－"/>
    <s v=""/>
    <n v="0"/>
    <x v="0"/>
    <n v="1"/>
  </r>
  <r>
    <x v="2"/>
    <x v="3"/>
    <x v="4"/>
    <x v="3"/>
    <s v="千葉市就職相談室の見直し"/>
    <s v="経済農政局"/>
    <s v="産業支援課"/>
    <s v=""/>
    <s v="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
    <s v=""/>
    <s v=""/>
    <s v=""/>
    <s v=""/>
    <s v=""/>
    <s v=""/>
    <s v=""/>
    <s v=""/>
    <s v=""/>
    <s v=""/>
    <s v=""/>
    <s v="千葉市就職相談室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６月に稲毛区役所２階に国と共同で「千葉市ふるさとハローワーク」を設置し、国による無料職業紹介と市による就労支援を行っています。これに伴い、蘇我勤労市民プラザ内の千葉市就職相談室は閉鎖しました。"/>
    <s v=""/>
    <n v="0"/>
    <n v="0"/>
    <n v="0"/>
    <n v="0"/>
    <s v="－"/>
    <s v="－"/>
    <s v="平成２２年度（22年6月から23年3月末）　来所者数　760人　　就職者数　267人"/>
    <n v="0"/>
    <x v="1"/>
    <n v="1"/>
  </r>
  <r>
    <x v="2"/>
    <x v="3"/>
    <x v="1"/>
    <x v="1"/>
    <s v="利用申込の受付方法の見直し"/>
    <s v="総合政策局"/>
    <s v="行政改革推進課"/>
    <s v="関係局"/>
    <s v="各月の自転車駐車場の利用申込受付などについて、利用者の公平性を確保するため、先着順から抽選による申込方式に変更します。"/>
    <s v=""/>
    <s v=""/>
    <s v=""/>
    <s v=""/>
    <s v=""/>
    <s v=""/>
    <s v=""/>
    <s v=""/>
    <s v=""/>
    <s v=""/>
    <s v=""/>
    <s v="自転車駐車場利用申し込みの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各月の自転車駐車場及びコミュニティーセンターの利用の受付方法を先着順から抽選に変更しました。_x000a_"/>
    <s v="-"/>
    <n v="0"/>
    <n v="0"/>
    <n v="0"/>
    <n v="0"/>
    <s v="－"/>
    <s v="－"/>
    <s v=""/>
    <n v="0"/>
    <x v="0"/>
    <n v="1"/>
  </r>
  <r>
    <x v="2"/>
    <x v="4"/>
    <x v="1"/>
    <x v="1"/>
    <s v="ホームページのリニューアル"/>
    <s v="総合政策局"/>
    <s v="広報課"/>
    <s v="全庁"/>
    <s v="利用者の視点に立った、わかりやすく、探しやすいホームページに改修します。"/>
    <s v="庁外からの訪問回数（単位セッション）"/>
    <s v="6,262,249セッション"/>
    <s v="(H21年度)"/>
    <s v="8,000,000セッション"/>
    <s v="(H25年度)"/>
    <s v=""/>
    <s v=""/>
    <s v=""/>
    <s v=""/>
    <n v="0"/>
    <s v=""/>
    <s v="ホームページ利用者による評価"/>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ホームページリニューアル案を作成した"/>
    <s v="７,４３０,６３２セッション"/>
    <n v="0"/>
    <n v="0"/>
    <n v="0"/>
    <n v="0"/>
    <s v="－"/>
    <s v="－"/>
    <s v="平成２３年度末の台帳更新の際、工程表の「新ホームページの公開」について、Ｈ２４年度以降の「継続実施」は削除。（ホームページのリニューアル自体は、今年度実施のため）_x000a_行政改革推進課　大須賀さんと協議済み"/>
    <n v="0"/>
    <x v="0"/>
    <n v="1"/>
  </r>
  <r>
    <x v="2"/>
    <x v="4"/>
    <x v="1"/>
    <x v="1"/>
    <s v="市役所コールセンターの拡充"/>
    <s v="総合政策局"/>
    <s v="広聴課"/>
    <s v=""/>
    <s v="代表電話の交換業務と市役所コールセンターの統合を行うとともに、市役所コールセンターによる応対サービスの拡充を図ります。"/>
    <s v="コールセンター利用件数（１日平均）"/>
    <s v="107件"/>
    <s v="(H21年度)"/>
    <s v="140件"/>
    <s v="(H25年度)"/>
    <s v=""/>
    <s v=""/>
    <s v=""/>
    <s v=""/>
    <s v=""/>
    <s v=""/>
    <s v="応対サービスの拡充"/>
    <s v=""/>
    <s v=""/>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代表電話交換業務を統合する「次期市役所コールセンター」の運用管理に係る予算措置を講じた。_x000a_・次期市役所コールセンター運用管理業務委託料　　468,000千円（税別）（債務負担行為設定（平成24年度～平成28年度））"/>
    <s v="135件"/>
    <n v="0"/>
    <n v="0"/>
    <n v="0"/>
    <n v="0"/>
    <s v="－"/>
    <s v="－"/>
    <s v="次期市役所コールセンターにおいては、上記代表電話交換業務と同時に、本庁舎窓口案内業務を統合する。"/>
    <n v="0"/>
    <x v="0"/>
    <s v=""/>
  </r>
  <r>
    <x v="2"/>
    <x v="4"/>
    <x v="1"/>
    <x v="1"/>
    <s v="子育てマップの作成"/>
    <s v="こども未来局"/>
    <s v="こども企画課"/>
    <s v=""/>
    <s v="千葉市ホームページで提供しているちば案内マップを活用し、子育て支援サービスや施設案内等の情報を、地図上に見やすくまとめた子育てマップを作成します。また、携帯電話で外出先からの利用も可能とします。"/>
    <s v=""/>
    <s v=""/>
    <s v=""/>
    <s v=""/>
    <s v=""/>
    <s v=""/>
    <s v=""/>
    <s v=""/>
    <s v=""/>
    <s v=""/>
    <s v=""/>
    <s v="子育てマップの作成"/>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区役所等の公共施設のほか、子育て支援施設や保育所（園）等の情報収集、現場調査を行うとともに、ホームページで公開する画面構成等の整理を行うなど、子育てマップの作成を実施した。"/>
    <s v=""/>
    <n v="0"/>
    <n v="0"/>
    <n v="0"/>
    <n v="0"/>
    <s v="－"/>
    <s v="－"/>
    <s v=""/>
    <n v="0"/>
    <x v="0"/>
    <n v="1"/>
  </r>
  <r>
    <x v="2"/>
    <x v="4"/>
    <x v="1"/>
    <x v="1"/>
    <s v="投票管理システムの導入"/>
    <s v="選挙管理委員会事務局"/>
    <n v="0"/>
    <s v=""/>
    <s v="投票日当日の投票所に選挙管理システムを導入し、待ち時間の短縮を図ります。"/>
    <s v=""/>
    <s v=""/>
    <s v=""/>
    <s v=""/>
    <s v=""/>
    <s v=""/>
    <s v=""/>
    <s v=""/>
    <s v=""/>
    <s v=""/>
    <s v=""/>
    <s v="投票管理システムの導入"/>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2"/>
    <x v="5"/>
    <x v="1"/>
    <x v="1"/>
    <s v="指定管理者選定評価委員会の改善"/>
    <s v="総合政策局"/>
    <s v="行政改革推進課"/>
    <s v="関係局"/>
    <s v="指定管理者の選定や管理運営の透明化を図るため、指定管理者の選定及び評価等を行う指定管理者選定評価委員会の委員を全て外部の有識者とするとともに、会議結果について、議事録を作成し、公表します。"/>
    <s v="見直し後の委員会により選定された施設数"/>
    <s v="0施設"/>
    <s v="(H22.4)"/>
    <s v="115施設"/>
    <s v="(H26.4)"/>
    <s v=""/>
    <s v=""/>
    <s v=""/>
    <s v=""/>
    <s v=""/>
    <s v=""/>
    <s v="指定管理者選定評価委員会委員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指定管理者選定評価委員会の委員を全て外部の有識者とし、中央コミュニティセンターほか98施設について、見直し後の委員会により指定管理者を選定しました。また、会議結果について、議事録を作成し、公表しました。"/>
    <s v="　99施設"/>
    <n v="0"/>
    <n v="0"/>
    <n v="0"/>
    <n v="0"/>
    <s v="－"/>
    <s v="－"/>
    <s v=""/>
    <n v="0"/>
    <x v="0"/>
    <n v="1"/>
  </r>
  <r>
    <x v="2"/>
    <x v="5"/>
    <x v="4"/>
    <x v="4"/>
    <s v="外郭団体経営情報の提供の充実"/>
    <s v="総合政策局"/>
    <s v="行政改革推進課"/>
    <s v="関係局"/>
    <s v="外郭団体に派遣している職員や市ＯＢの役員等への就任状況及び外郭団体の財務状況や市の財政的関与の状況（毎年4月1日現在）を一覧にして、市ホームページで公表します。"/>
    <s v=""/>
    <s v=""/>
    <s v=""/>
    <s v=""/>
    <s v=""/>
    <s v=""/>
    <s v=""/>
    <s v=""/>
    <s v=""/>
    <s v=""/>
    <s v=""/>
    <s v="外郭団体経営情報の提供の充実"/>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本市の全外郭団体（21団体）について、平成22年4月1日現在における市OBの役員等への就任状況や市派遣職員数、外郭団体の財務状況や市の財政的関与の状況等を一覧にして、市ホームページで公表しました。"/>
    <s v="－"/>
    <n v="0"/>
    <n v="0"/>
    <n v="0"/>
    <n v="0"/>
    <s v="－"/>
    <s v="－"/>
    <s v=""/>
    <n v="0"/>
    <x v="1"/>
    <n v="1"/>
  </r>
  <r>
    <x v="2"/>
    <x v="6"/>
    <x v="1"/>
    <x v="1"/>
    <s v="指定管理者第三者評価制度の導入"/>
    <s v="総合政策局"/>
    <s v="行政改革推進課"/>
    <s v="関係局"/>
    <s v="市民サービスの向上、指定管理業務の効率化を図るとともに、施設管理に係る評価の公正性を確保するため、外部委員のみで構成する指定管理者選定評価委員会による評価を導入します。"/>
    <s v="第三者評価施設割合"/>
    <s v="0％"/>
    <s v="(H21末)"/>
    <s v="100％"/>
    <s v="(H25末)"/>
    <s v=""/>
    <s v=""/>
    <s v=""/>
    <s v=""/>
    <s v=""/>
    <s v=""/>
    <s v="第三者評価制度の導入"/>
    <n v="1"/>
    <s v=""/>
    <s v=""/>
    <s v=""/>
    <s v=""/>
    <s v=""/>
    <s v=""/>
    <n v="1"/>
    <s v=""/>
    <s v=""/>
    <s v=""/>
    <s v=""/>
    <s v=""/>
    <n v="1"/>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外部委員のみで構成する指定管理者選定評価委員会による評価を導入しました。"/>
    <s v="－"/>
    <n v="0"/>
    <n v="0"/>
    <n v="0"/>
    <n v="0"/>
    <s v="－"/>
    <s v="－"/>
    <s v=""/>
    <n v="0"/>
    <x v="0"/>
    <n v="1"/>
  </r>
  <r>
    <x v="3"/>
    <x v="7"/>
    <x v="1"/>
    <x v="1"/>
    <s v="事務事業の廃止、統合、簡素化"/>
    <s v="総合政策局"/>
    <s v="行政改革推進課"/>
    <s v="全庁"/>
    <s v="　外部の有識者による評価も含め、事務事業評価等を活用し、事業の必要性、有効性、効率性の観点から、事務事業の廃止、整理・統合を行います。_x000a_○事業目的を達成した事業の見直し_x000a_　社会経済情勢の変化を踏まえ、当初の事業目的を達成したもの又は施策の効果が低下してきたものは、事業の廃止も含めた抜本的な見直しを行います。_x000a_○他事業と重複する事業の見直し_x000a_　行政サービスの総合的・一体的な実施の視点から、他部門で類似の事業を実施しているものや事業を統合して実施した方が、事業効率や市民サービスが向上するものについては、事業の整理・統合を行います。_x000a_○行政の役割の見直し_x000a_　「補完性の原理」に立ち、市民、企業、地域コミュニティ等で課題を解決することが可能なものについては、行政の関与の方法を見直します。_x000a_○事務事業の簡素化、効率化_x000a_　最小の経費で最大の効果を発揮するため、事務事業の簡素化、効率化を行います。_x000a_○協働の視点による事業の見直し_x000a_　公共サービスの担い手の多様化への対応を図るため、市民等との協働の視点を取り入れた事務事業評価を実施することで、事務事業の見直しを行います。"/>
    <s v=""/>
    <s v=""/>
    <s v=""/>
    <s v=""/>
    <s v=""/>
    <s v=""/>
    <s v=""/>
    <s v=""/>
    <s v=""/>
    <s v=""/>
    <s v=""/>
    <s v="事務事業の廃止、統合、簡素化"/>
    <n v="1"/>
    <n v="1"/>
    <n v="1"/>
    <n v="1"/>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評価対象事業943件について、平成21年度の外部評価の視点を踏まえた事務事業評価を実施し、評価結果をすべて公表しました。"/>
    <s v="－"/>
    <n v="0"/>
    <n v="0"/>
    <n v="0"/>
    <n v="0"/>
    <s v="－"/>
    <s v="－"/>
    <n v="0"/>
    <n v="0"/>
    <x v="0"/>
    <n v="1"/>
  </r>
  <r>
    <x v="3"/>
    <x v="7"/>
    <x v="1"/>
    <x v="1"/>
    <s v="内部事務の見直し"/>
    <s v="総合政策局"/>
    <s v="行政改革推進課"/>
    <s v="全庁"/>
    <s v="　報告書類の作成、照会・調査、連絡調整を目的とした会議など、事業費が計上されない市内部の事務について、人的コスト（人件費）に比して成果が乏しいものは廃止・縮減する方針で見直しを行います。_x000a_○共通ルールの作成_x000a_　全庁に共通した課題については、事務執行に当たっての共通ルールを作成し、一元的な見直しを図ります。_x000a__x000a_○外部評価の実施_x000a_　事務の見直しにあたっては、必要に応じて、外部評価を実施します。"/>
    <s v=""/>
    <s v=""/>
    <s v=""/>
    <s v=""/>
    <s v=""/>
    <s v=""/>
    <s v=""/>
    <s v=""/>
    <s v=""/>
    <s v=""/>
    <s v=""/>
    <s v="一斉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も照会・調査や事務概要書等の内部事務について、人的コストに比して成果や効果が乏しいものを廃止・縮減するという方針で集中的に見直しました。"/>
    <s v="-"/>
    <n v="0"/>
    <n v="0"/>
    <n v="0"/>
    <n v="0"/>
    <s v="－"/>
    <s v="－"/>
    <s v="内部事務等の整理合理化件数_x000a_対象事業　１，０８３件 →　見直し（廃止含む）３３４件_x000a_※うち、照会・回答：176件"/>
    <n v="0"/>
    <x v="0"/>
    <n v="1"/>
  </r>
  <r>
    <x v="3"/>
    <x v="7"/>
    <x v="1"/>
    <x v="1"/>
    <s v="附属機関運営の適正化"/>
    <s v="総合政策局"/>
    <s v="行政改革推進課"/>
    <s v="全庁"/>
    <s v="要綱等を根拠に設置されている協議会、委員会等について、必要性や効率性を考慮し、廃止・統合や条例を根拠とする附属機関に改めます。また、附属機関の委員構成の最適化や運営の簡素効率化を進めます。"/>
    <s v=""/>
    <s v=""/>
    <s v=""/>
    <s v=""/>
    <s v=""/>
    <s v=""/>
    <s v=""/>
    <s v=""/>
    <s v=""/>
    <s v=""/>
    <s v=""/>
    <s v="附属機関に類するものの適正化"/>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要綱等により設置された附属機関に類するものの適正化を実施し、付属機関として存続するものは、平成22年4月1日から全て条例により設置することとしました。_x000a_また、適切な人材を確保するため、団体代表者や有識者については、連続選任期間制限と兼職制限の対象外とするなど、委員選任基準を見直すとともに、運営・事務の簡素化を図るため、附属機関及び委員選任に伴う事前協議等を廃止しました。"/>
    <s v=""/>
    <n v="0"/>
    <n v="0"/>
    <n v="0"/>
    <n v="0"/>
    <s v="－"/>
    <s v="－"/>
    <s v=""/>
    <n v="0"/>
    <x v="0"/>
    <n v="1"/>
  </r>
  <r>
    <x v="3"/>
    <x v="7"/>
    <x v="1"/>
    <x v="1"/>
    <s v="印刷物の見直し"/>
    <s v="総合政策局"/>
    <s v="行政改革推進課"/>
    <s v="全庁"/>
    <s v="ホームページの活用、外部発注から内部印刷への変更、紙質の変更、ページ数や部数の見直しなどにより、印刷物の作成コストを削減します。"/>
    <s v=""/>
    <s v=""/>
    <s v=""/>
    <s v=""/>
    <s v=""/>
    <s v=""/>
    <s v=""/>
    <s v=""/>
    <s v=""/>
    <s v=""/>
    <s v=""/>
    <s v="事務概要書等の一斉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的コストに比して成果や効果が乏しいものを廃止・縮減するという方針で実施した「内部事務等の整理合理化」の取組みの中で、事務概要書や事業啓発パンフレット等について、集中的に見直しました。"/>
    <s v="-"/>
    <n v="0"/>
    <n v="0"/>
    <n v="0"/>
    <n v="0"/>
    <s v="－"/>
    <s v="－"/>
    <s v="内部事務等の整理合理化件数_x000a_対象事業　１，０８３件 →　見直し（廃止含む）３３４件_x000a_※うち、概要書等：56件_x000a_　　　　　パンフレット・チラシ等：１６件"/>
    <n v="0"/>
    <x v="0"/>
    <n v="1"/>
  </r>
  <r>
    <x v="3"/>
    <x v="7"/>
    <x v="1"/>
    <x v="1"/>
    <s v="各種協議会、関係団体等参加の見直し"/>
    <s v="総合政策局"/>
    <s v="行政改革推進課"/>
    <s v="全庁"/>
    <s v="インターネット等による情報収集の容易化等により、継続する意義が乏しくなった協議会、団体等から脱会し、参加負担金等のコストを削減します。"/>
    <s v=""/>
    <s v=""/>
    <s v=""/>
    <s v=""/>
    <s v=""/>
    <s v=""/>
    <s v=""/>
    <s v=""/>
    <s v=""/>
    <s v=""/>
    <s v=""/>
    <s v="国所管公益法人に対する負担金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全体で国が所管する公益法人に対する負担金について、必要性や効果を踏まえた見直しを実施しました。"/>
    <s v="-"/>
    <n v="0"/>
    <n v="0"/>
    <n v="0"/>
    <n v="0"/>
    <s v="－"/>
    <s v="－"/>
    <s v=""/>
    <n v="0"/>
    <x v="0"/>
    <n v="1"/>
  </r>
  <r>
    <x v="3"/>
    <x v="7"/>
    <x v="1"/>
    <x v="1"/>
    <s v="区役所市民課窓口におけるサービス提供方法の見直し"/>
    <s v="市民局"/>
    <s v="区政課"/>
    <s v="各区役所"/>
    <s v="市民の利便性向上等図るため、自動交付機を含めた窓口サービスの在り方を見直し、民間機能の活用も併せて検討します。"/>
    <s v=""/>
    <s v=""/>
    <s v=""/>
    <s v=""/>
    <s v=""/>
    <s v=""/>
    <s v=""/>
    <s v=""/>
    <s v=""/>
    <s v=""/>
    <s v=""/>
    <s v="方針決定"/>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行政改革推進プランのより効果的な推進を図ることを目的に新たな検討項目を掘り起こし、コンビニでの住民票等の交付・区役所におけるふれあいサービス員の在り方・区役所市民課業務における民間活用の可能性などを総合的に勘案しながら、窓口サービスの在り方を見直すことを平成２３年度から検討していくこととしました。_x000a__x000a_　※　平成２２年１０月、コンビニ交付の実施について政策会議に付議（結論　国の共通番号制度（利用するＩＣカード）の動向を踏まえることとなった）。"/>
    <s v=""/>
    <n v="0"/>
    <n v="0"/>
    <n v="0"/>
    <n v="0"/>
    <s v="－"/>
    <s v="－"/>
    <s v=""/>
    <n v="0"/>
    <x v="0"/>
    <s v=""/>
  </r>
  <r>
    <x v="3"/>
    <x v="7"/>
    <x v="1"/>
    <x v="1"/>
    <s v="町内自治会あての回覧物の見直し"/>
    <s v="市民局"/>
    <s v="地域振興課"/>
    <s v="全庁"/>
    <s v="市政に関する情報提供を目的として町内自治会あてに送付している回覧物について、回覧物の厳選、発送回数の削減や発送日の集中化等の事務の見直しを行います。"/>
    <s v=""/>
    <s v=""/>
    <s v=""/>
    <s v=""/>
    <s v=""/>
    <s v=""/>
    <s v=""/>
    <s v=""/>
    <s v=""/>
    <s v=""/>
    <s v=""/>
    <s v="町内自治会あての回覧物の見直し"/>
    <n v="1"/>
    <s v=""/>
    <s v=""/>
    <s v=""/>
    <s v=""/>
    <s v=""/>
    <s v=""/>
    <s v=""/>
    <s v=""/>
    <s v=""/>
    <s v=""/>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n v="0"/>
    <s v="・回覧物の削減や内容の精査について全庁へ依頼しました。（H23.1.17 依頼）_x000a_・新年度の回覧物発送予定を照会し、発送予定日の重複がないか確認しました。（44件の回答あり）_x000a_・発送予定日が重複している回覧物について、同封して発送するよう調整しました。（3課合同での発送を1件実施）_x000a_・インターネットモニターアンケートを活用し、市民の回覧物等に対する意識調査を行いました。（H23.2.23～H23.3.2実施。回答1,076件）"/>
    <s v="前年度比で48件の減"/>
    <n v="0"/>
    <n v="0"/>
    <n v="0"/>
    <n v="0"/>
    <s v="－"/>
    <s v="－"/>
    <s v=""/>
    <n v="0"/>
    <x v="0"/>
    <n v="1"/>
  </r>
  <r>
    <x v="3"/>
    <x v="7"/>
    <x v="1"/>
    <x v="1"/>
    <s v="地球温暖化対策に関する関連計画の統合"/>
    <s v="環境局"/>
    <s v="環境保全課"/>
    <s v=""/>
    <s v="地球温暖化対策の推進に関する法律の改正に基づき、既存計画である地球温暖化防止実行計画、地球温暖化対策地域推進計画の統合に加え、地球温暖化対策を体系的、総合的に推進するため相互に関連の深い新エネルギービジョンについても統合した新たな実行計画を作成します。"/>
    <s v=""/>
    <s v=""/>
    <s v=""/>
    <s v=""/>
    <s v=""/>
    <s v=""/>
    <s v=""/>
    <s v=""/>
    <s v=""/>
    <s v=""/>
    <s v=""/>
    <s v="地球温暖化対策に関する関連計画の統合"/>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千葉市地球温暖化対策地域推進計画」、「千葉市地球温暖化対策防止実行計画」、「新エネルギービジョン」を統合した、新たな「地球温暖化対策実行計画」の策定に向けて協議・検討を重ね、計画原案を作成し千葉市環境審議会に諮問を行った。_x000a_　しかしながら、計画に盛り込まれる市域での対策や広域的な対策のよりどころとなる「地球温暖化対策基本法」の制定が見送られてことを受け、計画策定を一年間延長し、平成23年度に策定することとした。"/>
    <s v=""/>
    <n v="0"/>
    <n v="0"/>
    <n v="0"/>
    <n v="0"/>
    <s v="－"/>
    <s v="－"/>
    <s v=""/>
    <n v="0"/>
    <x v="0"/>
    <s v=""/>
  </r>
  <r>
    <x v="3"/>
    <x v="7"/>
    <x v="1"/>
    <x v="1"/>
    <s v="水環境保全計画等の関連計画の統合"/>
    <s v="環境局"/>
    <s v="環境保全課"/>
    <s v=""/>
    <s v="相互に関連の深い水環境保全計画、地下水保全計画及び生活排水対策推進計画を統合し、重複する業務等を一体化します。"/>
    <s v=""/>
    <s v=""/>
    <s v=""/>
    <s v=""/>
    <s v=""/>
    <s v=""/>
    <s v=""/>
    <s v=""/>
    <s v=""/>
    <s v=""/>
    <s v=""/>
    <s v="水環境保全計画等の関連計画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水環境保全計画、地下水保全計画及び生活排水対策推進計画を統合し、重複する業務等の一体化を図り、平成23年4月に新たな水環境保全計画を策定しました。"/>
    <s v=""/>
    <n v="0"/>
    <n v="0"/>
    <n v="0"/>
    <n v="0"/>
    <s v="－"/>
    <s v="－"/>
    <s v=""/>
    <n v="0"/>
    <x v="0"/>
    <n v="1"/>
  </r>
  <r>
    <x v="3"/>
    <x v="7"/>
    <x v="1"/>
    <x v="1"/>
    <s v="都市景観審議会と屋外広告物審議会の統合"/>
    <s v="都市局"/>
    <s v="都市計画課"/>
    <s v=""/>
    <s v="都市景観条例と屋外広告物条例の連携を強化するため、都市景観審議会と屋外広告物審議会を統合し、併せて事務の効率化を図ります。"/>
    <s v=""/>
    <s v=""/>
    <s v=""/>
    <s v=""/>
    <s v=""/>
    <s v=""/>
    <s v=""/>
    <s v=""/>
    <s v=""/>
    <s v=""/>
    <s v=""/>
    <s v="都市景観審議会と屋外広告物審議会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都市景観審議会と屋外広告物審議会を統合し、景観総合審議会を設置しました。"/>
    <s v=""/>
    <n v="0"/>
    <n v="0"/>
    <n v="0"/>
    <n v="0"/>
    <s v="－"/>
    <s v="－"/>
    <s v=""/>
    <n v="0"/>
    <x v="0"/>
    <n v="1"/>
  </r>
  <r>
    <x v="3"/>
    <x v="7"/>
    <x v="1"/>
    <x v="1"/>
    <s v="開票事務実施方法の見直し"/>
    <s v="選挙管理委員会事務局"/>
    <n v="0"/>
    <s v=""/>
    <s v="効率的で迅速な開票事務を行うため、目標設定やマニュアル化など、開票事務の実施方法を見直します。_x000a__x000a_目標設定、マニュアル化、研修、リハーサルなどの手法により、開票事務の効率化を図ります。_x000a_開票事務マニュアルを見直し、開票事務の進行管理に携わる選管職員に対し研修を行う。_x000a__x000a__x000a_市区の選管職員でプロジェクトチームを立ち上げ、開票の進め方について話し合い、各区で目標を設定した上で、情報を共有化する。_x000a__x000a__x000a_事前のリハーサルだけでなく、前もってシミュレーションを重ね、あらゆる事態に対応できるよう準備を行う。_x000a__x000a_（目標）_x000a_H25参議院選挙_x000a_ 平均終了時間　11:55　（30分短縮）"/>
    <s v="開票時間の短縮（Ｈ２５年参議院選挙）"/>
    <s v=""/>
    <s v=""/>
    <s v="３０分"/>
    <s v=""/>
    <s v=""/>
    <s v=""/>
    <s v="（Ｈ２５年度）"/>
    <s v=""/>
    <s v=""/>
    <s v=""/>
    <s v="プロジェクトチームの設置"/>
    <s v=""/>
    <n v="1"/>
    <s v=""/>
    <s v=""/>
    <s v=""/>
    <s v=""/>
    <s v=""/>
    <s v=""/>
    <n v="1"/>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n v="0"/>
    <s v="７月に参議院選挙が実施され、開票作業に特に大きなトラブルはなかったものの、開票事務を円滑に進めるノウハウを持っている職員が減ってきており、２３年４月の統一地方選挙に向けて、区選管職員を対象に選挙事務全般に関して計８回の研修を行った。"/>
    <s v=""/>
    <n v="0"/>
    <n v="0"/>
    <n v="0"/>
    <n v="0"/>
    <s v="－"/>
    <s v="－"/>
    <s v="一般従事者についても、通常業務に支障のない範囲で、説明会の内容充実を検討する。"/>
    <n v="0"/>
    <x v="0"/>
    <s v=""/>
  </r>
  <r>
    <x v="3"/>
    <x v="8"/>
    <x v="1"/>
    <x v="1"/>
    <s v="指定管理者制度の活用による公の施設の管理運営の合理化"/>
    <s v="総合政策局"/>
    <s v="行政改革推進課"/>
    <s v="関係局"/>
    <s v="指定管理者制度を活用することにより、市民サービスの向上や効果的・効率的な施設管理が可能な公の施設については、積極的に制度を導入します。"/>
    <s v=""/>
    <s v=""/>
    <s v=""/>
    <s v=""/>
    <s v=""/>
    <s v=""/>
    <s v=""/>
    <s v=""/>
    <s v=""/>
    <s v=""/>
    <s v=""/>
    <s v="新規施設への指定管理者制度の導入"/>
    <s v=""/>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新規施設である土気いきいきセンター及び中田都市農業交流センターに、指定管理者制度を導入しました。"/>
    <s v="－"/>
    <n v="0"/>
    <n v="0"/>
    <n v="0"/>
    <n v="0"/>
    <s v="－"/>
    <s v="－"/>
    <s v=""/>
    <n v="0"/>
    <x v="0"/>
    <n v="1"/>
  </r>
  <r>
    <x v="3"/>
    <x v="8"/>
    <x v="1"/>
    <x v="1"/>
    <s v="ちば市民便利帳の官民協働発行"/>
    <s v="総合政策局"/>
    <s v="広報課"/>
    <s v=""/>
    <s v="市が経費を負担することなく実用性の高い冊子を発行するため、民間企業との協働により、民間企業が冊子内の広告料収入を基に制作して市内の全戸に配布します。"/>
    <s v="発行経費の削減額"/>
    <s v="－"/>
    <s v="(-)"/>
    <s v="H22年度比_x000a_26百万円_x000a_削減"/>
    <s v="(H23年度)"/>
    <s v=""/>
    <s v=""/>
    <s v=""/>
    <s v=""/>
    <s v=""/>
    <s v=""/>
    <s v="官民協働発行に関する協定の締結"/>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プロポーザル方式により、協働事業者を決定。_x000a_市が行政情報の校正を担当し、民間業者が企画記事や医療機関、地域情報などを掲載し実用性を高めた。_x000a_民間の事業者が広告料収入を発行経費に充当。市の歳出負担はゼロだった。_x000a_"/>
    <s v="削減額_x000a_２６，０００，０００円"/>
    <n v="0"/>
    <n v="0"/>
    <n v="0"/>
    <n v="0"/>
    <s v="ポスティングにより市内全戸に配布。"/>
    <s v="－"/>
    <s v="広告の応募は景気にかなり左右されるため、制作費用の予算見積が難しい。広告が集まらずに官民協働発行から市の単独発行に戻す政令市もある。_x000a_平成２３年度末の台帳更新の際、工程表の「ちば市民便利帳の配布」について、「ちば市民便利帳の全戸配布」に変更し、Ｈ２４年度以降の「継続実施」は削除。_x000a_行政改革推進課　大須賀さんと協議済み"/>
    <n v="0"/>
    <x v="0"/>
    <n v="1"/>
  </r>
  <r>
    <x v="3"/>
    <x v="8"/>
    <x v="1"/>
    <x v="1"/>
    <s v="介護保険サービス事業者情報ＰＲ用冊子（サービス事業ガイドブック）のフリーペーパー化"/>
    <s v="保健福祉局"/>
    <s v="介護保険課"/>
    <s v=""/>
    <s v="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
    <s v="発行経費の削減額"/>
    <s v="－"/>
    <s v="(-)"/>
    <s v="H22年度比_x000a_2,436千円_x000a_削減"/>
    <s v="(H23年度)"/>
    <s v=""/>
    <s v=""/>
    <s v=""/>
    <s v=""/>
    <s v=""/>
    <s v=""/>
    <s v="ガイドブックのフリーペーパー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度３月（平成２３年３月）に、ガイドブックをフリーペーパー化した。"/>
    <s v="２,４３６千円削減"/>
    <n v="0"/>
    <n v="0"/>
    <n v="0"/>
    <n v="0"/>
    <s v="－"/>
    <s v="－"/>
    <s v=""/>
    <n v="0"/>
    <x v="0"/>
    <n v="1"/>
  </r>
  <r>
    <x v="3"/>
    <x v="8"/>
    <x v="1"/>
    <x v="1"/>
    <s v="母子保健事業関連パンフレット作成の見直し"/>
    <s v="保健福祉局"/>
    <s v="健康支援課"/>
    <s v=""/>
    <s v="市が経費を負担することなく予防接種等の母子保健事業についてのパンフレットを市民に配布するため、民間企業の地域貢献事業と連携して作成します。"/>
    <s v="発行経費の削減額"/>
    <s v="－"/>
    <s v="(-)"/>
    <s v="H22年度比_x000a_82千円_x000a_削減"/>
    <s v="(H23年度)"/>
    <s v=""/>
    <s v=""/>
    <s v=""/>
    <s v=""/>
    <s v=""/>
    <s v=""/>
    <s v="パンフレットの作成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が経費を負担することなく母子保健事業についてのパンフレットを市民に配布するため民間企業の地域貢献事業と連携して作成した。"/>
    <s v="_x000a_82千円_x000a_削減"/>
    <n v="0"/>
    <n v="0"/>
    <n v="0"/>
    <n v="0"/>
    <s v="－"/>
    <s v="－"/>
    <s v=""/>
    <n v="0"/>
    <x v="0"/>
    <n v="1"/>
  </r>
  <r>
    <x v="3"/>
    <x v="8"/>
    <x v="1"/>
    <x v="1"/>
    <s v="新港清掃工場への長期責任型運営維持管理委託の導入"/>
    <s v="環境局"/>
    <s v="施設課"/>
    <s v=""/>
    <s v="新港清掃工場の管理運営を、法定点検、修繕等も含め、包括的に複数年度にわたり、民間に委託することにより、コスト削減、財政負担の平準化を図ります。"/>
    <s v="維持管理経費の削減"/>
    <s v="－"/>
    <s v="(-)"/>
    <s v="7年間で2,961百万円削減"/>
    <s v="(H23～H29)"/>
    <s v=""/>
    <s v=""/>
    <s v=""/>
    <s v=""/>
    <s v=""/>
    <s v=""/>
    <s v="長期責任型運営維持管理委託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総合評価一般競争入札により落札者を決定後、事業契約を締結しました。"/>
    <s v=""/>
    <n v="0"/>
    <n v="0"/>
    <n v="0"/>
    <n v="0"/>
    <s v="－"/>
    <s v="－"/>
    <s v=""/>
    <n v="0"/>
    <x v="0"/>
    <s v=""/>
  </r>
  <r>
    <x v="3"/>
    <x v="8"/>
    <x v="1"/>
    <x v="1"/>
    <s v="汚水処理施設等（最終処分場）への長期責任型運営維持管理委託の導入"/>
    <s v="環境局"/>
    <s v="施設課"/>
    <s v=""/>
    <s v="最終処分場に付設する汚水処理施設等の管理運営を、修繕等を含め、包括的に複数年度にわたり民間に委託することにより、コスト削減、財政負担の平準化を図ります。"/>
    <s v="維持管理経費の削減"/>
    <s v="－"/>
    <s v="(-)"/>
    <s v="10年間で490百万円削減"/>
    <s v="(H25～H34)"/>
    <s v=""/>
    <s v=""/>
    <s v=""/>
    <s v=""/>
    <s v=""/>
    <s v=""/>
    <s v="実施方針の策定"/>
    <s v=""/>
    <n v="1"/>
    <s v=""/>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長期責任型運営維持管理の導入可能性調査を行い、コスト削減が見込まれるとの結果を得ました。"/>
    <s v=""/>
    <n v="0"/>
    <n v="0"/>
    <n v="0"/>
    <n v="0"/>
    <s v="－"/>
    <s v="－"/>
    <s v=""/>
    <n v="0"/>
    <x v="0"/>
    <s v=""/>
  </r>
  <r>
    <x v="3"/>
    <x v="8"/>
    <x v="1"/>
    <x v="1"/>
    <s v="中央卸売市場の維持管理委託の見直し"/>
    <s v="経済農政局"/>
    <s v="中央卸売市場管理課"/>
    <s v=""/>
    <s v="中央卸売市場の維持管理委託について、遠隔監視システムの導入による人件費の削減及び、複数年にわたる契約を行うことで、経費の削減を図ります。"/>
    <s v="維持管理経費の削減"/>
    <s v="－"/>
    <s v="(-)"/>
    <s v="H21年度比_x000a_2.6百万円_x000a_削減"/>
    <s v="(H22年度)"/>
    <s v=""/>
    <s v=""/>
    <s v=""/>
    <s v=""/>
    <s v=""/>
    <s v=""/>
    <s v="委託内容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中央卸売市場の電気・機械設備維持管理業務委託について、遠隔監視システムを導入し、かつ、長期継続契約（３年間）に移行したことにより、委託料の削減が可能となった。"/>
    <s v="削減額_x000a_２，６００千円"/>
    <n v="0"/>
    <n v="0"/>
    <n v="0"/>
    <n v="0"/>
    <s v="－"/>
    <s v="－"/>
    <s v=""/>
    <n v="0"/>
    <x v="0"/>
    <n v="1"/>
  </r>
  <r>
    <x v="3"/>
    <x v="8"/>
    <x v="1"/>
    <x v="1"/>
    <s v="稲毛海浜公園教養施設の管理の見直し"/>
    <s v="都市局"/>
    <s v="公園管理課"/>
    <s v=""/>
    <s v="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
    <s v=""/>
    <s v=""/>
    <s v=""/>
    <s v=""/>
    <s v=""/>
    <s v=""/>
    <s v=""/>
    <s v=""/>
    <s v=""/>
    <s v=""/>
    <s v=""/>
    <s v="管理運営の方針決定"/>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利用者アンケートの実施_x000a_指定管理者ヒアリングの実施_x000a_利用促進方策の検討"/>
    <s v=""/>
    <n v="0"/>
    <n v="0"/>
    <n v="0"/>
    <n v="0"/>
    <s v="－"/>
    <s v="－"/>
    <s v="平成22年度　　利用者アンケート実施・指定管理者ヒアリング実施・利用促進方策の検討　　_x000a__x000a_　　　23年度　　インターネットモニターアンケートの実施（6月）_x000a_　　　　　　　　　　野外音楽堂及び民間航空記念館の有料施設について、未利用時の無料開放の実施（7～8月頃　試験導入予定）_x000a_　　　　　　　　　　稲毛記念館及び海星庵、日本庭園のパッケージ利用の検討　　"/>
    <n v="0"/>
    <x v="0"/>
    <s v=""/>
  </r>
  <r>
    <x v="3"/>
    <x v="8"/>
    <x v="0"/>
    <x v="0"/>
    <s v="外国語指導助手の民間委託化推進"/>
    <s v="教育委員会"/>
    <s v="学校教育部"/>
    <s v="指導課"/>
    <s v="　現計画により平成17年度から、継続的、計画的に取り組んでいるところです。教育効果を高めるため、各中学校に配置している外国語指導助手について、民間事業者への委託化を推進します。"/>
    <s v=""/>
    <s v=""/>
    <s v=""/>
    <s v=""/>
    <s v=""/>
    <s v="外国語指導助手の民間委託化推進による経費の削減"/>
    <s v=""/>
    <s v=""/>
    <s v=""/>
    <s v=""/>
    <s v=""/>
    <s v="外国語指導助手の削減"/>
    <n v="1"/>
    <n v="1"/>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7月で契約期間３年が終了する外国語指導助手１名の補充は行わず、外国語指導助手を４名とし、９月から民間委託による外国人講師を15名としました。外国語指導助手４名（契約３年目1名、２年目３名）のうち、再契約を希望しない者が１名出たため、民間委託から１名補充しました。そのため、9月からの配置は外国語指導助手3名、外国人講師16名としました。"/>
    <s v="削減額_x000a_5,123千円"/>
    <n v="0"/>
    <n v="0"/>
    <n v="0"/>
    <n v="0"/>
    <s v="－"/>
    <s v="－"/>
    <s v="・外国語指導助手との契約は単年度契約が基本である。契約団体と外国語指導助手が合意した場合には再契約ができる。再契約は２回行うことができる。契約期間が３年に満たない外国語指導助手と再契約しない場合は、市の状況について十分に説明する必要がある。_x000a_・民間委託業者については、選定を公正・公平に行い、本市の教育に最も資する業者を選定する。_x000a_・業務委託契約では、外国人講師に直接指揮命令や、授業の打合せはできないため、要望や授業計画は事前に委託会社に伝えることを各学校に指導している。"/>
    <n v="0"/>
    <x v="0"/>
    <n v="1"/>
  </r>
  <r>
    <x v="3"/>
    <x v="9"/>
    <x v="1"/>
    <x v="1"/>
    <s v="みやこ児童交通公園事業の廃止"/>
    <s v="市民局"/>
    <s v="地域振興課"/>
    <n v="0"/>
    <s v="交通安全教育を効率的・効果的に実施するため、交通安全教育を目的とする公園施設を花見川緑地交通公園に集約し、みやこ児童交通公園を廃止します。"/>
    <s v=""/>
    <s v=""/>
    <s v=""/>
    <s v=""/>
    <s v=""/>
    <s v=""/>
    <s v=""/>
    <s v=""/>
    <s v=""/>
    <s v=""/>
    <s v=""/>
    <s v="みやこ児童交通公園事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１日付で廃止。"/>
    <n v="0"/>
    <n v="0"/>
    <n v="0"/>
    <n v="0"/>
    <n v="0"/>
    <s v="－"/>
    <s v="－"/>
    <s v=""/>
    <n v="0"/>
    <x v="0"/>
    <n v="1"/>
  </r>
  <r>
    <x v="3"/>
    <x v="9"/>
    <x v="3"/>
    <x v="5"/>
    <s v="健康増進センターの廃止"/>
    <s v="保健福祉局"/>
    <s v="健康企画課"/>
    <s v=""/>
    <s v="健康度測定受診者の３分の２以上が市職員の定期健診であり市民の利用する割合が低く、民間の健診機関などによる受診の機会も増えたことなどから廃止します。"/>
    <s v="経費の削減額"/>
    <s v="－"/>
    <s v="(-)"/>
    <s v="H23年度比161百万円削減"/>
    <s v="(H24年度)"/>
    <s v=""/>
    <s v=""/>
    <s v=""/>
    <s v=""/>
    <s v=""/>
    <s v=""/>
    <s v="健康増進センターの廃止"/>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健康増進センターの廃止に伴い必要となる関係予算について、２３年度予算に反映させるとともに、平成２４年３月末の廃止に向けた作業スケジュールの検討を行った。"/>
    <s v=""/>
    <n v="0"/>
    <n v="0"/>
    <n v="0"/>
    <n v="0"/>
    <s v="－"/>
    <s v="－"/>
    <s v="１．市政だよりによる施設廃止の周知（４／１５号）_x000a_２．平成２４年第１回定例会にて、関係条例等を改正予定"/>
    <n v="0"/>
    <x v="1"/>
    <s v=""/>
  </r>
  <r>
    <x v="3"/>
    <x v="9"/>
    <x v="1"/>
    <x v="1"/>
    <s v="児童福祉センターの廃止"/>
    <s v="こども未来局"/>
    <s v="健全育成課"/>
    <s v=""/>
    <s v="市内６か所にある児童福祉センターについては、当初の目的を達成したことから、協議が整った施設から段階的に廃止します。"/>
    <s v="経費の削減額"/>
    <s v="－"/>
    <s v="(-)"/>
    <s v="H22年度比_x000a_4,617千円_x000a_削減"/>
    <s v="(H25年度)"/>
    <s v=""/>
    <s v=""/>
    <s v=""/>
    <s v=""/>
    <s v=""/>
    <s v=""/>
    <s v="地元自治会等との協議"/>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市内６か所にある児童福祉センターのうち１か所（園生児童福祉センター）については、地元自治会等との協議が整ったため、平成２２年度末をもって廃止しました。また、他の５か所についても指定管理委託料の見直しを実施し、平成２３年度当初予算額の削減に努めました。"/>
    <s v="H23年度当初予算額において、666千円削減"/>
    <n v="0"/>
    <n v="0"/>
    <n v="0"/>
    <n v="0"/>
    <s v="－"/>
    <s v="－"/>
    <s v=""/>
    <n v="0"/>
    <x v="0"/>
    <n v="1"/>
  </r>
  <r>
    <x v="3"/>
    <x v="9"/>
    <x v="1"/>
    <x v="1"/>
    <s v="幸老人センターの廃止"/>
    <s v="保健福祉局"/>
    <s v="高齢施設課"/>
    <s v=""/>
    <s v="幸老人センターについては、施設の老朽化等の問題があるため、幸児童福祉センターの廃止に合わせ廃止するとともに、代替施設の検討を行う。"/>
    <s v="経費の削減額"/>
    <s v="－"/>
    <s v="(-)"/>
    <s v="H23年度比_x000a_372千円_x000a_削減"/>
    <s v="(H25年度)"/>
    <s v=""/>
    <s v=""/>
    <s v=""/>
    <s v=""/>
    <s v=""/>
    <s v=""/>
    <s v="地元自治会等との協議"/>
    <s v=""/>
    <n v="1"/>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_x000a_・平成２３年度からの幸老人センターの指定管理更新にあたり、地元自治会に２年後の廃止と代替施設の検討を説明し、平成２４年度末までの指定管理を地元自治会と契約更新した。_x000a_・平成23年度　指定管理委託料：３３８千円"/>
    <n v="0"/>
    <x v="0"/>
    <s v=""/>
  </r>
  <r>
    <x v="3"/>
    <x v="9"/>
    <x v="1"/>
    <x v="1"/>
    <s v="六方浄化施設の廃止"/>
    <s v="環境局"/>
    <s v="環境規制課"/>
    <s v=""/>
    <s v="水質の改善により排水路浄化施設の廃止要件を満たしたため、六方浄化施設を廃止します。"/>
    <s v="経費の削減額"/>
    <s v="－"/>
    <s v="(-)"/>
    <s v="H22年度比_x000a_3,408千円_x000a_削減"/>
    <s v="(H23年度)"/>
    <s v=""/>
    <s v=""/>
    <s v=""/>
    <s v=""/>
    <s v=""/>
    <s v=""/>
    <s v="浄化施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六方浄化施設を廃止。_x000a_廃止に伴う経費の削減を平成２３年度予算に反映させた。"/>
    <s v="平成２３年度予算ベース_x000a_6,926千円の削減"/>
    <n v="0"/>
    <n v="0"/>
    <n v="0"/>
    <n v="0"/>
    <s v="－"/>
    <s v="－"/>
    <s v=""/>
    <n v="0"/>
    <x v="0"/>
    <n v="1"/>
  </r>
  <r>
    <x v="3"/>
    <x v="9"/>
    <x v="1"/>
    <x v="1"/>
    <s v="大気汚染常時監視測定局の統廃合"/>
    <s v="環境局"/>
    <s v="環境規制課"/>
    <s v=""/>
    <s v="大気の状況が概ね環境基準以下に改善されたため、微小粒子状物質（PM2.5）や光化学オキシダント等の監視体制の強化を図りつつ、測定局の統廃合を行います。"/>
    <s v="測定局数"/>
    <s v="27局"/>
    <s v="(H21年度)"/>
    <s v="18局"/>
    <s v="(H24年度)"/>
    <s v=""/>
    <s v=""/>
    <s v=""/>
    <s v=""/>
    <s v=""/>
    <s v=""/>
    <s v="測定局の統廃合"/>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環境審議会に大気環境測定局の統廃合について諮問し、下部組織の大気環境保全専門委員会で大気環境監視体制の見直しについて審議・検討いただき、９月２４日に環境審議会より答申（２７局→１８局）を得た。"/>
    <s v="－"/>
    <n v="0"/>
    <n v="0"/>
    <n v="0"/>
    <n v="0"/>
    <s v="－"/>
    <s v="－"/>
    <s v=""/>
    <n v="0"/>
    <x v="0"/>
    <s v=""/>
  </r>
  <r>
    <x v="3"/>
    <x v="10"/>
    <x v="1"/>
    <x v="1"/>
    <s v="外郭団体への人的関与の見直し"/>
    <s v="総務局、総合政策局"/>
    <s v="人事課、行政改革推進課"/>
    <s v="関係局"/>
    <s v="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
    <s v="外郭団体に派遣している職員数"/>
    <s v="113人"/>
    <s v="(H21.4.1)"/>
    <s v="原則全て_x000a_引き揚げ"/>
    <s v="(H25.4.1)"/>
    <s v=""/>
    <s v=""/>
    <s v=""/>
    <s v=""/>
    <s v=""/>
    <s v=""/>
    <s v="派遣職員の引き揚げ"/>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千葉市外郭団体経営見直し指針（改定版）」による見直しの対象となっている外郭団体（平成22年4月1日現在で17団体）について、平成22年4月1日現在で31人であった市ＯＢ職員の常勤役員数を6人削減しました。_x000a_また、同日現在で103人であった派遣職員のうち、49人の引揚げを行いました。"/>
    <s v="外郭団体に派遣している職員数：54人_x000a_（H23.4.1現在）"/>
    <n v="0"/>
    <n v="0"/>
    <n v="0"/>
    <n v="0"/>
    <s v="－"/>
    <s v="－"/>
    <s v=""/>
    <n v="0"/>
    <x v="0"/>
    <n v="1"/>
  </r>
  <r>
    <x v="3"/>
    <x v="10"/>
    <x v="1"/>
    <x v="1"/>
    <s v="外郭団体への財政的関与の見直し"/>
    <s v="総合政策局、財政局"/>
    <s v="行政改革推進課_x000a_財政課"/>
    <s v="関係局"/>
    <s v="外郭団体の経営努力を促進し、自主性・自立性を高めるため、競争性のない随意契約による事業や再委託率の高い事業については、委託のあり方を見直します。_x000a_また外郭団体への補助金についても、公益性等から補助の必要性を精査するとともに、平成25年度までに、平成21年度補助金額から4億円以上削減します。"/>
    <s v="外郭団体補助金の削減"/>
    <s v="－"/>
    <s v="(-)"/>
    <s v="H21年度比_x000a_4億円削減"/>
    <s v="(H25年度)"/>
    <s v=""/>
    <s v=""/>
    <s v=""/>
    <s v=""/>
    <s v=""/>
    <s v=""/>
    <s v="補助金・委託料の見直し"/>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外郭団体への委託のあり方については、平成23年度に外郭団体の事務事業の見直しを行うこととしました。_x000a_また、外郭団体への補助金を削減する取組みとして、千葉市動物公園協会の解散に向けた事業の縮小を行ったほか、市からの派遣職員103人のうち49人の引揚げを行いました。"/>
    <s v="補助金削減額_x000a_149,797千円_x000a_（H23年度予算比）"/>
    <n v="0"/>
    <n v="0"/>
    <n v="0"/>
    <n v="0"/>
    <s v="－"/>
    <s v="－"/>
    <s v="外郭団体への補助金予算額の推移（株式会社4社を除く）_x000a_○H21年度補助金予算額：2,247,703千円_x000a_○H22年度補助金予算額：1,995,204千円_x000a_○H23年度補助金予算額：2,097,906千円（H21年度予算比：149,797千円の減額、H22年度予算比：102,702千円の増額）_x000a_＜H23年度予算増額の主な理由＞_x000a_社会福祉協議会の業務増等（コミュニティソーシャルワーカー）：67,295千円_x000a_※動物公園協会運営補助金は、28,298千円の減額"/>
    <n v="0"/>
    <x v="0"/>
    <n v="1"/>
  </r>
  <r>
    <x v="3"/>
    <x v="10"/>
    <x v="1"/>
    <x v="1"/>
    <s v="外郭団体の公益法人制度改革に向けた取組みの支援"/>
    <s v="総合政策局"/>
    <s v="行政改革推進課"/>
    <s v="関係局"/>
    <s v="公益法人の制度改革を踏まえ、公益法人の認定を目指す団体については、団体の求めに応じ、公益認定申請に向けた取組みを支援します。"/>
    <s v=""/>
    <s v=""/>
    <s v=""/>
    <s v=""/>
    <s v=""/>
    <s v=""/>
    <s v=""/>
    <s v=""/>
    <s v=""/>
    <s v=""/>
    <s v=""/>
    <s v="公益認定に向けた支援"/>
    <n v="1"/>
    <n v="1"/>
    <n v="1"/>
    <n v="1"/>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公益法人制度改革を踏まえた市職員の外郭団体役員への就任の在り方等について情報提供を行うなど、各団体の公益認定申請に向けた取組みを支援しました。_x000a_また、財団法人千葉市防災普及公社については、平成23年3月24日に千葉県知事から公益認定を受け、同年4月1日に公益財団法人に移行しました。"/>
    <s v=""/>
    <n v="0"/>
    <n v="0"/>
    <n v="0"/>
    <n v="0"/>
    <s v="－"/>
    <s v="－"/>
    <s v=""/>
    <n v="0"/>
    <x v="0"/>
    <n v="1"/>
  </r>
  <r>
    <x v="3"/>
    <x v="10"/>
    <x v="1"/>
    <x v="1"/>
    <s v="外郭団体の統廃合"/>
    <s v="総合政策局"/>
    <s v="行政改革推進課"/>
    <s v="関係局"/>
    <s v="事業の必要性、行政関与の必要性及び事業の効率性等を総合的に考慮し、外郭団体の統合等を行います。"/>
    <s v="外郭団体数"/>
    <s v="21団体"/>
    <s v="(H21末)"/>
    <s v="18団体"/>
    <s v="(H23末)"/>
    <s v=""/>
    <s v=""/>
    <s v=""/>
    <s v=""/>
    <s v=""/>
    <s v=""/>
    <s v="指針の改定"/>
    <s v=""/>
    <n v="1"/>
    <s v=""/>
    <s v=""/>
    <s v=""/>
    <s v=""/>
    <n v="1"/>
    <s v=""/>
    <s v=""/>
    <s v=""/>
    <s v=""/>
    <s v=""/>
    <n v="1"/>
    <s v=""/>
    <s v=""/>
    <s v=""/>
    <s v=""/>
    <s v=""/>
    <s v=""/>
    <n v="1"/>
    <s v=""/>
    <s v=""/>
    <s v=""/>
    <s v=""/>
    <s v=""/>
    <s v=""/>
    <s v=""/>
    <s v=""/>
    <s v=""/>
    <s v=""/>
    <s v=""/>
    <s v=""/>
    <s v=""/>
    <s v=""/>
    <s v=""/>
    <s v=""/>
    <s v=""/>
    <s v=""/>
    <s v=""/>
    <s v=""/>
    <s v=""/>
    <s v=""/>
    <s v=""/>
    <s v=""/>
    <s v=""/>
    <s v=""/>
    <s v=""/>
    <s v=""/>
    <s v=""/>
    <s v=""/>
    <s v=""/>
    <s v=""/>
    <s v=""/>
    <n v="1"/>
    <s v=""/>
    <s v=""/>
    <s v=""/>
    <s v=""/>
    <n v="1"/>
    <s v=""/>
    <s v=""/>
    <s v=""/>
    <s v=""/>
    <s v=""/>
    <s v=""/>
    <s v=""/>
    <s v=""/>
    <s v=""/>
    <s v=""/>
    <s v=""/>
    <s v=""/>
    <s v=""/>
    <s v=""/>
    <s v=""/>
    <s v=""/>
    <s v=""/>
    <s v=""/>
    <s v=""/>
    <s v=""/>
    <s v=""/>
    <s v=""/>
    <s v=""/>
    <s v=""/>
    <s v=""/>
    <s v=""/>
    <s v=""/>
    <n v="0"/>
    <s v="平成23年3月1日に産業振興財団と勤労者福祉サービスセンターを統合（産業振興財団を存続団体とする吸収合併）し、同年3月31日に土地開発公社を解散しました。"/>
    <s v="外郭団体数_x000a_19団体（H23.4..1現在）"/>
    <n v="0"/>
    <n v="0"/>
    <n v="0"/>
    <n v="0"/>
    <s v="－"/>
    <s v="－"/>
    <s v=""/>
    <n v="0"/>
    <x v="0"/>
    <n v="1"/>
  </r>
  <r>
    <x v="4"/>
    <x v="11"/>
    <x v="1"/>
    <x v="1"/>
    <s v="組織横断的なプロジェクトチームの活用"/>
    <s v="総合政策局"/>
    <s v="行政改革推進課"/>
    <s v=""/>
    <s v="既存の組織の枠組みでは、効果的な対応が難しい行政改革の課題に対しては、組織横断的なプロジェクトチームを設置し、チームによる解決策の企画・立案を行います。"/>
    <s v=""/>
    <s v=""/>
    <s v=""/>
    <s v=""/>
    <s v=""/>
    <s v=""/>
    <s v=""/>
    <s v=""/>
    <s v=""/>
    <s v=""/>
    <s v=""/>
    <s v="プロジェクトチームの活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照会・調査等の内部事務に係る課題の抽出や解決等の検討を行うため、関係課担当者による、織横断的なワーキンググループを設置・活用しました。"/>
    <s v="-"/>
    <n v="0"/>
    <n v="0"/>
    <n v="0"/>
    <n v="0"/>
    <s v="－"/>
    <s v="－"/>
    <s v=""/>
    <n v="0"/>
    <x v="0"/>
    <n v="1"/>
  </r>
  <r>
    <x v="4"/>
    <x v="12"/>
    <x v="1"/>
    <x v="1"/>
    <s v="区役所と土木事務所、環境事業所及び公園緑地事務所の役割の見直し"/>
    <s v="総務局  人事課"/>
    <s v="市民局  区政課"/>
    <s v="環境局、_x000a_都市局、_x000a_建設局、_x000a_各区役所"/>
    <s v="区役所に寄せられる土木、環境、公園に関する相談や問い合わせへの対応を充実させるため、土木事務所、環境事業所及び公園緑地事務所と区役所との役割を見直します。"/>
    <s v="区役所で新たに実施する事業所事務数"/>
    <s v="0"/>
    <s v="(H21末)"/>
    <n v="13"/>
    <s v="(H23末)"/>
    <s v=""/>
    <s v=""/>
    <n v="0"/>
    <s v=""/>
    <s v=""/>
    <s v=""/>
    <s v="執行体制整備・事務移管"/>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平成２３年度から区役所で新たに実施する事業所事務及び区の執行体制を検討しました。_x000a_・区役所で新たに実施する事業所事務　‥‥　16事務_x000a_※当初目標としていた13事務を整理統合し、12事務を区で実施することとし、さらに、公園等の利用調整事務など4事務を加え、合計16事務を新たに区で実施することとした。_x000a_・区の執行体制の整備　‥‥　総務課を地域振興課に統合し、地域づくり支援室、くらし安心室の２室を設置"/>
    <s v="区役所で新たに実施する事業所事務_x000a_16事務"/>
    <n v="0"/>
    <n v="0"/>
    <n v="0"/>
    <n v="0"/>
    <s v="－"/>
    <s v="－"/>
    <s v="【16事務の内訳】　区が実施する事務の種類で分かりやすく整理・集約_x000a_①ごみゼロクリーンデー、②生活道路パトロール、③道路ボランティア支援、④交通安全総点検、⑤ごみ関係物品配布・貸与、⑥ごみ集積所設置届、⑦事業所事務に係る窓口対応充実、⑧道路不法占有物件、⑨道路上放置自動車、⑩道路上放置自転車、⑪道路上不法投棄物、⑫公園等禁止・制限行為、⑬資源物持去り対策、⑭公園等利用調整、⑮道路緊急修繕、⑯道路原材料支給・機材貸出"/>
    <n v="0"/>
    <x v="0"/>
    <s v=""/>
  </r>
  <r>
    <x v="4"/>
    <x v="13"/>
    <x v="1"/>
    <x v="1"/>
    <s v="局・区経営方針の策定"/>
    <s v="総合政策局"/>
    <s v="行政改革推進課"/>
    <s v="全庁"/>
    <s v="局・区の行政改革の推進に向けた取組みや重点施策、重点事業等を掲げた局・区経営方針を毎年度策定し、局・区内職員に周知することにより、職員意識の一体化と、局・区運営の効率化を図ります。"/>
    <s v=""/>
    <s v=""/>
    <s v=""/>
    <s v=""/>
    <s v=""/>
    <s v=""/>
    <s v=""/>
    <s v=""/>
    <s v=""/>
    <s v=""/>
    <s v=""/>
    <s v="幹部メッセージの発信"/>
    <n v="1"/>
    <s v=""/>
    <s v=""/>
    <s v=""/>
    <s v=""/>
    <s v=""/>
    <s v=""/>
    <n v="1"/>
    <s v=""/>
    <s v=""/>
    <s v=""/>
    <s v=""/>
    <s v=""/>
    <s v=""/>
    <s v=""/>
    <n v="1"/>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局・区の幹部の方針を職員に対して周知し、効率的な行政運営を図るため、市のホームページにおいて幹部メッセージの発信を行いました。"/>
    <s v=""/>
    <n v="0"/>
    <n v="0"/>
    <n v="0"/>
    <n v="0"/>
    <s v="－"/>
    <s v="－"/>
    <s v=""/>
    <n v="0"/>
    <x v="0"/>
    <n v="1"/>
  </r>
  <r>
    <x v="0"/>
    <x v="14"/>
    <x v="1"/>
    <x v="1"/>
    <s v="女性消防吏員の職域拡大"/>
    <s v="消防局"/>
    <s v="人事課"/>
    <s v=""/>
    <s v="女性消防吏員の積極的な登用による人材の活用と組織の活性化を図るため、交替制勤務職場への配置を増やし、女性消防吏員の職域を拡大します。"/>
    <s v="職域を拡大した女性消防吏員の人数"/>
    <s v="2人"/>
    <s v="(H21末)"/>
    <s v="6人"/>
    <s v="(H25末)"/>
    <s v=""/>
    <s v=""/>
    <s v=""/>
    <s v=""/>
    <s v=""/>
    <s v=""/>
    <s v="女性消防吏員の配置（花見川消防署）"/>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若葉消防署の建替え移転を、組織的に推進することによって、女性消防職員が交替制勤務に従事できるようハード面の取組を行った。_x000a_　女性消防職員が、交替制勤務に速やかに従事できるように、また男性側を含め職域拡大についての通知を行いソフト面の取組を行った。"/>
    <s v="４人　　　　　　　　　　　　（中央署２人、花見川署２人達成）"/>
    <n v="0"/>
    <n v="0"/>
    <n v="0"/>
    <n v="0"/>
    <s v="－"/>
    <s v="－"/>
    <s v="　平成２２年度までは、消防署の建替えに合わせ職域拡大を推進しています。_x000a_　平成２３年度以降は建替え事業がないため、稲毛、緑、美浜消防署の３署を改修により進めていくこととなります。３ヵ年計画としても提出しております。_x000a_　この中で、２３、２４、２５の３ヵ年で実施設計、施工工事を行い１２名までの勤務が可能となる予定です。"/>
    <n v="0"/>
    <x v="0"/>
    <n v="1"/>
  </r>
  <r>
    <x v="3"/>
    <x v="15"/>
    <x v="0"/>
    <x v="0"/>
    <s v="補助金の削減"/>
    <s v="総合政策局"/>
    <s v="行政改革推進課"/>
    <s v="全庁"/>
    <s v="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
    <s v="恒常的な補助金の削減"/>
    <s v="－"/>
    <s v="(-)"/>
    <s v="H21年度比_x000a_790百万円_x000a_削減"/>
    <s v="(H25年度)"/>
    <n v="0"/>
    <s v=""/>
    <s v=""/>
    <s v=""/>
    <s v=""/>
    <s v=""/>
    <s v="ガイドラインの策定"/>
    <n v="1"/>
    <s v=""/>
    <s v=""/>
    <s v=""/>
    <s v=""/>
    <s v=""/>
    <n v="1"/>
    <s v=""/>
    <s v=""/>
    <s v=""/>
    <s v=""/>
    <s v=""/>
    <n v="1"/>
    <n v="1"/>
    <n v="1"/>
    <n v="1"/>
    <s v=""/>
    <s v=""/>
    <s v=""/>
    <s v=""/>
    <s v=""/>
    <s v=""/>
    <s v=""/>
    <s v=""/>
    <s v=""/>
    <s v=""/>
    <s v=""/>
    <s v=""/>
    <s v=""/>
    <s v=""/>
    <s v=""/>
    <s v=""/>
    <s v=""/>
    <s v=""/>
    <s v=""/>
    <s v=""/>
    <s v=""/>
    <s v=""/>
    <s v=""/>
    <s v=""/>
    <s v=""/>
    <s v=""/>
    <s v=""/>
    <s v=""/>
    <s v=""/>
    <s v=""/>
    <s v=""/>
    <s v=""/>
    <n v="1"/>
    <s v=""/>
    <s v=""/>
    <s v=""/>
    <s v=""/>
    <n v="1"/>
    <s v=""/>
    <s v=""/>
    <s v=""/>
    <s v=""/>
    <n v="1"/>
    <s v=""/>
    <s v=""/>
    <s v=""/>
    <s v=""/>
    <s v=""/>
    <s v=""/>
    <s v=""/>
    <s v=""/>
    <s v=""/>
    <s v=""/>
    <s v=""/>
    <s v=""/>
    <s v=""/>
    <s v=""/>
    <s v=""/>
    <s v=""/>
    <s v=""/>
    <s v=""/>
    <s v=""/>
    <s v=""/>
    <s v=""/>
    <s v=""/>
    <s v=""/>
    <s v=""/>
    <s v=""/>
    <n v="0"/>
    <n v="0"/>
    <n v="0"/>
    <s v="補助金の適正化ガイドラインを策定するとともに、２６件の補助金について、外部委員による公開ヒアリングを実施するなど補助金の見直しに取り組んだ結果、文化事業補助事業等補助金他４４件を廃止・縮減しました。"/>
    <s v="補助金削減額_x000a_112,040千円_x000a_削減率（１4.2％）_x000a_（平成２１年度決算比）"/>
    <n v="0"/>
    <n v="0"/>
    <n v="0"/>
    <n v="0"/>
    <s v="－"/>
    <s v="－"/>
    <s v="平成２１年度決算：恒常的補助金　３３８件、７，４２６百万円（中小企業資金融資利子補助金、企業立地促進事業補助金を除く）_x000a_平成２２年度決算：　廃止１１件、縮減３４件　_x000a_平成２３年度は「補助金の見える化」を実施見込みであり、「工程表」拡充の予定"/>
    <n v="0"/>
    <x v="0"/>
    <n v="1"/>
  </r>
  <r>
    <x v="0"/>
    <x v="14"/>
    <x v="1"/>
    <x v="1"/>
    <s v="人事考課制度の充実と活用"/>
    <s v="総務局"/>
    <s v="人事課"/>
    <s v=""/>
    <s v="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
    <s v="人事考課が人材育成に役立っていると思う職員の割合"/>
    <s v="27.2％"/>
    <s v="(H22年度)"/>
    <s v="35.0％"/>
    <s v="(H25年度)"/>
    <s v=""/>
    <s v=""/>
    <s v=""/>
    <s v=""/>
    <s v=""/>
    <s v=""/>
    <s v="非管理職への人事考課制度の導入"/>
    <n v="1"/>
    <n v="1"/>
    <s v=""/>
    <s v=""/>
    <s v=""/>
    <s v=""/>
    <n v="1"/>
    <n v="1"/>
    <s v=""/>
    <s v=""/>
    <s v=""/>
    <s v=""/>
    <n v="1"/>
    <n v="1"/>
    <s v=""/>
    <s v=""/>
    <s v=""/>
    <s v=""/>
    <s v=""/>
    <s v=""/>
    <s v=""/>
    <s v=""/>
    <s v=""/>
    <s v=""/>
    <s v=""/>
    <s v=""/>
    <s v=""/>
    <s v=""/>
    <s v=""/>
    <s v=""/>
    <s v=""/>
    <s v=""/>
    <s v=""/>
    <s v=""/>
    <s v=""/>
    <s v=""/>
    <s v=""/>
    <s v=""/>
    <s v=""/>
    <s v=""/>
    <s v=""/>
    <s v=""/>
    <s v=""/>
    <s v=""/>
    <s v=""/>
    <s v=""/>
    <s v=""/>
    <s v=""/>
    <n v="1"/>
    <s v=""/>
    <s v=""/>
    <s v=""/>
    <s v=""/>
    <n v="1"/>
    <s v=""/>
    <s v=""/>
    <s v=""/>
    <s v=""/>
    <n v="1"/>
    <s v=""/>
    <s v=""/>
    <s v=""/>
    <s v=""/>
    <s v=""/>
    <s v=""/>
    <s v=""/>
    <s v=""/>
    <s v=""/>
    <s v=""/>
    <s v=""/>
    <s v=""/>
    <s v=""/>
    <s v=""/>
    <s v=""/>
    <s v=""/>
    <s v=""/>
    <s v=""/>
    <s v=""/>
    <s v=""/>
    <s v=""/>
    <s v=""/>
    <s v=""/>
    <s v=""/>
    <s v=""/>
    <s v=""/>
    <s v=""/>
    <n v="0"/>
    <s v="非管理職への人事考課制度の導入・・・人事考課結果の本人開示を非管理職にも実施するとともに、考課結果を昇給に反映させる査定昇給制度を係長級に導入しました。_x000a_課長職に対する多面評価制度の導入・・・「所属長アンケート」として部下が上司を評価する制度を試行実施しました。_x000a_勤務成績不良職員に対する対応等の仕組みの構築・・・他市の事例などの情報収集や調査研究を行いました。"/>
    <s v="調査中（結果は12月頃）"/>
    <n v="0"/>
    <n v="0"/>
    <n v="0"/>
    <n v="0"/>
    <s v="－"/>
    <s v="－"/>
    <s v=""/>
    <n v="0"/>
    <x v="0"/>
    <n v="1"/>
  </r>
  <r>
    <x v="0"/>
    <x v="14"/>
    <x v="1"/>
    <x v="1"/>
    <s v="女性職員の管理職への登用"/>
    <s v="総務局"/>
    <s v="人事課"/>
    <s v=""/>
    <s v="女性職員の積極的な登用による人材の活用と組織の活性化を図るため、管理職に占める女性職員の比率を向上させます。また、そのために女性職員の政策立案への参画を積極的に推進します。"/>
    <s v="管理職に占める女性職員の比率"/>
    <s v="12.1％"/>
    <s v="(H21.4.1)"/>
    <s v="14.0％"/>
    <s v="(H25.4.1)"/>
    <s v=""/>
    <s v=""/>
    <s v=""/>
    <s v=""/>
    <s v=""/>
    <s v=""/>
    <s v="女性職員の管理職への登用"/>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女性職員の管理職への登用を進めました。"/>
    <s v="12.7％"/>
    <n v="0"/>
    <n v="0"/>
    <n v="0"/>
    <n v="0"/>
    <s v="－"/>
    <s v="－"/>
    <s v=""/>
    <n v="0"/>
    <x v="0"/>
    <n v="1"/>
  </r>
  <r>
    <x v="4"/>
    <x v="11"/>
    <x v="1"/>
    <x v="1"/>
    <s v="市税事務所の新設"/>
    <s v="総務局"/>
    <s v="人事課"/>
    <s v="財政局"/>
    <s v="市税事務の効率化及び徴収体制の強化を図るため、本庁機能の強化を図るとともに、各区で行っている市税事務を統合し、市税事務所を新設します。"/>
    <s v="市税徴収率"/>
    <s v="92％"/>
    <s v="(H20年度)"/>
    <s v="94.5％"/>
    <s v="(H25年度)"/>
    <s v=""/>
    <s v=""/>
    <s v=""/>
    <s v=""/>
    <s v=""/>
    <s v=""/>
    <s v="市税事務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10月に、財政局税務部に東部市税事務所及び西部市税事務所を新設しました。"/>
    <s v=""/>
    <n v="0"/>
    <n v="0"/>
    <n v="0"/>
    <n v="0"/>
    <s v="－"/>
    <s v="－"/>
    <s v=""/>
    <n v="0"/>
    <x v="0"/>
    <n v="1"/>
  </r>
  <r>
    <x v="4"/>
    <x v="11"/>
    <x v="1"/>
    <x v="1"/>
    <s v="建設局と下水道局の統合"/>
    <s v="総務局"/>
    <s v="人事課"/>
    <s v="建設局"/>
    <s v="道路と下水道の一元的な管理による事務の効率化及び市民サービスの向上を図るためため、道路を所管する建設局と下水道を所管する下水道局を統合します。"/>
    <s v=""/>
    <s v=""/>
    <s v=""/>
    <s v=""/>
    <s v=""/>
    <s v=""/>
    <s v=""/>
    <s v=""/>
    <s v=""/>
    <s v=""/>
    <s v=""/>
    <s v="建設局と下水道局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下水道局を建設局に統合しました。"/>
    <s v=""/>
    <n v="0"/>
    <n v="0"/>
    <n v="0"/>
    <n v="0"/>
    <s v="－"/>
    <s v="－"/>
    <s v=""/>
    <n v="0"/>
    <x v="0"/>
    <n v="1"/>
  </r>
  <r>
    <x v="1"/>
    <x v="2"/>
    <x v="3"/>
    <x v="5"/>
    <s v="広報・広聴機能の一元化"/>
    <s v="総務局"/>
    <s v="人事課"/>
    <s v="総合政策局"/>
    <s v="市政に関する情報を分かりやすく発信するとともに、市民の声を的確に把握し、政策に反映するため、広報・広聴機能を一元的に所掌する組織として市民自治推進部を新設します。"/>
    <s v=""/>
    <s v=""/>
    <s v=""/>
    <s v=""/>
    <s v=""/>
    <s v=""/>
    <s v=""/>
    <s v=""/>
    <s v=""/>
    <s v=""/>
    <s v=""/>
    <s v="広報・広聴機能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総合政策局に市民自治推進部を新設し、広報・広聴機能の一元化を行いました。"/>
    <s v=""/>
    <n v="0"/>
    <n v="0"/>
    <n v="0"/>
    <n v="0"/>
    <s v="－"/>
    <s v="－"/>
    <s v=""/>
    <n v="0"/>
    <x v="1"/>
    <n v="1"/>
  </r>
  <r>
    <x v="4"/>
    <x v="11"/>
    <x v="1"/>
    <x v="1"/>
    <s v="決裁手続きの迅速化"/>
    <s v="総務局"/>
    <s v="人事課"/>
    <s v="全庁"/>
    <s v="意思決定の迅速化及び現場の判断を尊重するという組織文化の醸成を図るため、合議事項の削減、専決区分の引き下げ及び係相当の組織の長である課内室長への執行権限の付与など、決裁規程の見直しを行います。"/>
    <s v=""/>
    <s v=""/>
    <s v=""/>
    <s v=""/>
    <s v=""/>
    <s v=""/>
    <s v=""/>
    <s v=""/>
    <s v=""/>
    <s v=""/>
    <s v=""/>
    <s v="合議事項の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合議事項の削減及び課内室長への執行権限付与を行いました。_x000a_　・合議事項の削減：平成21年度　47項目、合議者職数110→平成22年度　34項目、合議者職数87_x000a_　・課内室長への専決権付与：人事及び予算に関する事項を除く、課内室で所掌する事業に係る事項について、課長に準じる専決権を課内室長に付与"/>
    <s v=""/>
    <n v="0"/>
    <n v="0"/>
    <n v="0"/>
    <n v="0"/>
    <s v="－"/>
    <s v="－"/>
    <s v="　平成23年4月に、以下のとおり決裁権限者の引き下げを行いました。_x000a_　・課内室長の専決事項の拡大：人事に関する事項について、課内室長に課長と同等の専決権を付与_x000a_　・係長専決事項の創設：軽微な照会・回答について、係長（係が置かれていない場合は主査）に専決権を付与"/>
    <n v="0"/>
    <x v="0"/>
    <n v="1"/>
  </r>
  <r>
    <x v="4"/>
    <x v="11"/>
    <x v="1"/>
    <x v="1"/>
    <s v="管理職配置の見直し"/>
    <s v="総務局"/>
    <s v="人事課"/>
    <s v=""/>
    <s v="複雑化する行政ニーズに柔軟に対応できる組織を構築するため、現在、一定の場合に必置とされている管理職の配置基準を見直し、組織の職務に応じた人員体制とします。"/>
    <s v="管理職比率"/>
    <s v="23.3％"/>
    <s v="(H22.4.1)"/>
    <s v="21.3％"/>
    <s v="(H26.4.1)"/>
    <s v=""/>
    <s v=""/>
    <s v=""/>
    <s v=""/>
    <s v=""/>
    <s v=""/>
    <s v="管理職配置の見直し"/>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組織の統合、決裁権を持たない管理職の見直し等を行いました。"/>
    <s v="管理職比率_x000a_（平成23年4月1日時点）_x000a_22.2%"/>
    <n v="0"/>
    <n v="0"/>
    <n v="0"/>
    <n v="0"/>
    <s v="－"/>
    <s v="－"/>
    <s v=""/>
    <n v="0"/>
    <x v="0"/>
    <n v="1"/>
  </r>
  <r>
    <x v="0"/>
    <x v="14"/>
    <x v="1"/>
    <x v="1"/>
    <s v="ジョブローテーションの確立"/>
    <s v="総務局"/>
    <s v="人事課"/>
    <s v=""/>
    <s v="若手職員に窓口・事業部門・内部管理業務等の性質の異なった複数の部署を計画的に経験させるジョブローテーションを確立させます。"/>
    <s v=""/>
    <s v=""/>
    <s v=""/>
    <s v=""/>
    <s v=""/>
    <s v=""/>
    <s v=""/>
    <s v=""/>
    <s v=""/>
    <s v=""/>
    <s v=""/>
    <s v="指針の策定・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指針の策定に向け、他市の事例などジョブローテーションに関する資料の調査研究を行いました。"/>
    <s v=""/>
    <n v="0"/>
    <n v="0"/>
    <n v="0"/>
    <n v="0"/>
    <s v="－"/>
    <s v="－"/>
    <s v=""/>
    <n v="0"/>
    <x v="0"/>
    <s v=""/>
  </r>
  <r>
    <x v="2"/>
    <x v="5"/>
    <x v="0"/>
    <x v="0"/>
    <s v="退職職員の再就職状況の公表"/>
    <s v="総務局"/>
    <s v="人事課"/>
    <n v="0"/>
    <s v="千葉市を退職した職員の再就職状況について、その透明性を確保するため、毎年度、退職者の氏名、退職時の職名、再就職先の名称や役職等を公表します。"/>
    <s v="退職職員の再就職状況の公表"/>
    <s v="－"/>
    <s v="(-)"/>
    <s v="退職時に課長_x000a_職以上の者を_x000a_公表"/>
    <s v="(H22年度)"/>
    <s v=""/>
    <s v=""/>
    <s v=""/>
    <s v=""/>
    <s v=""/>
    <s v=""/>
    <s v="ホームページでの公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ホームページにより、課長職以上の退職者の氏名、退職時の職名、再就職先の名称や役職等を公表しました。"/>
    <s v="退職時に課長職以上の者を公表した。"/>
    <n v="0"/>
    <n v="0"/>
    <n v="0"/>
    <n v="0"/>
    <s v="－"/>
    <s v="－"/>
    <n v="0"/>
    <n v="0"/>
    <x v="0"/>
    <n v="1"/>
  </r>
  <r>
    <x v="0"/>
    <x v="14"/>
    <x v="1"/>
    <x v="1"/>
    <s v="人材育成・活用の計画的な推進"/>
    <s v="総務局"/>
    <s v="人材育成課"/>
    <s v=""/>
    <s v="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_x000a_○基本的な考え方_x000a_　【コンセプト】人が育ち、人が活きる組織へ_x000a_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_x000a_○求められる人材像_x000a_　困難な状況下における市政の担い手として、これからの千葉市に求められる人材像：①市民との信頼関係・協力関係を築く人材、②リスクを恐れず、改革・改善に取り組む人材、③組織目標の達成に貢献する人材_x000a_○目指すべき組織像_x000a_　職員が持てる力を最大限に発揮して活躍できるよう、千葉市が目指すべき組織像_x000a_　①職員が目指すべき目標が明確な組織、②職員の実績や能力を的確に組織する組織、③職員同士が信頼・協力し、率直に意見を交わす組織、④職員が果敢にチャレンジする組織、⑤職員が仕事や学習を通じた成長を実感する組織、⑥職員が心身ともに健康で仕事に打ち込む組織"/>
    <s v=""/>
    <s v=""/>
    <s v=""/>
    <s v=""/>
    <s v=""/>
    <s v=""/>
    <s v=""/>
    <s v=""/>
    <s v=""/>
    <s v=""/>
    <s v=""/>
    <s v="基本方針の改定、アクションプランの策定"/>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23年3月に「人材育成・活用基本方針」（H14.6)を抜本的に改定するとともに、同方針に基づく具体的な人材育成・活用施策の実施計画として「人材育成・活用アクションプラン」を策定しました。"/>
    <s v=""/>
    <n v="0"/>
    <n v="0"/>
    <n v="0"/>
    <n v="0"/>
    <s v="－"/>
    <s v="－"/>
    <s v=""/>
    <n v="0"/>
    <x v="0"/>
    <n v="1"/>
  </r>
  <r>
    <x v="2"/>
    <x v="3"/>
    <x v="5"/>
    <x v="2"/>
    <s v="接遇研修の充実"/>
    <s v="総務局"/>
    <s v="人材育成課"/>
    <s v=""/>
    <s v="クレーム対応研修をレベル別に実施するとともに、接遇研修では、サービス提供の視点から窓口での行動を考えるなど、より実践的な研修を行います。"/>
    <s v="窓口アンケートで「とても良い」「良い」の評価"/>
    <s v="77.4％"/>
    <s v="(H22年度)"/>
    <s v="80％"/>
    <s v="(H25年度)"/>
    <s v=""/>
    <s v=""/>
    <s v=""/>
    <s v=""/>
    <s v=""/>
    <s v=""/>
    <s v="接遇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接遇研修を実施するとともにクレーム研修を初級、中級、上級のレベル別に分け新設し、研修を実施しました。_x000a_また、ＣＳ（住民満足）実地研修を３区目となる稲毛区で実施しました。"/>
    <s v="「とても良い」「良い」の評価_x000a_77.4％"/>
    <n v="0"/>
    <n v="0"/>
    <n v="0"/>
    <n v="0"/>
    <s v="－"/>
    <s v="－"/>
    <s v=""/>
    <n v="0"/>
    <x v="1"/>
    <n v="1"/>
  </r>
  <r>
    <x v="3"/>
    <x v="16"/>
    <x v="1"/>
    <x v="1"/>
    <s v="時間外勤務の縮減"/>
    <s v="総務局"/>
    <s v="給与課"/>
    <s v="全庁"/>
    <s v="各局長を責任者とした新たな時間外勤務縮減対策を策定し、事務事業の見直しや応援体制の推進等により、時間外勤務を縮減します。"/>
    <s v="職員全体の時間外勤務手当額の削減"/>
    <s v="－"/>
    <s v="(-)"/>
    <s v="H21年度比_x000a_290百万円_x000a_削減"/>
    <s v="(H25年度)"/>
    <s v=""/>
    <s v=""/>
    <s v=""/>
    <s v=""/>
    <s v=""/>
    <s v=""/>
    <s v="時間外勤務の縮減対策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時間外勤務を縮減するため、全庁的な取り組みのほか、各局長等を実施責任者として各局等の実情に応じた縮減対策を定めた「仕事ダイエット2010」を策定し、各種対策に取り組み時間外勤務を抑制してきました。しかし、東日本大震災、鳥インフルエンザなどの突発的な災害対応等により、「１人１月１時間減らす」目標は達成できませんでした。"/>
    <s v="H21年度比　_x000a_67百万円削減"/>
    <n v="0"/>
    <n v="0"/>
    <n v="0"/>
    <n v="0"/>
    <s v="－"/>
    <s v="－"/>
    <s v="平成23年２月までは時間外勤務は比較的順調に減少してきたが、３月の東日本大震災等により急増し、22年度全体では21年度と同程度となった。"/>
    <n v="0"/>
    <x v="0"/>
    <n v="1"/>
  </r>
  <r>
    <x v="0"/>
    <x v="0"/>
    <x v="1"/>
    <x v="1"/>
    <s v="政令市等との人事交流の実施"/>
    <s v="総務局"/>
    <s v="人材育成課"/>
    <s v=""/>
    <s v="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
    <s v="政令市等と人事交流を行った職員の延べ人数"/>
    <s v="0人"/>
    <s v="(H21末)"/>
    <s v="10人"/>
    <s v="(H25末)"/>
    <s v=""/>
    <s v=""/>
    <s v=""/>
    <s v=""/>
    <s v=""/>
    <s v=""/>
    <s v="政令市等との人事交流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横浜市（１名）、新潟市（１名）と人事交流を実施しました。_x000a_　"/>
    <s v="2名"/>
    <n v="0"/>
    <n v="0"/>
    <n v="0"/>
    <n v="0"/>
    <n v="0"/>
    <s v="－"/>
    <s v=""/>
    <n v="0"/>
    <x v="0"/>
    <n v="1"/>
  </r>
  <r>
    <x v="0"/>
    <x v="0"/>
    <x v="1"/>
    <x v="1"/>
    <s v="新規採用職員への支援の充実"/>
    <s v="総務局"/>
    <s v="人材育成課"/>
    <s v=""/>
    <s v="採用後３年間を重点育成期間と位置づけ、新規採用職員への基本研修を充実するとともに、職場の先輩が※メンターとして、仕事を通じた指導や相談役としてサポートすることにより、日々の業務で行われる０ＪＴにおいても計画的に育成します。_x000a__x000a_※　新規採用職員の職場における育成指導を担当する者"/>
    <s v="重点育成期間を終えた新規採用職員の延べ人数"/>
    <s v="0人"/>
    <s v="(H21末)"/>
    <s v="424人"/>
    <s v="(H25末)"/>
    <s v=""/>
    <s v=""/>
    <s v=""/>
    <s v=""/>
    <s v=""/>
    <s v=""/>
    <s v="基本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採用２年目研修（問題解決手法（基礎））、採用３年目研修（キャリアデザイン）を新設し、研修を実施しました。"/>
    <s v="受講者_x000a_採用3年目研修 144人_x000a__x000a_(採用2年目研修 145人)"/>
    <n v="0"/>
    <n v="0"/>
    <n v="0"/>
    <n v="0"/>
    <n v="0"/>
    <s v="－"/>
    <s v=""/>
    <n v="0"/>
    <x v="0"/>
    <n v="1"/>
  </r>
  <r>
    <x v="0"/>
    <x v="0"/>
    <x v="1"/>
    <x v="1"/>
    <s v="民間派遣研修の拡充"/>
    <s v="総務局"/>
    <s v="人材育成課"/>
    <s v=""/>
    <s v="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
    <s v="民間派遣研修を行った職員の延べ人数"/>
    <s v="0人"/>
    <s v="(H21末)"/>
    <s v="7人"/>
    <s v="(H25末)"/>
    <s v=""/>
    <s v=""/>
    <s v=""/>
    <s v=""/>
    <s v=""/>
    <s v=""/>
    <s v="民間派遣研修の拡充"/>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イオンリテール株式会社へ1名派遣しました。"/>
    <s v="1名"/>
    <n v="0"/>
    <n v="0"/>
    <n v="0"/>
    <n v="0"/>
    <s v="－"/>
    <s v="－"/>
    <s v=""/>
    <n v="0"/>
    <x v="0"/>
    <n v="1"/>
  </r>
  <r>
    <x v="2"/>
    <x v="4"/>
    <x v="3"/>
    <x v="5"/>
    <s v="情報戦略の推進体制の構築"/>
    <s v="総務局"/>
    <s v="情報企画課"/>
    <s v=""/>
    <s v="情報戦略を推進するCIO補佐官を設置し、ITの利活用について各部門の事務事業に関与する仕組みを構築します。"/>
    <s v=""/>
    <s v=""/>
    <s v=""/>
    <s v=""/>
    <s v=""/>
    <s v=""/>
    <s v=""/>
    <s v=""/>
    <s v=""/>
    <s v=""/>
    <s v=""/>
    <s v="ＣＩＯ補佐官の設置"/>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2年4月1日の組織改正において、情報を統括する部門を新設し、CIO補佐官を配置しました。また、ＩＴの利活用に係る政策決定や予算編成過程に関与する仕組みを構築しました。"/>
    <s v=""/>
    <n v="0"/>
    <n v="0"/>
    <n v="0"/>
    <n v="0"/>
    <s v="－"/>
    <s v="－"/>
    <s v=""/>
    <n v="0"/>
    <x v="1"/>
    <n v="1"/>
  </r>
  <r>
    <x v="0"/>
    <x v="0"/>
    <x v="1"/>
    <x v="1"/>
    <s v="職員提案制度、業務改善表彰制度の推進"/>
    <s v="総務局"/>
    <s v="人材育成課"/>
    <s v=""/>
    <s v="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
    <s v="職員提案制度における提案件数"/>
    <s v="64件"/>
    <s v="(H21年度)"/>
    <s v="100件"/>
    <s v="(H25年度)"/>
    <s v=""/>
    <s v=""/>
    <s v=""/>
    <s v=""/>
    <s v=""/>
    <s v=""/>
    <s v="公開プレゼンテーションの実施"/>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業務改善表彰の最終審査で職員・市民公開のプレゼンテーションを実施しました。"/>
    <s v="59件"/>
    <n v="0"/>
    <n v="0"/>
    <n v="0"/>
    <n v="0"/>
    <s v="－"/>
    <s v="－"/>
    <s v=""/>
    <n v="0"/>
    <x v="0"/>
    <n v="1"/>
  </r>
  <r>
    <x v="3"/>
    <x v="16"/>
    <x v="1"/>
    <x v="1"/>
    <s v="給与制度等の見直し"/>
    <s v="総務局"/>
    <s v="給与課"/>
    <s v=""/>
    <s v="国、他団体との均衡や職員の意欲の向上を図るため、給与制度の改善を行います。_x000a_また、厳しい財政状況を踏まえ、職員の給与や退職手当の減額を実施します。"/>
    <s v=""/>
    <s v=""/>
    <s v=""/>
    <s v=""/>
    <s v=""/>
    <s v=""/>
    <s v=""/>
    <s v=""/>
    <s v=""/>
    <s v=""/>
    <s v=""/>
    <s v="給与制度の見直し"/>
    <n v="1"/>
    <n v="1"/>
    <s v=""/>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事委員会勧告を尊重し、市域の民間事業者従事員の給与水準と均衡するよう給与改定を実施しました。_x000a_また、本市の財政状況を踏まえ、従来▲１％～▲３％であった給料の減額措置を、４月から▲１％～▲９％に強化するとともに、退職手当の減額（管理職▲３％、非管理職▲２％）も引き続き実施しました。"/>
    <s v=""/>
    <n v="0"/>
    <n v="0"/>
    <n v="0"/>
    <n v="0"/>
    <s v="－"/>
    <s v="－"/>
    <s v="給料減額措置　_x000a_　○H22.4.1～：局長・部長（行政８～７級）▲９％、課長（行政６級）▲７％、課長補佐（行政５級）▲５％、非管理職（行政４級～１級）▲３％　※若年層は▲１％　_x000a_　○～H22.3.31：局長・部長・課長（行政８～６級）▲３％、課長補佐（行政５級）▲２％、非管理職（行政４～１級）１％　※若年層は実施せず_x000a_　なお、平成23年４月からは退職手当の減額率を管理職▲２．５％、非管理職▲１．５％に、また、平成23年10月１日からは給料の減額率を１，２級の職員と若年層の職員について、それぞれ０．５％ずつ緩和することで、22年度中に組合と交渉し決着、条例改正済み"/>
    <n v="0"/>
    <x v="0"/>
    <n v="1"/>
  </r>
  <r>
    <x v="2"/>
    <x v="3"/>
    <x v="1"/>
    <x v="1"/>
    <s v="申請様式の変更"/>
    <s v="総務局"/>
    <s v="総務課"/>
    <s v="全庁"/>
    <s v="市民の利便性の向上を図るため、申請書等の連絡欄に電子メールアドレスや携帯電話番号を記載できる様式に改正します。"/>
    <s v="様式改正した申請書等の数"/>
    <s v="1,821件"/>
    <s v="(H22年度当初)"/>
    <s v="1,912件"/>
    <s v="(H25年度)"/>
    <s v=""/>
    <s v=""/>
    <s v=""/>
    <s v=""/>
    <s v=""/>
    <s v=""/>
    <s v="申請様式の変更"/>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申請書等の見直しに伴う規則の整備を一括して行ったことなどにより、平成２２年４月１日付けで1,783件の改正を行いました。また、その後も各事業の手続きを促進し、53件の改正を行いました。"/>
    <s v="改正された申請書等_x000a_　1,874件"/>
    <n v="0"/>
    <n v="0"/>
    <n v="0"/>
    <n v="0"/>
    <s v="－"/>
    <s v="－"/>
    <s v="申請書等対象件数： 1,912件_x000a_平成２２年４月１日前改正済み： 38件_x000a_平成２２年４月１日付け改正： 1,783件"/>
    <n v="0"/>
    <x v="0"/>
    <n v="1"/>
  </r>
  <r>
    <x v="2"/>
    <x v="4"/>
    <x v="1"/>
    <x v="1"/>
    <s v="ちば電子調達システムの利用"/>
    <s v="財政局"/>
    <s v="契約課"/>
    <s v=""/>
    <s v="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
    <s v="システム運用費用の縮減"/>
    <s v="-"/>
    <s v="(-)"/>
    <s v="5年間で163_x000a_百万円削減"/>
    <s v="(H23～H27)"/>
    <s v=""/>
    <s v=""/>
    <s v=""/>
    <s v=""/>
    <s v=""/>
    <s v=""/>
    <s v="協議会への参加"/>
    <n v="1"/>
    <s v=""/>
    <s v=""/>
    <s v=""/>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千葉県及び県内市町村で共同利用する「ちば電子調達システム」を利用するため、千葉県電子自治体共同運営協議会電子調達部会への参加及び「ちば電子調達システム」を平成２３年度から利用するための契約を行いました。"/>
    <s v="削減額　なし_x000a_"/>
    <n v="0"/>
    <n v="0"/>
    <n v="0"/>
    <n v="0"/>
    <s v="－"/>
    <s v="－"/>
    <s v=""/>
    <n v="0"/>
    <x v="0"/>
    <n v="1"/>
  </r>
  <r>
    <x v="3"/>
    <x v="8"/>
    <x v="1"/>
    <x v="1"/>
    <s v="千葉市市税等納付推進センターの開設"/>
    <s v="財政局"/>
    <s v="納税管理課"/>
    <s v=""/>
    <s v="市税、国民健康保険料及び保育料の徴収率の向上を図るため、民間委託による千葉市市税等納付推進センターを開設します。"/>
    <s v="市税徴収率"/>
    <s v="92％"/>
    <s v="(H20年度)"/>
    <s v="94.5％"/>
    <s v="(H25年度)"/>
    <s v="国民健康保険料徴収率"/>
    <s v="71.4％"/>
    <s v="74.5％"/>
    <s v="保育料徴収率"/>
    <s v="92.6％"/>
    <s v="94.8％"/>
    <s v="千葉市市税等納付推進センターの開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１０月、納税管理課事務室内に、「千葉市市税等納付推進センター」を開設し、市税、国民健康保険料及び保育料の現年度未納者に対して電話による納付確認及び納付勧奨を開始しました。_x000a_　平成２３年３月末までに、５，０７３人と通話を行い、そのうち、２，７４４人から納付約束を得ることができました。"/>
    <s v="市税　　　９２．７％_x000a_国民健康保険料_x000a_　　　　　　６８．８％_x000a_保育料    ９３．７％　"/>
    <n v="0"/>
    <n v="0"/>
    <n v="0"/>
    <n v="0"/>
    <s v="－"/>
    <s v="－"/>
    <s v="【架電状況の詳細】_x000a_　　架電数　　　合計　１８，７４２件　　　　市税　４，４７４件　　　国保　１２，９３６件　　　保育　１，３３２件_x000a_　　通話数　　　合計　　５，０７３件　　　　市税　１，０６１件　　　国保　　３，６１０件　　　保育　　　４０２件_x000a_　　納付約束 　合計　　２，７４４件　　　　市税　　　６２４件　　　国保　　１，９２９件　　　保育　　　１９１件_x000a_　　納付額　　　合計　２６，３１７千円　 　市税　９，８９５千円　 国保　１４，０４９千円　 保育　２，３７３千円"/>
    <n v="0"/>
    <x v="0"/>
    <n v="1"/>
  </r>
  <r>
    <x v="3"/>
    <x v="9"/>
    <x v="1"/>
    <x v="1"/>
    <s v="公共施設評価の実施"/>
    <s v="財政局"/>
    <s v="資産経営課"/>
    <s v="関係局"/>
    <s v="公共施設の利用実態や配置状況を踏まえ、地域における公共施設の必要性や効率性等を総合的に評価し、公共施設の見直しを進めます。"/>
    <s v=""/>
    <s v=""/>
    <s v=""/>
    <s v=""/>
    <s v=""/>
    <s v=""/>
    <s v=""/>
    <s v=""/>
    <s v=""/>
    <s v=""/>
    <s v=""/>
    <s v="公共施設評価の実施"/>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２３年度：資産経営基本方針の策定_x000a_　平成２４年度：データシステムの構築及び一部モデル評価の実施_x000a_　平成２５年度：資産経営システムの運用開始"/>
    <n v="0"/>
    <x v="0"/>
    <s v=""/>
  </r>
  <r>
    <x v="4"/>
    <x v="11"/>
    <x v="1"/>
    <x v="1"/>
    <s v="滞納整理組織の一元化"/>
    <s v="財政局"/>
    <s v="資産経営課"/>
    <s v="関係局"/>
    <s v="歳入確保並びに滞納繰越額の縮減を図るため、国民健康保険料、介護保険料、保育料及び下水道使用料のうち、徴収の困難な案件について、滞納整理を一元的に行う組織を西部市税務事務所内に設置します。"/>
    <s v="国民健康保険料徴収率"/>
    <s v="71.4％"/>
    <s v="(H20年度)"/>
    <s v="74.5％"/>
    <s v="(H25年度)"/>
    <s v="保育料徴収率"/>
    <s v="92.6％"/>
    <s v="94.8％"/>
    <s v="下水道使用料徴収率"/>
    <s v="93.9％"/>
    <s v="94.2％"/>
    <s v="徴収組織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１０月の市税事務所開設に伴い、西部市税事務所機動課内に滞納整理を一元的に行う「特定料金対策班」を設置しました。_x000a_平成２２年度は、滞納額約１億１千万円、３５９件の案件を引継ぎ、約1,900万円（延滞金を含む）を徴収し、４５件を完了に導きました。_x000a_"/>
    <s v="国民健康保険料68.8％_x000a_保育料93.7％_x000a_下水道使用料94.3％"/>
    <n v="0"/>
    <n v="0"/>
    <n v="0"/>
    <n v="0"/>
    <s v="－"/>
    <s v="－"/>
    <s v="平成２２年度は、差押え２３０件、処分停止６件、納付誓約１０７件を行った。_x000a_平成２３年度はさらに案件を引継ぎ、平成２２年度に完了しなかった案件を含めて計７５０件の整理を行う予定。_x000a_今後は対象科目や処理件数の拡大について検討する。"/>
    <n v="0"/>
    <x v="0"/>
    <n v="1"/>
  </r>
  <r>
    <x v="2"/>
    <x v="4"/>
    <x v="1"/>
    <x v="1"/>
    <s v="庁内情報システムの最適化"/>
    <s v="総務局"/>
    <s v="情報企画課"/>
    <s v=""/>
    <s v="各部門が個別に設置・運用している多数の情報システムについて、最新技術を導入することにより、集約化や外部利用などの最適化を進め、運用コストの削減を目指します。"/>
    <s v="運用コストの削減"/>
    <s v="-"/>
    <s v=""/>
    <s v="Ｈ23年度中に_x000a_策定"/>
    <s v=""/>
    <s v=""/>
    <s v=""/>
    <s v=""/>
    <s v=""/>
    <s v=""/>
    <s v=""/>
    <s v="最適化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H２３年度に着手した項目であり、H22年度の実績はない。６月までの取り組み状況は以下のとおり。_x000a_　・H23.5.19　電子情報処理規程に基づく「電子情報の処理に関する総合計画」の策定方針を定め、庁内に周知。_x000a_　・H23.6.21　計画策定の進め方（名称（庁内情報システム最適化計画）、策定の手法・日程）について庁内に周知。"/>
    <n v="0"/>
    <x v="0"/>
    <s v=""/>
  </r>
  <r>
    <x v="2"/>
    <x v="4"/>
    <x v="1"/>
    <x v="1"/>
    <s v="電子申請サービスの拡大"/>
    <s v="総務局"/>
    <s v="情報企画課"/>
    <s v="関係局"/>
    <s v="市民の利便性向上を図るため、窓口へ行く回数を減らす、待ち時間をなくす、郵送による手続きをなくすことができるように利用拡大の取組を行います。"/>
    <s v="電子申請サービスの利用件数"/>
    <s v="6,024件"/>
    <s v="(H20年度)"/>
    <s v="12,000件"/>
    <s v="(H25年度)"/>
    <s v=""/>
    <s v=""/>
    <s v=""/>
    <s v=""/>
    <s v=""/>
    <s v=""/>
    <s v="電子申請サービスの拡大"/>
    <n v="1"/>
    <n v="1"/>
    <n v="1"/>
    <n v="1"/>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共同利用システムの仕様や契約方法などを県電子自治体運営協議会で決定し、新システムのサービス開始に向けて提供事業者の選定や移行準備を行いました。_x000a__x000a_"/>
    <s v="利用件数_x000a_　7,919件"/>
    <n v="0"/>
    <n v="0"/>
    <n v="0"/>
    <n v="0"/>
    <s v="－"/>
    <s v="－"/>
    <s v="（Ｈ２３年４～６の状況：　次回プラン更新に反映予定）_x000a_　・４月から、携帯電話からも利用可能となるなど、より利便性の高い新システムの運用を開始した。_x000a_"/>
    <n v="0"/>
    <x v="0"/>
    <n v="1"/>
  </r>
  <r>
    <x v="2"/>
    <x v="6"/>
    <x v="1"/>
    <x v="1"/>
    <s v="職員倫理条例の制定"/>
    <s v="総務局"/>
    <s v="政策法務課"/>
    <s v=""/>
    <s v="職員が遵守すべき倫理基準や必要な措置を定めた職員倫理条例を制定し、職員倫理の確立を図ります。"/>
    <s v=""/>
    <s v=""/>
    <s v=""/>
    <s v=""/>
    <s v=""/>
    <s v=""/>
    <s v=""/>
    <s v=""/>
    <s v=""/>
    <s v=""/>
    <s v=""/>
    <s v="職員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職員倫理条例を制定し、平成２２年４月１日に一部施行しました。（全部施行は、同年７月１日）"/>
    <s v=""/>
    <n v="0"/>
    <n v="0"/>
    <n v="0"/>
    <n v="0"/>
    <s v="－"/>
    <s v="－"/>
    <s v=""/>
    <n v="0"/>
    <x v="0"/>
    <n v="1"/>
  </r>
  <r>
    <x v="3"/>
    <x v="16"/>
    <x v="1"/>
    <x v="1"/>
    <s v="技能労務職給与の見直し"/>
    <s v="総務局"/>
    <s v="給与課"/>
    <s v=""/>
    <s v="技能労務職の給与について、労使による検討委員会で協議を行い、見直しを行います。"/>
    <s v=""/>
    <s v=""/>
    <s v=""/>
    <s v=""/>
    <s v=""/>
    <s v=""/>
    <s v=""/>
    <s v=""/>
    <s v=""/>
    <s v=""/>
    <s v=""/>
    <s v="技能労務職給与の見直し"/>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政令市の状況等を調査し、見直しについての検討を行いました。"/>
    <s v=""/>
    <n v="0"/>
    <n v="0"/>
    <n v="0"/>
    <n v="0"/>
    <s v="－"/>
    <s v="－"/>
    <s v="20年度春闘後、国の行（二）水準を基本とした見直しを提案したが、同時に提案した採用凍結のほか、査定昇給の導入にかかる交渉等を優先したため、22年度は具体的な見直し協議には至らず。_x000a_23年度から交渉を再開する予定。"/>
    <n v="0"/>
    <x v="0"/>
    <s v=""/>
  </r>
  <r>
    <x v="2"/>
    <x v="6"/>
    <x v="1"/>
    <x v="1"/>
    <s v="市長政治倫理条例の制定"/>
    <s v="総務局"/>
    <s v="政策法務課"/>
    <s v=""/>
    <s v="市長が遵守すべき政治倫理基準や必要な措置を定めた政治倫理条例を制定し、政治倫理の確立を図ります。"/>
    <s v=""/>
    <s v=""/>
    <s v=""/>
    <s v=""/>
    <s v=""/>
    <s v=""/>
    <s v=""/>
    <s v=""/>
    <s v=""/>
    <s v=""/>
    <s v=""/>
    <s v="市長政治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長の政治倫理に関する条例を制定し、平成２２年４月１日に一部施行しました。（全部施行は、同年７月１５日）"/>
    <s v=""/>
    <n v="0"/>
    <n v="0"/>
    <n v="0"/>
    <n v="0"/>
    <s v="－"/>
    <s v="－"/>
    <s v=""/>
    <n v="0"/>
    <x v="0"/>
    <n v="1"/>
  </r>
  <r>
    <x v="2"/>
    <x v="4"/>
    <x v="1"/>
    <x v="1"/>
    <s v="インターネット申請割引の導入"/>
    <s v="総務局"/>
    <s v="情報企画課"/>
    <s v="関係局"/>
    <s v="インターネット申請によるコスト削減効果を検証するとともに、手数料や使用料の割引制度などの導入手法を検討し、段階的に実施します。"/>
    <s v=""/>
    <s v=""/>
    <s v=""/>
    <s v=""/>
    <s v=""/>
    <s v=""/>
    <s v=""/>
    <s v=""/>
    <s v=""/>
    <s v=""/>
    <s v=""/>
    <s v="コスト削減効果の検証"/>
    <n v="1"/>
    <n v="1"/>
    <s v=""/>
    <s v=""/>
    <s v=""/>
    <s v=""/>
    <s v=""/>
    <s v=""/>
    <n v="1"/>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手数料や使用料の割引等について、インターネット申請によるコスト削減効果、割引による利用率向上効果、割引による減収の各視点から検証を行いました。その結果、減収分以上の効果を期待できる手続がなく、現時点では割引制度の導入を見送ることが適当と判断しました。_x000a_　インターネット申請に付与するインセンティブとして、銭面以外での優遇策も考えられるので、平成２３年度以降はその手法や効果、実現可能性について検討することとしました。"/>
    <s v=""/>
    <n v="0"/>
    <n v="0"/>
    <n v="0"/>
    <n v="0"/>
    <s v="－"/>
    <s v="－"/>
    <s v="　平成２３年度から、非金銭的インセンティブの導入可能性を検討することとした。_x000a_　市長マニフェストの進行管理（２３年夏公表予定分）においては、その内容を「進捗状況」中、「平成２３年度予定」として反映させ、マニフェスト工程表を修正済み。_x000a_"/>
    <n v="0"/>
    <x v="0"/>
    <s v="×"/>
  </r>
  <r>
    <x v="2"/>
    <x v="4"/>
    <x v="1"/>
    <x v="1"/>
    <s v="レガシーシステムの見直し"/>
    <s v="総務局"/>
    <s v="情報システム課"/>
    <s v=""/>
    <s v="大型汎用コンピュータで運用しているシステムについて、システム刷新計画を策定し、段階的に各システムの再構築に着手します。"/>
    <s v="維持管理コストの削減"/>
    <s v="-"/>
    <s v=""/>
    <s v="Ｈ23年度中に_x000a_策定"/>
    <s v=""/>
    <s v=""/>
    <s v=""/>
    <s v=""/>
    <s v=""/>
    <s v=""/>
    <s v=""/>
    <s v="システム刷新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２年度：平成２３年度にシステム刷新計画を策定するにあたり、再構築するシステムの範囲、刷新方法や概算費用等の検討を行い、政策会議に諮り実施の方針を決定した。"/>
    <n v="0"/>
    <x v="0"/>
    <s v=""/>
  </r>
  <r>
    <x v="2"/>
    <x v="5"/>
    <x v="2"/>
    <x v="6"/>
    <s v="職員に対する要望等に関する文書の保存と公表"/>
    <s v="総務局"/>
    <s v="政策法務課"/>
    <s v="全庁"/>
    <s v="職務の公正性・透明性を向上させるため、口頭による不適正な要望等を文書で記録・保存し、公表する制度を構築します。"/>
    <s v="口頭による不適正な要望等を文書で記録・保存し、公表する制度の構築"/>
    <s v=""/>
    <s v=""/>
    <s v=""/>
    <s v=""/>
    <s v=""/>
    <s v=""/>
    <s v=""/>
    <s v=""/>
    <s v=""/>
    <s v=""/>
    <s v="口頭による不適正な要望等に関する文書の保存と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３年１０月１日に要綱を施行する予定で調整中です。"/>
    <n v="0"/>
    <x v="1"/>
    <s v=""/>
  </r>
  <r>
    <x v="2"/>
    <x v="6"/>
    <x v="1"/>
    <x v="1"/>
    <s v="行政手続制度の適正な運用"/>
    <s v="総務局"/>
    <s v="政策法務課"/>
    <s v="全庁"/>
    <s v="行政手続法及び行政手続条例を適正に運用するとともに、制度の趣旨を踏まえた事務事業の適正な執行に努めます。"/>
    <s v=""/>
    <s v=""/>
    <s v=""/>
    <s v=""/>
    <s v=""/>
    <s v="行政手続制度の適正な運用"/>
    <s v="－"/>
    <s v="－"/>
    <s v=""/>
    <s v=""/>
    <s v=""/>
    <s v="行政手続の調査"/>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0年度、平成21年度の２か年に施行された法令に基づく処分（不利益処分含む。）についての審査基準、処分基準及び標準処理期間の設定状況の調査を行いました。_x000a_　また、平成23年4月1日を基準日とした審査基準等の設定状況調査を平成23年度に行うこととするとともに、既に設定している審査基準、処分基準及び標準処理期間について、行政手続法及び行政手続条例に基づき、適正に公表等を行うよう庁内に改めて通知しました。"/>
    <s v=""/>
    <n v="0"/>
    <n v="0"/>
    <n v="0"/>
    <n v="0"/>
    <n v="0"/>
    <s v="－"/>
    <s v=""/>
    <n v="0"/>
    <x v="0"/>
    <n v="1"/>
  </r>
  <r>
    <x v="2"/>
    <x v="5"/>
    <x v="1"/>
    <x v="1"/>
    <s v="附属機関議事録のホームページによる公開"/>
    <s v="総務局"/>
    <s v="政策法務課"/>
    <s v="全庁"/>
    <s v="附属機関の目的や議事録等の附属機関の概要について、ホームページによる公開を推進します。"/>
    <s v="情報公開している附属機関の割合"/>
    <s v="90.7％"/>
    <s v="(H22末)"/>
    <s v="100％"/>
    <s v="(H23末)"/>
    <s v=""/>
    <s v=""/>
    <s v=""/>
    <s v=""/>
    <s v=""/>
    <s v=""/>
    <s v="附属機関情報の公開"/>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附属機関の会議の公開に関する要綱にもとづき、議事録に加えて、会議資料についてもホームページへの掲載に努めるよう庁内に通知しました。"/>
    <s v=""/>
    <n v="0"/>
    <n v="0"/>
    <n v="0"/>
    <n v="0"/>
    <s v="－"/>
    <s v="－"/>
    <s v=""/>
    <n v="0"/>
    <x v="0"/>
    <n v="1"/>
  </r>
  <r>
    <x v="3"/>
    <x v="16"/>
    <x v="1"/>
    <x v="1"/>
    <s v="行政委員会委員報酬のあり方の検討"/>
    <s v="総務局"/>
    <s v="給与課"/>
    <s v="関係局"/>
    <s v="各行政委員会の委員の勤務実態や職責、職務内容等の検証を行い、支給方法や支給額について必要な見直しを行います。"/>
    <s v=""/>
    <s v=""/>
    <s v=""/>
    <s v=""/>
    <s v=""/>
    <s v=""/>
    <s v=""/>
    <s v=""/>
    <s v=""/>
    <s v=""/>
    <s v=""/>
    <s v="附属機関での審議"/>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自治体における裁判の状況などの情報収集を行いました。"/>
    <s v=""/>
    <n v="0"/>
    <n v="0"/>
    <n v="0"/>
    <n v="0"/>
    <s v="－"/>
    <s v="－"/>
    <s v="平成23年６月現在で、月額報酬の適否に対する司法判断が割れていることや、未だ最高裁の判決が出ていないことから、当面は最高裁の裁判の動向を注視する。"/>
    <n v="0"/>
    <x v="0"/>
    <s v=""/>
  </r>
  <r>
    <x v="2"/>
    <x v="4"/>
    <x v="1"/>
    <x v="1"/>
    <s v="電子決裁対象範囲の拡大"/>
    <s v="総務局"/>
    <s v="総務課"/>
    <s v=""/>
    <s v="電子決裁の対象範囲を局長決裁から、市長決裁まで拡大します。"/>
    <s v=""/>
    <s v=""/>
    <s v=""/>
    <s v=""/>
    <s v=""/>
    <s v=""/>
    <s v=""/>
    <s v=""/>
    <s v=""/>
    <s v=""/>
    <s v=""/>
    <s v="電子決裁対象範囲の拡大_x000a_（市長決裁まで拡大）"/>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８月に、電子決裁の対象範囲を局長決裁から、市長決裁に拡大しました。"/>
    <s v="－"/>
    <n v="0"/>
    <n v="0"/>
    <n v="0"/>
    <n v="0"/>
    <s v="－"/>
    <s v="－"/>
    <n v="0"/>
    <n v="0"/>
    <x v="0"/>
    <n v="1"/>
  </r>
  <r>
    <x v="3"/>
    <x v="9"/>
    <x v="3"/>
    <x v="5"/>
    <s v="公有財産の管理・運営に係る推進組織の新設"/>
    <s v="総務局"/>
    <s v="人事課"/>
    <s v="財政局"/>
    <s v="今後予想される人口減少や市民ニーズを踏まえ、公有財産の有効活用、維持管理経費の最適化等を全庁横断的に推進するため、資産経営部を新設します。"/>
    <s v=""/>
    <s v=""/>
    <s v=""/>
    <s v=""/>
    <s v=""/>
    <s v=""/>
    <s v=""/>
    <s v=""/>
    <s v=""/>
    <s v=""/>
    <s v=""/>
    <s v="資産経営部の新設"/>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23年4月に、財政局に資産経営部を新設しました。"/>
    <n v="0"/>
    <x v="1"/>
    <s v=""/>
  </r>
  <r>
    <x v="0"/>
    <x v="0"/>
    <x v="1"/>
    <x v="1"/>
    <s v="職員育成と連動した研修推薦制度の導入"/>
    <s v="総務局"/>
    <s v="人材育成課"/>
    <s v=""/>
    <s v="所属長等との面接を通じて、将来の能力開発・キャリア形成につなげるため、研修の受講間隔、スキルや経験のステップアップを考慮し、所属長等が研修受講者をあらかじめ推薦できる制度を実施します。"/>
    <s v="研修推薦制度に基づき人材育成課が実施する研修の課程数"/>
    <s v="0件"/>
    <s v="(H21末)"/>
    <s v="18件"/>
    <s v="(H23末)"/>
    <s v=""/>
    <s v=""/>
    <s v=""/>
    <s v=""/>
    <s v=""/>
    <s v=""/>
    <s v="研修推薦制度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4"/>
    <x v="11"/>
    <x v="0"/>
    <x v="0"/>
    <s v="こども施策に関する組織の一元化"/>
    <s v="総務局"/>
    <s v="人事課"/>
    <s v="こども未来局"/>
    <s v="少子化対策、要保護児童対策及び青少年問題等、複雑多様化するこどもを巡る課題に対して一体的な施策展開を図るため、子ども家庭部と教育委員会事務局の青少年課を統合し、こども未来局を新設します。"/>
    <s v=""/>
    <s v=""/>
    <s v=""/>
    <s v=""/>
    <s v=""/>
    <s v=""/>
    <s v=""/>
    <s v=""/>
    <s v=""/>
    <s v=""/>
    <s v=""/>
    <s v="こども未来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平成22年4月にこども未来局を新設しました。"/>
    <n v="0"/>
    <n v="0"/>
    <n v="0"/>
    <n v="0"/>
    <n v="0"/>
    <s v="－"/>
    <s v="－"/>
    <n v="0"/>
    <n v="0"/>
    <x v="0"/>
    <n v="1"/>
  </r>
  <r>
    <x v="3"/>
    <x v="16"/>
    <x v="1"/>
    <x v="1"/>
    <s v="定員管理の適正化"/>
    <s v="総務局"/>
    <s v="人事課"/>
    <s v=""/>
    <s v="退職者数・採用者数の見込みを把握するとともに、適切な人員配置を検討し、定員適正化計画を策定した上で、定員を削減します。"/>
    <s v="普通会計職員数"/>
    <s v="6,166人"/>
    <s v="(H22.4.1)"/>
    <s v="5,916人"/>
    <s v="(H26.4.1)"/>
    <s v=""/>
    <s v=""/>
    <s v=""/>
    <s v=""/>
    <s v=""/>
    <s v=""/>
    <s v="定員適正化計画の策定"/>
    <n v="1"/>
    <s v=""/>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新たな定員適正化計画の策定及び計画推進を行いました。_x000a_　・新たな定員適正化計画：平成22年４月１日から平成26年4月1日までをの４年間を対象期間として、普通会計職員の約4％、250人を純減する計画_x000a_　・平成２２年度の削減実績：普通会計職員数　平成22年4月1日時点　6,166人　→　平成２３年４月１日時点　6,085人"/>
    <s v="普通会計職員純減数_x000a_81人"/>
    <n v="0"/>
    <n v="0"/>
    <n v="0"/>
    <n v="0"/>
    <s v="－"/>
    <s v="－"/>
    <s v=""/>
    <n v="0"/>
    <x v="0"/>
    <n v="1"/>
  </r>
  <r>
    <x v="4"/>
    <x v="12"/>
    <x v="1"/>
    <x v="1"/>
    <s v="保健福祉センター組織の再編"/>
    <s v="総務局"/>
    <s v="人事課"/>
    <s v="各区役所"/>
    <s v="本庁のこども未来局の新設に併せて、市民に分かりやすい組織とするため、保健福祉サービス課及び介護保険課を廃止し、高齢障害支援課及びこども家庭課を新設します。"/>
    <s v=""/>
    <s v=""/>
    <s v=""/>
    <s v=""/>
    <s v=""/>
    <s v=""/>
    <s v=""/>
    <s v=""/>
    <s v=""/>
    <s v=""/>
    <s v=""/>
    <s v="保健福祉センター組織の再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に、保健福祉サービス課及び介護保険課を廃止し、高齢障害支援課及びこども家庭課を新設しました。"/>
    <s v=""/>
    <n v="0"/>
    <n v="0"/>
    <n v="0"/>
    <n v="0"/>
    <s v="－"/>
    <s v="－"/>
    <s v=""/>
    <n v="0"/>
    <x v="0"/>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0"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15" firstHeaderRow="1" firstDataRow="1" firstDataCol="1"/>
  <pivotFields count="120">
    <pivotField showAll="0"/>
    <pivotField showAll="0"/>
    <pivotField axis="axisRow" showAll="0">
      <items count="7">
        <item h="1" x="0"/>
        <item h="1" x="1"/>
        <item x="2"/>
        <item x="4"/>
        <item x="3"/>
        <item x="5"/>
        <item t="default"/>
      </items>
    </pivotField>
    <pivotField axis="axisRow" showAll="0">
      <items count="8">
        <item x="0"/>
        <item x="1"/>
        <item x="5"/>
        <item x="2"/>
        <item x="3"/>
        <item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multipleItemSelectionAllowed="1" showAll="0" defaultSubtotal="0"/>
  </pivotFields>
  <rowFields count="2">
    <field x="2"/>
    <field x="3"/>
  </rowFields>
  <rowItems count="12">
    <i>
      <x v="2"/>
    </i>
    <i r="1">
      <x v="3"/>
    </i>
    <i r="1">
      <x v="5"/>
    </i>
    <i>
      <x v="3"/>
    </i>
    <i r="1">
      <x v="4"/>
    </i>
    <i r="1">
      <x v="6"/>
    </i>
    <i>
      <x v="4"/>
    </i>
    <i r="1">
      <x v="2"/>
    </i>
    <i r="1">
      <x v="3"/>
    </i>
    <i>
      <x v="5"/>
    </i>
    <i r="1">
      <x v="3"/>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ﾋﾟﾎﾞｯﾄﾃｰﾌﾞﾙ1" cacheId="0"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26" firstHeaderRow="1" firstDataRow="1" firstDataCol="1"/>
  <pivotFields count="120">
    <pivotField axis="axisRow" showAll="0">
      <items count="6">
        <item x="1"/>
        <item x="2"/>
        <item x="3"/>
        <item x="4"/>
        <item x="0"/>
        <item t="default"/>
      </items>
    </pivotField>
    <pivotField axis="axisRow" showAll="0">
      <items count="19">
        <item x="7"/>
        <item x="11"/>
        <item x="12"/>
        <item x="2"/>
        <item x="0"/>
        <item x="8"/>
        <item x="9"/>
        <item x="5"/>
        <item x="6"/>
        <item x="10"/>
        <item x="1"/>
        <item x="3"/>
        <item x="4"/>
        <item x="13"/>
        <item x="14"/>
        <item x="15"/>
        <item x="16"/>
        <item m="1"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showAll="0" defaultSubtotal="0"/>
  </pivotFields>
  <rowFields count="2">
    <field x="0"/>
    <field x="1"/>
  </rowFields>
  <rowItems count="23">
    <i>
      <x/>
    </i>
    <i r="1">
      <x v="3"/>
    </i>
    <i r="1">
      <x v="10"/>
    </i>
    <i>
      <x v="1"/>
    </i>
    <i r="1">
      <x v="7"/>
    </i>
    <i r="1">
      <x v="8"/>
    </i>
    <i r="1">
      <x v="11"/>
    </i>
    <i r="1">
      <x v="12"/>
    </i>
    <i>
      <x v="2"/>
    </i>
    <i r="1">
      <x/>
    </i>
    <i r="1">
      <x v="5"/>
    </i>
    <i r="1">
      <x v="6"/>
    </i>
    <i r="1">
      <x v="9"/>
    </i>
    <i r="1">
      <x v="15"/>
    </i>
    <i r="1">
      <x v="16"/>
    </i>
    <i>
      <x v="3"/>
    </i>
    <i r="1">
      <x v="1"/>
    </i>
    <i r="1">
      <x v="2"/>
    </i>
    <i r="1">
      <x v="13"/>
    </i>
    <i>
      <x v="4"/>
    </i>
    <i r="1">
      <x v="4"/>
    </i>
    <i r="1">
      <x v="14"/>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4"/>
  <sheetViews>
    <sheetView showGridLines="0" tabSelected="1" view="pageBreakPreview" zoomScale="90" zoomScaleNormal="90" zoomScaleSheetLayoutView="90" workbookViewId="0">
      <selection activeCell="F10" sqref="F10"/>
    </sheetView>
  </sheetViews>
  <sheetFormatPr defaultRowHeight="13.5" x14ac:dyDescent="0.15"/>
  <cols>
    <col min="1" max="1" width="5.5" style="231" customWidth="1"/>
    <col min="2" max="2" width="4" style="231" customWidth="1"/>
    <col min="3" max="3" width="3.25" style="231" customWidth="1"/>
    <col min="4" max="4" width="17.125" style="231" customWidth="1"/>
    <col min="5" max="5" width="32.875" style="231" customWidth="1"/>
    <col min="6" max="6" width="15.5" style="231" customWidth="1"/>
    <col min="7" max="7" width="0.875" style="231" hidden="1" customWidth="1"/>
    <col min="8" max="8" width="2.75" style="232" hidden="1" customWidth="1"/>
    <col min="9" max="9" width="1.25" style="231" hidden="1" customWidth="1"/>
    <col min="10" max="10" width="9.625" style="232" customWidth="1"/>
    <col min="11" max="11" width="0.875" style="232" hidden="1" customWidth="1"/>
    <col min="12" max="12" width="2.75" style="232" hidden="1" customWidth="1"/>
    <col min="13" max="13" width="1.25" style="232" hidden="1" customWidth="1"/>
    <col min="14" max="14" width="14" style="232" customWidth="1"/>
    <col min="15" max="15" width="0.875" style="232" hidden="1" customWidth="1"/>
    <col min="16" max="16" width="2.75" style="232" hidden="1" customWidth="1"/>
    <col min="17" max="17" width="1.25" style="232" hidden="1" customWidth="1"/>
    <col min="18" max="18" width="13.375" style="232" customWidth="1"/>
    <col min="19" max="19" width="0.875" style="232" hidden="1" customWidth="1"/>
    <col min="20" max="20" width="2.75" style="232" hidden="1" customWidth="1"/>
    <col min="21" max="21" width="1.25" style="232" hidden="1" customWidth="1"/>
    <col min="22" max="22" width="7.875" style="232" customWidth="1"/>
    <col min="23" max="23" width="14" style="231" customWidth="1"/>
    <col min="24" max="16384" width="9" style="231"/>
  </cols>
  <sheetData>
    <row r="1" spans="1:23" ht="21.75" customHeight="1" x14ac:dyDescent="0.15"/>
    <row r="2" spans="1:23" ht="22.5" customHeight="1" x14ac:dyDescent="0.15">
      <c r="A2" s="297" t="s">
        <v>1267</v>
      </c>
      <c r="B2" s="297"/>
      <c r="C2" s="297"/>
      <c r="D2" s="297"/>
      <c r="E2" s="297"/>
      <c r="F2" s="297"/>
      <c r="G2" s="297"/>
      <c r="H2" s="297"/>
      <c r="I2" s="297"/>
      <c r="J2" s="297"/>
      <c r="K2" s="297"/>
      <c r="L2" s="297"/>
      <c r="M2" s="297"/>
      <c r="N2" s="297"/>
      <c r="O2" s="297"/>
      <c r="P2" s="297"/>
      <c r="Q2" s="297"/>
      <c r="R2" s="297"/>
      <c r="S2" s="297"/>
      <c r="T2" s="297"/>
      <c r="U2" s="297"/>
      <c r="V2" s="297"/>
      <c r="W2" s="239"/>
    </row>
    <row r="3" spans="1:23" ht="26.25" customHeight="1" x14ac:dyDescent="0.15">
      <c r="A3" s="298" t="s">
        <v>1268</v>
      </c>
      <c r="B3" s="298"/>
      <c r="C3" s="298"/>
      <c r="D3" s="298"/>
      <c r="E3" s="298"/>
      <c r="F3" s="298"/>
      <c r="G3" s="298"/>
      <c r="H3" s="298"/>
      <c r="I3" s="298"/>
      <c r="J3" s="298"/>
      <c r="K3" s="298"/>
      <c r="L3" s="298"/>
      <c r="M3" s="298"/>
      <c r="N3" s="298"/>
      <c r="O3" s="298"/>
      <c r="P3" s="298"/>
      <c r="Q3" s="298"/>
      <c r="R3" s="298"/>
      <c r="S3" s="298"/>
      <c r="T3" s="298"/>
      <c r="U3" s="298"/>
      <c r="V3" s="298"/>
      <c r="W3" s="240"/>
    </row>
    <row r="4" spans="1:23" ht="18.75" customHeight="1" x14ac:dyDescent="0.15">
      <c r="A4" s="231" t="s">
        <v>1272</v>
      </c>
      <c r="B4" s="238"/>
      <c r="C4" s="238"/>
      <c r="D4" s="238"/>
    </row>
    <row r="5" spans="1:23" ht="22.5" customHeight="1" x14ac:dyDescent="0.15">
      <c r="A5" s="309" t="s">
        <v>1271</v>
      </c>
      <c r="B5" s="309"/>
      <c r="C5" s="309"/>
      <c r="D5" s="309"/>
      <c r="E5" s="309"/>
      <c r="F5" s="309"/>
      <c r="G5" s="309"/>
      <c r="H5" s="309"/>
      <c r="I5" s="309"/>
      <c r="J5" s="309"/>
      <c r="K5" s="309"/>
      <c r="L5" s="309"/>
      <c r="M5" s="309"/>
      <c r="N5" s="309"/>
      <c r="O5" s="309"/>
      <c r="P5" s="309"/>
      <c r="Q5" s="309"/>
      <c r="R5" s="309"/>
      <c r="S5" s="309"/>
      <c r="T5" s="309"/>
      <c r="U5" s="309"/>
      <c r="V5" s="309"/>
    </row>
    <row r="6" spans="1:23" ht="21" customHeight="1" x14ac:dyDescent="0.15">
      <c r="A6" s="238"/>
      <c r="B6" s="267"/>
      <c r="C6" s="299" t="s">
        <v>1246</v>
      </c>
      <c r="D6" s="299"/>
      <c r="E6" s="299"/>
      <c r="F6" s="274" t="s">
        <v>1247</v>
      </c>
      <c r="G6" s="300"/>
      <c r="H6" s="300"/>
      <c r="I6" s="301"/>
      <c r="J6" s="274" t="s">
        <v>1269</v>
      </c>
      <c r="K6" s="300"/>
      <c r="L6" s="300"/>
      <c r="M6" s="300"/>
      <c r="N6" s="300"/>
      <c r="O6" s="300"/>
      <c r="P6" s="300"/>
      <c r="Q6" s="301"/>
      <c r="R6" s="272" t="s">
        <v>1270</v>
      </c>
      <c r="S6" s="274"/>
      <c r="T6" s="275"/>
      <c r="U6" s="276"/>
    </row>
    <row r="7" spans="1:23" ht="21" customHeight="1" x14ac:dyDescent="0.15">
      <c r="C7" s="299"/>
      <c r="D7" s="299"/>
      <c r="E7" s="299"/>
      <c r="F7" s="302"/>
      <c r="G7" s="303"/>
      <c r="H7" s="303"/>
      <c r="I7" s="304"/>
      <c r="J7" s="242"/>
      <c r="K7" s="243"/>
      <c r="L7" s="243"/>
      <c r="M7" s="244"/>
      <c r="N7" s="305" t="s">
        <v>1245</v>
      </c>
      <c r="O7" s="306"/>
      <c r="P7" s="306"/>
      <c r="Q7" s="307"/>
      <c r="R7" s="273"/>
      <c r="S7" s="277"/>
      <c r="T7" s="278"/>
      <c r="U7" s="279"/>
      <c r="V7" s="308"/>
      <c r="W7" s="308"/>
    </row>
    <row r="8" spans="1:23" ht="18" customHeight="1" x14ac:dyDescent="0.15">
      <c r="C8" s="280" t="s">
        <v>1250</v>
      </c>
      <c r="D8" s="281"/>
      <c r="E8" s="282"/>
      <c r="F8" s="245">
        <f>SUM(F9:F10)</f>
        <v>30</v>
      </c>
      <c r="G8" s="247" t="s">
        <v>1248</v>
      </c>
      <c r="H8" s="257">
        <f>SUM(H9:H10)</f>
        <v>5</v>
      </c>
      <c r="I8" s="248" t="s">
        <v>1249</v>
      </c>
      <c r="J8" s="245">
        <f>SUM(J9:J10)</f>
        <v>14</v>
      </c>
      <c r="K8" s="247" t="s">
        <v>1248</v>
      </c>
      <c r="L8" s="257">
        <f>SUM(L9:L10)</f>
        <v>1</v>
      </c>
      <c r="M8" s="248" t="s">
        <v>1249</v>
      </c>
      <c r="N8" s="245">
        <f>SUM(N9:N10)</f>
        <v>2</v>
      </c>
      <c r="O8" s="249" t="s">
        <v>1248</v>
      </c>
      <c r="P8" s="249">
        <f>SUM(P9:P10)</f>
        <v>0</v>
      </c>
      <c r="Q8" s="250" t="s">
        <v>1249</v>
      </c>
      <c r="R8" s="245">
        <f>SUM(R9:R10)</f>
        <v>10</v>
      </c>
      <c r="S8" s="249" t="s">
        <v>1248</v>
      </c>
      <c r="T8" s="249">
        <f>SUM(T9:T10)</f>
        <v>2</v>
      </c>
      <c r="U8" s="250" t="s">
        <v>1249</v>
      </c>
      <c r="V8" s="241"/>
      <c r="W8" s="268"/>
    </row>
    <row r="9" spans="1:23" s="114" customFormat="1" ht="18" customHeight="1" x14ac:dyDescent="0.15">
      <c r="C9" s="251"/>
      <c r="D9" s="285" t="s">
        <v>1251</v>
      </c>
      <c r="E9" s="286"/>
      <c r="F9" s="246">
        <v>21</v>
      </c>
      <c r="G9" s="252" t="s">
        <v>1248</v>
      </c>
      <c r="H9" s="258">
        <v>2</v>
      </c>
      <c r="I9" s="253" t="s">
        <v>1249</v>
      </c>
      <c r="J9" s="246">
        <v>13</v>
      </c>
      <c r="K9" s="252" t="s">
        <v>1248</v>
      </c>
      <c r="L9" s="258">
        <v>1</v>
      </c>
      <c r="M9" s="253" t="s">
        <v>1249</v>
      </c>
      <c r="N9" s="246">
        <v>2</v>
      </c>
      <c r="O9" s="249"/>
      <c r="P9" s="254"/>
      <c r="Q9" s="250"/>
      <c r="R9" s="246">
        <v>5</v>
      </c>
      <c r="S9" s="249"/>
      <c r="T9" s="254"/>
      <c r="U9" s="250"/>
      <c r="V9" s="287"/>
      <c r="W9" s="288"/>
    </row>
    <row r="10" spans="1:23" s="114" customFormat="1" ht="18" customHeight="1" x14ac:dyDescent="0.15">
      <c r="C10" s="256"/>
      <c r="D10" s="285" t="s">
        <v>1252</v>
      </c>
      <c r="E10" s="286"/>
      <c r="F10" s="246">
        <v>9</v>
      </c>
      <c r="G10" s="252" t="s">
        <v>1248</v>
      </c>
      <c r="H10" s="258">
        <v>3</v>
      </c>
      <c r="I10" s="253" t="s">
        <v>1249</v>
      </c>
      <c r="J10" s="246">
        <v>1</v>
      </c>
      <c r="K10" s="252"/>
      <c r="L10" s="258"/>
      <c r="M10" s="253"/>
      <c r="N10" s="246">
        <v>0</v>
      </c>
      <c r="O10" s="254"/>
      <c r="P10" s="254"/>
      <c r="Q10" s="255"/>
      <c r="R10" s="246">
        <v>5</v>
      </c>
      <c r="S10" s="249" t="s">
        <v>1248</v>
      </c>
      <c r="T10" s="254">
        <v>2</v>
      </c>
      <c r="U10" s="250" t="s">
        <v>1249</v>
      </c>
      <c r="V10" s="287"/>
      <c r="W10" s="288"/>
    </row>
    <row r="11" spans="1:23" ht="18" customHeight="1" x14ac:dyDescent="0.15">
      <c r="C11" s="280" t="s">
        <v>1253</v>
      </c>
      <c r="D11" s="281"/>
      <c r="E11" s="282"/>
      <c r="F11" s="245">
        <f>SUM(F12:F15)-1</f>
        <v>59</v>
      </c>
      <c r="G11" s="247" t="s">
        <v>1248</v>
      </c>
      <c r="H11" s="257">
        <f>SUM(H12:H15)</f>
        <v>14</v>
      </c>
      <c r="I11" s="248" t="s">
        <v>1249</v>
      </c>
      <c r="J11" s="245">
        <f>SUM(J12:J15)</f>
        <v>20</v>
      </c>
      <c r="K11" s="247" t="s">
        <v>1248</v>
      </c>
      <c r="L11" s="257">
        <f>SUM(L12:L15)</f>
        <v>5</v>
      </c>
      <c r="M11" s="248" t="s">
        <v>1249</v>
      </c>
      <c r="N11" s="245">
        <f>SUM(N12:N15)</f>
        <v>2</v>
      </c>
      <c r="O11" s="249" t="s">
        <v>1248</v>
      </c>
      <c r="P11" s="249">
        <f>SUM(P12:P15)</f>
        <v>1</v>
      </c>
      <c r="Q11" s="250" t="s">
        <v>1249</v>
      </c>
      <c r="R11" s="245">
        <f>SUM(R12:R15)</f>
        <v>32</v>
      </c>
      <c r="S11" s="249" t="s">
        <v>1248</v>
      </c>
      <c r="T11" s="249">
        <f>SUM(T12:T15)</f>
        <v>9</v>
      </c>
      <c r="U11" s="250" t="s">
        <v>1249</v>
      </c>
      <c r="V11" s="283"/>
      <c r="W11" s="284"/>
    </row>
    <row r="12" spans="1:23" s="114" customFormat="1" ht="18" customHeight="1" x14ac:dyDescent="0.15">
      <c r="C12" s="251"/>
      <c r="D12" s="285" t="s">
        <v>1222</v>
      </c>
      <c r="E12" s="286"/>
      <c r="F12" s="246">
        <v>19</v>
      </c>
      <c r="G12" s="252" t="s">
        <v>1248</v>
      </c>
      <c r="H12" s="258">
        <v>6</v>
      </c>
      <c r="I12" s="253" t="s">
        <v>1249</v>
      </c>
      <c r="J12" s="246">
        <v>4</v>
      </c>
      <c r="K12" s="252" t="s">
        <v>1248</v>
      </c>
      <c r="L12" s="258">
        <v>1</v>
      </c>
      <c r="M12" s="253" t="s">
        <v>1249</v>
      </c>
      <c r="N12" s="246">
        <v>1</v>
      </c>
      <c r="O12" s="254"/>
      <c r="P12" s="254"/>
      <c r="Q12" s="255"/>
      <c r="R12" s="246">
        <v>10</v>
      </c>
      <c r="S12" s="249" t="s">
        <v>1248</v>
      </c>
      <c r="T12" s="254">
        <v>3</v>
      </c>
      <c r="U12" s="250" t="s">
        <v>1249</v>
      </c>
      <c r="V12" s="287"/>
      <c r="W12" s="288"/>
    </row>
    <row r="13" spans="1:23" s="114" customFormat="1" ht="18" customHeight="1" x14ac:dyDescent="0.15">
      <c r="C13" s="251"/>
      <c r="D13" s="285" t="s">
        <v>1223</v>
      </c>
      <c r="E13" s="286"/>
      <c r="F13" s="246">
        <v>24</v>
      </c>
      <c r="G13" s="252" t="s">
        <v>1248</v>
      </c>
      <c r="H13" s="258">
        <v>5</v>
      </c>
      <c r="I13" s="253" t="s">
        <v>1249</v>
      </c>
      <c r="J13" s="246">
        <v>14</v>
      </c>
      <c r="K13" s="252" t="s">
        <v>1248</v>
      </c>
      <c r="L13" s="258">
        <v>4</v>
      </c>
      <c r="M13" s="253" t="s">
        <v>1249</v>
      </c>
      <c r="N13" s="246">
        <v>1</v>
      </c>
      <c r="O13" s="254" t="s">
        <v>1248</v>
      </c>
      <c r="P13" s="254">
        <v>1</v>
      </c>
      <c r="Q13" s="255" t="s">
        <v>1249</v>
      </c>
      <c r="R13" s="246">
        <v>8</v>
      </c>
      <c r="S13" s="249" t="s">
        <v>1248</v>
      </c>
      <c r="T13" s="254">
        <v>3</v>
      </c>
      <c r="U13" s="250" t="s">
        <v>1249</v>
      </c>
      <c r="V13" s="287"/>
      <c r="W13" s="288"/>
    </row>
    <row r="14" spans="1:23" s="114" customFormat="1" ht="18" customHeight="1" x14ac:dyDescent="0.15">
      <c r="C14" s="251"/>
      <c r="D14" s="285" t="s">
        <v>926</v>
      </c>
      <c r="E14" s="286"/>
      <c r="F14" s="246">
        <v>11</v>
      </c>
      <c r="G14" s="252" t="s">
        <v>1248</v>
      </c>
      <c r="H14" s="258">
        <v>2</v>
      </c>
      <c r="I14" s="253" t="s">
        <v>1249</v>
      </c>
      <c r="J14" s="246">
        <v>2</v>
      </c>
      <c r="K14" s="252"/>
      <c r="L14" s="258"/>
      <c r="M14" s="253"/>
      <c r="N14" s="246">
        <v>0</v>
      </c>
      <c r="O14" s="254"/>
      <c r="P14" s="254"/>
      <c r="Q14" s="255"/>
      <c r="R14" s="246">
        <v>8</v>
      </c>
      <c r="S14" s="249" t="s">
        <v>1248</v>
      </c>
      <c r="T14" s="254">
        <v>2</v>
      </c>
      <c r="U14" s="250" t="s">
        <v>1249</v>
      </c>
      <c r="V14" s="287"/>
      <c r="W14" s="288"/>
    </row>
    <row r="15" spans="1:23" s="114" customFormat="1" ht="18" customHeight="1" x14ac:dyDescent="0.15">
      <c r="C15" s="256"/>
      <c r="D15" s="285" t="s">
        <v>909</v>
      </c>
      <c r="E15" s="286"/>
      <c r="F15" s="246">
        <v>6</v>
      </c>
      <c r="G15" s="252" t="s">
        <v>1248</v>
      </c>
      <c r="H15" s="258">
        <v>1</v>
      </c>
      <c r="I15" s="253" t="s">
        <v>1249</v>
      </c>
      <c r="J15" s="246">
        <v>0</v>
      </c>
      <c r="K15" s="252"/>
      <c r="L15" s="258"/>
      <c r="M15" s="253"/>
      <c r="N15" s="246">
        <v>0</v>
      </c>
      <c r="O15" s="254"/>
      <c r="P15" s="254"/>
      <c r="Q15" s="255"/>
      <c r="R15" s="246">
        <v>6</v>
      </c>
      <c r="S15" s="249" t="s">
        <v>1248</v>
      </c>
      <c r="T15" s="254">
        <v>1</v>
      </c>
      <c r="U15" s="250" t="s">
        <v>1249</v>
      </c>
      <c r="V15" s="287"/>
      <c r="W15" s="288"/>
    </row>
    <row r="16" spans="1:23" ht="18" customHeight="1" x14ac:dyDescent="0.15">
      <c r="C16" s="294" t="s">
        <v>941</v>
      </c>
      <c r="D16" s="295"/>
      <c r="E16" s="296"/>
      <c r="F16" s="245">
        <f>SUM(F17:F22)</f>
        <v>67</v>
      </c>
      <c r="G16" s="247" t="s">
        <v>1248</v>
      </c>
      <c r="H16" s="257">
        <f>SUM(H17:I22)</f>
        <v>9</v>
      </c>
      <c r="I16" s="248" t="s">
        <v>1249</v>
      </c>
      <c r="J16" s="245">
        <f>SUM(J17:J22)</f>
        <v>34</v>
      </c>
      <c r="K16" s="247" t="s">
        <v>1248</v>
      </c>
      <c r="L16" s="257">
        <f>SUM(L17:M22)</f>
        <v>3</v>
      </c>
      <c r="M16" s="248" t="s">
        <v>1249</v>
      </c>
      <c r="N16" s="245">
        <f>SUM(N17:N22)</f>
        <v>9</v>
      </c>
      <c r="O16" s="249" t="s">
        <v>1248</v>
      </c>
      <c r="P16" s="249">
        <f>SUM(P17:P22)</f>
        <v>0</v>
      </c>
      <c r="Q16" s="250" t="s">
        <v>1249</v>
      </c>
      <c r="R16" s="245">
        <f>SUM(R17:R22)</f>
        <v>39</v>
      </c>
      <c r="S16" s="249" t="s">
        <v>1248</v>
      </c>
      <c r="T16" s="249">
        <f>SUM(T17:T22)</f>
        <v>5</v>
      </c>
      <c r="U16" s="250" t="s">
        <v>1249</v>
      </c>
      <c r="V16" s="283"/>
      <c r="W16" s="284"/>
    </row>
    <row r="17" spans="3:23" s="114" customFormat="1" ht="18" customHeight="1" x14ac:dyDescent="0.15">
      <c r="C17" s="251"/>
      <c r="D17" s="285" t="s">
        <v>1254</v>
      </c>
      <c r="E17" s="286"/>
      <c r="F17" s="246">
        <v>15</v>
      </c>
      <c r="G17" s="247" t="s">
        <v>1248</v>
      </c>
      <c r="H17" s="258">
        <v>3</v>
      </c>
      <c r="I17" s="248" t="s">
        <v>1249</v>
      </c>
      <c r="J17" s="246">
        <v>6</v>
      </c>
      <c r="K17" s="252" t="s">
        <v>1248</v>
      </c>
      <c r="L17" s="258">
        <v>2</v>
      </c>
      <c r="M17" s="253" t="s">
        <v>1249</v>
      </c>
      <c r="N17" s="246">
        <v>0</v>
      </c>
      <c r="O17" s="249"/>
      <c r="P17" s="254"/>
      <c r="Q17" s="250"/>
      <c r="R17" s="246">
        <v>9</v>
      </c>
      <c r="S17" s="249" t="s">
        <v>1248</v>
      </c>
      <c r="T17" s="254">
        <v>1</v>
      </c>
      <c r="U17" s="250" t="s">
        <v>1249</v>
      </c>
      <c r="V17" s="292"/>
      <c r="W17" s="293"/>
    </row>
    <row r="18" spans="3:23" s="114" customFormat="1" ht="18" customHeight="1" x14ac:dyDescent="0.15">
      <c r="C18" s="251"/>
      <c r="D18" s="285" t="s">
        <v>1263</v>
      </c>
      <c r="E18" s="286"/>
      <c r="F18" s="246">
        <v>19</v>
      </c>
      <c r="G18" s="247"/>
      <c r="H18" s="258"/>
      <c r="I18" s="248"/>
      <c r="J18" s="246">
        <v>10</v>
      </c>
      <c r="K18" s="252"/>
      <c r="L18" s="258"/>
      <c r="M18" s="253"/>
      <c r="N18" s="246">
        <v>4</v>
      </c>
      <c r="O18" s="249"/>
      <c r="P18" s="254"/>
      <c r="Q18" s="250"/>
      <c r="R18" s="246">
        <v>13</v>
      </c>
      <c r="S18" s="249"/>
      <c r="T18" s="254"/>
      <c r="U18" s="250"/>
      <c r="V18" s="292"/>
      <c r="W18" s="293"/>
    </row>
    <row r="19" spans="3:23" s="114" customFormat="1" ht="18" customHeight="1" x14ac:dyDescent="0.15">
      <c r="C19" s="251"/>
      <c r="D19" s="285" t="s">
        <v>1255</v>
      </c>
      <c r="E19" s="286"/>
      <c r="F19" s="246">
        <v>22</v>
      </c>
      <c r="G19" s="247" t="s">
        <v>1248</v>
      </c>
      <c r="H19" s="258">
        <v>5</v>
      </c>
      <c r="I19" s="248" t="s">
        <v>1249</v>
      </c>
      <c r="J19" s="246">
        <v>10</v>
      </c>
      <c r="K19" s="252" t="s">
        <v>1248</v>
      </c>
      <c r="L19" s="258">
        <v>1</v>
      </c>
      <c r="M19" s="253" t="s">
        <v>1249</v>
      </c>
      <c r="N19" s="246">
        <v>3</v>
      </c>
      <c r="O19" s="249"/>
      <c r="P19" s="254"/>
      <c r="Q19" s="250"/>
      <c r="R19" s="246">
        <v>12</v>
      </c>
      <c r="S19" s="249" t="s">
        <v>1248</v>
      </c>
      <c r="T19" s="254">
        <v>3</v>
      </c>
      <c r="U19" s="250" t="s">
        <v>1249</v>
      </c>
      <c r="V19" s="292"/>
      <c r="W19" s="293"/>
    </row>
    <row r="20" spans="3:23" s="114" customFormat="1" ht="18" customHeight="1" x14ac:dyDescent="0.15">
      <c r="C20" s="251"/>
      <c r="D20" s="285" t="s">
        <v>905</v>
      </c>
      <c r="E20" s="286"/>
      <c r="F20" s="246">
        <v>1</v>
      </c>
      <c r="G20" s="247"/>
      <c r="H20" s="258"/>
      <c r="I20" s="248"/>
      <c r="J20" s="246">
        <v>1</v>
      </c>
      <c r="K20" s="252"/>
      <c r="L20" s="258"/>
      <c r="M20" s="253"/>
      <c r="N20" s="246">
        <v>0</v>
      </c>
      <c r="O20" s="249"/>
      <c r="P20" s="254"/>
      <c r="Q20" s="250"/>
      <c r="R20" s="246">
        <v>0</v>
      </c>
      <c r="S20" s="249"/>
      <c r="T20" s="254"/>
      <c r="U20" s="250"/>
      <c r="V20" s="292"/>
      <c r="W20" s="293"/>
    </row>
    <row r="21" spans="3:23" s="114" customFormat="1" ht="18" customHeight="1" x14ac:dyDescent="0.15">
      <c r="C21" s="251"/>
      <c r="D21" s="285" t="s">
        <v>1256</v>
      </c>
      <c r="E21" s="286"/>
      <c r="F21" s="246">
        <v>5</v>
      </c>
      <c r="G21" s="247"/>
      <c r="H21" s="258"/>
      <c r="I21" s="248"/>
      <c r="J21" s="246">
        <v>3</v>
      </c>
      <c r="K21" s="252"/>
      <c r="L21" s="258"/>
      <c r="M21" s="253"/>
      <c r="N21" s="246">
        <v>1</v>
      </c>
      <c r="O21" s="249"/>
      <c r="P21" s="254"/>
      <c r="Q21" s="250"/>
      <c r="R21" s="246">
        <v>1</v>
      </c>
      <c r="S21" s="249"/>
      <c r="T21" s="254"/>
      <c r="U21" s="250"/>
      <c r="V21" s="292"/>
      <c r="W21" s="293"/>
    </row>
    <row r="22" spans="3:23" s="114" customFormat="1" ht="18" customHeight="1" x14ac:dyDescent="0.15">
      <c r="C22" s="256"/>
      <c r="D22" s="285" t="s">
        <v>1257</v>
      </c>
      <c r="E22" s="286"/>
      <c r="F22" s="246">
        <v>5</v>
      </c>
      <c r="G22" s="247" t="s">
        <v>1248</v>
      </c>
      <c r="H22" s="258">
        <v>1</v>
      </c>
      <c r="I22" s="248" t="s">
        <v>1249</v>
      </c>
      <c r="J22" s="246">
        <v>4</v>
      </c>
      <c r="K22" s="252"/>
      <c r="L22" s="258"/>
      <c r="M22" s="253"/>
      <c r="N22" s="246">
        <v>1</v>
      </c>
      <c r="O22" s="249"/>
      <c r="P22" s="254"/>
      <c r="Q22" s="250"/>
      <c r="R22" s="246">
        <v>4</v>
      </c>
      <c r="S22" s="249" t="s">
        <v>1248</v>
      </c>
      <c r="T22" s="254">
        <v>1</v>
      </c>
      <c r="U22" s="250" t="s">
        <v>1249</v>
      </c>
      <c r="V22" s="292"/>
      <c r="W22" s="293"/>
    </row>
    <row r="23" spans="3:23" ht="18" customHeight="1" x14ac:dyDescent="0.15">
      <c r="C23" s="280" t="s">
        <v>1258</v>
      </c>
      <c r="D23" s="281"/>
      <c r="E23" s="282"/>
      <c r="F23" s="245">
        <f>SUM(F24:F26)</f>
        <v>26</v>
      </c>
      <c r="G23" s="247" t="s">
        <v>1248</v>
      </c>
      <c r="H23" s="257">
        <f>SUM(H24:H26)</f>
        <v>6</v>
      </c>
      <c r="I23" s="248" t="s">
        <v>1249</v>
      </c>
      <c r="J23" s="245">
        <f>SUM(J24:J26)</f>
        <v>9</v>
      </c>
      <c r="K23" s="247" t="s">
        <v>1248</v>
      </c>
      <c r="L23" s="257">
        <f>SUM(L24:L26)</f>
        <v>1</v>
      </c>
      <c r="M23" s="248" t="s">
        <v>1249</v>
      </c>
      <c r="N23" s="245">
        <f>SUM(N24:N26)</f>
        <v>5</v>
      </c>
      <c r="O23" s="249" t="s">
        <v>1248</v>
      </c>
      <c r="P23" s="249">
        <f>SUM(P24:P26)</f>
        <v>1</v>
      </c>
      <c r="Q23" s="250" t="s">
        <v>1249</v>
      </c>
      <c r="R23" s="245">
        <f>SUM(R24:R26)</f>
        <v>21</v>
      </c>
      <c r="S23" s="249" t="s">
        <v>1248</v>
      </c>
      <c r="T23" s="249">
        <f>SUM(T24:T26)</f>
        <v>5</v>
      </c>
      <c r="U23" s="250" t="s">
        <v>1249</v>
      </c>
      <c r="V23" s="283"/>
      <c r="W23" s="284"/>
    </row>
    <row r="24" spans="3:23" s="114" customFormat="1" ht="18" customHeight="1" x14ac:dyDescent="0.15">
      <c r="C24" s="251"/>
      <c r="D24" s="285" t="s">
        <v>1259</v>
      </c>
      <c r="E24" s="286"/>
      <c r="F24" s="246">
        <v>18</v>
      </c>
      <c r="G24" s="247" t="s">
        <v>1248</v>
      </c>
      <c r="H24" s="258">
        <v>4</v>
      </c>
      <c r="I24" s="248" t="s">
        <v>1249</v>
      </c>
      <c r="J24" s="246">
        <v>7</v>
      </c>
      <c r="K24" s="252" t="s">
        <v>1248</v>
      </c>
      <c r="L24" s="258">
        <v>1</v>
      </c>
      <c r="M24" s="253" t="s">
        <v>1249</v>
      </c>
      <c r="N24" s="246">
        <v>4</v>
      </c>
      <c r="O24" s="249" t="s">
        <v>1248</v>
      </c>
      <c r="P24" s="254">
        <v>1</v>
      </c>
      <c r="Q24" s="250" t="s">
        <v>1249</v>
      </c>
      <c r="R24" s="246">
        <v>16</v>
      </c>
      <c r="S24" s="249" t="s">
        <v>1248</v>
      </c>
      <c r="T24" s="254">
        <v>4</v>
      </c>
      <c r="U24" s="250" t="s">
        <v>1249</v>
      </c>
      <c r="V24" s="287"/>
      <c r="W24" s="288"/>
    </row>
    <row r="25" spans="3:23" s="114" customFormat="1" ht="18" customHeight="1" x14ac:dyDescent="0.15">
      <c r="C25" s="251"/>
      <c r="D25" s="285" t="s">
        <v>1260</v>
      </c>
      <c r="E25" s="286"/>
      <c r="F25" s="246">
        <v>7</v>
      </c>
      <c r="G25" s="247" t="s">
        <v>1248</v>
      </c>
      <c r="H25" s="258">
        <v>2</v>
      </c>
      <c r="I25" s="248" t="s">
        <v>1249</v>
      </c>
      <c r="J25" s="246">
        <v>2</v>
      </c>
      <c r="K25" s="252"/>
      <c r="L25" s="258"/>
      <c r="M25" s="253"/>
      <c r="N25" s="246">
        <v>1</v>
      </c>
      <c r="O25" s="249"/>
      <c r="P25" s="254"/>
      <c r="Q25" s="250"/>
      <c r="R25" s="246">
        <v>5</v>
      </c>
      <c r="S25" s="249" t="s">
        <v>1248</v>
      </c>
      <c r="T25" s="254">
        <v>1</v>
      </c>
      <c r="U25" s="250" t="s">
        <v>1249</v>
      </c>
      <c r="V25" s="287"/>
      <c r="W25" s="288"/>
    </row>
    <row r="26" spans="3:23" s="114" customFormat="1" ht="18" customHeight="1" x14ac:dyDescent="0.15">
      <c r="C26" s="256"/>
      <c r="D26" s="285" t="s">
        <v>1261</v>
      </c>
      <c r="E26" s="286"/>
      <c r="F26" s="246">
        <v>1</v>
      </c>
      <c r="G26" s="247"/>
      <c r="H26" s="258"/>
      <c r="I26" s="248"/>
      <c r="J26" s="246">
        <v>0</v>
      </c>
      <c r="K26" s="252"/>
      <c r="L26" s="258"/>
      <c r="M26" s="253"/>
      <c r="N26" s="246">
        <v>0</v>
      </c>
      <c r="O26" s="254"/>
      <c r="P26" s="254"/>
      <c r="Q26" s="255"/>
      <c r="R26" s="246">
        <v>0</v>
      </c>
      <c r="S26" s="249"/>
      <c r="T26" s="254"/>
      <c r="U26" s="250"/>
      <c r="V26" s="287"/>
      <c r="W26" s="288"/>
    </row>
    <row r="27" spans="3:23" ht="18" customHeight="1" x14ac:dyDescent="0.15">
      <c r="C27" s="280" t="s">
        <v>1262</v>
      </c>
      <c r="D27" s="281"/>
      <c r="E27" s="282"/>
      <c r="F27" s="245">
        <f>SUM(F28:F29)</f>
        <v>16</v>
      </c>
      <c r="G27" s="247" t="s">
        <v>1248</v>
      </c>
      <c r="H27" s="257">
        <f>SUM(H28:H29)</f>
        <v>2</v>
      </c>
      <c r="I27" s="248" t="s">
        <v>1249</v>
      </c>
      <c r="J27" s="245">
        <f>SUM(J28:J29)</f>
        <v>1</v>
      </c>
      <c r="K27" s="247"/>
      <c r="L27" s="257"/>
      <c r="M27" s="248"/>
      <c r="N27" s="246">
        <f>SUM(N28:N29)</f>
        <v>0</v>
      </c>
      <c r="O27" s="249"/>
      <c r="P27" s="249"/>
      <c r="Q27" s="250"/>
      <c r="R27" s="245">
        <f>SUM(R28:R29)</f>
        <v>7</v>
      </c>
      <c r="S27" s="249" t="s">
        <v>1248</v>
      </c>
      <c r="T27" s="249">
        <f>SUM(T28:T29)</f>
        <v>1</v>
      </c>
      <c r="U27" s="250" t="s">
        <v>1249</v>
      </c>
      <c r="V27" s="283"/>
      <c r="W27" s="284"/>
    </row>
    <row r="28" spans="3:23" s="114" customFormat="1" ht="18" customHeight="1" x14ac:dyDescent="0.15">
      <c r="C28" s="251"/>
      <c r="D28" s="285" t="s">
        <v>899</v>
      </c>
      <c r="E28" s="286"/>
      <c r="F28" s="246">
        <v>6</v>
      </c>
      <c r="G28" s="247" t="s">
        <v>1248</v>
      </c>
      <c r="H28" s="258"/>
      <c r="I28" s="248"/>
      <c r="J28" s="246">
        <v>1</v>
      </c>
      <c r="K28" s="252"/>
      <c r="L28" s="258"/>
      <c r="M28" s="253"/>
      <c r="N28" s="246">
        <v>0</v>
      </c>
      <c r="O28" s="249"/>
      <c r="P28" s="254"/>
      <c r="Q28" s="250"/>
      <c r="R28" s="246">
        <v>2</v>
      </c>
      <c r="S28" s="249"/>
      <c r="T28" s="254"/>
      <c r="U28" s="250"/>
      <c r="V28" s="287"/>
      <c r="W28" s="288"/>
    </row>
    <row r="29" spans="3:23" s="114" customFormat="1" ht="18" customHeight="1" x14ac:dyDescent="0.15">
      <c r="C29" s="256"/>
      <c r="D29" s="285" t="s">
        <v>912</v>
      </c>
      <c r="E29" s="286"/>
      <c r="F29" s="246">
        <v>10</v>
      </c>
      <c r="G29" s="247" t="s">
        <v>1248</v>
      </c>
      <c r="H29" s="258">
        <v>2</v>
      </c>
      <c r="I29" s="248" t="s">
        <v>1249</v>
      </c>
      <c r="J29" s="246">
        <v>0</v>
      </c>
      <c r="K29" s="252"/>
      <c r="L29" s="258"/>
      <c r="M29" s="253"/>
      <c r="N29" s="246">
        <v>0</v>
      </c>
      <c r="O29" s="249"/>
      <c r="P29" s="254"/>
      <c r="Q29" s="250"/>
      <c r="R29" s="246">
        <v>5</v>
      </c>
      <c r="S29" s="249" t="s">
        <v>1248</v>
      </c>
      <c r="T29" s="254">
        <v>1</v>
      </c>
      <c r="U29" s="250" t="s">
        <v>1249</v>
      </c>
      <c r="V29" s="287"/>
      <c r="W29" s="288"/>
    </row>
    <row r="30" spans="3:23" ht="18" hidden="1" customHeight="1" x14ac:dyDescent="0.15">
      <c r="C30" s="289" t="s">
        <v>1264</v>
      </c>
      <c r="D30" s="290"/>
      <c r="E30" s="291"/>
      <c r="F30" s="259">
        <f>F8+F11+F16+F23+F27+1</f>
        <v>199</v>
      </c>
      <c r="G30" s="260" t="s">
        <v>1248</v>
      </c>
      <c r="H30" s="261">
        <f>H8+H11+H16+H23+H27</f>
        <v>36</v>
      </c>
      <c r="I30" s="262" t="s">
        <v>1249</v>
      </c>
      <c r="J30" s="259">
        <f>J8+J11+J16+J23+J27</f>
        <v>78</v>
      </c>
      <c r="K30" s="260" t="s">
        <v>1248</v>
      </c>
      <c r="L30" s="261">
        <f>L8+L11+L16+L23+L27</f>
        <v>10</v>
      </c>
      <c r="M30" s="262" t="s">
        <v>1249</v>
      </c>
      <c r="N30" s="259">
        <f>N8+N11+N16+N23+N27</f>
        <v>18</v>
      </c>
      <c r="O30" s="263" t="s">
        <v>1248</v>
      </c>
      <c r="P30" s="263">
        <f>P8+P11+P16+P23+P27</f>
        <v>2</v>
      </c>
      <c r="Q30" s="264" t="s">
        <v>1249</v>
      </c>
      <c r="R30" s="259">
        <f>R8+R11+R16+R23+R27</f>
        <v>109</v>
      </c>
      <c r="S30" s="263" t="s">
        <v>1248</v>
      </c>
      <c r="T30" s="263">
        <f>T8+T11+T16+T23+T27</f>
        <v>22</v>
      </c>
      <c r="U30" s="264" t="s">
        <v>1249</v>
      </c>
      <c r="V30" s="283"/>
      <c r="W30" s="284"/>
    </row>
    <row r="31" spans="3:23" s="114" customFormat="1" ht="18" customHeight="1" x14ac:dyDescent="0.15">
      <c r="C31" s="269" t="s">
        <v>1265</v>
      </c>
      <c r="D31" s="270"/>
      <c r="E31" s="271"/>
      <c r="F31" s="246">
        <f>F30-(H30/2)</f>
        <v>181</v>
      </c>
      <c r="G31" s="247" t="s">
        <v>1248</v>
      </c>
      <c r="H31" s="258">
        <f>H30/2</f>
        <v>18</v>
      </c>
      <c r="I31" s="248" t="s">
        <v>1249</v>
      </c>
      <c r="J31" s="246">
        <f>J30-(L30/2)</f>
        <v>73</v>
      </c>
      <c r="K31" s="247" t="s">
        <v>1248</v>
      </c>
      <c r="L31" s="258">
        <f>L30/2</f>
        <v>5</v>
      </c>
      <c r="M31" s="248" t="s">
        <v>1249</v>
      </c>
      <c r="N31" s="246">
        <f>N30-(P30/2)</f>
        <v>17</v>
      </c>
      <c r="O31" s="249" t="s">
        <v>1248</v>
      </c>
      <c r="P31" s="258">
        <f>P30/2</f>
        <v>1</v>
      </c>
      <c r="Q31" s="250" t="s">
        <v>1249</v>
      </c>
      <c r="R31" s="246">
        <f>R30-(T30/2)</f>
        <v>98</v>
      </c>
      <c r="S31" s="249" t="s">
        <v>1248</v>
      </c>
      <c r="T31" s="258">
        <f>T30/2</f>
        <v>11</v>
      </c>
      <c r="U31" s="250" t="s">
        <v>1249</v>
      </c>
      <c r="V31" s="265"/>
      <c r="W31" s="266"/>
    </row>
    <row r="32" spans="3:23" s="233" customFormat="1" ht="18.75" customHeight="1" x14ac:dyDescent="0.15">
      <c r="C32" s="234" t="s">
        <v>1266</v>
      </c>
      <c r="D32" s="235"/>
      <c r="E32" s="235"/>
      <c r="F32" s="236"/>
      <c r="G32" s="236"/>
      <c r="H32" s="236"/>
      <c r="I32" s="236"/>
      <c r="J32" s="236"/>
      <c r="K32" s="236"/>
      <c r="L32" s="236"/>
      <c r="M32" s="236"/>
      <c r="N32" s="236"/>
      <c r="O32" s="236"/>
      <c r="P32" s="236"/>
      <c r="Q32" s="236"/>
      <c r="R32" s="236"/>
      <c r="S32" s="236"/>
      <c r="T32" s="236"/>
      <c r="U32" s="236"/>
      <c r="V32" s="236"/>
      <c r="W32" s="237"/>
    </row>
    <row r="33" ht="7.5" customHeight="1" x14ac:dyDescent="0.15"/>
    <row r="34" ht="12" customHeight="1" x14ac:dyDescent="0.15"/>
  </sheetData>
  <mergeCells count="44">
    <mergeCell ref="A2:V2"/>
    <mergeCell ref="A3:V3"/>
    <mergeCell ref="C6:E7"/>
    <mergeCell ref="F6:I7"/>
    <mergeCell ref="J6:Q6"/>
    <mergeCell ref="N7:Q7"/>
    <mergeCell ref="V7:W7"/>
    <mergeCell ref="A5:V5"/>
    <mergeCell ref="C16:E16"/>
    <mergeCell ref="V16:W16"/>
    <mergeCell ref="C8:E8"/>
    <mergeCell ref="D9:E9"/>
    <mergeCell ref="V9:W10"/>
    <mergeCell ref="D10:E10"/>
    <mergeCell ref="C11:E11"/>
    <mergeCell ref="V11:W11"/>
    <mergeCell ref="D12:E12"/>
    <mergeCell ref="V12:W15"/>
    <mergeCell ref="D13:E13"/>
    <mergeCell ref="D14:E14"/>
    <mergeCell ref="D15:E15"/>
    <mergeCell ref="D17:E17"/>
    <mergeCell ref="V17:W22"/>
    <mergeCell ref="D18:E18"/>
    <mergeCell ref="D19:E19"/>
    <mergeCell ref="D20:E20"/>
    <mergeCell ref="D21:E21"/>
    <mergeCell ref="D22:E22"/>
    <mergeCell ref="C31:E31"/>
    <mergeCell ref="R6:R7"/>
    <mergeCell ref="S6:U7"/>
    <mergeCell ref="C27:E27"/>
    <mergeCell ref="V27:W27"/>
    <mergeCell ref="D28:E28"/>
    <mergeCell ref="V28:W29"/>
    <mergeCell ref="D29:E29"/>
    <mergeCell ref="C30:E30"/>
    <mergeCell ref="V30:W30"/>
    <mergeCell ref="C23:E23"/>
    <mergeCell ref="V23:W23"/>
    <mergeCell ref="D24:E24"/>
    <mergeCell ref="V24:W26"/>
    <mergeCell ref="D25:E25"/>
    <mergeCell ref="D26:E26"/>
  </mergeCells>
  <phoneticPr fontId="1"/>
  <printOptions horizontalCentered="1"/>
  <pageMargins left="0.70866141732283472" right="0.70866141732283472" top="0.39370078740157483" bottom="0.47244094488188981" header="0.31496062992125984" footer="0.23622047244094491"/>
  <pageSetup paperSize="9" scale="97" firstPageNumber="5" orientation="landscape" useFirstPageNumber="1" r:id="rId1"/>
  <headerFooter differentFirst="1">
    <oddFooter>&amp;C&amp;"ＭＳ ゴシック,標準"&amp;12&amp;P</oddFooter>
    <firstFooter xml:space="preserve">&amp;C&amp;P </first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R83"/>
  <sheetViews>
    <sheetView view="pageBreakPreview" zoomScaleNormal="100" zoomScaleSheetLayoutView="100" zoomScalePageLayoutView="75" workbookViewId="0">
      <selection activeCell="O17" sqref="O17"/>
    </sheetView>
  </sheetViews>
  <sheetFormatPr defaultRowHeight="13.5" x14ac:dyDescent="0.15"/>
  <cols>
    <col min="1" max="1" width="1.625" customWidth="1"/>
    <col min="2" max="44" width="5.625" customWidth="1"/>
  </cols>
  <sheetData>
    <row r="1" spans="1:44" ht="24.75" customHeight="1" x14ac:dyDescent="0.15"/>
    <row r="5" spans="1:44" ht="29.25" customHeight="1" x14ac:dyDescent="0.15">
      <c r="A5" s="68"/>
      <c r="B5" s="68"/>
      <c r="C5" s="68"/>
      <c r="D5" s="68"/>
      <c r="E5" s="68"/>
      <c r="F5" s="68"/>
      <c r="G5" s="68"/>
      <c r="H5" s="68"/>
    </row>
    <row r="6" spans="1:44" ht="29.25" customHeight="1" x14ac:dyDescent="0.15">
      <c r="A6" s="68"/>
      <c r="B6" s="68"/>
      <c r="C6" s="68"/>
      <c r="D6" s="68"/>
      <c r="E6" s="68"/>
      <c r="F6" s="68"/>
      <c r="G6" s="68"/>
      <c r="H6" s="68"/>
    </row>
    <row r="7" spans="1:44" ht="18" customHeight="1" x14ac:dyDescent="0.15">
      <c r="T7" s="67"/>
    </row>
    <row r="8" spans="1:44" ht="18" customHeight="1" x14ac:dyDescent="0.15"/>
    <row r="9" spans="1:44" ht="18" customHeight="1" x14ac:dyDescent="0.15"/>
    <row r="10" spans="1:44" ht="18" customHeight="1" x14ac:dyDescent="0.15"/>
    <row r="11" spans="1:44" ht="18" customHeight="1" x14ac:dyDescent="0.15">
      <c r="AL11" s="85"/>
      <c r="AM11" s="86"/>
      <c r="AN11" s="86"/>
      <c r="AO11" s="86"/>
      <c r="AP11" s="86"/>
      <c r="AQ11" s="86"/>
      <c r="AR11" s="87"/>
    </row>
    <row r="12" spans="1:44" ht="18" customHeight="1" x14ac:dyDescent="0.15">
      <c r="AL12" s="105"/>
      <c r="AM12" s="90"/>
      <c r="AN12" s="90"/>
      <c r="AO12" s="90"/>
      <c r="AP12" s="90"/>
      <c r="AQ12" s="90"/>
      <c r="AR12" s="90"/>
    </row>
    <row r="13" spans="1:44" ht="18" customHeight="1" x14ac:dyDescent="0.15"/>
    <row r="14" spans="1:44" ht="18" customHeight="1" x14ac:dyDescent="0.15"/>
    <row r="15" spans="1:44" ht="12" customHeight="1" x14ac:dyDescent="0.15"/>
    <row r="16" spans="1:44" ht="18.75" customHeight="1" x14ac:dyDescent="0.15"/>
    <row r="17" spans="2:2" ht="18" customHeight="1" x14ac:dyDescent="0.15"/>
    <row r="18" spans="2:2" ht="18" customHeight="1" x14ac:dyDescent="0.15"/>
    <row r="19" spans="2:2" ht="18" customHeight="1" x14ac:dyDescent="0.15"/>
    <row r="20" spans="2:2" ht="18" customHeight="1" x14ac:dyDescent="0.15"/>
    <row r="21" spans="2:2" ht="18" customHeight="1" x14ac:dyDescent="0.15"/>
    <row r="22" spans="2:2" ht="25.5" customHeight="1" x14ac:dyDescent="0.15"/>
    <row r="23" spans="2:2" ht="18" customHeight="1" x14ac:dyDescent="0.15"/>
    <row r="24" spans="2:2" ht="18" customHeight="1" x14ac:dyDescent="0.15">
      <c r="B24" s="113" t="s">
        <v>1115</v>
      </c>
    </row>
    <row r="25" spans="2:2" ht="18" customHeight="1" x14ac:dyDescent="0.15"/>
    <row r="26" spans="2:2" ht="18" customHeight="1" x14ac:dyDescent="0.15"/>
    <row r="27" spans="2:2" ht="18" customHeight="1" x14ac:dyDescent="0.15"/>
    <row r="28" spans="2:2" ht="18" customHeight="1" x14ac:dyDescent="0.15"/>
    <row r="29" spans="2:2" ht="18" customHeight="1" x14ac:dyDescent="0.15"/>
    <row r="30" spans="2:2" ht="18" customHeight="1" x14ac:dyDescent="0.15"/>
    <row r="31" spans="2:2" ht="18" customHeight="1" x14ac:dyDescent="0.15"/>
    <row r="32" spans="2: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25.5" customHeight="1" x14ac:dyDescent="0.15"/>
    <row r="46" ht="26.25" customHeight="1" x14ac:dyDescent="0.15"/>
    <row r="47" ht="18" customHeight="1" x14ac:dyDescent="0.15"/>
    <row r="48" ht="18" customHeight="1" x14ac:dyDescent="0.15"/>
    <row r="49" spans="2:2" ht="18" customHeight="1" x14ac:dyDescent="0.15"/>
    <row r="50" spans="2:2" ht="18" customHeight="1" x14ac:dyDescent="0.15"/>
    <row r="51" spans="2:2" ht="18" customHeight="1" x14ac:dyDescent="0.15"/>
    <row r="52" spans="2:2" ht="21" customHeight="1" x14ac:dyDescent="0.15"/>
    <row r="53" spans="2:2" ht="18" customHeight="1" x14ac:dyDescent="0.15"/>
    <row r="54" spans="2:2" ht="18" customHeight="1" x14ac:dyDescent="0.15"/>
    <row r="55" spans="2:2" ht="18" customHeight="1" x14ac:dyDescent="0.15"/>
    <row r="56" spans="2:2" ht="18" customHeight="1" x14ac:dyDescent="0.15"/>
    <row r="57" spans="2:2" ht="18" customHeight="1" x14ac:dyDescent="0.15"/>
    <row r="58" spans="2:2" ht="13.5" customHeight="1" x14ac:dyDescent="0.15"/>
    <row r="59" spans="2:2" ht="11.25" customHeight="1" x14ac:dyDescent="0.15"/>
    <row r="60" spans="2:2" ht="6.75" customHeight="1" x14ac:dyDescent="0.15"/>
    <row r="61" spans="2:2" ht="18" customHeight="1" x14ac:dyDescent="0.15">
      <c r="B61" s="113" t="s">
        <v>1129</v>
      </c>
    </row>
    <row r="83" ht="57" customHeight="1" x14ac:dyDescent="0.15"/>
  </sheetData>
  <phoneticPr fontId="1"/>
  <pageMargins left="0.51181102362204722" right="0.51181102362204722" top="0.62992125984251968" bottom="0.62992125984251968"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D26"/>
  <sheetViews>
    <sheetView topLeftCell="A22" workbookViewId="0">
      <selection activeCell="D1" sqref="D1:D1048576"/>
    </sheetView>
  </sheetViews>
  <sheetFormatPr defaultRowHeight="13.5" x14ac:dyDescent="0.15"/>
  <cols>
    <col min="1" max="1" width="2.375" customWidth="1"/>
    <col min="2" max="2" width="37.625" customWidth="1"/>
    <col min="3" max="3" width="6.75" style="62" customWidth="1"/>
    <col min="4" max="4" width="50.625" customWidth="1"/>
  </cols>
  <sheetData>
    <row r="2" spans="1:4" ht="37.5" customHeight="1" x14ac:dyDescent="0.15">
      <c r="A2" s="339" t="s">
        <v>901</v>
      </c>
      <c r="B2" s="340"/>
      <c r="C2" s="83" t="s">
        <v>963</v>
      </c>
      <c r="D2" s="83" t="s">
        <v>956</v>
      </c>
    </row>
    <row r="3" spans="1:4" ht="27" customHeight="1" x14ac:dyDescent="0.15">
      <c r="A3" s="407" t="s">
        <v>902</v>
      </c>
      <c r="B3" s="408"/>
      <c r="C3" s="78">
        <f>SUM(C4:C5)</f>
        <v>12</v>
      </c>
      <c r="D3" s="2" t="s">
        <v>922</v>
      </c>
    </row>
    <row r="4" spans="1:4" ht="90" customHeight="1" x14ac:dyDescent="0.15">
      <c r="A4" s="75"/>
      <c r="B4" s="76" t="s">
        <v>892</v>
      </c>
      <c r="C4" s="78">
        <f>GETPIVOTDATA("実施判断",実施項目Piv!$A$3,"大項目","（１）　市民と共に構築し、市民が主役のまちづくり","中項目","ア　市民の活力を生かすまちづくりの推進")</f>
        <v>6</v>
      </c>
      <c r="D4" s="2" t="s">
        <v>951</v>
      </c>
    </row>
    <row r="5" spans="1:4" ht="92.25" customHeight="1" x14ac:dyDescent="0.15">
      <c r="A5" s="77"/>
      <c r="B5" s="76" t="s">
        <v>913</v>
      </c>
      <c r="C5" s="78">
        <f>GETPIVOTDATA("実施判断",実施項目Piv!$A$3,"大項目","（１）　市民と共に構築し、市民が主役のまちづくり","中項目","イ　広報・広聴機能の充実と市民との対話の推進")</f>
        <v>6</v>
      </c>
      <c r="D5" s="110" t="s">
        <v>1098</v>
      </c>
    </row>
    <row r="6" spans="1:4" ht="39.950000000000003" customHeight="1" x14ac:dyDescent="0.15">
      <c r="A6" s="409" t="s">
        <v>916</v>
      </c>
      <c r="B6" s="410"/>
      <c r="C6" s="78">
        <f>SUM(C7:C10)</f>
        <v>22</v>
      </c>
      <c r="D6" s="2"/>
    </row>
    <row r="7" spans="1:4" ht="102" customHeight="1" x14ac:dyDescent="0.15">
      <c r="A7" s="75"/>
      <c r="B7" s="76" t="s">
        <v>894</v>
      </c>
      <c r="C7" s="78">
        <f>GETPIVOTDATA("実施判断",実施項目Piv!$A$3,"大項目","（２）　市民視点による行政サービスと透明性の向上","中項目","ア　窓口サービスの向上")</f>
        <v>7</v>
      </c>
      <c r="D7" s="2" t="s">
        <v>1099</v>
      </c>
    </row>
    <row r="8" spans="1:4" ht="104.25" customHeight="1" x14ac:dyDescent="0.15">
      <c r="A8" s="75"/>
      <c r="B8" s="76" t="s">
        <v>908</v>
      </c>
      <c r="C8" s="78">
        <v>7</v>
      </c>
      <c r="D8" s="2" t="s">
        <v>1097</v>
      </c>
    </row>
    <row r="9" spans="1:4" ht="62.25" customHeight="1" x14ac:dyDescent="0.15">
      <c r="A9" s="75"/>
      <c r="B9" s="76" t="s">
        <v>926</v>
      </c>
      <c r="C9" s="78">
        <f>GETPIVOTDATA("実施判断",実施項目Piv!$A$3,"大項目","（２）　市民視点による行政サービスと透明性の向上","中項目","ウ　情報公開の推進")</f>
        <v>4</v>
      </c>
      <c r="D9" s="2" t="s">
        <v>1103</v>
      </c>
    </row>
    <row r="10" spans="1:4" ht="59.25" customHeight="1" x14ac:dyDescent="0.15">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x14ac:dyDescent="0.15">
      <c r="A11" s="411" t="s">
        <v>917</v>
      </c>
      <c r="B11" s="412"/>
      <c r="C11" s="78">
        <f>SUM(C12:C17)</f>
        <v>28</v>
      </c>
      <c r="D11" s="2"/>
    </row>
    <row r="12" spans="1:4" ht="128.25" customHeight="1" x14ac:dyDescent="0.15">
      <c r="A12" s="75"/>
      <c r="B12" s="76" t="s">
        <v>896</v>
      </c>
      <c r="C12" s="78">
        <f>GETPIVOTDATA("実施判断",実施項目Piv!$A$3,"大項目","（３）　簡素で効率的・効果的な行財政運営","中項目","ア　事務事業の整理合理化")</f>
        <v>8</v>
      </c>
      <c r="D12" s="110" t="s">
        <v>1130</v>
      </c>
    </row>
    <row r="13" spans="1:4" ht="120.75" customHeight="1" x14ac:dyDescent="0.15">
      <c r="A13" s="75"/>
      <c r="B13" s="76" t="s">
        <v>914</v>
      </c>
      <c r="C13" s="78">
        <f>GETPIVOTDATA("実施判断",実施項目Piv!$A$3,"大項目","（３）　簡素で効率的・効果的な行財政運営","中項目","イ　民間機能の活用")</f>
        <v>7</v>
      </c>
      <c r="D13" s="2" t="s">
        <v>959</v>
      </c>
    </row>
    <row r="14" spans="1:4" ht="67.5" customHeight="1" x14ac:dyDescent="0.15">
      <c r="A14" s="75"/>
      <c r="B14" s="76" t="s">
        <v>915</v>
      </c>
      <c r="C14" s="78">
        <v>4</v>
      </c>
      <c r="D14" s="2" t="s">
        <v>993</v>
      </c>
    </row>
    <row r="15" spans="1:4" ht="27.75" customHeight="1" x14ac:dyDescent="0.15">
      <c r="A15" s="75"/>
      <c r="B15" s="76" t="s">
        <v>905</v>
      </c>
      <c r="C15" s="78">
        <f>GETPIVOTDATA("実施判断",実施項目Piv!$A$3,"大項目","（３）　簡素で効率的・効果的な行財政運営","中項目","エ　補助金の見直し")</f>
        <v>1</v>
      </c>
      <c r="D15" s="126" t="s">
        <v>930</v>
      </c>
    </row>
    <row r="16" spans="1:4" ht="50.25" customHeight="1" x14ac:dyDescent="0.15">
      <c r="A16" s="75"/>
      <c r="B16" s="76" t="s">
        <v>906</v>
      </c>
      <c r="C16" s="78">
        <f>GETPIVOTDATA("実施判断",実施項目Piv!$A$3,"大項目","（３）　簡素で効率的・効果的な行財政運営","中項目","オ　定員及び給与の見直し")</f>
        <v>3</v>
      </c>
      <c r="D16" s="2" t="s">
        <v>960</v>
      </c>
    </row>
    <row r="17" spans="1:4" ht="74.25" customHeight="1" x14ac:dyDescent="0.15">
      <c r="A17" s="77"/>
      <c r="B17" s="76" t="s">
        <v>907</v>
      </c>
      <c r="C17" s="78">
        <v>5</v>
      </c>
      <c r="D17" s="127" t="s">
        <v>994</v>
      </c>
    </row>
    <row r="18" spans="1:4" ht="27" customHeight="1" x14ac:dyDescent="0.15">
      <c r="A18" s="407" t="s">
        <v>918</v>
      </c>
      <c r="B18" s="408"/>
      <c r="C18" s="78">
        <f>SUM(C19:C21)</f>
        <v>12</v>
      </c>
      <c r="D18" s="2"/>
    </row>
    <row r="19" spans="1:4" ht="140.25" customHeight="1" x14ac:dyDescent="0.15">
      <c r="A19" s="75"/>
      <c r="B19" s="76" t="s">
        <v>904</v>
      </c>
      <c r="C19" s="78">
        <v>9</v>
      </c>
      <c r="D19" s="2" t="s">
        <v>1092</v>
      </c>
    </row>
    <row r="20" spans="1:4" ht="33.75" customHeight="1" x14ac:dyDescent="0.15">
      <c r="A20" s="75"/>
      <c r="B20" s="76" t="s">
        <v>910</v>
      </c>
      <c r="C20" s="78">
        <v>2</v>
      </c>
      <c r="D20" s="2" t="s">
        <v>991</v>
      </c>
    </row>
    <row r="21" spans="1:4" ht="19.5" customHeight="1" x14ac:dyDescent="0.15">
      <c r="A21" s="77"/>
      <c r="B21" s="76" t="s">
        <v>911</v>
      </c>
      <c r="C21" s="78">
        <f>GETPIVOTDATA("実施判断",実施項目Piv!$A$3,"大項目","（４）　新たな執行体制の確立","中項目","ウ　トップマネジメント機能の強化")</f>
        <v>1</v>
      </c>
      <c r="D21" s="65" t="s">
        <v>935</v>
      </c>
    </row>
    <row r="22" spans="1:4" ht="27" customHeight="1" x14ac:dyDescent="0.15">
      <c r="A22" s="407" t="s">
        <v>919</v>
      </c>
      <c r="B22" s="408"/>
      <c r="C22" s="78">
        <f>SUM(C23:C24)</f>
        <v>9</v>
      </c>
      <c r="D22" s="2"/>
    </row>
    <row r="23" spans="1:4" ht="115.5" customHeight="1" x14ac:dyDescent="0.15">
      <c r="A23" s="75"/>
      <c r="B23" s="76" t="s">
        <v>899</v>
      </c>
      <c r="C23" s="78">
        <v>4</v>
      </c>
      <c r="D23" s="2" t="s">
        <v>1091</v>
      </c>
    </row>
    <row r="24" spans="1:4" ht="80.25" customHeight="1" x14ac:dyDescent="0.15">
      <c r="A24" s="77"/>
      <c r="B24" s="76" t="s">
        <v>912</v>
      </c>
      <c r="C24" s="78">
        <v>5</v>
      </c>
      <c r="D24" s="2" t="s">
        <v>992</v>
      </c>
    </row>
    <row r="25" spans="1:4" ht="24" customHeight="1" x14ac:dyDescent="0.15">
      <c r="A25" s="337" t="s">
        <v>964</v>
      </c>
      <c r="B25" s="338"/>
      <c r="C25" s="78">
        <v>76</v>
      </c>
    </row>
    <row r="26" spans="1:4"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B15"/>
  <sheetViews>
    <sheetView workbookViewId="0">
      <selection activeCell="D28" sqref="D28"/>
    </sheetView>
  </sheetViews>
  <sheetFormatPr defaultRowHeight="13.5" x14ac:dyDescent="0.15"/>
  <cols>
    <col min="1" max="1" width="11.12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x14ac:dyDescent="0.15">
      <c r="A3" s="57" t="s">
        <v>888</v>
      </c>
      <c r="B3" t="s">
        <v>945</v>
      </c>
    </row>
    <row r="4" spans="1:2" x14ac:dyDescent="0.15">
      <c r="A4" s="58" t="s">
        <v>872</v>
      </c>
      <c r="B4" s="60">
        <v>1</v>
      </c>
    </row>
    <row r="5" spans="1:2" x14ac:dyDescent="0.15">
      <c r="A5" s="59" t="s">
        <v>873</v>
      </c>
      <c r="B5" s="60">
        <v>1</v>
      </c>
    </row>
    <row r="6" spans="1:2" x14ac:dyDescent="0.15">
      <c r="A6" s="59" t="s">
        <v>949</v>
      </c>
      <c r="B6" s="60">
        <v>0</v>
      </c>
    </row>
    <row r="7" spans="1:2" x14ac:dyDescent="0.15">
      <c r="A7" s="58" t="s">
        <v>877</v>
      </c>
      <c r="B7" s="60">
        <v>2</v>
      </c>
    </row>
    <row r="8" spans="1:2" x14ac:dyDescent="0.15">
      <c r="A8" s="59" t="s">
        <v>948</v>
      </c>
      <c r="B8" s="60">
        <v>1</v>
      </c>
    </row>
    <row r="9" spans="1:2" x14ac:dyDescent="0.15">
      <c r="A9" s="59" t="s">
        <v>878</v>
      </c>
      <c r="B9" s="60">
        <v>1</v>
      </c>
    </row>
    <row r="10" spans="1:2" x14ac:dyDescent="0.15">
      <c r="A10" s="58" t="s">
        <v>874</v>
      </c>
      <c r="B10" s="60">
        <v>3</v>
      </c>
    </row>
    <row r="11" spans="1:2" x14ac:dyDescent="0.15">
      <c r="A11" s="59" t="s">
        <v>946</v>
      </c>
      <c r="B11" s="60">
        <v>2</v>
      </c>
    </row>
    <row r="12" spans="1:2" x14ac:dyDescent="0.15">
      <c r="A12" s="59" t="s">
        <v>873</v>
      </c>
      <c r="B12" s="60">
        <v>1</v>
      </c>
    </row>
    <row r="13" spans="1:2" x14ac:dyDescent="0.15">
      <c r="A13" s="58" t="s">
        <v>947</v>
      </c>
      <c r="B13" s="60">
        <v>1</v>
      </c>
    </row>
    <row r="14" spans="1:2" x14ac:dyDescent="0.15">
      <c r="A14" s="59" t="s">
        <v>873</v>
      </c>
      <c r="B14" s="60">
        <v>1</v>
      </c>
    </row>
    <row r="15" spans="1:2" x14ac:dyDescent="0.15">
      <c r="A15" s="58" t="s">
        <v>889</v>
      </c>
      <c r="B15" s="60">
        <v>7</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D26"/>
  <sheetViews>
    <sheetView view="pageBreakPreview" zoomScaleNormal="100" zoomScaleSheetLayoutView="100" workbookViewId="0">
      <selection activeCell="B7" sqref="B7"/>
    </sheetView>
  </sheetViews>
  <sheetFormatPr defaultRowHeight="13.5" x14ac:dyDescent="0.15"/>
  <cols>
    <col min="1" max="1" width="2.375" customWidth="1"/>
    <col min="2" max="2" width="37.625" customWidth="1"/>
    <col min="3" max="3" width="6.75" style="62" customWidth="1"/>
    <col min="4" max="4" width="50.625" customWidth="1"/>
  </cols>
  <sheetData>
    <row r="2" spans="1:4" ht="37.5" customHeight="1" x14ac:dyDescent="0.15">
      <c r="A2" s="339" t="s">
        <v>901</v>
      </c>
      <c r="B2" s="340"/>
      <c r="C2" s="63" t="s">
        <v>963</v>
      </c>
      <c r="D2" s="63" t="s">
        <v>956</v>
      </c>
    </row>
    <row r="3" spans="1:4" ht="27" customHeight="1" x14ac:dyDescent="0.15">
      <c r="A3" s="407" t="s">
        <v>902</v>
      </c>
      <c r="B3" s="408"/>
      <c r="C3" s="78">
        <f>SUM(C4:C5)</f>
        <v>12</v>
      </c>
      <c r="D3" s="2" t="s">
        <v>922</v>
      </c>
    </row>
    <row r="4" spans="1:4" ht="90" customHeight="1" x14ac:dyDescent="0.15">
      <c r="A4" s="75"/>
      <c r="B4" s="76" t="s">
        <v>892</v>
      </c>
      <c r="C4" s="78">
        <f>GETPIVOTDATA("実施判断",実施項目Piv!$A$3,"大項目","（１）　市民と共に構築し、市民が主役のまちづくり","中項目","ア　市民の活力を生かすまちづくりの推進")</f>
        <v>6</v>
      </c>
      <c r="D4" s="2" t="s">
        <v>950</v>
      </c>
    </row>
    <row r="5" spans="1:4" ht="93" customHeight="1" x14ac:dyDescent="0.15">
      <c r="A5" s="77"/>
      <c r="B5" s="76" t="s">
        <v>913</v>
      </c>
      <c r="C5" s="78">
        <f>GETPIVOTDATA("実施判断",実施項目Piv!$A$3,"大項目","（１）　市民と共に構築し、市民が主役のまちづくり","中項目","イ　広報・広聴機能の充実と市民との対話の推進")</f>
        <v>6</v>
      </c>
      <c r="D5" s="2" t="s">
        <v>952</v>
      </c>
    </row>
    <row r="6" spans="1:4" ht="39.950000000000003" customHeight="1" x14ac:dyDescent="0.15">
      <c r="A6" s="409" t="s">
        <v>916</v>
      </c>
      <c r="B6" s="410"/>
      <c r="C6" s="78">
        <f>SUM(C7:C10)</f>
        <v>21</v>
      </c>
      <c r="D6" s="2"/>
    </row>
    <row r="7" spans="1:4" ht="108.75" customHeight="1" x14ac:dyDescent="0.15">
      <c r="A7" s="75"/>
      <c r="B7" s="76" t="s">
        <v>894</v>
      </c>
      <c r="C7" s="78">
        <f>GETPIVOTDATA("実施判断",実施項目Piv!$A$3,"大項目","（２）　市民視点による行政サービスと透明性の向上","中項目","ア　窓口サービスの向上")</f>
        <v>7</v>
      </c>
      <c r="D7" s="2" t="s">
        <v>953</v>
      </c>
    </row>
    <row r="8" spans="1:4" ht="93" customHeight="1" x14ac:dyDescent="0.15">
      <c r="A8" s="75"/>
      <c r="B8" s="76" t="s">
        <v>908</v>
      </c>
      <c r="C8" s="78">
        <f>GETPIVOTDATA("実施判断",実施項目Piv!$A$3,"大項目","（２）　市民視点による行政サービスと透明性の向上","中項目","イ　電子市役所の推進")</f>
        <v>6</v>
      </c>
      <c r="D8" s="2" t="s">
        <v>954</v>
      </c>
    </row>
    <row r="9" spans="1:4" ht="62.25" customHeight="1" x14ac:dyDescent="0.15">
      <c r="A9" s="75"/>
      <c r="B9" s="76" t="s">
        <v>926</v>
      </c>
      <c r="C9" s="78">
        <f>GETPIVOTDATA("実施判断",実施項目Piv!$A$3,"大項目","（２）　市民視点による行政サービスと透明性の向上","中項目","ウ　情報公開の推進")</f>
        <v>4</v>
      </c>
      <c r="D9" s="2" t="s">
        <v>955</v>
      </c>
    </row>
    <row r="10" spans="1:4" ht="70.5" customHeight="1" x14ac:dyDescent="0.15">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x14ac:dyDescent="0.15">
      <c r="A11" s="411" t="s">
        <v>917</v>
      </c>
      <c r="B11" s="412"/>
      <c r="C11" s="78">
        <f>SUM(C12:C17)</f>
        <v>26</v>
      </c>
      <c r="D11" s="2"/>
    </row>
    <row r="12" spans="1:4" ht="128.25" customHeight="1" x14ac:dyDescent="0.15">
      <c r="A12" s="75"/>
      <c r="B12" s="76" t="s">
        <v>896</v>
      </c>
      <c r="C12" s="78">
        <f>GETPIVOTDATA("実施判断",実施項目Piv!$A$3,"大項目","（３）　簡素で効率的・効果的な行財政運営","中項目","ア　事務事業の整理合理化")</f>
        <v>8</v>
      </c>
      <c r="D12" s="2" t="s">
        <v>958</v>
      </c>
    </row>
    <row r="13" spans="1:4" ht="129.75" customHeight="1" x14ac:dyDescent="0.15">
      <c r="A13" s="75"/>
      <c r="B13" s="76" t="s">
        <v>914</v>
      </c>
      <c r="C13" s="78">
        <f>GETPIVOTDATA("実施判断",実施項目Piv!$A$3,"大項目","（３）　簡素で効率的・効果的な行財政運営","中項目","イ　民間機能の活用")</f>
        <v>7</v>
      </c>
      <c r="D13" s="2" t="s">
        <v>959</v>
      </c>
    </row>
    <row r="14" spans="1:4" ht="49.5" customHeight="1" x14ac:dyDescent="0.15">
      <c r="A14" s="75"/>
      <c r="B14" s="76" t="s">
        <v>915</v>
      </c>
      <c r="C14" s="78">
        <f>GETPIVOTDATA("実施判断",実施項目Piv!$A$3,"大項目","（３）　簡素で効率的・効果的な行財政運営","中項目","ウ　公共施設等の設置及び管理運営の合理化")</f>
        <v>3</v>
      </c>
      <c r="D14" s="2" t="s">
        <v>931</v>
      </c>
    </row>
    <row r="15" spans="1:4" ht="27.75" customHeight="1" x14ac:dyDescent="0.15">
      <c r="A15" s="75"/>
      <c r="B15" s="76" t="s">
        <v>905</v>
      </c>
      <c r="C15" s="78">
        <f>GETPIVOTDATA("実施判断",実施項目Piv!$A$3,"大項目","（３）　簡素で効率的・効果的な行財政運営","中項目","エ　補助金の見直し")</f>
        <v>1</v>
      </c>
      <c r="D15" s="65" t="s">
        <v>930</v>
      </c>
    </row>
    <row r="16" spans="1:4" ht="58.5" customHeight="1" x14ac:dyDescent="0.15">
      <c r="A16" s="75"/>
      <c r="B16" s="76" t="s">
        <v>906</v>
      </c>
      <c r="C16" s="78">
        <f>GETPIVOTDATA("実施判断",実施項目Piv!$A$3,"大項目","（３）　簡素で効率的・効果的な行財政運営","中項目","オ　定員及び給与の見直し")</f>
        <v>3</v>
      </c>
      <c r="D16" s="2" t="s">
        <v>960</v>
      </c>
    </row>
    <row r="17" spans="1:4" ht="67.5" customHeight="1" x14ac:dyDescent="0.15">
      <c r="A17" s="77"/>
      <c r="B17" s="76" t="s">
        <v>907</v>
      </c>
      <c r="C17" s="78">
        <f>GETPIVOTDATA("実施判断",実施項目Piv!$A$3,"大項目","（３）　簡素で効率的・効果的な行財政運営","中項目","カ　外郭団体改革の推進")</f>
        <v>4</v>
      </c>
      <c r="D17" s="2" t="s">
        <v>961</v>
      </c>
    </row>
    <row r="18" spans="1:4" ht="27" customHeight="1" x14ac:dyDescent="0.15">
      <c r="A18" s="407" t="s">
        <v>918</v>
      </c>
      <c r="B18" s="408"/>
      <c r="C18" s="78">
        <f>SUM(C19:C21)</f>
        <v>9</v>
      </c>
      <c r="D18" s="2"/>
    </row>
    <row r="19" spans="1:4" ht="94.5" x14ac:dyDescent="0.15">
      <c r="A19" s="75"/>
      <c r="B19" s="76" t="s">
        <v>904</v>
      </c>
      <c r="C19" s="78">
        <f>GETPIVOTDATA("実施判断",実施項目Piv!$A$3,"大項目","（４）　新たな執行体制の確立","中項目","ア　組織・機構の見直し")</f>
        <v>7</v>
      </c>
      <c r="D19" s="2" t="s">
        <v>962</v>
      </c>
    </row>
    <row r="20" spans="1:4" ht="18.75" customHeight="1" x14ac:dyDescent="0.15">
      <c r="A20" s="75"/>
      <c r="B20" s="76" t="s">
        <v>910</v>
      </c>
      <c r="C20" s="78">
        <f>GETPIVOTDATA("実施判断",実施項目Piv!$A$3,"大項目","（４）　新たな執行体制の確立","中項目","イ　区役所機能の強化")</f>
        <v>1</v>
      </c>
      <c r="D20" s="65" t="s">
        <v>944</v>
      </c>
    </row>
    <row r="21" spans="1:4" ht="19.5" customHeight="1" x14ac:dyDescent="0.15">
      <c r="A21" s="77"/>
      <c r="B21" s="76" t="s">
        <v>911</v>
      </c>
      <c r="C21" s="78">
        <f>GETPIVOTDATA("実施判断",実施項目Piv!$A$3,"大項目","（４）　新たな執行体制の確立","中項目","ウ　トップマネジメント機能の強化")</f>
        <v>1</v>
      </c>
      <c r="D21" s="65" t="s">
        <v>935</v>
      </c>
    </row>
    <row r="22" spans="1:4" ht="27" customHeight="1" x14ac:dyDescent="0.15">
      <c r="A22" s="407" t="s">
        <v>919</v>
      </c>
      <c r="B22" s="408"/>
      <c r="C22" s="78">
        <f>SUM(C23:C24)</f>
        <v>8</v>
      </c>
      <c r="D22" s="2"/>
    </row>
    <row r="23" spans="1:4" ht="61.5" customHeight="1" x14ac:dyDescent="0.15">
      <c r="A23" s="75"/>
      <c r="B23" s="76" t="s">
        <v>899</v>
      </c>
      <c r="C23" s="78">
        <f>GETPIVOTDATA("実施判断",実施項目Piv!$A$3,"大項目","（５）　人材の育成と活力の発揮","中項目","ア　人事制度の充実")</f>
        <v>4</v>
      </c>
      <c r="D23" s="2" t="s">
        <v>936</v>
      </c>
    </row>
    <row r="24" spans="1:4" ht="63.75" customHeight="1" x14ac:dyDescent="0.15">
      <c r="A24" s="77"/>
      <c r="B24" s="76" t="s">
        <v>912</v>
      </c>
      <c r="C24" s="78">
        <f>GETPIVOTDATA("実施判断",実施項目Piv!$A$3,"大項目","（５）　人材の育成と活力の発揮","中項目","イ　職員研修の充実")</f>
        <v>4</v>
      </c>
      <c r="D24" s="2" t="s">
        <v>937</v>
      </c>
    </row>
    <row r="25" spans="1:4" ht="24" customHeight="1" x14ac:dyDescent="0.15">
      <c r="A25" s="337" t="s">
        <v>964</v>
      </c>
      <c r="B25" s="338"/>
      <c r="C25" s="78">
        <f>C22+C18+C11+C6+C3</f>
        <v>76</v>
      </c>
    </row>
    <row r="26" spans="1:4" ht="14.25" x14ac:dyDescent="0.15">
      <c r="B26" s="61"/>
    </row>
  </sheetData>
  <mergeCells count="7">
    <mergeCell ref="A25:B25"/>
    <mergeCell ref="A2:B2"/>
    <mergeCell ref="A3:B3"/>
    <mergeCell ref="A6:B6"/>
    <mergeCell ref="A11:B11"/>
    <mergeCell ref="A18:B18"/>
    <mergeCell ref="A22:B22"/>
  </mergeCells>
  <phoneticPr fontId="1"/>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26"/>
  <sheetViews>
    <sheetView workbookViewId="0">
      <selection activeCell="D4" sqref="D4"/>
    </sheetView>
  </sheetViews>
  <sheetFormatPr defaultRowHeight="13.5" x14ac:dyDescent="0.15"/>
  <cols>
    <col min="1" max="1" width="5.25" customWidth="1"/>
    <col min="2" max="2" width="33.375" customWidth="1"/>
    <col min="3" max="3" width="10" style="62" customWidth="1"/>
    <col min="4" max="4" width="50.625" customWidth="1"/>
  </cols>
  <sheetData>
    <row r="2" spans="1:4" ht="37.5" customHeight="1" x14ac:dyDescent="0.15">
      <c r="A2" s="339" t="s">
        <v>901</v>
      </c>
      <c r="B2" s="340"/>
      <c r="C2" s="66" t="s">
        <v>903</v>
      </c>
      <c r="D2" s="63" t="s">
        <v>900</v>
      </c>
    </row>
    <row r="3" spans="1:4" ht="39.950000000000003" customHeight="1" x14ac:dyDescent="0.15">
      <c r="A3" s="413" t="s">
        <v>902</v>
      </c>
      <c r="B3" s="340"/>
      <c r="C3" s="64">
        <f>SUM(C4:C5)</f>
        <v>12</v>
      </c>
      <c r="D3" s="2" t="s">
        <v>922</v>
      </c>
    </row>
    <row r="4" spans="1:4" ht="93" customHeight="1" x14ac:dyDescent="0.15">
      <c r="A4" s="72"/>
      <c r="B4" s="71" t="s">
        <v>892</v>
      </c>
      <c r="C4" s="64">
        <f>GETPIVOTDATA("実施判断",実施項目Piv!$A$3,"大項目","（１）　市民と共に構築し、市民が主役のまちづくり","中項目","ア　市民の活力を生かすまちづくりの推進")</f>
        <v>6</v>
      </c>
      <c r="D4" s="2" t="s">
        <v>939</v>
      </c>
    </row>
    <row r="5" spans="1:4" ht="67.5" x14ac:dyDescent="0.15">
      <c r="A5" s="73"/>
      <c r="B5" s="71" t="s">
        <v>913</v>
      </c>
      <c r="C5" s="64">
        <f>GETPIVOTDATA("実施判断",実施項目Piv!$A$3,"大項目","（１）　市民と共に構築し、市民が主役のまちづくり","中項目","イ　広報・広聴機能の充実と市民との対話の推進")</f>
        <v>6</v>
      </c>
      <c r="D5" s="2" t="s">
        <v>923</v>
      </c>
    </row>
    <row r="6" spans="1:4" ht="39.950000000000003" customHeight="1" x14ac:dyDescent="0.15">
      <c r="A6" s="74" t="s">
        <v>916</v>
      </c>
      <c r="B6" s="70"/>
      <c r="C6" s="64">
        <f>SUM(C7:C10)</f>
        <v>21</v>
      </c>
      <c r="D6" s="2"/>
    </row>
    <row r="7" spans="1:4" ht="54" x14ac:dyDescent="0.15">
      <c r="A7" s="72"/>
      <c r="B7" s="71" t="s">
        <v>894</v>
      </c>
      <c r="C7" s="64">
        <f>GETPIVOTDATA("実施判断",実施項目Piv!$A$3,"大項目","（２）　市民視点による行政サービスと透明性の向上","中項目","ア　窓口サービスの向上")</f>
        <v>7</v>
      </c>
      <c r="D7" s="2" t="s">
        <v>924</v>
      </c>
    </row>
    <row r="8" spans="1:4" ht="27" x14ac:dyDescent="0.15">
      <c r="A8" s="72"/>
      <c r="B8" s="71" t="s">
        <v>908</v>
      </c>
      <c r="C8" s="64">
        <f>GETPIVOTDATA("実施判断",実施項目Piv!$A$3,"大項目","（２）　市民視点による行政サービスと透明性の向上","中項目","イ　電子市役所の推進")</f>
        <v>6</v>
      </c>
      <c r="D8" s="2" t="s">
        <v>925</v>
      </c>
    </row>
    <row r="9" spans="1:4" ht="40.5" x14ac:dyDescent="0.15">
      <c r="A9" s="72"/>
      <c r="B9" s="71" t="s">
        <v>926</v>
      </c>
      <c r="C9" s="64">
        <f>GETPIVOTDATA("実施判断",実施項目Piv!$A$3,"大項目","（２）　市民視点による行政サービスと透明性の向上","中項目","ウ　情報公開の推進")</f>
        <v>4</v>
      </c>
      <c r="D9" s="2" t="s">
        <v>927</v>
      </c>
    </row>
    <row r="10" spans="1:4" ht="40.5" x14ac:dyDescent="0.15">
      <c r="A10" s="73"/>
      <c r="B10" s="71" t="s">
        <v>940</v>
      </c>
      <c r="C10" s="64">
        <f>GETPIVOTDATA("実施判断",実施項目Piv!$A$3,"大項目","（２）　市民視点による行政サービスと透明性の向上","中項目","エ　法令遵守・公正確保の仕組みづくり")</f>
        <v>4</v>
      </c>
      <c r="D10" s="2" t="s">
        <v>928</v>
      </c>
    </row>
    <row r="11" spans="1:4" ht="27" customHeight="1" x14ac:dyDescent="0.15">
      <c r="A11" s="413" t="s">
        <v>941</v>
      </c>
      <c r="B11" s="340"/>
      <c r="C11" s="64">
        <f>SUM(C12:C17)</f>
        <v>26</v>
      </c>
      <c r="D11" s="2"/>
    </row>
    <row r="12" spans="1:4" ht="70.5" customHeight="1" x14ac:dyDescent="0.15">
      <c r="A12" s="72"/>
      <c r="B12" s="71" t="s">
        <v>896</v>
      </c>
      <c r="C12" s="64">
        <f>GETPIVOTDATA("実施判断",実施項目Piv!$A$3,"大項目","（３）　簡素で効率的・効果的な行財政運営","中項目","ア　事務事業の整理合理化")</f>
        <v>8</v>
      </c>
      <c r="D12" s="2" t="s">
        <v>929</v>
      </c>
    </row>
    <row r="13" spans="1:4" ht="99" customHeight="1" x14ac:dyDescent="0.15">
      <c r="A13" s="72"/>
      <c r="B13" s="71" t="s">
        <v>914</v>
      </c>
      <c r="C13" s="64">
        <f>GETPIVOTDATA("実施判断",実施項目Piv!$A$3,"大項目","（３）　簡素で効率的・効果的な行財政運営","中項目","イ　民間機能の活用")</f>
        <v>7</v>
      </c>
      <c r="D13" s="2" t="s">
        <v>932</v>
      </c>
    </row>
    <row r="14" spans="1:4" ht="42.75" customHeight="1" x14ac:dyDescent="0.15">
      <c r="A14" s="72"/>
      <c r="B14" s="71" t="s">
        <v>915</v>
      </c>
      <c r="C14" s="64">
        <f>GETPIVOTDATA("実施判断",実施項目Piv!$A$3,"大項目","（３）　簡素で効率的・効果的な行財政運営","中項目","ウ　公共施設等の設置及び管理運営の合理化")</f>
        <v>3</v>
      </c>
      <c r="D14" s="2" t="s">
        <v>931</v>
      </c>
    </row>
    <row r="15" spans="1:4" ht="14.25" x14ac:dyDescent="0.15">
      <c r="A15" s="72"/>
      <c r="B15" s="71" t="s">
        <v>905</v>
      </c>
      <c r="C15" s="64">
        <f>GETPIVOTDATA("実施判断",実施項目Piv!$A$3,"大項目","（３）　簡素で効率的・効果的な行財政運営","中項目","エ　補助金の見直し")</f>
        <v>1</v>
      </c>
      <c r="D15" s="65" t="s">
        <v>930</v>
      </c>
    </row>
    <row r="16" spans="1:4" ht="40.5" x14ac:dyDescent="0.15">
      <c r="A16" s="72"/>
      <c r="B16" s="71" t="s">
        <v>906</v>
      </c>
      <c r="C16" s="64">
        <f>GETPIVOTDATA("実施判断",実施項目Piv!$A$3,"大項目","（３）　簡素で効率的・効果的な行財政運営","中項目","オ　定員及び給与の見直し")</f>
        <v>3</v>
      </c>
      <c r="D16" s="2" t="s">
        <v>938</v>
      </c>
    </row>
    <row r="17" spans="1:4" ht="27" x14ac:dyDescent="0.15">
      <c r="A17" s="73"/>
      <c r="B17" s="71" t="s">
        <v>907</v>
      </c>
      <c r="C17" s="64">
        <f>GETPIVOTDATA("実施判断",実施項目Piv!$A$3,"大項目","（３）　簡素で効率的・効果的な行財政運営","中項目","カ　外郭団体改革の推進")</f>
        <v>4</v>
      </c>
      <c r="D17" s="2" t="s">
        <v>933</v>
      </c>
    </row>
    <row r="18" spans="1:4" ht="27" customHeight="1" x14ac:dyDescent="0.15">
      <c r="A18" s="413" t="s">
        <v>942</v>
      </c>
      <c r="B18" s="340"/>
      <c r="C18" s="64">
        <f>SUM(C19:C21)</f>
        <v>9</v>
      </c>
      <c r="D18" s="2"/>
    </row>
    <row r="19" spans="1:4" ht="59.25" customHeight="1" x14ac:dyDescent="0.15">
      <c r="A19" s="72"/>
      <c r="B19" s="71" t="s">
        <v>904</v>
      </c>
      <c r="C19" s="64">
        <f>GETPIVOTDATA("実施判断",実施項目Piv!$A$3,"大項目","（４）　新たな執行体制の確立","中項目","ア　組織・機構の見直し")</f>
        <v>7</v>
      </c>
      <c r="D19" s="2" t="s">
        <v>934</v>
      </c>
    </row>
    <row r="20" spans="1:4" ht="14.25" x14ac:dyDescent="0.15">
      <c r="A20" s="72"/>
      <c r="B20" s="71" t="s">
        <v>910</v>
      </c>
      <c r="C20" s="64">
        <f>GETPIVOTDATA("実施判断",実施項目Piv!$A$3,"大項目","（４）　新たな執行体制の確立","中項目","イ　区役所機能の強化")</f>
        <v>1</v>
      </c>
      <c r="D20" s="65" t="s">
        <v>944</v>
      </c>
    </row>
    <row r="21" spans="1:4" ht="14.25" x14ac:dyDescent="0.15">
      <c r="A21" s="73"/>
      <c r="B21" s="71" t="s">
        <v>911</v>
      </c>
      <c r="C21" s="64">
        <f>GETPIVOTDATA("実施判断",実施項目Piv!$A$3,"大項目","（４）　新たな執行体制の確立","中項目","ウ　トップマネジメント機能の強化")</f>
        <v>1</v>
      </c>
      <c r="D21" s="65" t="s">
        <v>935</v>
      </c>
    </row>
    <row r="22" spans="1:4" ht="27" customHeight="1" x14ac:dyDescent="0.15">
      <c r="A22" s="413" t="s">
        <v>943</v>
      </c>
      <c r="B22" s="340"/>
      <c r="C22" s="64">
        <f>SUM(C23:C24)</f>
        <v>8</v>
      </c>
      <c r="D22" s="2"/>
    </row>
    <row r="23" spans="1:4" ht="54" x14ac:dyDescent="0.15">
      <c r="A23" s="72"/>
      <c r="B23" s="71" t="s">
        <v>899</v>
      </c>
      <c r="C23" s="64">
        <f>GETPIVOTDATA("実施判断",実施項目Piv!$A$3,"大項目","（５）　人材の育成と活力の発揮","中項目","ア　人事制度の充実")</f>
        <v>4</v>
      </c>
      <c r="D23" s="2" t="s">
        <v>936</v>
      </c>
    </row>
    <row r="24" spans="1:4" ht="64.5" customHeight="1" x14ac:dyDescent="0.15">
      <c r="A24" s="73"/>
      <c r="B24" s="71" t="s">
        <v>912</v>
      </c>
      <c r="C24" s="64">
        <f>GETPIVOTDATA("実施判断",実施項目Piv!$A$3,"大項目","（５）　人材の育成と活力の発揮","中項目","イ　職員研修の充実")</f>
        <v>4</v>
      </c>
      <c r="D24" s="2" t="s">
        <v>937</v>
      </c>
    </row>
    <row r="25" spans="1:4" ht="14.25" x14ac:dyDescent="0.15">
      <c r="B25" s="61"/>
      <c r="C25" s="69">
        <f>C22+C18+C11+C6+C3</f>
        <v>76</v>
      </c>
    </row>
    <row r="26" spans="1:4" ht="14.25" x14ac:dyDescent="0.15">
      <c r="B26" s="61"/>
    </row>
  </sheetData>
  <mergeCells count="5">
    <mergeCell ref="A2:B2"/>
    <mergeCell ref="A3:B3"/>
    <mergeCell ref="A11:B11"/>
    <mergeCell ref="A18:B18"/>
    <mergeCell ref="A22:B22"/>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
  <sheetViews>
    <sheetView workbookViewId="0">
      <selection activeCell="E25" sqref="E25"/>
    </sheetView>
  </sheetViews>
  <sheetFormatPr defaultRowHeight="13.5" x14ac:dyDescent="0.15"/>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読み込み">
                <anchor moveWithCells="1" sizeWithCells="1">
                  <from>
                    <xdr:col>1</xdr:col>
                    <xdr:colOff>257175</xdr:colOff>
                    <xdr:row>3</xdr:row>
                    <xdr:rowOff>85725</xdr:rowOff>
                  </from>
                  <to>
                    <xdr:col>11</xdr:col>
                    <xdr:colOff>352425</xdr:colOff>
                    <xdr:row>22</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M116"/>
  <sheetViews>
    <sheetView topLeftCell="BZ1" zoomScale="75" zoomScaleNormal="75" workbookViewId="0">
      <selection activeCell="BZ4" sqref="BZ4"/>
    </sheetView>
  </sheetViews>
  <sheetFormatPr defaultRowHeight="13.5" x14ac:dyDescent="0.15"/>
  <cols>
    <col min="1" max="1" width="21" style="1" customWidth="1"/>
    <col min="2" max="2" width="4.625" style="51" customWidth="1"/>
    <col min="3" max="3" width="18.125" style="54" customWidth="1"/>
    <col min="4" max="4" width="15.625" style="55" customWidth="1"/>
    <col min="5" max="5" width="21" style="1" customWidth="1"/>
    <col min="6" max="6" width="10.625" customWidth="1"/>
    <col min="7" max="8" width="10.625" style="29" customWidth="1"/>
    <col min="9" max="9" width="45.25" style="29" customWidth="1"/>
    <col min="10" max="11" width="7.625" style="29" customWidth="1"/>
    <col min="12" max="12" width="6.5" style="29" customWidth="1"/>
    <col min="13" max="13" width="7.625" style="29" customWidth="1"/>
    <col min="14" max="14" width="7.25" style="29" customWidth="1"/>
    <col min="15" max="20" width="7.625" style="29" customWidth="1"/>
    <col min="21" max="21" width="20.625" style="29" customWidth="1"/>
    <col min="22" max="26" width="5.625" style="29" customWidth="1"/>
    <col min="27" max="27" width="20.625" style="29" customWidth="1"/>
    <col min="28" max="32" width="5.625" style="29" customWidth="1"/>
    <col min="33" max="33" width="20.625" style="29" customWidth="1"/>
    <col min="34" max="38" width="5.625" style="29" customWidth="1"/>
    <col min="39" max="39" width="20.625" style="29" customWidth="1"/>
    <col min="40" max="44" width="5.625" style="29" customWidth="1"/>
    <col min="45" max="45" width="20.625" style="29" customWidth="1"/>
    <col min="46" max="56" width="5.625" style="29" customWidth="1"/>
    <col min="57" max="57" width="20.625" style="29" customWidth="1"/>
    <col min="58" max="62" width="5.625" style="29" customWidth="1"/>
    <col min="63" max="63" width="20.625" style="29" customWidth="1"/>
    <col min="64" max="117" width="5.625" style="29" customWidth="1"/>
    <col min="118" max="118" width="8.875" style="29" customWidth="1"/>
    <col min="119" max="119" width="16.25" style="55" customWidth="1"/>
    <col min="120" max="120" width="9.875" style="56" customWidth="1"/>
    <col min="121" max="121" width="7.375" style="29" customWidth="1"/>
    <col min="122" max="122" width="3.625" style="13" customWidth="1"/>
    <col min="123" max="125" width="3.625" style="29" customWidth="1"/>
    <col min="126" max="126" width="3.625" style="14" customWidth="1"/>
    <col min="127" max="127" width="6.5" style="29" customWidth="1"/>
    <col min="128" max="128" width="7.25" style="29" customWidth="1"/>
    <col min="129" max="130" width="3.625" style="29" customWidth="1"/>
    <col min="131" max="131" width="6.625" style="29" customWidth="1"/>
    <col min="132" max="132" width="7.125" style="29" customWidth="1"/>
    <col min="133" max="134" width="3.625" style="15" customWidth="1"/>
    <col min="135" max="135" width="6.125" style="29" customWidth="1"/>
    <col min="136" max="142" width="3.625" style="29" customWidth="1"/>
    <col min="143" max="16384" width="9" style="29"/>
  </cols>
  <sheetData>
    <row r="1" spans="1:142" s="6" customFormat="1" x14ac:dyDescent="0.15">
      <c r="A1" s="3">
        <v>1</v>
      </c>
      <c r="B1" s="4">
        <v>2</v>
      </c>
      <c r="C1" s="5">
        <v>3</v>
      </c>
      <c r="D1" s="6">
        <v>4</v>
      </c>
      <c r="E1" s="6">
        <v>1</v>
      </c>
      <c r="F1" s="6">
        <v>2</v>
      </c>
      <c r="G1" s="6">
        <v>3</v>
      </c>
      <c r="H1" s="6">
        <v>4</v>
      </c>
      <c r="I1" s="6">
        <v>5</v>
      </c>
      <c r="J1" s="6">
        <v>6</v>
      </c>
      <c r="K1" s="3">
        <v>7</v>
      </c>
      <c r="L1" s="6">
        <v>8</v>
      </c>
      <c r="M1" s="5">
        <v>9</v>
      </c>
      <c r="N1" s="6">
        <v>10</v>
      </c>
      <c r="O1" s="6">
        <v>11</v>
      </c>
      <c r="P1" s="6">
        <v>12</v>
      </c>
      <c r="Q1" s="6">
        <v>14</v>
      </c>
      <c r="R1" s="6">
        <v>16</v>
      </c>
      <c r="S1" s="3">
        <v>17</v>
      </c>
      <c r="T1" s="5">
        <v>19</v>
      </c>
      <c r="U1" s="6">
        <v>21</v>
      </c>
      <c r="V1" s="6">
        <v>22</v>
      </c>
      <c r="W1" s="6">
        <v>23</v>
      </c>
      <c r="X1" s="6">
        <v>24</v>
      </c>
      <c r="Y1" s="6">
        <v>25</v>
      </c>
      <c r="Z1" s="6">
        <v>26</v>
      </c>
      <c r="AA1" s="3">
        <v>27</v>
      </c>
      <c r="AB1" s="6">
        <v>28</v>
      </c>
      <c r="AC1" s="5">
        <v>29</v>
      </c>
      <c r="AD1" s="6">
        <v>30</v>
      </c>
      <c r="AE1" s="6">
        <v>31</v>
      </c>
      <c r="AF1" s="6">
        <v>32</v>
      </c>
      <c r="AG1" s="6">
        <v>33</v>
      </c>
      <c r="AH1" s="6">
        <v>34</v>
      </c>
      <c r="AI1" s="6">
        <v>35</v>
      </c>
      <c r="AJ1" s="6">
        <v>36</v>
      </c>
      <c r="AK1" s="3">
        <v>37</v>
      </c>
      <c r="AL1" s="6">
        <v>38</v>
      </c>
      <c r="AM1" s="5">
        <v>39</v>
      </c>
      <c r="AN1" s="6">
        <v>40</v>
      </c>
      <c r="AO1" s="6">
        <v>41</v>
      </c>
      <c r="AP1" s="6">
        <v>42</v>
      </c>
      <c r="AQ1" s="6">
        <v>43</v>
      </c>
      <c r="AR1" s="6">
        <v>44</v>
      </c>
      <c r="AS1" s="6">
        <v>45</v>
      </c>
      <c r="AT1" s="6">
        <v>46</v>
      </c>
      <c r="AU1" s="3">
        <v>47</v>
      </c>
      <c r="AV1" s="6">
        <v>48</v>
      </c>
      <c r="AW1" s="5">
        <v>49</v>
      </c>
      <c r="AX1" s="6">
        <v>50</v>
      </c>
      <c r="AY1" s="6">
        <v>51</v>
      </c>
      <c r="AZ1" s="6">
        <v>52</v>
      </c>
      <c r="BA1" s="6">
        <v>53</v>
      </c>
      <c r="BB1" s="6">
        <v>54</v>
      </c>
      <c r="BC1" s="6">
        <v>55</v>
      </c>
      <c r="BD1" s="6">
        <v>56</v>
      </c>
      <c r="BE1" s="3">
        <v>57</v>
      </c>
      <c r="BF1" s="6">
        <v>58</v>
      </c>
      <c r="BG1" s="5">
        <v>59</v>
      </c>
      <c r="BH1" s="6">
        <v>60</v>
      </c>
      <c r="BI1" s="6">
        <v>61</v>
      </c>
      <c r="BJ1" s="6">
        <v>62</v>
      </c>
      <c r="BK1" s="6">
        <v>63</v>
      </c>
      <c r="BL1" s="6">
        <v>64</v>
      </c>
      <c r="BM1" s="6">
        <v>65</v>
      </c>
      <c r="BN1" s="6">
        <v>66</v>
      </c>
      <c r="BO1" s="3">
        <v>67</v>
      </c>
      <c r="BP1" s="6">
        <v>68</v>
      </c>
      <c r="BQ1" s="5">
        <v>69</v>
      </c>
      <c r="BR1" s="6">
        <v>70</v>
      </c>
      <c r="BS1" s="6">
        <v>71</v>
      </c>
      <c r="BT1" s="6">
        <v>72</v>
      </c>
      <c r="BU1" s="6">
        <v>73</v>
      </c>
      <c r="BV1" s="6">
        <v>74</v>
      </c>
      <c r="BW1" s="6">
        <v>75</v>
      </c>
      <c r="BX1" s="6">
        <v>76</v>
      </c>
      <c r="BY1" s="3">
        <v>77</v>
      </c>
      <c r="BZ1" s="6">
        <v>78</v>
      </c>
      <c r="CA1" s="5">
        <v>79</v>
      </c>
      <c r="CB1" s="6">
        <v>80</v>
      </c>
      <c r="CC1" s="6">
        <v>81</v>
      </c>
      <c r="CD1" s="6">
        <v>82</v>
      </c>
      <c r="CE1" s="6">
        <v>83</v>
      </c>
      <c r="CF1" s="6">
        <v>84</v>
      </c>
      <c r="CG1" s="6">
        <v>85</v>
      </c>
      <c r="CH1" s="6">
        <v>86</v>
      </c>
      <c r="CI1" s="3">
        <v>87</v>
      </c>
      <c r="CJ1" s="6">
        <v>88</v>
      </c>
      <c r="CK1" s="5">
        <v>89</v>
      </c>
      <c r="CL1" s="6">
        <v>90</v>
      </c>
      <c r="CM1" s="6">
        <v>91</v>
      </c>
      <c r="CN1" s="6">
        <v>92</v>
      </c>
      <c r="CO1" s="6">
        <v>93</v>
      </c>
      <c r="CP1" s="6">
        <v>94</v>
      </c>
      <c r="CQ1" s="6">
        <v>95</v>
      </c>
      <c r="CR1" s="6">
        <v>96</v>
      </c>
      <c r="CS1" s="3">
        <v>97</v>
      </c>
      <c r="CT1" s="6">
        <v>98</v>
      </c>
      <c r="CU1" s="5">
        <v>99</v>
      </c>
      <c r="CV1" s="6">
        <v>100</v>
      </c>
      <c r="CW1" s="6">
        <v>101</v>
      </c>
      <c r="CX1" s="6">
        <v>102</v>
      </c>
      <c r="CY1" s="6">
        <v>103</v>
      </c>
      <c r="CZ1" s="6">
        <v>104</v>
      </c>
      <c r="DA1" s="6">
        <v>105</v>
      </c>
      <c r="DB1" s="6">
        <v>106</v>
      </c>
      <c r="DC1" s="3">
        <v>107</v>
      </c>
      <c r="DD1" s="6">
        <v>108</v>
      </c>
      <c r="DE1" s="5">
        <v>109</v>
      </c>
      <c r="DF1" s="6">
        <v>110</v>
      </c>
      <c r="DG1" s="6">
        <v>111</v>
      </c>
      <c r="DH1" s="6">
        <v>112</v>
      </c>
      <c r="DI1" s="6">
        <v>113</v>
      </c>
      <c r="DJ1" s="6">
        <v>114</v>
      </c>
      <c r="DK1" s="6">
        <v>115</v>
      </c>
      <c r="DL1" s="6">
        <v>116</v>
      </c>
      <c r="DM1" s="3">
        <v>117</v>
      </c>
      <c r="DN1" s="6">
        <v>118</v>
      </c>
      <c r="DO1" s="5">
        <v>119</v>
      </c>
      <c r="DP1" s="6">
        <v>120</v>
      </c>
      <c r="DQ1" s="6">
        <v>121</v>
      </c>
      <c r="DR1" s="6">
        <v>122</v>
      </c>
      <c r="DS1" s="6">
        <v>123</v>
      </c>
      <c r="DT1" s="6">
        <v>124</v>
      </c>
      <c r="DU1" s="6">
        <v>125</v>
      </c>
      <c r="DV1" s="6">
        <v>126</v>
      </c>
      <c r="DW1" s="3">
        <v>127</v>
      </c>
      <c r="DX1" s="6">
        <v>128</v>
      </c>
      <c r="DY1" s="5">
        <v>129</v>
      </c>
      <c r="DZ1" s="6">
        <v>130</v>
      </c>
      <c r="EA1" s="6">
        <v>131</v>
      </c>
      <c r="EB1" s="6">
        <v>132</v>
      </c>
      <c r="EC1" s="6">
        <v>133</v>
      </c>
      <c r="ED1" s="6">
        <v>134</v>
      </c>
    </row>
    <row r="2" spans="1:142" s="10" customFormat="1" ht="67.5" x14ac:dyDescent="0.15">
      <c r="A2" s="7" t="s">
        <v>96</v>
      </c>
      <c r="B2" s="8" t="s">
        <v>97</v>
      </c>
      <c r="C2" s="9" t="s">
        <v>98</v>
      </c>
      <c r="D2" s="7" t="s">
        <v>99</v>
      </c>
      <c r="E2" s="7" t="s">
        <v>96</v>
      </c>
      <c r="F2" s="7" t="s">
        <v>100</v>
      </c>
      <c r="G2" s="7" t="s">
        <v>101</v>
      </c>
      <c r="H2" s="7" t="s">
        <v>102</v>
      </c>
      <c r="I2" s="7" t="s">
        <v>103</v>
      </c>
      <c r="J2" s="7" t="s">
        <v>104</v>
      </c>
      <c r="K2" s="7" t="s">
        <v>105</v>
      </c>
      <c r="L2" s="10" t="s">
        <v>89</v>
      </c>
      <c r="M2" s="7" t="s">
        <v>106</v>
      </c>
      <c r="N2" s="10" t="s">
        <v>90</v>
      </c>
      <c r="O2" s="7" t="s">
        <v>107</v>
      </c>
      <c r="P2" s="7" t="s">
        <v>108</v>
      </c>
      <c r="Q2" s="7" t="s">
        <v>109</v>
      </c>
      <c r="R2" s="7" t="s">
        <v>110</v>
      </c>
      <c r="S2" s="7" t="s">
        <v>111</v>
      </c>
      <c r="T2" s="7" t="s">
        <v>112</v>
      </c>
      <c r="U2" s="7" t="s">
        <v>113</v>
      </c>
      <c r="V2" s="7" t="s">
        <v>0</v>
      </c>
      <c r="W2" s="7" t="s">
        <v>1</v>
      </c>
      <c r="X2" s="7" t="s">
        <v>2</v>
      </c>
      <c r="Y2" s="7" t="s">
        <v>3</v>
      </c>
      <c r="Z2" s="7" t="s">
        <v>4</v>
      </c>
      <c r="AA2" s="7" t="s">
        <v>5</v>
      </c>
      <c r="AB2" s="7" t="s">
        <v>0</v>
      </c>
      <c r="AC2" s="7" t="s">
        <v>1</v>
      </c>
      <c r="AD2" s="7" t="s">
        <v>2</v>
      </c>
      <c r="AE2" s="7" t="s">
        <v>3</v>
      </c>
      <c r="AF2" s="7" t="s">
        <v>6</v>
      </c>
      <c r="AG2" s="7" t="s">
        <v>7</v>
      </c>
      <c r="AH2" s="7" t="s">
        <v>8</v>
      </c>
      <c r="AI2" s="7" t="s">
        <v>9</v>
      </c>
      <c r="AJ2" s="7" t="s">
        <v>10</v>
      </c>
      <c r="AK2" s="7" t="s">
        <v>11</v>
      </c>
      <c r="AL2" s="7" t="s">
        <v>12</v>
      </c>
      <c r="AM2" s="7" t="s">
        <v>13</v>
      </c>
      <c r="AN2" s="7" t="s">
        <v>14</v>
      </c>
      <c r="AO2" s="7" t="s">
        <v>15</v>
      </c>
      <c r="AP2" s="7" t="s">
        <v>16</v>
      </c>
      <c r="AQ2" s="7" t="s">
        <v>17</v>
      </c>
      <c r="AR2" s="7" t="s">
        <v>18</v>
      </c>
      <c r="AS2" s="7" t="s">
        <v>19</v>
      </c>
      <c r="AT2" s="7" t="s">
        <v>20</v>
      </c>
      <c r="AU2" s="7" t="s">
        <v>21</v>
      </c>
      <c r="AV2" s="7" t="s">
        <v>22</v>
      </c>
      <c r="AW2" s="7" t="s">
        <v>23</v>
      </c>
      <c r="AX2" s="7" t="s">
        <v>24</v>
      </c>
      <c r="AY2" s="7" t="s">
        <v>25</v>
      </c>
      <c r="AZ2" s="7" t="s">
        <v>26</v>
      </c>
      <c r="BA2" s="7" t="s">
        <v>27</v>
      </c>
      <c r="BB2" s="7" t="s">
        <v>28</v>
      </c>
      <c r="BC2" s="7" t="s">
        <v>29</v>
      </c>
      <c r="BD2" s="7" t="s">
        <v>30</v>
      </c>
      <c r="BE2" s="7" t="s">
        <v>31</v>
      </c>
      <c r="BF2" s="7" t="s">
        <v>32</v>
      </c>
      <c r="BG2" s="7" t="s">
        <v>33</v>
      </c>
      <c r="BH2" s="7" t="s">
        <v>34</v>
      </c>
      <c r="BI2" s="7" t="s">
        <v>35</v>
      </c>
      <c r="BJ2" s="7" t="s">
        <v>36</v>
      </c>
      <c r="BK2" s="7" t="s">
        <v>37</v>
      </c>
      <c r="BL2" s="7" t="s">
        <v>38</v>
      </c>
      <c r="BM2" s="7" t="s">
        <v>39</v>
      </c>
      <c r="BN2" s="7" t="s">
        <v>40</v>
      </c>
      <c r="BO2" s="7" t="s">
        <v>41</v>
      </c>
      <c r="BP2" s="7" t="s">
        <v>42</v>
      </c>
      <c r="BQ2" s="7" t="s">
        <v>43</v>
      </c>
      <c r="BR2" s="7" t="s">
        <v>44</v>
      </c>
      <c r="BS2" s="7" t="s">
        <v>114</v>
      </c>
      <c r="BT2" s="7" t="s">
        <v>45</v>
      </c>
      <c r="BU2" s="7" t="s">
        <v>115</v>
      </c>
      <c r="BV2" s="7" t="s">
        <v>46</v>
      </c>
      <c r="BW2" s="7" t="s">
        <v>47</v>
      </c>
      <c r="BX2" s="7" t="s">
        <v>48</v>
      </c>
      <c r="BY2" s="7" t="s">
        <v>49</v>
      </c>
      <c r="BZ2" s="7" t="s">
        <v>50</v>
      </c>
      <c r="CA2" s="7" t="s">
        <v>51</v>
      </c>
      <c r="CB2" s="7" t="s">
        <v>52</v>
      </c>
      <c r="CC2" s="7" t="s">
        <v>53</v>
      </c>
      <c r="CD2" s="7" t="s">
        <v>54</v>
      </c>
      <c r="CE2" s="7" t="s">
        <v>55</v>
      </c>
      <c r="CF2" s="7" t="s">
        <v>56</v>
      </c>
      <c r="CG2" s="7" t="s">
        <v>57</v>
      </c>
      <c r="CH2" s="7" t="s">
        <v>58</v>
      </c>
      <c r="CI2" s="7" t="s">
        <v>59</v>
      </c>
      <c r="CJ2" s="7" t="s">
        <v>60</v>
      </c>
      <c r="CK2" s="7" t="s">
        <v>61</v>
      </c>
      <c r="CL2" s="7" t="s">
        <v>62</v>
      </c>
      <c r="CM2" s="7" t="s">
        <v>63</v>
      </c>
      <c r="CN2" s="7" t="s">
        <v>64</v>
      </c>
      <c r="CO2" s="7" t="s">
        <v>65</v>
      </c>
      <c r="CP2" s="7" t="s">
        <v>66</v>
      </c>
      <c r="CQ2" s="7" t="s">
        <v>67</v>
      </c>
      <c r="CR2" s="7" t="s">
        <v>68</v>
      </c>
      <c r="CS2" s="7" t="s">
        <v>69</v>
      </c>
      <c r="CT2" s="7" t="s">
        <v>70</v>
      </c>
      <c r="CU2" s="7" t="s">
        <v>71</v>
      </c>
      <c r="CV2" s="7" t="s">
        <v>72</v>
      </c>
      <c r="CW2" s="7" t="s">
        <v>73</v>
      </c>
      <c r="CX2" s="7" t="s">
        <v>74</v>
      </c>
      <c r="CY2" s="7" t="s">
        <v>75</v>
      </c>
      <c r="CZ2" s="7" t="s">
        <v>76</v>
      </c>
      <c r="DA2" s="7" t="s">
        <v>77</v>
      </c>
      <c r="DB2" s="7" t="s">
        <v>78</v>
      </c>
      <c r="DC2" s="7" t="s">
        <v>79</v>
      </c>
      <c r="DD2" s="7" t="s">
        <v>80</v>
      </c>
      <c r="DE2" s="7" t="s">
        <v>81</v>
      </c>
      <c r="DF2" s="7" t="s">
        <v>82</v>
      </c>
      <c r="DG2" s="7" t="s">
        <v>83</v>
      </c>
      <c r="DH2" s="7" t="s">
        <v>84</v>
      </c>
      <c r="DI2" s="7" t="s">
        <v>85</v>
      </c>
      <c r="DJ2" s="7" t="s">
        <v>86</v>
      </c>
      <c r="DK2" s="7" t="s">
        <v>87</v>
      </c>
      <c r="DL2" s="7" t="s">
        <v>88</v>
      </c>
      <c r="DM2" s="7" t="s">
        <v>116</v>
      </c>
      <c r="DN2" s="10" t="s">
        <v>117</v>
      </c>
      <c r="DO2" s="11" t="s">
        <v>118</v>
      </c>
      <c r="DP2" s="12" t="s">
        <v>95</v>
      </c>
      <c r="DQ2" s="10" t="s">
        <v>119</v>
      </c>
      <c r="DR2" s="13" t="s">
        <v>120</v>
      </c>
      <c r="DV2" s="14" t="s">
        <v>121</v>
      </c>
      <c r="DW2" s="10" t="s">
        <v>89</v>
      </c>
      <c r="DX2" s="10" t="s">
        <v>90</v>
      </c>
      <c r="DY2" s="10" t="s">
        <v>91</v>
      </c>
      <c r="DZ2" s="10" t="s">
        <v>92</v>
      </c>
      <c r="EA2" s="10" t="s">
        <v>93</v>
      </c>
      <c r="EB2" s="10" t="s">
        <v>94</v>
      </c>
      <c r="EC2" s="15" t="s">
        <v>122</v>
      </c>
      <c r="ED2" s="15" t="s">
        <v>123</v>
      </c>
      <c r="EE2" s="16" t="s">
        <v>124</v>
      </c>
      <c r="EF2" s="17" t="s">
        <v>125</v>
      </c>
      <c r="EG2" s="18" t="s">
        <v>126</v>
      </c>
      <c r="EH2" s="18" t="s">
        <v>127</v>
      </c>
      <c r="EI2" s="18" t="s">
        <v>128</v>
      </c>
      <c r="EJ2" s="18" t="s">
        <v>129</v>
      </c>
      <c r="EK2" s="18" t="s">
        <v>130</v>
      </c>
      <c r="EL2" s="18" t="s">
        <v>131</v>
      </c>
    </row>
    <row r="3" spans="1:142" ht="99.95" customHeight="1" x14ac:dyDescent="0.15">
      <c r="A3" s="19" t="s">
        <v>132</v>
      </c>
      <c r="B3" s="20">
        <v>0</v>
      </c>
      <c r="C3" s="21" t="s">
        <v>133</v>
      </c>
      <c r="D3" s="19" t="s">
        <v>134</v>
      </c>
      <c r="E3" s="19" t="s">
        <v>135</v>
      </c>
      <c r="F3" s="19" t="s">
        <v>136</v>
      </c>
      <c r="G3" s="19" t="s">
        <v>137</v>
      </c>
      <c r="H3" s="19" t="s">
        <v>138</v>
      </c>
      <c r="I3" s="19" t="s">
        <v>139</v>
      </c>
      <c r="J3" s="22" t="s">
        <v>138</v>
      </c>
      <c r="K3" s="22" t="s">
        <v>138</v>
      </c>
      <c r="M3" s="22" t="s">
        <v>138</v>
      </c>
      <c r="O3" s="22" t="s">
        <v>138</v>
      </c>
      <c r="P3" s="22" t="s">
        <v>138</v>
      </c>
      <c r="Q3" s="22" t="s">
        <v>138</v>
      </c>
      <c r="R3" s="22" t="s">
        <v>138</v>
      </c>
      <c r="S3" s="22" t="s">
        <v>869</v>
      </c>
      <c r="T3" s="22" t="s">
        <v>138</v>
      </c>
      <c r="U3" s="19" t="s">
        <v>140</v>
      </c>
      <c r="V3" s="23" t="s">
        <v>141</v>
      </c>
      <c r="W3" s="23" t="s">
        <v>142</v>
      </c>
      <c r="X3" s="23" t="s">
        <v>142</v>
      </c>
      <c r="Y3" s="23">
        <v>0</v>
      </c>
      <c r="Z3" s="19">
        <v>0</v>
      </c>
      <c r="AA3" s="19" t="s">
        <v>135</v>
      </c>
      <c r="AB3" s="23" t="s">
        <v>138</v>
      </c>
      <c r="AC3" s="23" t="s">
        <v>138</v>
      </c>
      <c r="AD3" s="23" t="s">
        <v>138</v>
      </c>
      <c r="AE3" s="23" t="s">
        <v>141</v>
      </c>
      <c r="AF3" s="19" t="s">
        <v>138</v>
      </c>
      <c r="AG3" s="19" t="s">
        <v>138</v>
      </c>
      <c r="AH3" s="23" t="s">
        <v>138</v>
      </c>
      <c r="AI3" s="23" t="s">
        <v>138</v>
      </c>
      <c r="AJ3" s="23" t="s">
        <v>138</v>
      </c>
      <c r="AK3" s="23" t="s">
        <v>138</v>
      </c>
      <c r="AL3" s="24" t="s">
        <v>138</v>
      </c>
      <c r="AM3" s="24" t="s">
        <v>138</v>
      </c>
      <c r="AN3" s="23" t="s">
        <v>138</v>
      </c>
      <c r="AO3" s="23" t="s">
        <v>138</v>
      </c>
      <c r="AP3" s="23" t="s">
        <v>138</v>
      </c>
      <c r="AQ3" s="23" t="s">
        <v>138</v>
      </c>
      <c r="AR3" s="24" t="s">
        <v>138</v>
      </c>
      <c r="AS3" s="24" t="s">
        <v>138</v>
      </c>
      <c r="AT3" s="23" t="s">
        <v>138</v>
      </c>
      <c r="AU3" s="23" t="s">
        <v>138</v>
      </c>
      <c r="AV3" s="23" t="s">
        <v>138</v>
      </c>
      <c r="AW3" s="23" t="s">
        <v>138</v>
      </c>
      <c r="AX3" s="24" t="s">
        <v>138</v>
      </c>
      <c r="AY3" s="24"/>
      <c r="AZ3" s="24"/>
      <c r="BA3" s="24"/>
      <c r="BB3" s="24"/>
      <c r="BC3" s="24"/>
      <c r="BD3" s="24"/>
      <c r="BE3" s="24"/>
      <c r="BF3" s="23"/>
      <c r="BG3" s="23"/>
      <c r="BH3" s="23"/>
      <c r="BI3" s="23"/>
      <c r="BJ3" s="24"/>
      <c r="BK3" s="24"/>
      <c r="BL3" s="23"/>
      <c r="BM3" s="23"/>
      <c r="BN3" s="23"/>
      <c r="BO3" s="23"/>
      <c r="BP3" s="24"/>
      <c r="BQ3" s="24" t="s">
        <v>138</v>
      </c>
      <c r="BR3" s="24" t="s">
        <v>138</v>
      </c>
      <c r="BS3" s="24" t="s">
        <v>138</v>
      </c>
      <c r="BT3" s="24" t="s">
        <v>138</v>
      </c>
      <c r="BU3" s="24" t="s">
        <v>138</v>
      </c>
      <c r="BV3" s="24" t="s">
        <v>138</v>
      </c>
      <c r="BW3" s="24" t="s">
        <v>138</v>
      </c>
      <c r="BX3" s="24" t="s">
        <v>138</v>
      </c>
      <c r="BY3" s="24" t="s">
        <v>138</v>
      </c>
      <c r="BZ3" s="24" t="s">
        <v>138</v>
      </c>
      <c r="CA3" s="24" t="s">
        <v>138</v>
      </c>
      <c r="CB3" s="24" t="s">
        <v>138</v>
      </c>
      <c r="CC3" s="24" t="s">
        <v>138</v>
      </c>
      <c r="CD3" s="24" t="s">
        <v>138</v>
      </c>
      <c r="CE3" s="24" t="s">
        <v>138</v>
      </c>
      <c r="CF3" s="24" t="s">
        <v>138</v>
      </c>
      <c r="CG3" s="24" t="s">
        <v>138</v>
      </c>
      <c r="CH3" s="24" t="s">
        <v>138</v>
      </c>
      <c r="CI3" s="24" t="s">
        <v>138</v>
      </c>
      <c r="CJ3" s="24" t="s">
        <v>138</v>
      </c>
      <c r="CK3" s="24" t="s">
        <v>138</v>
      </c>
      <c r="CL3" s="24" t="s">
        <v>138</v>
      </c>
      <c r="CM3" s="24" t="s">
        <v>138</v>
      </c>
      <c r="CN3" s="24" t="s">
        <v>138</v>
      </c>
      <c r="CO3" s="24" t="s">
        <v>138</v>
      </c>
      <c r="CP3" s="24" t="s">
        <v>138</v>
      </c>
      <c r="CQ3" s="24" t="s">
        <v>138</v>
      </c>
      <c r="CR3" s="24" t="s">
        <v>138</v>
      </c>
      <c r="CS3" s="24" t="s">
        <v>138</v>
      </c>
      <c r="CT3" s="24" t="s">
        <v>138</v>
      </c>
      <c r="CU3" s="24" t="s">
        <v>138</v>
      </c>
      <c r="CV3" s="24" t="s">
        <v>138</v>
      </c>
      <c r="CW3" s="24" t="s">
        <v>138</v>
      </c>
      <c r="CX3" s="24" t="s">
        <v>138</v>
      </c>
      <c r="CY3" s="24" t="s">
        <v>138</v>
      </c>
      <c r="CZ3" s="24" t="s">
        <v>138</v>
      </c>
      <c r="DA3" s="24" t="s">
        <v>138</v>
      </c>
      <c r="DB3" s="24" t="s">
        <v>138</v>
      </c>
      <c r="DC3" s="24" t="s">
        <v>138</v>
      </c>
      <c r="DD3" s="24" t="s">
        <v>138</v>
      </c>
      <c r="DE3" s="24" t="s">
        <v>138</v>
      </c>
      <c r="DF3" s="24" t="s">
        <v>143</v>
      </c>
      <c r="DG3" s="24" t="s">
        <v>143</v>
      </c>
      <c r="DH3" s="24" t="s">
        <v>143</v>
      </c>
      <c r="DI3" s="24" t="s">
        <v>138</v>
      </c>
      <c r="DJ3" s="24" t="s">
        <v>143</v>
      </c>
      <c r="DK3" s="24" t="s">
        <v>143</v>
      </c>
      <c r="DL3" s="24" t="s">
        <v>143</v>
      </c>
      <c r="DM3" s="24" t="s">
        <v>138</v>
      </c>
      <c r="DN3" s="26">
        <f>ROW(A3)</f>
        <v>3</v>
      </c>
      <c r="DO3" s="26" t="str">
        <f>E3</f>
        <v>自治基本条例の制定</v>
      </c>
      <c r="DP3" s="27">
        <v>40652.739756944444</v>
      </c>
      <c r="DQ3" s="26"/>
      <c r="DR3" s="28" t="s">
        <v>144</v>
      </c>
      <c r="EE3" s="30" t="s">
        <v>145</v>
      </c>
      <c r="EF3" s="30" t="s">
        <v>145</v>
      </c>
      <c r="EG3" s="30"/>
      <c r="EH3" s="30"/>
      <c r="EI3" s="30" t="s">
        <v>146</v>
      </c>
      <c r="EJ3" s="30"/>
      <c r="EK3" s="30"/>
      <c r="EL3" s="30"/>
    </row>
    <row r="4" spans="1:142" ht="99.95" customHeight="1" x14ac:dyDescent="0.15">
      <c r="A4" s="31" t="s">
        <v>147</v>
      </c>
      <c r="B4" s="32">
        <v>0</v>
      </c>
      <c r="C4" s="33" t="s">
        <v>133</v>
      </c>
      <c r="D4" s="31" t="s">
        <v>134</v>
      </c>
      <c r="E4" s="31" t="s">
        <v>148</v>
      </c>
      <c r="F4" s="31" t="s">
        <v>136</v>
      </c>
      <c r="G4" s="31" t="s">
        <v>137</v>
      </c>
      <c r="H4" s="31" t="s">
        <v>138</v>
      </c>
      <c r="I4" s="31" t="s">
        <v>149</v>
      </c>
      <c r="J4" s="34" t="s">
        <v>138</v>
      </c>
      <c r="K4" s="34" t="s">
        <v>138</v>
      </c>
      <c r="M4" s="34" t="s">
        <v>138</v>
      </c>
      <c r="O4" s="34" t="s">
        <v>138</v>
      </c>
      <c r="P4" s="34" t="s">
        <v>138</v>
      </c>
      <c r="Q4" s="34" t="s">
        <v>138</v>
      </c>
      <c r="R4" s="34" t="s">
        <v>138</v>
      </c>
      <c r="S4" s="34" t="s">
        <v>138</v>
      </c>
      <c r="T4" s="34" t="s">
        <v>138</v>
      </c>
      <c r="U4" s="31" t="s">
        <v>150</v>
      </c>
      <c r="V4" s="31" t="s">
        <v>141</v>
      </c>
      <c r="W4" s="31" t="s">
        <v>141</v>
      </c>
      <c r="X4" s="31">
        <v>0</v>
      </c>
      <c r="Y4" s="31"/>
      <c r="Z4" s="31">
        <v>0</v>
      </c>
      <c r="AA4" s="31" t="s">
        <v>147</v>
      </c>
      <c r="AB4" s="31" t="s">
        <v>138</v>
      </c>
      <c r="AC4" s="31" t="s">
        <v>138</v>
      </c>
      <c r="AD4" s="31" t="s">
        <v>141</v>
      </c>
      <c r="AE4" s="31"/>
      <c r="AF4" s="31" t="s">
        <v>138</v>
      </c>
      <c r="AG4" s="31"/>
      <c r="AH4" s="31" t="s">
        <v>138</v>
      </c>
      <c r="AI4" s="31" t="s">
        <v>138</v>
      </c>
      <c r="AJ4" s="31" t="s">
        <v>138</v>
      </c>
      <c r="AK4" s="31" t="s">
        <v>138</v>
      </c>
      <c r="AL4" s="35" t="s">
        <v>138</v>
      </c>
      <c r="AM4" s="35" t="s">
        <v>138</v>
      </c>
      <c r="AN4" s="35" t="s">
        <v>138</v>
      </c>
      <c r="AO4" s="35" t="s">
        <v>138</v>
      </c>
      <c r="AP4" s="35" t="s">
        <v>138</v>
      </c>
      <c r="AQ4" s="35" t="s">
        <v>138</v>
      </c>
      <c r="AR4" s="35" t="s">
        <v>138</v>
      </c>
      <c r="AS4" s="35" t="s">
        <v>138</v>
      </c>
      <c r="AT4" s="35" t="s">
        <v>138</v>
      </c>
      <c r="AU4" s="35" t="s">
        <v>138</v>
      </c>
      <c r="AV4" s="35" t="s">
        <v>138</v>
      </c>
      <c r="AW4" s="35" t="s">
        <v>138</v>
      </c>
      <c r="AX4" s="35" t="s">
        <v>138</v>
      </c>
      <c r="AY4" s="35"/>
      <c r="AZ4" s="35"/>
      <c r="BA4" s="35"/>
      <c r="BB4" s="35"/>
      <c r="BC4" s="35"/>
      <c r="BD4" s="35"/>
      <c r="BE4" s="35"/>
      <c r="BF4" s="35"/>
      <c r="BG4" s="35"/>
      <c r="BH4" s="35"/>
      <c r="BI4" s="35"/>
      <c r="BJ4" s="35"/>
      <c r="BK4" s="35"/>
      <c r="BL4" s="35"/>
      <c r="BM4" s="35"/>
      <c r="BN4" s="35"/>
      <c r="BO4" s="35"/>
      <c r="BP4" s="35"/>
      <c r="BQ4" s="35" t="s">
        <v>138</v>
      </c>
      <c r="BR4" s="35" t="s">
        <v>138</v>
      </c>
      <c r="BS4" s="35" t="s">
        <v>138</v>
      </c>
      <c r="BT4" s="35" t="s">
        <v>138</v>
      </c>
      <c r="BU4" s="35" t="s">
        <v>138</v>
      </c>
      <c r="BV4" s="35" t="s">
        <v>138</v>
      </c>
      <c r="BW4" s="35" t="s">
        <v>138</v>
      </c>
      <c r="BX4" s="35" t="s">
        <v>138</v>
      </c>
      <c r="BY4" s="35" t="s">
        <v>138</v>
      </c>
      <c r="BZ4" s="35" t="s">
        <v>138</v>
      </c>
      <c r="CA4" s="35" t="s">
        <v>138</v>
      </c>
      <c r="CB4" s="35" t="s">
        <v>138</v>
      </c>
      <c r="CC4" s="35" t="s">
        <v>138</v>
      </c>
      <c r="CD4" s="35" t="s">
        <v>138</v>
      </c>
      <c r="CE4" s="35" t="s">
        <v>138</v>
      </c>
      <c r="CF4" s="35" t="s">
        <v>138</v>
      </c>
      <c r="CG4" s="35" t="s">
        <v>138</v>
      </c>
      <c r="CH4" s="35" t="s">
        <v>138</v>
      </c>
      <c r="CI4" s="35" t="s">
        <v>138</v>
      </c>
      <c r="CJ4" s="35" t="s">
        <v>138</v>
      </c>
      <c r="CK4" s="35" t="s">
        <v>138</v>
      </c>
      <c r="CL4" s="35" t="s">
        <v>138</v>
      </c>
      <c r="CM4" s="35" t="s">
        <v>138</v>
      </c>
      <c r="CN4" s="35" t="s">
        <v>138</v>
      </c>
      <c r="CO4" s="35" t="s">
        <v>138</v>
      </c>
      <c r="CP4" s="35" t="s">
        <v>138</v>
      </c>
      <c r="CQ4" s="35" t="s">
        <v>138</v>
      </c>
      <c r="CR4" s="35" t="s">
        <v>138</v>
      </c>
      <c r="CS4" s="35" t="s">
        <v>138</v>
      </c>
      <c r="CT4" s="35" t="s">
        <v>138</v>
      </c>
      <c r="CU4" s="35" t="s">
        <v>138</v>
      </c>
      <c r="CV4" s="35" t="s">
        <v>138</v>
      </c>
      <c r="CW4" s="35" t="s">
        <v>138</v>
      </c>
      <c r="CX4" s="35" t="s">
        <v>138</v>
      </c>
      <c r="CY4" s="35" t="s">
        <v>138</v>
      </c>
      <c r="CZ4" s="35" t="s">
        <v>138</v>
      </c>
      <c r="DA4" s="35" t="s">
        <v>138</v>
      </c>
      <c r="DB4" s="35" t="s">
        <v>138</v>
      </c>
      <c r="DC4" s="35" t="s">
        <v>138</v>
      </c>
      <c r="DD4" s="35" t="s">
        <v>138</v>
      </c>
      <c r="DE4" s="24" t="s">
        <v>138</v>
      </c>
      <c r="DF4" s="24" t="s">
        <v>143</v>
      </c>
      <c r="DG4" s="24" t="s">
        <v>143</v>
      </c>
      <c r="DH4" s="24" t="s">
        <v>143</v>
      </c>
      <c r="DI4" s="24" t="s">
        <v>138</v>
      </c>
      <c r="DJ4" s="24" t="s">
        <v>143</v>
      </c>
      <c r="DK4" s="24" t="s">
        <v>143</v>
      </c>
      <c r="DL4" s="24" t="s">
        <v>143</v>
      </c>
      <c r="DM4" s="35" t="s">
        <v>138</v>
      </c>
      <c r="DN4" s="36">
        <f t="shared" ref="DN4:DN67" si="0">ROW(A4)</f>
        <v>4</v>
      </c>
      <c r="DO4" s="36" t="str">
        <f t="shared" ref="DO4:DO67" si="1">E4</f>
        <v>市民参加及び協働に関する条例の改正</v>
      </c>
      <c r="DP4" s="37">
        <v>40653.6637962963</v>
      </c>
      <c r="DQ4" s="38" t="s">
        <v>151</v>
      </c>
      <c r="DR4" s="39" t="s">
        <v>144</v>
      </c>
      <c r="EE4" s="30" t="s">
        <v>145</v>
      </c>
      <c r="EF4" s="30" t="s">
        <v>145</v>
      </c>
      <c r="EG4" s="30"/>
      <c r="EH4" s="30"/>
      <c r="EI4" s="30" t="s">
        <v>146</v>
      </c>
      <c r="EJ4" s="30"/>
      <c r="EK4" s="30"/>
      <c r="EL4" s="30"/>
    </row>
    <row r="5" spans="1:142" ht="99.95" customHeight="1" x14ac:dyDescent="0.15">
      <c r="A5" s="31" t="s">
        <v>152</v>
      </c>
      <c r="B5" s="32">
        <v>0</v>
      </c>
      <c r="C5" s="33" t="s">
        <v>133</v>
      </c>
      <c r="D5" s="31" t="s">
        <v>134</v>
      </c>
      <c r="E5" s="31" t="s">
        <v>153</v>
      </c>
      <c r="F5" s="31" t="s">
        <v>136</v>
      </c>
      <c r="G5" s="31" t="s">
        <v>137</v>
      </c>
      <c r="H5" s="31" t="s">
        <v>138</v>
      </c>
      <c r="I5" s="31" t="s">
        <v>154</v>
      </c>
      <c r="J5" s="34" t="s">
        <v>138</v>
      </c>
      <c r="K5" s="34" t="s">
        <v>138</v>
      </c>
      <c r="M5" s="34" t="s">
        <v>138</v>
      </c>
      <c r="O5" s="34" t="s">
        <v>138</v>
      </c>
      <c r="P5" s="34" t="s">
        <v>138</v>
      </c>
      <c r="Q5" s="34" t="s">
        <v>138</v>
      </c>
      <c r="R5" s="34" t="s">
        <v>138</v>
      </c>
      <c r="S5" s="34" t="s">
        <v>138</v>
      </c>
      <c r="T5" s="34" t="s">
        <v>138</v>
      </c>
      <c r="U5" s="31" t="s">
        <v>155</v>
      </c>
      <c r="V5" s="31" t="s">
        <v>141</v>
      </c>
      <c r="W5" s="31" t="s">
        <v>141</v>
      </c>
      <c r="X5" s="31" t="s">
        <v>141</v>
      </c>
      <c r="Y5" s="31" t="s">
        <v>141</v>
      </c>
      <c r="Z5" s="31">
        <v>0</v>
      </c>
      <c r="AA5" s="31" t="s">
        <v>138</v>
      </c>
      <c r="AB5" s="31" t="s">
        <v>138</v>
      </c>
      <c r="AC5" s="31" t="s">
        <v>138</v>
      </c>
      <c r="AD5" s="31" t="s">
        <v>138</v>
      </c>
      <c r="AE5" s="31" t="s">
        <v>138</v>
      </c>
      <c r="AF5" s="31" t="s">
        <v>138</v>
      </c>
      <c r="AG5" s="31" t="s">
        <v>138</v>
      </c>
      <c r="AH5" s="31" t="s">
        <v>138</v>
      </c>
      <c r="AI5" s="31" t="s">
        <v>138</v>
      </c>
      <c r="AJ5" s="31" t="s">
        <v>138</v>
      </c>
      <c r="AK5" s="31" t="s">
        <v>138</v>
      </c>
      <c r="AL5" s="35" t="s">
        <v>138</v>
      </c>
      <c r="AM5" s="35" t="s">
        <v>138</v>
      </c>
      <c r="AN5" s="35" t="s">
        <v>138</v>
      </c>
      <c r="AO5" s="35" t="s">
        <v>138</v>
      </c>
      <c r="AP5" s="35" t="s">
        <v>138</v>
      </c>
      <c r="AQ5" s="35" t="s">
        <v>138</v>
      </c>
      <c r="AR5" s="35" t="s">
        <v>138</v>
      </c>
      <c r="AS5" s="35" t="s">
        <v>138</v>
      </c>
      <c r="AT5" s="35" t="s">
        <v>138</v>
      </c>
      <c r="AU5" s="35" t="s">
        <v>138</v>
      </c>
      <c r="AV5" s="35" t="s">
        <v>138</v>
      </c>
      <c r="AW5" s="35" t="s">
        <v>138</v>
      </c>
      <c r="AX5" s="35" t="s">
        <v>138</v>
      </c>
      <c r="AY5" s="35"/>
      <c r="AZ5" s="35"/>
      <c r="BA5" s="35"/>
      <c r="BB5" s="35"/>
      <c r="BC5" s="35"/>
      <c r="BD5" s="35"/>
      <c r="BE5" s="35"/>
      <c r="BF5" s="35"/>
      <c r="BG5" s="35"/>
      <c r="BH5" s="35"/>
      <c r="BI5" s="35"/>
      <c r="BJ5" s="35"/>
      <c r="BK5" s="35"/>
      <c r="BL5" s="35"/>
      <c r="BM5" s="35"/>
      <c r="BN5" s="35"/>
      <c r="BO5" s="35"/>
      <c r="BP5" s="35"/>
      <c r="BQ5" s="35" t="s">
        <v>138</v>
      </c>
      <c r="BR5" s="35" t="s">
        <v>138</v>
      </c>
      <c r="BS5" s="35" t="s">
        <v>138</v>
      </c>
      <c r="BT5" s="35" t="s">
        <v>138</v>
      </c>
      <c r="BU5" s="35" t="s">
        <v>138</v>
      </c>
      <c r="BV5" s="35" t="s">
        <v>138</v>
      </c>
      <c r="BW5" s="35" t="s">
        <v>138</v>
      </c>
      <c r="BX5" s="35" t="s">
        <v>138</v>
      </c>
      <c r="BY5" s="35" t="s">
        <v>138</v>
      </c>
      <c r="BZ5" s="35" t="s">
        <v>138</v>
      </c>
      <c r="CA5" s="35" t="s">
        <v>138</v>
      </c>
      <c r="CB5" s="35" t="s">
        <v>138</v>
      </c>
      <c r="CC5" s="35" t="s">
        <v>138</v>
      </c>
      <c r="CD5" s="35" t="s">
        <v>138</v>
      </c>
      <c r="CE5" s="35" t="s">
        <v>138</v>
      </c>
      <c r="CF5" s="35" t="s">
        <v>138</v>
      </c>
      <c r="CG5" s="35" t="s">
        <v>138</v>
      </c>
      <c r="CH5" s="35" t="s">
        <v>138</v>
      </c>
      <c r="CI5" s="35" t="s">
        <v>138</v>
      </c>
      <c r="CJ5" s="35" t="s">
        <v>138</v>
      </c>
      <c r="CK5" s="35" t="s">
        <v>138</v>
      </c>
      <c r="CL5" s="35" t="s">
        <v>138</v>
      </c>
      <c r="CM5" s="35" t="s">
        <v>138</v>
      </c>
      <c r="CN5" s="35" t="s">
        <v>138</v>
      </c>
      <c r="CO5" s="35" t="s">
        <v>138</v>
      </c>
      <c r="CP5" s="35" t="s">
        <v>138</v>
      </c>
      <c r="CQ5" s="35" t="s">
        <v>138</v>
      </c>
      <c r="CR5" s="35" t="s">
        <v>138</v>
      </c>
      <c r="CS5" s="35" t="s">
        <v>138</v>
      </c>
      <c r="CT5" s="35" t="s">
        <v>138</v>
      </c>
      <c r="CU5" s="35" t="s">
        <v>138</v>
      </c>
      <c r="CV5" s="35" t="s">
        <v>138</v>
      </c>
      <c r="CW5" s="35" t="s">
        <v>138</v>
      </c>
      <c r="CX5" s="35" t="s">
        <v>138</v>
      </c>
      <c r="CY5" s="35" t="s">
        <v>138</v>
      </c>
      <c r="CZ5" s="35" t="s">
        <v>138</v>
      </c>
      <c r="DA5" s="35" t="s">
        <v>138</v>
      </c>
      <c r="DB5" s="35" t="s">
        <v>138</v>
      </c>
      <c r="DC5" s="35" t="s">
        <v>138</v>
      </c>
      <c r="DD5" s="35" t="s">
        <v>138</v>
      </c>
      <c r="DE5" s="24" t="s">
        <v>138</v>
      </c>
      <c r="DF5" s="24" t="s">
        <v>143</v>
      </c>
      <c r="DG5" s="24" t="s">
        <v>143</v>
      </c>
      <c r="DH5" s="24" t="s">
        <v>143</v>
      </c>
      <c r="DI5" s="24" t="s">
        <v>138</v>
      </c>
      <c r="DJ5" s="24" t="s">
        <v>143</v>
      </c>
      <c r="DK5" s="24" t="s">
        <v>143</v>
      </c>
      <c r="DL5" s="24" t="s">
        <v>143</v>
      </c>
      <c r="DM5" s="35" t="s">
        <v>138</v>
      </c>
      <c r="DN5" s="36">
        <f t="shared" si="0"/>
        <v>5</v>
      </c>
      <c r="DO5" s="36" t="str">
        <f t="shared" si="1"/>
        <v>市民参加・協働実施計画の策定及び公表</v>
      </c>
      <c r="DP5" s="37">
        <v>40653.67664351852</v>
      </c>
      <c r="DQ5" s="38" t="s">
        <v>156</v>
      </c>
      <c r="DR5" s="39" t="s">
        <v>144</v>
      </c>
      <c r="EE5" s="30" t="s">
        <v>157</v>
      </c>
      <c r="EF5" s="30" t="s">
        <v>158</v>
      </c>
      <c r="EG5" s="30"/>
      <c r="EH5" s="30"/>
      <c r="EI5" s="30"/>
      <c r="EJ5" s="30" t="s">
        <v>146</v>
      </c>
      <c r="EK5" s="30"/>
      <c r="EL5" s="30"/>
    </row>
    <row r="6" spans="1:142" ht="99.95" customHeight="1" x14ac:dyDescent="0.15">
      <c r="A6" s="31" t="s">
        <v>159</v>
      </c>
      <c r="B6" s="32">
        <v>0</v>
      </c>
      <c r="C6" s="33" t="s">
        <v>133</v>
      </c>
      <c r="D6" s="31" t="s">
        <v>134</v>
      </c>
      <c r="E6" s="31" t="s">
        <v>160</v>
      </c>
      <c r="F6" s="31" t="s">
        <v>136</v>
      </c>
      <c r="G6" s="31" t="s">
        <v>137</v>
      </c>
      <c r="H6" s="31" t="s">
        <v>138</v>
      </c>
      <c r="I6" s="31" t="s">
        <v>161</v>
      </c>
      <c r="J6" s="34" t="s">
        <v>162</v>
      </c>
      <c r="K6" s="34" t="s">
        <v>163</v>
      </c>
      <c r="L6" s="29" t="s">
        <v>167</v>
      </c>
      <c r="M6" s="34" t="s">
        <v>164</v>
      </c>
      <c r="N6" s="29" t="s">
        <v>168</v>
      </c>
      <c r="O6" s="34" t="s">
        <v>138</v>
      </c>
      <c r="P6" s="34" t="s">
        <v>138</v>
      </c>
      <c r="Q6" s="34" t="s">
        <v>138</v>
      </c>
      <c r="R6" s="34" t="s">
        <v>138</v>
      </c>
      <c r="S6" s="34" t="s">
        <v>138</v>
      </c>
      <c r="T6" s="34" t="s">
        <v>138</v>
      </c>
      <c r="U6" s="31" t="s">
        <v>160</v>
      </c>
      <c r="V6" s="31" t="s">
        <v>141</v>
      </c>
      <c r="W6" s="31" t="s">
        <v>141</v>
      </c>
      <c r="X6" s="31" t="s">
        <v>141</v>
      </c>
      <c r="Y6" s="31" t="s">
        <v>141</v>
      </c>
      <c r="Z6" s="31">
        <v>0</v>
      </c>
      <c r="AA6" s="31" t="s">
        <v>138</v>
      </c>
      <c r="AB6" s="31" t="s">
        <v>138</v>
      </c>
      <c r="AC6" s="31" t="s">
        <v>138</v>
      </c>
      <c r="AD6" s="31" t="s">
        <v>138</v>
      </c>
      <c r="AE6" s="31" t="s">
        <v>138</v>
      </c>
      <c r="AF6" s="31" t="s">
        <v>138</v>
      </c>
      <c r="AG6" s="31" t="s">
        <v>138</v>
      </c>
      <c r="AH6" s="31" t="s">
        <v>138</v>
      </c>
      <c r="AI6" s="31" t="s">
        <v>138</v>
      </c>
      <c r="AJ6" s="31" t="s">
        <v>138</v>
      </c>
      <c r="AK6" s="31" t="s">
        <v>138</v>
      </c>
      <c r="AL6" s="35" t="s">
        <v>138</v>
      </c>
      <c r="AM6" s="35" t="s">
        <v>138</v>
      </c>
      <c r="AN6" s="35" t="s">
        <v>138</v>
      </c>
      <c r="AO6" s="35" t="s">
        <v>138</v>
      </c>
      <c r="AP6" s="35" t="s">
        <v>138</v>
      </c>
      <c r="AQ6" s="35" t="s">
        <v>138</v>
      </c>
      <c r="AR6" s="35" t="s">
        <v>138</v>
      </c>
      <c r="AS6" s="35"/>
      <c r="AT6" s="35" t="s">
        <v>138</v>
      </c>
      <c r="AU6" s="35" t="s">
        <v>138</v>
      </c>
      <c r="AV6" s="35" t="s">
        <v>138</v>
      </c>
      <c r="AW6" s="35" t="s">
        <v>138</v>
      </c>
      <c r="AX6" s="35" t="s">
        <v>138</v>
      </c>
      <c r="AY6" s="35"/>
      <c r="AZ6" s="35"/>
      <c r="BA6" s="35"/>
      <c r="BB6" s="35"/>
      <c r="BC6" s="35"/>
      <c r="BD6" s="35"/>
      <c r="BE6" s="35"/>
      <c r="BF6" s="35"/>
      <c r="BG6" s="35"/>
      <c r="BH6" s="35"/>
      <c r="BI6" s="35"/>
      <c r="BJ6" s="35"/>
      <c r="BK6" s="35"/>
      <c r="BL6" s="35"/>
      <c r="BM6" s="35"/>
      <c r="BN6" s="35"/>
      <c r="BO6" s="35"/>
      <c r="BP6" s="35"/>
      <c r="BQ6" s="35" t="s">
        <v>138</v>
      </c>
      <c r="BR6" s="35" t="s">
        <v>138</v>
      </c>
      <c r="BS6" s="35" t="s">
        <v>138</v>
      </c>
      <c r="BT6" s="35" t="s">
        <v>138</v>
      </c>
      <c r="BU6" s="35" t="s">
        <v>138</v>
      </c>
      <c r="BV6" s="35" t="s">
        <v>138</v>
      </c>
      <c r="BW6" s="35" t="s">
        <v>138</v>
      </c>
      <c r="BX6" s="35" t="s">
        <v>138</v>
      </c>
      <c r="BY6" s="35" t="s">
        <v>138</v>
      </c>
      <c r="BZ6" s="35" t="s">
        <v>138</v>
      </c>
      <c r="CA6" s="35" t="s">
        <v>138</v>
      </c>
      <c r="CB6" s="35" t="s">
        <v>138</v>
      </c>
      <c r="CC6" s="35" t="s">
        <v>138</v>
      </c>
      <c r="CD6" s="35" t="s">
        <v>138</v>
      </c>
      <c r="CE6" s="35" t="s">
        <v>138</v>
      </c>
      <c r="CF6" s="35" t="s">
        <v>138</v>
      </c>
      <c r="CG6" s="35" t="s">
        <v>138</v>
      </c>
      <c r="CH6" s="35" t="s">
        <v>138</v>
      </c>
      <c r="CI6" s="35" t="s">
        <v>138</v>
      </c>
      <c r="CJ6" s="35" t="s">
        <v>138</v>
      </c>
      <c r="CK6" s="35" t="s">
        <v>138</v>
      </c>
      <c r="CL6" s="35" t="s">
        <v>138</v>
      </c>
      <c r="CM6" s="35" t="s">
        <v>138</v>
      </c>
      <c r="CN6" s="35" t="s">
        <v>138</v>
      </c>
      <c r="CO6" s="35" t="s">
        <v>138</v>
      </c>
      <c r="CP6" s="35" t="s">
        <v>138</v>
      </c>
      <c r="CQ6" s="35" t="s">
        <v>138</v>
      </c>
      <c r="CR6" s="35" t="s">
        <v>138</v>
      </c>
      <c r="CS6" s="35" t="s">
        <v>138</v>
      </c>
      <c r="CT6" s="35" t="s">
        <v>138</v>
      </c>
      <c r="CU6" s="35" t="s">
        <v>138</v>
      </c>
      <c r="CV6" s="35" t="s">
        <v>138</v>
      </c>
      <c r="CW6" s="35" t="s">
        <v>138</v>
      </c>
      <c r="CX6" s="35" t="s">
        <v>138</v>
      </c>
      <c r="CY6" s="35" t="s">
        <v>138</v>
      </c>
      <c r="CZ6" s="35" t="s">
        <v>138</v>
      </c>
      <c r="DA6" s="35" t="s">
        <v>138</v>
      </c>
      <c r="DB6" s="35" t="s">
        <v>138</v>
      </c>
      <c r="DC6" s="35" t="s">
        <v>138</v>
      </c>
      <c r="DD6" s="35" t="s">
        <v>138</v>
      </c>
      <c r="DE6" s="24" t="s">
        <v>138</v>
      </c>
      <c r="DF6" s="24" t="s">
        <v>143</v>
      </c>
      <c r="DG6" s="24" t="s">
        <v>143</v>
      </c>
      <c r="DH6" s="24" t="s">
        <v>143</v>
      </c>
      <c r="DI6" s="24" t="s">
        <v>138</v>
      </c>
      <c r="DJ6" s="24" t="s">
        <v>143</v>
      </c>
      <c r="DK6" s="24" t="s">
        <v>143</v>
      </c>
      <c r="DL6" s="24" t="s">
        <v>143</v>
      </c>
      <c r="DM6" s="35" t="s">
        <v>165</v>
      </c>
      <c r="DN6" s="36">
        <f>ROW(A6)</f>
        <v>6</v>
      </c>
      <c r="DO6" s="36" t="str">
        <f>E6</f>
        <v>有償ボランティア活用の推進</v>
      </c>
      <c r="DP6" s="37">
        <v>40653.680694444447</v>
      </c>
      <c r="DQ6" s="38" t="s">
        <v>166</v>
      </c>
      <c r="DR6" s="39" t="s">
        <v>144</v>
      </c>
      <c r="DW6" s="29" t="s">
        <v>167</v>
      </c>
      <c r="DX6" s="29" t="s">
        <v>168</v>
      </c>
      <c r="EE6" s="30" t="s">
        <v>145</v>
      </c>
      <c r="EF6" s="30" t="s">
        <v>145</v>
      </c>
      <c r="EG6" s="30"/>
      <c r="EH6" s="30"/>
      <c r="EI6" s="30" t="s">
        <v>146</v>
      </c>
      <c r="EJ6" s="30"/>
      <c r="EK6" s="30"/>
      <c r="EL6" s="30"/>
    </row>
    <row r="7" spans="1:142" ht="99.95" customHeight="1" x14ac:dyDescent="0.15">
      <c r="A7" s="31" t="s">
        <v>169</v>
      </c>
      <c r="B7" s="32">
        <v>0</v>
      </c>
      <c r="C7" s="33" t="s">
        <v>133</v>
      </c>
      <c r="D7" s="31" t="s">
        <v>134</v>
      </c>
      <c r="E7" s="31" t="s">
        <v>170</v>
      </c>
      <c r="F7" s="31" t="s">
        <v>136</v>
      </c>
      <c r="G7" s="31" t="s">
        <v>137</v>
      </c>
      <c r="H7" s="31" t="s">
        <v>138</v>
      </c>
      <c r="I7" s="31" t="s">
        <v>171</v>
      </c>
      <c r="J7" s="34" t="s">
        <v>172</v>
      </c>
      <c r="K7" s="34" t="s">
        <v>173</v>
      </c>
      <c r="L7" s="29" t="s">
        <v>179</v>
      </c>
      <c r="M7" s="34" t="s">
        <v>174</v>
      </c>
      <c r="N7" s="29" t="s">
        <v>180</v>
      </c>
      <c r="O7" s="34" t="s">
        <v>138</v>
      </c>
      <c r="P7" s="34" t="s">
        <v>138</v>
      </c>
      <c r="Q7" s="34" t="s">
        <v>138</v>
      </c>
      <c r="R7" s="34" t="s">
        <v>138</v>
      </c>
      <c r="S7" s="34" t="s">
        <v>138</v>
      </c>
      <c r="T7" s="34" t="s">
        <v>138</v>
      </c>
      <c r="U7" s="31" t="s">
        <v>175</v>
      </c>
      <c r="V7" s="31">
        <v>0</v>
      </c>
      <c r="W7" s="31" t="s">
        <v>141</v>
      </c>
      <c r="X7" s="31" t="s">
        <v>142</v>
      </c>
      <c r="Y7" s="31" t="s">
        <v>142</v>
      </c>
      <c r="Z7" s="31">
        <v>0</v>
      </c>
      <c r="AA7" s="31" t="s">
        <v>176</v>
      </c>
      <c r="AB7" s="31" t="s">
        <v>138</v>
      </c>
      <c r="AC7" s="31" t="s">
        <v>138</v>
      </c>
      <c r="AD7" s="31" t="s">
        <v>141</v>
      </c>
      <c r="AE7" s="31" t="s">
        <v>142</v>
      </c>
      <c r="AF7" s="31" t="s">
        <v>138</v>
      </c>
      <c r="AG7" s="31" t="s">
        <v>138</v>
      </c>
      <c r="AH7" s="31" t="s">
        <v>138</v>
      </c>
      <c r="AI7" s="31" t="s">
        <v>138</v>
      </c>
      <c r="AJ7" s="31" t="s">
        <v>138</v>
      </c>
      <c r="AK7" s="31" t="s">
        <v>138</v>
      </c>
      <c r="AL7" s="35" t="s">
        <v>138</v>
      </c>
      <c r="AM7" s="35" t="s">
        <v>138</v>
      </c>
      <c r="AN7" s="35" t="s">
        <v>138</v>
      </c>
      <c r="AO7" s="35" t="s">
        <v>138</v>
      </c>
      <c r="AP7" s="35" t="s">
        <v>138</v>
      </c>
      <c r="AQ7" s="35" t="s">
        <v>138</v>
      </c>
      <c r="AR7" s="35" t="s">
        <v>138</v>
      </c>
      <c r="AS7" s="35" t="s">
        <v>138</v>
      </c>
      <c r="AT7" s="35" t="s">
        <v>138</v>
      </c>
      <c r="AU7" s="35" t="s">
        <v>138</v>
      </c>
      <c r="AV7" s="35" t="s">
        <v>138</v>
      </c>
      <c r="AW7" s="35" t="s">
        <v>138</v>
      </c>
      <c r="AX7" s="35" t="s">
        <v>138</v>
      </c>
      <c r="AY7" s="35"/>
      <c r="AZ7" s="35"/>
      <c r="BA7" s="35"/>
      <c r="BB7" s="35"/>
      <c r="BC7" s="35"/>
      <c r="BD7" s="35"/>
      <c r="BE7" s="35"/>
      <c r="BF7" s="35"/>
      <c r="BG7" s="35"/>
      <c r="BH7" s="35"/>
      <c r="BI7" s="35"/>
      <c r="BJ7" s="35"/>
      <c r="BK7" s="35"/>
      <c r="BL7" s="35"/>
      <c r="BM7" s="35"/>
      <c r="BN7" s="35"/>
      <c r="BO7" s="35"/>
      <c r="BP7" s="35"/>
      <c r="BQ7" s="35" t="s">
        <v>138</v>
      </c>
      <c r="BR7" s="35" t="s">
        <v>138</v>
      </c>
      <c r="BS7" s="35" t="s">
        <v>138</v>
      </c>
      <c r="BT7" s="35" t="s">
        <v>138</v>
      </c>
      <c r="BU7" s="35" t="s">
        <v>138</v>
      </c>
      <c r="BV7" s="35" t="s">
        <v>138</v>
      </c>
      <c r="BW7" s="35" t="s">
        <v>138</v>
      </c>
      <c r="BX7" s="35" t="s">
        <v>138</v>
      </c>
      <c r="BY7" s="35" t="s">
        <v>138</v>
      </c>
      <c r="BZ7" s="35" t="s">
        <v>138</v>
      </c>
      <c r="CA7" s="35" t="s">
        <v>138</v>
      </c>
      <c r="CB7" s="35" t="s">
        <v>138</v>
      </c>
      <c r="CC7" s="35" t="s">
        <v>138</v>
      </c>
      <c r="CD7" s="35" t="s">
        <v>138</v>
      </c>
      <c r="CE7" s="35" t="s">
        <v>138</v>
      </c>
      <c r="CF7" s="35" t="s">
        <v>138</v>
      </c>
      <c r="CG7" s="35" t="s">
        <v>138</v>
      </c>
      <c r="CH7" s="35" t="s">
        <v>138</v>
      </c>
      <c r="CI7" s="35" t="s">
        <v>138</v>
      </c>
      <c r="CJ7" s="35" t="s">
        <v>138</v>
      </c>
      <c r="CK7" s="35" t="s">
        <v>138</v>
      </c>
      <c r="CL7" s="35" t="s">
        <v>138</v>
      </c>
      <c r="CM7" s="35" t="s">
        <v>138</v>
      </c>
      <c r="CN7" s="35" t="s">
        <v>138</v>
      </c>
      <c r="CO7" s="35" t="s">
        <v>138</v>
      </c>
      <c r="CP7" s="35" t="s">
        <v>138</v>
      </c>
      <c r="CQ7" s="35" t="s">
        <v>138</v>
      </c>
      <c r="CR7" s="35" t="s">
        <v>138</v>
      </c>
      <c r="CS7" s="35" t="s">
        <v>138</v>
      </c>
      <c r="CT7" s="35" t="s">
        <v>138</v>
      </c>
      <c r="CU7" s="35" t="s">
        <v>138</v>
      </c>
      <c r="CV7" s="35" t="s">
        <v>138</v>
      </c>
      <c r="CW7" s="35" t="s">
        <v>138</v>
      </c>
      <c r="CX7" s="35" t="s">
        <v>138</v>
      </c>
      <c r="CY7" s="35" t="s">
        <v>138</v>
      </c>
      <c r="CZ7" s="35" t="s">
        <v>138</v>
      </c>
      <c r="DA7" s="35" t="s">
        <v>138</v>
      </c>
      <c r="DB7" s="35" t="s">
        <v>138</v>
      </c>
      <c r="DC7" s="35" t="s">
        <v>138</v>
      </c>
      <c r="DD7" s="35" t="s">
        <v>138</v>
      </c>
      <c r="DE7" s="24" t="s">
        <v>138</v>
      </c>
      <c r="DF7" s="24" t="s">
        <v>143</v>
      </c>
      <c r="DG7" s="24" t="s">
        <v>143</v>
      </c>
      <c r="DH7" s="24" t="s">
        <v>143</v>
      </c>
      <c r="DI7" s="24" t="s">
        <v>138</v>
      </c>
      <c r="DJ7" s="24" t="s">
        <v>143</v>
      </c>
      <c r="DK7" s="24" t="s">
        <v>143</v>
      </c>
      <c r="DL7" s="24" t="s">
        <v>143</v>
      </c>
      <c r="DM7" s="35" t="s">
        <v>177</v>
      </c>
      <c r="DN7" s="36">
        <f t="shared" si="0"/>
        <v>7</v>
      </c>
      <c r="DO7" s="36" t="str">
        <f t="shared" si="1"/>
        <v>ボランティアデータベースの構築</v>
      </c>
      <c r="DP7" s="37">
        <v>40653.719502314816</v>
      </c>
      <c r="DQ7" s="38" t="s">
        <v>178</v>
      </c>
      <c r="DR7" s="39" t="s">
        <v>144</v>
      </c>
      <c r="DW7" s="29" t="s">
        <v>179</v>
      </c>
      <c r="DX7" s="29" t="s">
        <v>180</v>
      </c>
      <c r="EE7" s="30" t="s">
        <v>145</v>
      </c>
      <c r="EF7" s="30" t="s">
        <v>145</v>
      </c>
      <c r="EG7" s="30"/>
      <c r="EH7" s="30"/>
      <c r="EI7" s="30" t="s">
        <v>146</v>
      </c>
      <c r="EJ7" s="30"/>
      <c r="EK7" s="30"/>
      <c r="EL7" s="30"/>
    </row>
    <row r="8" spans="1:142" ht="99.95" customHeight="1" x14ac:dyDescent="0.15">
      <c r="A8" s="31" t="s">
        <v>181</v>
      </c>
      <c r="B8" s="32">
        <v>0</v>
      </c>
      <c r="C8" s="33" t="s">
        <v>133</v>
      </c>
      <c r="D8" s="31" t="s">
        <v>134</v>
      </c>
      <c r="E8" s="31" t="s">
        <v>182</v>
      </c>
      <c r="F8" s="31" t="s">
        <v>136</v>
      </c>
      <c r="G8" s="31" t="s">
        <v>137</v>
      </c>
      <c r="H8" s="31" t="s">
        <v>138</v>
      </c>
      <c r="I8" s="31" t="s">
        <v>183</v>
      </c>
      <c r="J8" s="34" t="s">
        <v>184</v>
      </c>
      <c r="K8" s="34" t="s">
        <v>185</v>
      </c>
      <c r="L8" s="29" t="s">
        <v>189</v>
      </c>
      <c r="M8" s="34" t="s">
        <v>186</v>
      </c>
      <c r="N8" s="29" t="s">
        <v>190</v>
      </c>
      <c r="O8" s="34" t="s">
        <v>138</v>
      </c>
      <c r="P8" s="34" t="s">
        <v>138</v>
      </c>
      <c r="Q8" s="34" t="s">
        <v>138</v>
      </c>
      <c r="R8" s="34" t="s">
        <v>138</v>
      </c>
      <c r="S8" s="34" t="s">
        <v>138</v>
      </c>
      <c r="T8" s="34" t="s">
        <v>138</v>
      </c>
      <c r="U8" s="31" t="s">
        <v>187</v>
      </c>
      <c r="V8" s="31" t="s">
        <v>141</v>
      </c>
      <c r="W8" s="31" t="s">
        <v>141</v>
      </c>
      <c r="X8" s="31" t="s">
        <v>141</v>
      </c>
      <c r="Y8" s="31" t="s">
        <v>141</v>
      </c>
      <c r="Z8" s="31">
        <v>0</v>
      </c>
      <c r="AA8" s="31" t="s">
        <v>138</v>
      </c>
      <c r="AB8" s="31" t="s">
        <v>138</v>
      </c>
      <c r="AC8" s="31" t="s">
        <v>138</v>
      </c>
      <c r="AD8" s="31" t="s">
        <v>138</v>
      </c>
      <c r="AE8" s="31" t="s">
        <v>138</v>
      </c>
      <c r="AF8" s="31" t="s">
        <v>138</v>
      </c>
      <c r="AG8" s="31" t="s">
        <v>138</v>
      </c>
      <c r="AH8" s="31" t="s">
        <v>138</v>
      </c>
      <c r="AI8" s="31" t="s">
        <v>138</v>
      </c>
      <c r="AJ8" s="31" t="s">
        <v>138</v>
      </c>
      <c r="AK8" s="31" t="s">
        <v>138</v>
      </c>
      <c r="AL8" s="35" t="s">
        <v>138</v>
      </c>
      <c r="AM8" s="35" t="s">
        <v>138</v>
      </c>
      <c r="AN8" s="35" t="s">
        <v>138</v>
      </c>
      <c r="AO8" s="35" t="s">
        <v>138</v>
      </c>
      <c r="AP8" s="35" t="s">
        <v>138</v>
      </c>
      <c r="AQ8" s="35" t="s">
        <v>138</v>
      </c>
      <c r="AR8" s="35" t="s">
        <v>138</v>
      </c>
      <c r="AS8" s="35" t="s">
        <v>138</v>
      </c>
      <c r="AT8" s="35" t="s">
        <v>138</v>
      </c>
      <c r="AU8" s="35" t="s">
        <v>138</v>
      </c>
      <c r="AV8" s="35" t="s">
        <v>138</v>
      </c>
      <c r="AW8" s="35" t="s">
        <v>138</v>
      </c>
      <c r="AX8" s="35" t="s">
        <v>138</v>
      </c>
      <c r="AY8" s="35"/>
      <c r="AZ8" s="35"/>
      <c r="BA8" s="35"/>
      <c r="BB8" s="35"/>
      <c r="BC8" s="35"/>
      <c r="BD8" s="35"/>
      <c r="BE8" s="35"/>
      <c r="BF8" s="35"/>
      <c r="BG8" s="35"/>
      <c r="BH8" s="35"/>
      <c r="BI8" s="35"/>
      <c r="BJ8" s="35"/>
      <c r="BK8" s="35"/>
      <c r="BL8" s="35"/>
      <c r="BM8" s="35"/>
      <c r="BN8" s="35"/>
      <c r="BO8" s="35"/>
      <c r="BP8" s="35"/>
      <c r="BQ8" s="35" t="s">
        <v>138</v>
      </c>
      <c r="BR8" s="35" t="s">
        <v>138</v>
      </c>
      <c r="BS8" s="35" t="s">
        <v>138</v>
      </c>
      <c r="BT8" s="35" t="s">
        <v>138</v>
      </c>
      <c r="BU8" s="35" t="s">
        <v>138</v>
      </c>
      <c r="BV8" s="35" t="s">
        <v>138</v>
      </c>
      <c r="BW8" s="35" t="s">
        <v>138</v>
      </c>
      <c r="BX8" s="35" t="s">
        <v>138</v>
      </c>
      <c r="BY8" s="35" t="s">
        <v>138</v>
      </c>
      <c r="BZ8" s="35" t="s">
        <v>138</v>
      </c>
      <c r="CA8" s="35" t="s">
        <v>138</v>
      </c>
      <c r="CB8" s="35" t="s">
        <v>138</v>
      </c>
      <c r="CC8" s="35" t="s">
        <v>138</v>
      </c>
      <c r="CD8" s="35" t="s">
        <v>138</v>
      </c>
      <c r="CE8" s="35" t="s">
        <v>138</v>
      </c>
      <c r="CF8" s="35" t="s">
        <v>138</v>
      </c>
      <c r="CG8" s="35" t="s">
        <v>138</v>
      </c>
      <c r="CH8" s="35" t="s">
        <v>138</v>
      </c>
      <c r="CI8" s="35" t="s">
        <v>138</v>
      </c>
      <c r="CJ8" s="35" t="s">
        <v>138</v>
      </c>
      <c r="CK8" s="35" t="s">
        <v>138</v>
      </c>
      <c r="CL8" s="35" t="s">
        <v>138</v>
      </c>
      <c r="CM8" s="35" t="s">
        <v>138</v>
      </c>
      <c r="CN8" s="35" t="s">
        <v>138</v>
      </c>
      <c r="CO8" s="35" t="s">
        <v>138</v>
      </c>
      <c r="CP8" s="35" t="s">
        <v>138</v>
      </c>
      <c r="CQ8" s="35" t="s">
        <v>138</v>
      </c>
      <c r="CR8" s="35" t="s">
        <v>138</v>
      </c>
      <c r="CS8" s="35" t="s">
        <v>138</v>
      </c>
      <c r="CT8" s="35" t="s">
        <v>138</v>
      </c>
      <c r="CU8" s="35" t="s">
        <v>138</v>
      </c>
      <c r="CV8" s="35" t="s">
        <v>138</v>
      </c>
      <c r="CW8" s="35" t="s">
        <v>138</v>
      </c>
      <c r="CX8" s="35" t="s">
        <v>138</v>
      </c>
      <c r="CY8" s="35" t="s">
        <v>138</v>
      </c>
      <c r="CZ8" s="35" t="s">
        <v>138</v>
      </c>
      <c r="DA8" s="35" t="s">
        <v>138</v>
      </c>
      <c r="DB8" s="35" t="s">
        <v>138</v>
      </c>
      <c r="DC8" s="35" t="s">
        <v>138</v>
      </c>
      <c r="DD8" s="35" t="s">
        <v>138</v>
      </c>
      <c r="DE8" s="24" t="s">
        <v>138</v>
      </c>
      <c r="DF8" s="24" t="s">
        <v>143</v>
      </c>
      <c r="DG8" s="24" t="s">
        <v>143</v>
      </c>
      <c r="DH8" s="24" t="s">
        <v>143</v>
      </c>
      <c r="DI8" s="24" t="s">
        <v>138</v>
      </c>
      <c r="DJ8" s="24" t="s">
        <v>143</v>
      </c>
      <c r="DK8" s="24" t="s">
        <v>143</v>
      </c>
      <c r="DL8" s="24" t="s">
        <v>143</v>
      </c>
      <c r="DM8" s="35" t="s">
        <v>138</v>
      </c>
      <c r="DN8" s="36">
        <f t="shared" si="0"/>
        <v>8</v>
      </c>
      <c r="DO8" s="36" t="str">
        <f t="shared" si="1"/>
        <v>附属機関委員の公募による選任の推進</v>
      </c>
      <c r="DP8" s="37">
        <v>40654.380798611113</v>
      </c>
      <c r="DQ8" s="38" t="s">
        <v>188</v>
      </c>
      <c r="DR8" s="39" t="s">
        <v>144</v>
      </c>
      <c r="DW8" s="29" t="s">
        <v>189</v>
      </c>
      <c r="DX8" s="29" t="s">
        <v>190</v>
      </c>
      <c r="EE8" s="30" t="s">
        <v>157</v>
      </c>
      <c r="EF8" s="30" t="s">
        <v>191</v>
      </c>
      <c r="EG8" s="30" t="s">
        <v>146</v>
      </c>
      <c r="EH8" s="30"/>
      <c r="EI8" s="30" t="s">
        <v>192</v>
      </c>
      <c r="EJ8" s="30" t="s">
        <v>192</v>
      </c>
      <c r="EK8" s="30"/>
      <c r="EL8" s="30"/>
    </row>
    <row r="9" spans="1:142" s="13" customFormat="1" ht="99.95" customHeight="1" x14ac:dyDescent="0.15">
      <c r="A9" s="40" t="s">
        <v>193</v>
      </c>
      <c r="B9" s="41" t="s">
        <v>194</v>
      </c>
      <c r="C9" s="42" t="s">
        <v>133</v>
      </c>
      <c r="D9" s="40" t="s">
        <v>134</v>
      </c>
      <c r="E9" s="40" t="s">
        <v>195</v>
      </c>
      <c r="F9" s="40" t="s">
        <v>136</v>
      </c>
      <c r="G9" s="40" t="s">
        <v>137</v>
      </c>
      <c r="H9" s="40"/>
      <c r="I9" s="40" t="s">
        <v>196</v>
      </c>
      <c r="J9" s="43" t="s">
        <v>197</v>
      </c>
      <c r="K9" s="43" t="s">
        <v>198</v>
      </c>
      <c r="L9" s="13" t="s">
        <v>203</v>
      </c>
      <c r="M9" s="43" t="s">
        <v>199</v>
      </c>
      <c r="N9" s="13" t="s">
        <v>180</v>
      </c>
      <c r="O9" s="34" t="s">
        <v>138</v>
      </c>
      <c r="P9" s="34" t="s">
        <v>138</v>
      </c>
      <c r="Q9" s="34" t="s">
        <v>138</v>
      </c>
      <c r="R9" s="34" t="s">
        <v>138</v>
      </c>
      <c r="S9" s="34" t="s">
        <v>138</v>
      </c>
      <c r="T9" s="34" t="s">
        <v>138</v>
      </c>
      <c r="U9" s="40" t="s">
        <v>200</v>
      </c>
      <c r="V9" s="40">
        <v>0</v>
      </c>
      <c r="W9" s="40" t="s">
        <v>141</v>
      </c>
      <c r="X9" s="40" t="s">
        <v>142</v>
      </c>
      <c r="Y9" s="40" t="s">
        <v>142</v>
      </c>
      <c r="Z9" s="40">
        <v>0</v>
      </c>
      <c r="AA9" s="40" t="s">
        <v>201</v>
      </c>
      <c r="AB9" s="40">
        <v>0</v>
      </c>
      <c r="AC9" s="40">
        <v>0</v>
      </c>
      <c r="AD9" s="40" t="s">
        <v>141</v>
      </c>
      <c r="AE9" s="40" t="s">
        <v>142</v>
      </c>
      <c r="AF9" s="40">
        <v>0</v>
      </c>
      <c r="AG9" s="40">
        <v>0</v>
      </c>
      <c r="AH9" s="40">
        <v>0</v>
      </c>
      <c r="AI9" s="40">
        <v>0</v>
      </c>
      <c r="AJ9" s="40">
        <v>0</v>
      </c>
      <c r="AK9" s="40">
        <v>0</v>
      </c>
      <c r="AL9" s="44">
        <v>0</v>
      </c>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25" t="s">
        <v>138</v>
      </c>
      <c r="DF9" s="25" t="s">
        <v>143</v>
      </c>
      <c r="DG9" s="25" t="s">
        <v>143</v>
      </c>
      <c r="DH9" s="25" t="s">
        <v>143</v>
      </c>
      <c r="DI9" s="25" t="s">
        <v>138</v>
      </c>
      <c r="DJ9" s="25" t="s">
        <v>143</v>
      </c>
      <c r="DK9" s="25" t="s">
        <v>143</v>
      </c>
      <c r="DL9" s="25" t="s">
        <v>143</v>
      </c>
      <c r="DM9" s="44"/>
      <c r="DN9" s="39">
        <f t="shared" si="0"/>
        <v>9</v>
      </c>
      <c r="DO9" s="39" t="str">
        <f t="shared" si="1"/>
        <v>協働事業提案制度の導入</v>
      </c>
      <c r="DP9" s="45"/>
      <c r="DQ9" s="46" t="s">
        <v>202</v>
      </c>
      <c r="DR9" s="39" t="s">
        <v>144</v>
      </c>
      <c r="DW9" s="13" t="s">
        <v>203</v>
      </c>
      <c r="DX9" s="13" t="s">
        <v>180</v>
      </c>
      <c r="EE9" s="47"/>
      <c r="EF9" s="47" t="s">
        <v>204</v>
      </c>
      <c r="EG9" s="47"/>
      <c r="EH9" s="47"/>
      <c r="EI9" s="47"/>
      <c r="EJ9" s="47"/>
      <c r="EK9" s="47" t="s">
        <v>205</v>
      </c>
      <c r="EL9" s="47"/>
    </row>
    <row r="10" spans="1:142" ht="99.95" customHeight="1" x14ac:dyDescent="0.15">
      <c r="A10" s="31" t="s">
        <v>206</v>
      </c>
      <c r="B10" s="32">
        <v>0</v>
      </c>
      <c r="C10" s="33" t="s">
        <v>133</v>
      </c>
      <c r="D10" s="31" t="s">
        <v>134</v>
      </c>
      <c r="E10" s="31" t="s">
        <v>207</v>
      </c>
      <c r="F10" s="31" t="s">
        <v>208</v>
      </c>
      <c r="G10" s="31" t="s">
        <v>209</v>
      </c>
      <c r="H10" s="31" t="s">
        <v>210</v>
      </c>
      <c r="I10" s="31" t="s">
        <v>211</v>
      </c>
      <c r="J10" s="34" t="s">
        <v>212</v>
      </c>
      <c r="K10" s="34" t="s">
        <v>213</v>
      </c>
      <c r="L10" s="29" t="s">
        <v>189</v>
      </c>
      <c r="M10" s="34" t="s">
        <v>214</v>
      </c>
      <c r="N10" s="29" t="s">
        <v>190</v>
      </c>
      <c r="O10" s="34" t="s">
        <v>138</v>
      </c>
      <c r="P10" s="34" t="s">
        <v>138</v>
      </c>
      <c r="Q10" s="34" t="s">
        <v>138</v>
      </c>
      <c r="R10" s="34" t="s">
        <v>138</v>
      </c>
      <c r="S10" s="34" t="s">
        <v>138</v>
      </c>
      <c r="T10" s="34" t="s">
        <v>138</v>
      </c>
      <c r="U10" s="31" t="s">
        <v>207</v>
      </c>
      <c r="V10" s="31" t="s">
        <v>141</v>
      </c>
      <c r="W10" s="31" t="s">
        <v>141</v>
      </c>
      <c r="X10" s="31" t="s">
        <v>141</v>
      </c>
      <c r="Y10" s="31" t="s">
        <v>141</v>
      </c>
      <c r="Z10" s="31">
        <v>0</v>
      </c>
      <c r="AA10" s="31">
        <v>0</v>
      </c>
      <c r="AB10" s="31">
        <v>0</v>
      </c>
      <c r="AC10" s="31">
        <v>0</v>
      </c>
      <c r="AD10" s="31">
        <v>0</v>
      </c>
      <c r="AE10" s="31">
        <v>0</v>
      </c>
      <c r="AF10" s="31">
        <v>0</v>
      </c>
      <c r="AG10" s="31">
        <v>0</v>
      </c>
      <c r="AH10" s="31">
        <v>0</v>
      </c>
      <c r="AI10" s="31">
        <v>0</v>
      </c>
      <c r="AJ10" s="31">
        <v>0</v>
      </c>
      <c r="AK10" s="31">
        <v>0</v>
      </c>
      <c r="AL10" s="35">
        <v>0</v>
      </c>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24" t="s">
        <v>138</v>
      </c>
      <c r="DF10" s="24" t="s">
        <v>143</v>
      </c>
      <c r="DG10" s="24" t="s">
        <v>143</v>
      </c>
      <c r="DH10" s="24" t="s">
        <v>143</v>
      </c>
      <c r="DI10" s="24" t="s">
        <v>138</v>
      </c>
      <c r="DJ10" s="24" t="s">
        <v>143</v>
      </c>
      <c r="DK10" s="24" t="s">
        <v>143</v>
      </c>
      <c r="DL10" s="24" t="s">
        <v>143</v>
      </c>
      <c r="DM10" s="35"/>
      <c r="DN10" s="36">
        <f t="shared" si="0"/>
        <v>10</v>
      </c>
      <c r="DO10" s="36" t="str">
        <f t="shared" si="1"/>
        <v>附属機関の女性登用率の向上</v>
      </c>
      <c r="DP10" s="37"/>
      <c r="DQ10" s="38"/>
      <c r="DR10" s="39" t="s">
        <v>144</v>
      </c>
      <c r="DW10" s="29" t="s">
        <v>189</v>
      </c>
      <c r="DX10" s="29" t="s">
        <v>190</v>
      </c>
      <c r="EE10" s="30" t="s">
        <v>157</v>
      </c>
      <c r="EF10" s="30" t="s">
        <v>191</v>
      </c>
      <c r="EG10" s="30" t="s">
        <v>146</v>
      </c>
      <c r="EH10" s="30"/>
      <c r="EI10" s="30"/>
      <c r="EJ10" s="30" t="s">
        <v>192</v>
      </c>
      <c r="EK10" s="30"/>
      <c r="EL10" s="30"/>
    </row>
    <row r="11" spans="1:142" s="13" customFormat="1" ht="99.95" customHeight="1" x14ac:dyDescent="0.15">
      <c r="A11" s="40" t="s">
        <v>215</v>
      </c>
      <c r="B11" s="41" t="s">
        <v>194</v>
      </c>
      <c r="C11" s="42" t="s">
        <v>133</v>
      </c>
      <c r="D11" s="40" t="s">
        <v>134</v>
      </c>
      <c r="E11" s="40" t="s">
        <v>216</v>
      </c>
      <c r="F11" s="40" t="s">
        <v>217</v>
      </c>
      <c r="G11" s="40" t="s">
        <v>218</v>
      </c>
      <c r="H11" s="40"/>
      <c r="I11" s="40" t="s">
        <v>219</v>
      </c>
      <c r="J11" s="43"/>
      <c r="K11" s="43"/>
      <c r="M11" s="43"/>
      <c r="O11" s="43"/>
      <c r="P11" s="43"/>
      <c r="Q11" s="43"/>
      <c r="R11" s="43"/>
      <c r="S11" s="43"/>
      <c r="T11" s="43"/>
      <c r="U11" s="40" t="s">
        <v>220</v>
      </c>
      <c r="V11" s="40">
        <v>0</v>
      </c>
      <c r="W11" s="40" t="s">
        <v>141</v>
      </c>
      <c r="X11" s="40" t="s">
        <v>142</v>
      </c>
      <c r="Y11" s="40" t="s">
        <v>142</v>
      </c>
      <c r="Z11" s="40">
        <v>0</v>
      </c>
      <c r="AA11" s="40">
        <v>0</v>
      </c>
      <c r="AB11" s="40">
        <v>0</v>
      </c>
      <c r="AC11" s="40">
        <v>0</v>
      </c>
      <c r="AD11" s="40">
        <v>0</v>
      </c>
      <c r="AE11" s="40">
        <v>0</v>
      </c>
      <c r="AF11" s="40">
        <v>0</v>
      </c>
      <c r="AG11" s="40">
        <v>0</v>
      </c>
      <c r="AH11" s="40">
        <v>0</v>
      </c>
      <c r="AI11" s="40">
        <v>0</v>
      </c>
      <c r="AJ11" s="40">
        <v>0</v>
      </c>
      <c r="AK11" s="40">
        <v>0</v>
      </c>
      <c r="AL11" s="44">
        <v>0</v>
      </c>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25" t="s">
        <v>138</v>
      </c>
      <c r="DF11" s="25" t="s">
        <v>143</v>
      </c>
      <c r="DG11" s="25" t="s">
        <v>143</v>
      </c>
      <c r="DH11" s="25" t="s">
        <v>143</v>
      </c>
      <c r="DI11" s="25" t="s">
        <v>138</v>
      </c>
      <c r="DJ11" s="25" t="s">
        <v>143</v>
      </c>
      <c r="DK11" s="25" t="s">
        <v>143</v>
      </c>
      <c r="DL11" s="25" t="s">
        <v>143</v>
      </c>
      <c r="DM11" s="44"/>
      <c r="DN11" s="39">
        <f t="shared" si="0"/>
        <v>11</v>
      </c>
      <c r="DO11" s="39" t="str">
        <f t="shared" si="1"/>
        <v>公園施設の寄附受入れ事業の導入</v>
      </c>
      <c r="DP11" s="45"/>
      <c r="DQ11" s="46"/>
      <c r="DR11" s="39" t="s">
        <v>144</v>
      </c>
      <c r="EE11" s="47"/>
      <c r="EF11" s="47" t="s">
        <v>221</v>
      </c>
      <c r="EG11" s="47"/>
      <c r="EH11" s="47"/>
      <c r="EI11" s="47"/>
      <c r="EJ11" s="47"/>
      <c r="EK11" s="47"/>
      <c r="EL11" s="47" t="s">
        <v>205</v>
      </c>
    </row>
    <row r="12" spans="1:142" ht="99.95" customHeight="1" x14ac:dyDescent="0.15">
      <c r="A12" s="31" t="s">
        <v>222</v>
      </c>
      <c r="B12" s="32">
        <v>0</v>
      </c>
      <c r="C12" s="33" t="s">
        <v>133</v>
      </c>
      <c r="D12" s="31" t="s">
        <v>223</v>
      </c>
      <c r="E12" s="31" t="s">
        <v>224</v>
      </c>
      <c r="F12" s="31" t="s">
        <v>225</v>
      </c>
      <c r="G12" s="31" t="s">
        <v>226</v>
      </c>
      <c r="H12" s="31" t="s">
        <v>227</v>
      </c>
      <c r="I12" s="31" t="s">
        <v>228</v>
      </c>
      <c r="J12" s="43"/>
      <c r="K12" s="43"/>
      <c r="L12" s="13"/>
      <c r="M12" s="43"/>
      <c r="N12" s="13"/>
      <c r="O12" s="43"/>
      <c r="P12" s="43"/>
      <c r="Q12" s="43"/>
      <c r="R12" s="43"/>
      <c r="S12" s="43"/>
      <c r="T12" s="43"/>
      <c r="U12" s="31" t="s">
        <v>224</v>
      </c>
      <c r="V12" s="31" t="s">
        <v>141</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5">
        <v>0</v>
      </c>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24" t="s">
        <v>138</v>
      </c>
      <c r="DF12" s="24" t="s">
        <v>143</v>
      </c>
      <c r="DG12" s="24" t="s">
        <v>143</v>
      </c>
      <c r="DH12" s="24" t="s">
        <v>143</v>
      </c>
      <c r="DI12" s="24" t="s">
        <v>138</v>
      </c>
      <c r="DJ12" s="24" t="s">
        <v>143</v>
      </c>
      <c r="DK12" s="24" t="s">
        <v>143</v>
      </c>
      <c r="DL12" s="24" t="s">
        <v>143</v>
      </c>
      <c r="DM12" s="35"/>
      <c r="DN12" s="36">
        <f t="shared" si="0"/>
        <v>12</v>
      </c>
      <c r="DO12" s="36" t="str">
        <f t="shared" si="1"/>
        <v>広報・広聴機能の一元化</v>
      </c>
      <c r="DP12" s="37"/>
      <c r="DQ12" s="38"/>
      <c r="DR12" s="39" t="s">
        <v>144</v>
      </c>
      <c r="EE12" s="30" t="s">
        <v>145</v>
      </c>
      <c r="EF12" s="30" t="s">
        <v>145</v>
      </c>
      <c r="EG12" s="30"/>
      <c r="EH12" s="30"/>
      <c r="EI12" s="30" t="s">
        <v>146</v>
      </c>
      <c r="EJ12" s="30"/>
      <c r="EK12" s="30"/>
      <c r="EL12" s="30"/>
    </row>
    <row r="13" spans="1:142" s="13" customFormat="1" ht="99.95" customHeight="1" x14ac:dyDescent="0.15">
      <c r="A13" s="40" t="s">
        <v>229</v>
      </c>
      <c r="B13" s="48">
        <v>0</v>
      </c>
      <c r="C13" s="42" t="s">
        <v>133</v>
      </c>
      <c r="D13" s="40" t="s">
        <v>223</v>
      </c>
      <c r="E13" s="40" t="s">
        <v>230</v>
      </c>
      <c r="F13" s="40" t="s">
        <v>136</v>
      </c>
      <c r="G13" s="40" t="s">
        <v>231</v>
      </c>
      <c r="H13" s="40"/>
      <c r="I13" s="40" t="s">
        <v>232</v>
      </c>
      <c r="J13" s="43" t="s">
        <v>233</v>
      </c>
      <c r="K13" s="43" t="s">
        <v>234</v>
      </c>
      <c r="L13" s="13" t="s">
        <v>167</v>
      </c>
      <c r="M13" s="43" t="s">
        <v>235</v>
      </c>
      <c r="N13" s="13" t="s">
        <v>168</v>
      </c>
      <c r="O13" s="34" t="s">
        <v>138</v>
      </c>
      <c r="P13" s="34" t="s">
        <v>138</v>
      </c>
      <c r="Q13" s="34" t="s">
        <v>138</v>
      </c>
      <c r="R13" s="34" t="s">
        <v>138</v>
      </c>
      <c r="S13" s="34" t="s">
        <v>138</v>
      </c>
      <c r="T13" s="34" t="s">
        <v>138</v>
      </c>
      <c r="U13" s="40" t="s">
        <v>236</v>
      </c>
      <c r="V13" s="40" t="s">
        <v>141</v>
      </c>
      <c r="W13" s="40" t="s">
        <v>142</v>
      </c>
      <c r="X13" s="40" t="s">
        <v>142</v>
      </c>
      <c r="Y13" s="40" t="s">
        <v>142</v>
      </c>
      <c r="Z13" s="40">
        <v>0</v>
      </c>
      <c r="AA13" s="40">
        <v>0</v>
      </c>
      <c r="AB13" s="40">
        <v>0</v>
      </c>
      <c r="AC13" s="40">
        <v>0</v>
      </c>
      <c r="AD13" s="40">
        <v>0</v>
      </c>
      <c r="AE13" s="40">
        <v>0</v>
      </c>
      <c r="AF13" s="40">
        <v>0</v>
      </c>
      <c r="AG13" s="40">
        <v>0</v>
      </c>
      <c r="AH13" s="40">
        <v>0</v>
      </c>
      <c r="AI13" s="40">
        <v>0</v>
      </c>
      <c r="AJ13" s="40">
        <v>0</v>
      </c>
      <c r="AK13" s="40">
        <v>0</v>
      </c>
      <c r="AL13" s="44">
        <v>0</v>
      </c>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25" t="s">
        <v>138</v>
      </c>
      <c r="DF13" s="25" t="s">
        <v>143</v>
      </c>
      <c r="DG13" s="25" t="s">
        <v>143</v>
      </c>
      <c r="DH13" s="25" t="s">
        <v>143</v>
      </c>
      <c r="DI13" s="25" t="s">
        <v>138</v>
      </c>
      <c r="DJ13" s="25" t="s">
        <v>143</v>
      </c>
      <c r="DK13" s="25" t="s">
        <v>143</v>
      </c>
      <c r="DL13" s="25" t="s">
        <v>143</v>
      </c>
      <c r="DM13" s="44"/>
      <c r="DN13" s="39">
        <f t="shared" si="0"/>
        <v>13</v>
      </c>
      <c r="DO13" s="39" t="str">
        <f t="shared" si="1"/>
        <v>多様な広報媒体の活用</v>
      </c>
      <c r="DP13" s="45"/>
      <c r="DQ13" s="46"/>
      <c r="DR13" s="39" t="s">
        <v>144</v>
      </c>
      <c r="DW13" s="13" t="s">
        <v>167</v>
      </c>
      <c r="DX13" s="13" t="s">
        <v>168</v>
      </c>
      <c r="EC13" s="13">
        <v>2</v>
      </c>
      <c r="ED13" s="13">
        <v>1</v>
      </c>
      <c r="EE13" s="30" t="s">
        <v>145</v>
      </c>
      <c r="EF13" s="30" t="s">
        <v>145</v>
      </c>
      <c r="EG13" s="30"/>
      <c r="EH13" s="30"/>
      <c r="EI13" s="30" t="s">
        <v>146</v>
      </c>
      <c r="EJ13" s="30"/>
      <c r="EK13" s="30"/>
      <c r="EL13" s="30"/>
    </row>
    <row r="14" spans="1:142" s="13" customFormat="1" ht="99.95" customHeight="1" x14ac:dyDescent="0.15">
      <c r="A14" s="40" t="s">
        <v>237</v>
      </c>
      <c r="B14" s="41" t="s">
        <v>194</v>
      </c>
      <c r="C14" s="42" t="s">
        <v>133</v>
      </c>
      <c r="D14" s="40" t="s">
        <v>223</v>
      </c>
      <c r="E14" s="40" t="s">
        <v>238</v>
      </c>
      <c r="F14" s="40" t="s">
        <v>136</v>
      </c>
      <c r="G14" s="40" t="s">
        <v>231</v>
      </c>
      <c r="H14" s="40" t="s">
        <v>138</v>
      </c>
      <c r="I14" s="40" t="s">
        <v>239</v>
      </c>
      <c r="J14" s="43" t="s">
        <v>240</v>
      </c>
      <c r="K14" s="43" t="s">
        <v>173</v>
      </c>
      <c r="L14" s="13" t="s">
        <v>167</v>
      </c>
      <c r="M14" s="43" t="s">
        <v>241</v>
      </c>
      <c r="N14" s="13" t="s">
        <v>168</v>
      </c>
      <c r="O14" s="43" t="s">
        <v>138</v>
      </c>
      <c r="P14" s="43" t="s">
        <v>138</v>
      </c>
      <c r="Q14" s="43" t="s">
        <v>138</v>
      </c>
      <c r="R14" s="43" t="s">
        <v>138</v>
      </c>
      <c r="S14" s="43" t="s">
        <v>138</v>
      </c>
      <c r="T14" s="43" t="s">
        <v>138</v>
      </c>
      <c r="U14" s="40" t="s">
        <v>238</v>
      </c>
      <c r="V14" s="40" t="s">
        <v>141</v>
      </c>
      <c r="W14" s="40" t="s">
        <v>142</v>
      </c>
      <c r="X14" s="40" t="s">
        <v>142</v>
      </c>
      <c r="Y14" s="40" t="s">
        <v>142</v>
      </c>
      <c r="Z14" s="40">
        <v>0</v>
      </c>
      <c r="AA14" s="40" t="s">
        <v>138</v>
      </c>
      <c r="AB14" s="40" t="s">
        <v>138</v>
      </c>
      <c r="AC14" s="40" t="s">
        <v>138</v>
      </c>
      <c r="AD14" s="40" t="s">
        <v>138</v>
      </c>
      <c r="AE14" s="40" t="s">
        <v>138</v>
      </c>
      <c r="AF14" s="40" t="s">
        <v>138</v>
      </c>
      <c r="AG14" s="40" t="s">
        <v>138</v>
      </c>
      <c r="AH14" s="40" t="s">
        <v>138</v>
      </c>
      <c r="AI14" s="40" t="s">
        <v>138</v>
      </c>
      <c r="AJ14" s="40" t="s">
        <v>138</v>
      </c>
      <c r="AK14" s="40" t="s">
        <v>138</v>
      </c>
      <c r="AL14" s="44" t="s">
        <v>138</v>
      </c>
      <c r="AM14" s="44" t="s">
        <v>138</v>
      </c>
      <c r="AN14" s="44" t="s">
        <v>138</v>
      </c>
      <c r="AO14" s="44" t="s">
        <v>138</v>
      </c>
      <c r="AP14" s="44" t="s">
        <v>138</v>
      </c>
      <c r="AQ14" s="44" t="s">
        <v>138</v>
      </c>
      <c r="AR14" s="44" t="s">
        <v>138</v>
      </c>
      <c r="AS14" s="44" t="s">
        <v>138</v>
      </c>
      <c r="AT14" s="44" t="s">
        <v>138</v>
      </c>
      <c r="AU14" s="44" t="s">
        <v>138</v>
      </c>
      <c r="AV14" s="44" t="s">
        <v>138</v>
      </c>
      <c r="AW14" s="44" t="s">
        <v>138</v>
      </c>
      <c r="AX14" s="44" t="s">
        <v>138</v>
      </c>
      <c r="AY14" s="44"/>
      <c r="AZ14" s="44"/>
      <c r="BA14" s="44"/>
      <c r="BB14" s="44"/>
      <c r="BC14" s="44"/>
      <c r="BD14" s="44"/>
      <c r="BE14" s="44"/>
      <c r="BF14" s="44"/>
      <c r="BG14" s="44"/>
      <c r="BH14" s="44"/>
      <c r="BI14" s="44"/>
      <c r="BJ14" s="44"/>
      <c r="BK14" s="44"/>
      <c r="BL14" s="44"/>
      <c r="BM14" s="44"/>
      <c r="BN14" s="44"/>
      <c r="BO14" s="44"/>
      <c r="BP14" s="44"/>
      <c r="BQ14" s="44" t="s">
        <v>138</v>
      </c>
      <c r="BR14" s="44" t="s">
        <v>138</v>
      </c>
      <c r="BS14" s="44" t="s">
        <v>138</v>
      </c>
      <c r="BT14" s="44" t="s">
        <v>138</v>
      </c>
      <c r="BU14" s="44" t="s">
        <v>138</v>
      </c>
      <c r="BV14" s="44" t="s">
        <v>138</v>
      </c>
      <c r="BW14" s="44" t="s">
        <v>138</v>
      </c>
      <c r="BX14" s="44" t="s">
        <v>138</v>
      </c>
      <c r="BY14" s="44" t="s">
        <v>138</v>
      </c>
      <c r="BZ14" s="44" t="s">
        <v>138</v>
      </c>
      <c r="CA14" s="44" t="s">
        <v>138</v>
      </c>
      <c r="CB14" s="44" t="s">
        <v>138</v>
      </c>
      <c r="CC14" s="44" t="s">
        <v>138</v>
      </c>
      <c r="CD14" s="44" t="s">
        <v>138</v>
      </c>
      <c r="CE14" s="44" t="s">
        <v>138</v>
      </c>
      <c r="CF14" s="44" t="s">
        <v>138</v>
      </c>
      <c r="CG14" s="44" t="s">
        <v>138</v>
      </c>
      <c r="CH14" s="44" t="s">
        <v>138</v>
      </c>
      <c r="CI14" s="44" t="s">
        <v>138</v>
      </c>
      <c r="CJ14" s="44" t="s">
        <v>138</v>
      </c>
      <c r="CK14" s="44" t="s">
        <v>138</v>
      </c>
      <c r="CL14" s="44" t="s">
        <v>138</v>
      </c>
      <c r="CM14" s="44" t="s">
        <v>138</v>
      </c>
      <c r="CN14" s="44" t="s">
        <v>138</v>
      </c>
      <c r="CO14" s="44" t="s">
        <v>138</v>
      </c>
      <c r="CP14" s="44" t="s">
        <v>138</v>
      </c>
      <c r="CQ14" s="44" t="s">
        <v>138</v>
      </c>
      <c r="CR14" s="44" t="s">
        <v>138</v>
      </c>
      <c r="CS14" s="44" t="s">
        <v>138</v>
      </c>
      <c r="CT14" s="44" t="s">
        <v>138</v>
      </c>
      <c r="CU14" s="44" t="s">
        <v>138</v>
      </c>
      <c r="CV14" s="44" t="s">
        <v>138</v>
      </c>
      <c r="CW14" s="44" t="s">
        <v>138</v>
      </c>
      <c r="CX14" s="44" t="s">
        <v>138</v>
      </c>
      <c r="CY14" s="44" t="s">
        <v>138</v>
      </c>
      <c r="CZ14" s="44" t="s">
        <v>138</v>
      </c>
      <c r="DA14" s="44" t="s">
        <v>138</v>
      </c>
      <c r="DB14" s="44" t="s">
        <v>138</v>
      </c>
      <c r="DC14" s="44" t="s">
        <v>138</v>
      </c>
      <c r="DD14" s="44" t="s">
        <v>138</v>
      </c>
      <c r="DE14" s="25" t="s">
        <v>138</v>
      </c>
      <c r="DF14" s="25" t="s">
        <v>143</v>
      </c>
      <c r="DG14" s="25" t="s">
        <v>143</v>
      </c>
      <c r="DH14" s="25" t="s">
        <v>143</v>
      </c>
      <c r="DI14" s="25" t="s">
        <v>138</v>
      </c>
      <c r="DJ14" s="25" t="s">
        <v>143</v>
      </c>
      <c r="DK14" s="25" t="s">
        <v>143</v>
      </c>
      <c r="DL14" s="25" t="s">
        <v>143</v>
      </c>
      <c r="DM14" s="44" t="s">
        <v>138</v>
      </c>
      <c r="DN14" s="39">
        <f t="shared" si="0"/>
        <v>14</v>
      </c>
      <c r="DO14" s="39" t="str">
        <f t="shared" si="1"/>
        <v>市政情報モニターの設置</v>
      </c>
      <c r="DP14" s="45"/>
      <c r="DQ14" s="46"/>
      <c r="DR14" s="39" t="s">
        <v>144</v>
      </c>
      <c r="DW14" s="13" t="s">
        <v>167</v>
      </c>
      <c r="DX14" s="13" t="s">
        <v>168</v>
      </c>
      <c r="EE14" s="47"/>
      <c r="EF14" s="47" t="s">
        <v>221</v>
      </c>
      <c r="EG14" s="47"/>
      <c r="EH14" s="47"/>
      <c r="EI14" s="47"/>
      <c r="EJ14" s="47"/>
      <c r="EK14" s="47"/>
      <c r="EL14" s="47" t="s">
        <v>205</v>
      </c>
    </row>
    <row r="15" spans="1:142" ht="99.95" customHeight="1" x14ac:dyDescent="0.15">
      <c r="A15" s="31" t="s">
        <v>242</v>
      </c>
      <c r="B15" s="32">
        <v>0</v>
      </c>
      <c r="C15" s="33" t="s">
        <v>133</v>
      </c>
      <c r="D15" s="31" t="s">
        <v>223</v>
      </c>
      <c r="E15" s="31" t="s">
        <v>243</v>
      </c>
      <c r="F15" s="31" t="s">
        <v>136</v>
      </c>
      <c r="G15" s="31" t="s">
        <v>244</v>
      </c>
      <c r="H15" s="31"/>
      <c r="I15" s="31" t="s">
        <v>245</v>
      </c>
      <c r="J15" s="34" t="s">
        <v>246</v>
      </c>
      <c r="K15" s="34" t="s">
        <v>247</v>
      </c>
      <c r="L15" s="29" t="s">
        <v>167</v>
      </c>
      <c r="M15" s="34" t="s">
        <v>248</v>
      </c>
      <c r="N15" s="29" t="s">
        <v>168</v>
      </c>
      <c r="O15" s="34">
        <v>0</v>
      </c>
      <c r="P15" s="34">
        <v>0</v>
      </c>
      <c r="Q15" s="34">
        <v>0</v>
      </c>
      <c r="R15" s="34">
        <v>0</v>
      </c>
      <c r="S15" s="34">
        <v>0</v>
      </c>
      <c r="T15" s="34">
        <v>0</v>
      </c>
      <c r="U15" s="31" t="s">
        <v>249</v>
      </c>
      <c r="V15" s="31" t="s">
        <v>141</v>
      </c>
      <c r="W15" s="31" t="s">
        <v>142</v>
      </c>
      <c r="X15" s="31" t="s">
        <v>142</v>
      </c>
      <c r="Y15" s="31" t="s">
        <v>142</v>
      </c>
      <c r="Z15" s="31">
        <v>0</v>
      </c>
      <c r="AA15" s="31">
        <v>0</v>
      </c>
      <c r="AB15" s="31">
        <v>0</v>
      </c>
      <c r="AC15" s="31">
        <v>0</v>
      </c>
      <c r="AD15" s="31">
        <v>0</v>
      </c>
      <c r="AE15" s="31">
        <v>0</v>
      </c>
      <c r="AF15" s="31">
        <v>0</v>
      </c>
      <c r="AG15" s="31">
        <v>0</v>
      </c>
      <c r="AH15" s="31">
        <v>0</v>
      </c>
      <c r="AI15" s="31">
        <v>0</v>
      </c>
      <c r="AJ15" s="31">
        <v>0</v>
      </c>
      <c r="AK15" s="31">
        <v>0</v>
      </c>
      <c r="AL15" s="35">
        <v>0</v>
      </c>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24" t="s">
        <v>138</v>
      </c>
      <c r="DF15" s="24" t="s">
        <v>143</v>
      </c>
      <c r="DG15" s="24" t="s">
        <v>143</v>
      </c>
      <c r="DH15" s="24" t="s">
        <v>143</v>
      </c>
      <c r="DI15" s="24" t="s">
        <v>138</v>
      </c>
      <c r="DJ15" s="24" t="s">
        <v>143</v>
      </c>
      <c r="DK15" s="24" t="s">
        <v>143</v>
      </c>
      <c r="DL15" s="24" t="s">
        <v>143</v>
      </c>
      <c r="DM15" s="35"/>
      <c r="DN15" s="36">
        <f t="shared" si="0"/>
        <v>15</v>
      </c>
      <c r="DO15" s="36" t="str">
        <f t="shared" si="1"/>
        <v>市長と市民との対話機会の拡充</v>
      </c>
      <c r="DP15" s="37"/>
      <c r="DQ15" s="38"/>
      <c r="DR15" s="39" t="s">
        <v>144</v>
      </c>
      <c r="DW15" s="29" t="s">
        <v>167</v>
      </c>
      <c r="DX15" s="29" t="s">
        <v>168</v>
      </c>
      <c r="EE15" s="30" t="s">
        <v>145</v>
      </c>
      <c r="EF15" s="30" t="s">
        <v>145</v>
      </c>
      <c r="EG15" s="30"/>
      <c r="EH15" s="30"/>
      <c r="EI15" s="30" t="s">
        <v>146</v>
      </c>
      <c r="EJ15" s="30"/>
      <c r="EK15" s="30"/>
      <c r="EL15" s="30"/>
    </row>
    <row r="16" spans="1:142" s="13" customFormat="1" ht="99.95" customHeight="1" x14ac:dyDescent="0.15">
      <c r="A16" s="40" t="s">
        <v>250</v>
      </c>
      <c r="B16" s="41" t="s">
        <v>194</v>
      </c>
      <c r="C16" s="42" t="s">
        <v>133</v>
      </c>
      <c r="D16" s="40" t="s">
        <v>223</v>
      </c>
      <c r="E16" s="40" t="s">
        <v>251</v>
      </c>
      <c r="F16" s="40" t="s">
        <v>136</v>
      </c>
      <c r="G16" s="40" t="s">
        <v>244</v>
      </c>
      <c r="H16" s="40"/>
      <c r="I16" s="40" t="s">
        <v>252</v>
      </c>
      <c r="J16" s="43"/>
      <c r="K16" s="43"/>
      <c r="M16" s="43"/>
      <c r="O16" s="43"/>
      <c r="P16" s="43"/>
      <c r="Q16" s="43"/>
      <c r="R16" s="43"/>
      <c r="S16" s="43"/>
      <c r="T16" s="43"/>
      <c r="U16" s="40" t="s">
        <v>253</v>
      </c>
      <c r="V16" s="40">
        <v>0</v>
      </c>
      <c r="W16" s="40" t="s">
        <v>141</v>
      </c>
      <c r="X16" s="40" t="s">
        <v>142</v>
      </c>
      <c r="Y16" s="40" t="s">
        <v>142</v>
      </c>
      <c r="Z16" s="40">
        <v>0</v>
      </c>
      <c r="AA16" s="40">
        <v>0</v>
      </c>
      <c r="AB16" s="40">
        <v>0</v>
      </c>
      <c r="AC16" s="40">
        <v>0</v>
      </c>
      <c r="AD16" s="40">
        <v>0</v>
      </c>
      <c r="AE16" s="40">
        <v>0</v>
      </c>
      <c r="AF16" s="40">
        <v>0</v>
      </c>
      <c r="AG16" s="40">
        <v>0</v>
      </c>
      <c r="AH16" s="40">
        <v>0</v>
      </c>
      <c r="AI16" s="40">
        <v>0</v>
      </c>
      <c r="AJ16" s="40">
        <v>0</v>
      </c>
      <c r="AK16" s="40">
        <v>0</v>
      </c>
      <c r="AL16" s="44">
        <v>0</v>
      </c>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25" t="s">
        <v>138</v>
      </c>
      <c r="DF16" s="25" t="s">
        <v>143</v>
      </c>
      <c r="DG16" s="25" t="s">
        <v>143</v>
      </c>
      <c r="DH16" s="25" t="s">
        <v>143</v>
      </c>
      <c r="DI16" s="25" t="s">
        <v>138</v>
      </c>
      <c r="DJ16" s="25" t="s">
        <v>143</v>
      </c>
      <c r="DK16" s="25" t="s">
        <v>143</v>
      </c>
      <c r="DL16" s="25" t="s">
        <v>143</v>
      </c>
      <c r="DM16" s="44"/>
      <c r="DN16" s="39">
        <f t="shared" si="0"/>
        <v>16</v>
      </c>
      <c r="DO16" s="39" t="str">
        <f t="shared" si="1"/>
        <v>市長への手紙の拡充</v>
      </c>
      <c r="DP16" s="45"/>
      <c r="DQ16" s="46"/>
      <c r="DR16" s="39" t="s">
        <v>144</v>
      </c>
      <c r="EE16" s="47"/>
      <c r="EF16" s="47" t="s">
        <v>221</v>
      </c>
      <c r="EG16" s="47"/>
      <c r="EH16" s="47"/>
      <c r="EI16" s="47"/>
      <c r="EJ16" s="47"/>
      <c r="EK16" s="47"/>
      <c r="EL16" s="47" t="s">
        <v>205</v>
      </c>
    </row>
    <row r="17" spans="1:142" s="13" customFormat="1" ht="99.95" customHeight="1" x14ac:dyDescent="0.15">
      <c r="A17" s="40" t="s">
        <v>254</v>
      </c>
      <c r="B17" s="41" t="s">
        <v>194</v>
      </c>
      <c r="C17" s="42" t="s">
        <v>133</v>
      </c>
      <c r="D17" s="40" t="s">
        <v>223</v>
      </c>
      <c r="E17" s="40" t="s">
        <v>255</v>
      </c>
      <c r="F17" s="40" t="s">
        <v>136</v>
      </c>
      <c r="G17" s="40" t="s">
        <v>244</v>
      </c>
      <c r="H17" s="40"/>
      <c r="I17" s="40" t="s">
        <v>256</v>
      </c>
      <c r="J17" s="43" t="s">
        <v>257</v>
      </c>
      <c r="K17" s="43" t="s">
        <v>258</v>
      </c>
      <c r="L17" s="13" t="s">
        <v>179</v>
      </c>
      <c r="M17" s="43" t="s">
        <v>259</v>
      </c>
      <c r="N17" s="13" t="s">
        <v>180</v>
      </c>
      <c r="O17" s="34" t="s">
        <v>138</v>
      </c>
      <c r="P17" s="34" t="s">
        <v>138</v>
      </c>
      <c r="Q17" s="34" t="s">
        <v>138</v>
      </c>
      <c r="R17" s="34" t="s">
        <v>138</v>
      </c>
      <c r="S17" s="34" t="s">
        <v>138</v>
      </c>
      <c r="T17" s="34" t="s">
        <v>138</v>
      </c>
      <c r="U17" s="40" t="s">
        <v>255</v>
      </c>
      <c r="V17" s="40" t="s">
        <v>141</v>
      </c>
      <c r="W17" s="40" t="s">
        <v>142</v>
      </c>
      <c r="X17" s="40" t="s">
        <v>142</v>
      </c>
      <c r="Y17" s="40" t="s">
        <v>142</v>
      </c>
      <c r="Z17" s="40">
        <v>0</v>
      </c>
      <c r="AA17" s="40">
        <v>0</v>
      </c>
      <c r="AB17" s="40">
        <v>0</v>
      </c>
      <c r="AC17" s="40">
        <v>0</v>
      </c>
      <c r="AD17" s="40">
        <v>0</v>
      </c>
      <c r="AE17" s="40">
        <v>0</v>
      </c>
      <c r="AF17" s="40">
        <v>0</v>
      </c>
      <c r="AG17" s="40">
        <v>0</v>
      </c>
      <c r="AH17" s="40">
        <v>0</v>
      </c>
      <c r="AI17" s="40">
        <v>0</v>
      </c>
      <c r="AJ17" s="40">
        <v>0</v>
      </c>
      <c r="AK17" s="40">
        <v>0</v>
      </c>
      <c r="AL17" s="44">
        <v>0</v>
      </c>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25" t="s">
        <v>138</v>
      </c>
      <c r="DF17" s="25" t="s">
        <v>143</v>
      </c>
      <c r="DG17" s="25" t="s">
        <v>143</v>
      </c>
      <c r="DH17" s="25" t="s">
        <v>143</v>
      </c>
      <c r="DI17" s="25" t="s">
        <v>138</v>
      </c>
      <c r="DJ17" s="25" t="s">
        <v>143</v>
      </c>
      <c r="DK17" s="25" t="s">
        <v>143</v>
      </c>
      <c r="DL17" s="25" t="s">
        <v>143</v>
      </c>
      <c r="DM17" s="44"/>
      <c r="DN17" s="39">
        <f t="shared" si="0"/>
        <v>17</v>
      </c>
      <c r="DO17" s="39" t="str">
        <f t="shared" si="1"/>
        <v>ツイッタ－版対話会の開催</v>
      </c>
      <c r="DP17" s="45"/>
      <c r="DQ17" s="46" t="s">
        <v>260</v>
      </c>
      <c r="DR17" s="39" t="s">
        <v>144</v>
      </c>
      <c r="DW17" s="13" t="s">
        <v>179</v>
      </c>
      <c r="DX17" s="13" t="s">
        <v>180</v>
      </c>
      <c r="EE17" s="47"/>
      <c r="EF17" s="47" t="s">
        <v>221</v>
      </c>
      <c r="EG17" s="47"/>
      <c r="EH17" s="47"/>
      <c r="EI17" s="47"/>
      <c r="EJ17" s="47"/>
      <c r="EK17" s="47"/>
      <c r="EL17" s="47" t="s">
        <v>205</v>
      </c>
    </row>
    <row r="18" spans="1:142" s="13" customFormat="1" ht="99.95" customHeight="1" x14ac:dyDescent="0.15">
      <c r="A18" s="40" t="s">
        <v>261</v>
      </c>
      <c r="B18" s="48">
        <v>0</v>
      </c>
      <c r="C18" s="42" t="s">
        <v>133</v>
      </c>
      <c r="D18" s="40" t="s">
        <v>223</v>
      </c>
      <c r="E18" s="40" t="s">
        <v>262</v>
      </c>
      <c r="F18" s="40" t="s">
        <v>208</v>
      </c>
      <c r="G18" s="40" t="s">
        <v>263</v>
      </c>
      <c r="H18" s="40" t="s">
        <v>264</v>
      </c>
      <c r="I18" s="40" t="s">
        <v>265</v>
      </c>
      <c r="J18" s="43" t="s">
        <v>266</v>
      </c>
      <c r="K18" s="43">
        <v>0</v>
      </c>
      <c r="L18" s="13" t="s">
        <v>167</v>
      </c>
      <c r="M18" s="43">
        <v>48</v>
      </c>
      <c r="N18" s="13" t="s">
        <v>168</v>
      </c>
      <c r="O18" s="34" t="s">
        <v>138</v>
      </c>
      <c r="P18" s="34" t="s">
        <v>138</v>
      </c>
      <c r="Q18" s="34" t="s">
        <v>138</v>
      </c>
      <c r="R18" s="34" t="s">
        <v>138</v>
      </c>
      <c r="S18" s="34" t="s">
        <v>138</v>
      </c>
      <c r="T18" s="34" t="s">
        <v>138</v>
      </c>
      <c r="U18" s="40" t="s">
        <v>267</v>
      </c>
      <c r="V18" s="40" t="s">
        <v>141</v>
      </c>
      <c r="W18" s="40" t="s">
        <v>141</v>
      </c>
      <c r="X18" s="40" t="s">
        <v>142</v>
      </c>
      <c r="Y18" s="40" t="s">
        <v>142</v>
      </c>
      <c r="Z18" s="40">
        <v>0</v>
      </c>
      <c r="AA18" s="40" t="s">
        <v>268</v>
      </c>
      <c r="AB18" s="40" t="s">
        <v>141</v>
      </c>
      <c r="AC18" s="40" t="s">
        <v>142</v>
      </c>
      <c r="AD18" s="40" t="s">
        <v>142</v>
      </c>
      <c r="AE18" s="40" t="s">
        <v>142</v>
      </c>
      <c r="AF18" s="40">
        <v>0</v>
      </c>
      <c r="AG18" s="40">
        <v>0</v>
      </c>
      <c r="AH18" s="40">
        <v>0</v>
      </c>
      <c r="AI18" s="40">
        <v>0</v>
      </c>
      <c r="AJ18" s="40">
        <v>0</v>
      </c>
      <c r="AK18" s="40">
        <v>0</v>
      </c>
      <c r="AL18" s="44">
        <v>0</v>
      </c>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25" t="s">
        <v>138</v>
      </c>
      <c r="DF18" s="25" t="s">
        <v>143</v>
      </c>
      <c r="DG18" s="25" t="s">
        <v>143</v>
      </c>
      <c r="DH18" s="25" t="s">
        <v>143</v>
      </c>
      <c r="DI18" s="25" t="s">
        <v>138</v>
      </c>
      <c r="DJ18" s="25" t="s">
        <v>143</v>
      </c>
      <c r="DK18" s="25" t="s">
        <v>143</v>
      </c>
      <c r="DL18" s="25" t="s">
        <v>143</v>
      </c>
      <c r="DM18" s="44"/>
      <c r="DN18" s="39">
        <f t="shared" si="0"/>
        <v>18</v>
      </c>
      <c r="DO18" s="39" t="str">
        <f t="shared" si="1"/>
        <v>区役所における広報・広聴機能の充実</v>
      </c>
      <c r="DP18" s="45"/>
      <c r="DQ18" s="46"/>
      <c r="DR18" s="39" t="s">
        <v>144</v>
      </c>
      <c r="DW18" s="13" t="s">
        <v>167</v>
      </c>
      <c r="DX18" s="13" t="s">
        <v>168</v>
      </c>
      <c r="EE18" s="30" t="s">
        <v>145</v>
      </c>
      <c r="EF18" s="30" t="s">
        <v>145</v>
      </c>
      <c r="EG18" s="30"/>
      <c r="EH18" s="30"/>
      <c r="EI18" s="30" t="s">
        <v>146</v>
      </c>
      <c r="EJ18" s="30"/>
      <c r="EK18" s="30"/>
      <c r="EL18" s="30"/>
    </row>
    <row r="19" spans="1:142" ht="99.95" customHeight="1" x14ac:dyDescent="0.15">
      <c r="A19" s="31" t="s">
        <v>269</v>
      </c>
      <c r="B19" s="32">
        <v>0</v>
      </c>
      <c r="C19" s="33" t="s">
        <v>270</v>
      </c>
      <c r="D19" s="31" t="s">
        <v>271</v>
      </c>
      <c r="E19" s="31" t="s">
        <v>272</v>
      </c>
      <c r="F19" s="31" t="s">
        <v>225</v>
      </c>
      <c r="G19" s="31" t="s">
        <v>273</v>
      </c>
      <c r="H19" s="31" t="s">
        <v>210</v>
      </c>
      <c r="I19" s="31" t="s">
        <v>274</v>
      </c>
      <c r="J19" s="34" t="s">
        <v>275</v>
      </c>
      <c r="K19" s="34" t="s">
        <v>276</v>
      </c>
      <c r="L19" s="29" t="s">
        <v>278</v>
      </c>
      <c r="M19" s="34" t="s">
        <v>277</v>
      </c>
      <c r="N19" s="29" t="s">
        <v>168</v>
      </c>
      <c r="O19" s="34" t="s">
        <v>138</v>
      </c>
      <c r="P19" s="34" t="s">
        <v>138</v>
      </c>
      <c r="Q19" s="34" t="s">
        <v>138</v>
      </c>
      <c r="R19" s="34" t="s">
        <v>138</v>
      </c>
      <c r="S19" s="34" t="s">
        <v>138</v>
      </c>
      <c r="T19" s="34" t="s">
        <v>138</v>
      </c>
      <c r="U19" s="31" t="s">
        <v>272</v>
      </c>
      <c r="V19" s="31" t="s">
        <v>141</v>
      </c>
      <c r="W19" s="31" t="s">
        <v>142</v>
      </c>
      <c r="X19" s="31" t="s">
        <v>142</v>
      </c>
      <c r="Y19" s="31" t="s">
        <v>142</v>
      </c>
      <c r="Z19" s="31">
        <v>0</v>
      </c>
      <c r="AA19" s="31">
        <v>0</v>
      </c>
      <c r="AB19" s="31">
        <v>0</v>
      </c>
      <c r="AC19" s="31">
        <v>0</v>
      </c>
      <c r="AD19" s="31">
        <v>0</v>
      </c>
      <c r="AE19" s="31">
        <v>0</v>
      </c>
      <c r="AF19" s="31">
        <v>0</v>
      </c>
      <c r="AG19" s="31">
        <v>0</v>
      </c>
      <c r="AH19" s="31">
        <v>0</v>
      </c>
      <c r="AI19" s="31">
        <v>0</v>
      </c>
      <c r="AJ19" s="31">
        <v>0</v>
      </c>
      <c r="AK19" s="31">
        <v>0</v>
      </c>
      <c r="AL19" s="35">
        <v>0</v>
      </c>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24" t="s">
        <v>138</v>
      </c>
      <c r="DF19" s="24" t="s">
        <v>143</v>
      </c>
      <c r="DG19" s="24" t="s">
        <v>143</v>
      </c>
      <c r="DH19" s="24" t="s">
        <v>143</v>
      </c>
      <c r="DI19" s="24" t="s">
        <v>138</v>
      </c>
      <c r="DJ19" s="24" t="s">
        <v>143</v>
      </c>
      <c r="DK19" s="24" t="s">
        <v>143</v>
      </c>
      <c r="DL19" s="24" t="s">
        <v>143</v>
      </c>
      <c r="DM19" s="35"/>
      <c r="DN19" s="36">
        <f t="shared" si="0"/>
        <v>19</v>
      </c>
      <c r="DO19" s="36" t="str">
        <f t="shared" si="1"/>
        <v>申請様式の変更</v>
      </c>
      <c r="DP19" s="37"/>
      <c r="DQ19" s="38"/>
      <c r="DR19" s="39" t="s">
        <v>144</v>
      </c>
      <c r="DW19" s="29" t="s">
        <v>278</v>
      </c>
      <c r="DX19" s="29" t="s">
        <v>168</v>
      </c>
      <c r="EE19" s="30" t="s">
        <v>145</v>
      </c>
      <c r="EF19" s="30" t="s">
        <v>145</v>
      </c>
      <c r="EG19" s="30"/>
      <c r="EH19" s="30"/>
      <c r="EI19" s="30" t="s">
        <v>146</v>
      </c>
      <c r="EJ19" s="30"/>
      <c r="EK19" s="30"/>
      <c r="EL19" s="30"/>
    </row>
    <row r="20" spans="1:142" ht="99.95" customHeight="1" x14ac:dyDescent="0.15">
      <c r="A20" s="31" t="s">
        <v>279</v>
      </c>
      <c r="B20" s="32">
        <v>0</v>
      </c>
      <c r="C20" s="33" t="s">
        <v>270</v>
      </c>
      <c r="D20" s="31" t="s">
        <v>271</v>
      </c>
      <c r="E20" s="31" t="s">
        <v>280</v>
      </c>
      <c r="F20" s="31" t="s">
        <v>225</v>
      </c>
      <c r="G20" s="31" t="s">
        <v>281</v>
      </c>
      <c r="H20" s="31"/>
      <c r="I20" s="31" t="s">
        <v>282</v>
      </c>
      <c r="J20" s="34" t="s">
        <v>283</v>
      </c>
      <c r="K20" s="34" t="s">
        <v>284</v>
      </c>
      <c r="L20" s="29" t="s">
        <v>278</v>
      </c>
      <c r="M20" s="34" t="s">
        <v>285</v>
      </c>
      <c r="N20" s="29" t="s">
        <v>168</v>
      </c>
      <c r="O20" s="34" t="s">
        <v>138</v>
      </c>
      <c r="P20" s="34" t="s">
        <v>138</v>
      </c>
      <c r="Q20" s="34" t="s">
        <v>138</v>
      </c>
      <c r="R20" s="34" t="s">
        <v>138</v>
      </c>
      <c r="S20" s="34" t="s">
        <v>138</v>
      </c>
      <c r="T20" s="34" t="s">
        <v>138</v>
      </c>
      <c r="U20" s="31" t="s">
        <v>280</v>
      </c>
      <c r="V20" s="31" t="s">
        <v>141</v>
      </c>
      <c r="W20" s="31" t="s">
        <v>142</v>
      </c>
      <c r="X20" s="31" t="s">
        <v>142</v>
      </c>
      <c r="Y20" s="31" t="s">
        <v>142</v>
      </c>
      <c r="Z20" s="31">
        <v>0</v>
      </c>
      <c r="AA20" s="31" t="s">
        <v>286</v>
      </c>
      <c r="AB20" s="31">
        <v>0</v>
      </c>
      <c r="AC20" s="31" t="s">
        <v>141</v>
      </c>
      <c r="AD20" s="31">
        <v>0</v>
      </c>
      <c r="AE20" s="31">
        <v>0</v>
      </c>
      <c r="AF20" s="31">
        <v>0</v>
      </c>
      <c r="AG20" s="31">
        <v>0</v>
      </c>
      <c r="AH20" s="31">
        <v>0</v>
      </c>
      <c r="AI20" s="31">
        <v>0</v>
      </c>
      <c r="AJ20" s="31">
        <v>0</v>
      </c>
      <c r="AK20" s="31">
        <v>0</v>
      </c>
      <c r="AL20" s="35">
        <v>0</v>
      </c>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24" t="s">
        <v>138</v>
      </c>
      <c r="DF20" s="24" t="s">
        <v>143</v>
      </c>
      <c r="DG20" s="24" t="s">
        <v>143</v>
      </c>
      <c r="DH20" s="24" t="s">
        <v>143</v>
      </c>
      <c r="DI20" s="24" t="s">
        <v>138</v>
      </c>
      <c r="DJ20" s="24" t="s">
        <v>143</v>
      </c>
      <c r="DK20" s="24" t="s">
        <v>143</v>
      </c>
      <c r="DL20" s="24" t="s">
        <v>143</v>
      </c>
      <c r="DM20" s="35"/>
      <c r="DN20" s="36">
        <f t="shared" si="0"/>
        <v>20</v>
      </c>
      <c r="DO20" s="36" t="str">
        <f t="shared" si="1"/>
        <v>接遇研修の充実</v>
      </c>
      <c r="DP20" s="37"/>
      <c r="DQ20" s="38"/>
      <c r="DR20" s="39" t="s">
        <v>144</v>
      </c>
      <c r="DW20" s="29" t="s">
        <v>278</v>
      </c>
      <c r="DX20" s="29" t="s">
        <v>168</v>
      </c>
      <c r="EC20" s="15">
        <v>2</v>
      </c>
      <c r="ED20" s="15">
        <v>1</v>
      </c>
      <c r="EE20" s="30" t="s">
        <v>157</v>
      </c>
      <c r="EF20" s="30" t="s">
        <v>191</v>
      </c>
      <c r="EG20" s="30" t="s">
        <v>146</v>
      </c>
      <c r="EH20" s="30"/>
      <c r="EI20" s="30"/>
      <c r="EJ20" s="30"/>
      <c r="EK20" s="30"/>
      <c r="EL20" s="30"/>
    </row>
    <row r="21" spans="1:142" ht="99.95" customHeight="1" x14ac:dyDescent="0.15">
      <c r="A21" s="31" t="s">
        <v>287</v>
      </c>
      <c r="B21" s="32">
        <v>0</v>
      </c>
      <c r="C21" s="33" t="s">
        <v>270</v>
      </c>
      <c r="D21" s="31" t="s">
        <v>271</v>
      </c>
      <c r="E21" s="31" t="s">
        <v>288</v>
      </c>
      <c r="F21" s="31" t="s">
        <v>208</v>
      </c>
      <c r="G21" s="31" t="s">
        <v>263</v>
      </c>
      <c r="H21" s="31" t="s">
        <v>264</v>
      </c>
      <c r="I21" s="31" t="s">
        <v>289</v>
      </c>
      <c r="J21" s="34" t="s">
        <v>283</v>
      </c>
      <c r="K21" s="34" t="s">
        <v>284</v>
      </c>
      <c r="L21" s="29" t="s">
        <v>278</v>
      </c>
      <c r="M21" s="34" t="s">
        <v>285</v>
      </c>
      <c r="N21" s="29" t="s">
        <v>168</v>
      </c>
      <c r="O21" s="34" t="s">
        <v>138</v>
      </c>
      <c r="P21" s="34" t="s">
        <v>138</v>
      </c>
      <c r="Q21" s="34" t="s">
        <v>138</v>
      </c>
      <c r="R21" s="34" t="s">
        <v>138</v>
      </c>
      <c r="S21" s="34" t="s">
        <v>138</v>
      </c>
      <c r="T21" s="34" t="s">
        <v>138</v>
      </c>
      <c r="U21" s="31" t="s">
        <v>288</v>
      </c>
      <c r="V21" s="31" t="s">
        <v>141</v>
      </c>
      <c r="W21" s="31" t="s">
        <v>142</v>
      </c>
      <c r="X21" s="31" t="s">
        <v>142</v>
      </c>
      <c r="Y21" s="31" t="s">
        <v>142</v>
      </c>
      <c r="Z21" s="31">
        <v>0</v>
      </c>
      <c r="AA21" s="31">
        <v>0</v>
      </c>
      <c r="AB21" s="31">
        <v>0</v>
      </c>
      <c r="AC21" s="31">
        <v>0</v>
      </c>
      <c r="AD21" s="31">
        <v>0</v>
      </c>
      <c r="AE21" s="31">
        <v>0</v>
      </c>
      <c r="AF21" s="31">
        <v>0</v>
      </c>
      <c r="AG21" s="31">
        <v>0</v>
      </c>
      <c r="AH21" s="31">
        <v>0</v>
      </c>
      <c r="AI21" s="31">
        <v>0</v>
      </c>
      <c r="AJ21" s="31">
        <v>0</v>
      </c>
      <c r="AK21" s="31">
        <v>0</v>
      </c>
      <c r="AL21" s="35">
        <v>0</v>
      </c>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24" t="s">
        <v>138</v>
      </c>
      <c r="DF21" s="24" t="s">
        <v>143</v>
      </c>
      <c r="DG21" s="24" t="s">
        <v>143</v>
      </c>
      <c r="DH21" s="24" t="s">
        <v>143</v>
      </c>
      <c r="DI21" s="24" t="s">
        <v>138</v>
      </c>
      <c r="DJ21" s="24" t="s">
        <v>143</v>
      </c>
      <c r="DK21" s="24" t="s">
        <v>143</v>
      </c>
      <c r="DL21" s="24" t="s">
        <v>143</v>
      </c>
      <c r="DM21" s="35"/>
      <c r="DN21" s="36">
        <f t="shared" si="0"/>
        <v>21</v>
      </c>
      <c r="DO21" s="36" t="str">
        <f t="shared" si="1"/>
        <v>区役所窓口アンケートの実施</v>
      </c>
      <c r="DP21" s="37"/>
      <c r="DQ21" s="38"/>
      <c r="DR21" s="39" t="s">
        <v>144</v>
      </c>
      <c r="DW21" s="29" t="s">
        <v>278</v>
      </c>
      <c r="DX21" s="29" t="s">
        <v>168</v>
      </c>
      <c r="EE21" s="30" t="s">
        <v>290</v>
      </c>
      <c r="EF21" s="30" t="s">
        <v>191</v>
      </c>
      <c r="EG21" s="30" t="s">
        <v>146</v>
      </c>
      <c r="EH21" s="30"/>
      <c r="EI21" s="30"/>
      <c r="EJ21" s="30"/>
      <c r="EK21" s="30"/>
      <c r="EL21" s="30"/>
    </row>
    <row r="22" spans="1:142" ht="99.95" customHeight="1" x14ac:dyDescent="0.15">
      <c r="A22" s="31" t="s">
        <v>291</v>
      </c>
      <c r="B22" s="32">
        <v>0</v>
      </c>
      <c r="C22" s="33" t="s">
        <v>270</v>
      </c>
      <c r="D22" s="31" t="s">
        <v>271</v>
      </c>
      <c r="E22" s="31" t="s">
        <v>292</v>
      </c>
      <c r="F22" s="31" t="s">
        <v>208</v>
      </c>
      <c r="G22" s="31" t="s">
        <v>263</v>
      </c>
      <c r="H22" s="31" t="s">
        <v>264</v>
      </c>
      <c r="I22" s="31" t="s">
        <v>293</v>
      </c>
      <c r="J22" s="34" t="s">
        <v>283</v>
      </c>
      <c r="K22" s="34" t="s">
        <v>284</v>
      </c>
      <c r="L22" s="29" t="s">
        <v>278</v>
      </c>
      <c r="M22" s="34" t="s">
        <v>285</v>
      </c>
      <c r="N22" s="29" t="s">
        <v>168</v>
      </c>
      <c r="O22" s="34" t="s">
        <v>138</v>
      </c>
      <c r="P22" s="34" t="s">
        <v>138</v>
      </c>
      <c r="Q22" s="34" t="s">
        <v>138</v>
      </c>
      <c r="R22" s="34" t="s">
        <v>138</v>
      </c>
      <c r="S22" s="34" t="s">
        <v>138</v>
      </c>
      <c r="T22" s="34" t="s">
        <v>138</v>
      </c>
      <c r="U22" s="31" t="s">
        <v>294</v>
      </c>
      <c r="V22" s="31" t="s">
        <v>141</v>
      </c>
      <c r="W22" s="31" t="s">
        <v>142</v>
      </c>
      <c r="X22" s="31" t="s">
        <v>142</v>
      </c>
      <c r="Y22" s="31" t="s">
        <v>142</v>
      </c>
      <c r="Z22" s="31">
        <v>0</v>
      </c>
      <c r="AA22" s="31">
        <v>0</v>
      </c>
      <c r="AB22" s="31">
        <v>0</v>
      </c>
      <c r="AC22" s="31">
        <v>0</v>
      </c>
      <c r="AD22" s="31">
        <v>0</v>
      </c>
      <c r="AE22" s="31">
        <v>0</v>
      </c>
      <c r="AF22" s="31">
        <v>0</v>
      </c>
      <c r="AG22" s="31">
        <v>0</v>
      </c>
      <c r="AH22" s="31">
        <v>0</v>
      </c>
      <c r="AI22" s="31">
        <v>0</v>
      </c>
      <c r="AJ22" s="31">
        <v>0</v>
      </c>
      <c r="AK22" s="31">
        <v>0</v>
      </c>
      <c r="AL22" s="35">
        <v>0</v>
      </c>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24" t="s">
        <v>138</v>
      </c>
      <c r="DF22" s="24" t="s">
        <v>143</v>
      </c>
      <c r="DG22" s="24" t="s">
        <v>143</v>
      </c>
      <c r="DH22" s="24" t="s">
        <v>143</v>
      </c>
      <c r="DI22" s="24" t="s">
        <v>138</v>
      </c>
      <c r="DJ22" s="24" t="s">
        <v>143</v>
      </c>
      <c r="DK22" s="24" t="s">
        <v>143</v>
      </c>
      <c r="DL22" s="24" t="s">
        <v>143</v>
      </c>
      <c r="DM22" s="35"/>
      <c r="DN22" s="36">
        <f t="shared" si="0"/>
        <v>22</v>
      </c>
      <c r="DO22" s="36" t="str">
        <f t="shared" si="1"/>
        <v>区役所における職員表彰制度の実施</v>
      </c>
      <c r="DP22" s="37"/>
      <c r="DQ22" s="38"/>
      <c r="DR22" s="39" t="s">
        <v>144</v>
      </c>
      <c r="DW22" s="29" t="s">
        <v>278</v>
      </c>
      <c r="DX22" s="29" t="s">
        <v>168</v>
      </c>
      <c r="EE22" s="30" t="s">
        <v>290</v>
      </c>
      <c r="EF22" s="30" t="s">
        <v>295</v>
      </c>
      <c r="EG22" s="30"/>
      <c r="EH22" s="30"/>
      <c r="EI22" s="30"/>
      <c r="EJ22" s="30"/>
      <c r="EK22" s="30"/>
      <c r="EL22" s="30" t="s">
        <v>146</v>
      </c>
    </row>
    <row r="23" spans="1:142" ht="99.95" customHeight="1" x14ac:dyDescent="0.15">
      <c r="A23" s="31" t="s">
        <v>296</v>
      </c>
      <c r="B23" s="49" t="s">
        <v>194</v>
      </c>
      <c r="C23" s="33" t="s">
        <v>270</v>
      </c>
      <c r="D23" s="31" t="s">
        <v>271</v>
      </c>
      <c r="E23" s="31" t="s">
        <v>297</v>
      </c>
      <c r="F23" s="31" t="s">
        <v>298</v>
      </c>
      <c r="G23" s="31" t="s">
        <v>299</v>
      </c>
      <c r="H23" s="31"/>
      <c r="I23" s="31" t="s">
        <v>300</v>
      </c>
      <c r="J23" s="34" t="s">
        <v>301</v>
      </c>
      <c r="K23" s="34" t="s">
        <v>198</v>
      </c>
      <c r="L23" s="29" t="s">
        <v>167</v>
      </c>
      <c r="M23" s="34" t="s">
        <v>302</v>
      </c>
      <c r="N23" s="29" t="s">
        <v>168</v>
      </c>
      <c r="O23" s="34" t="s">
        <v>138</v>
      </c>
      <c r="P23" s="34" t="s">
        <v>138</v>
      </c>
      <c r="Q23" s="34" t="s">
        <v>138</v>
      </c>
      <c r="R23" s="34" t="s">
        <v>138</v>
      </c>
      <c r="S23" s="34" t="s">
        <v>138</v>
      </c>
      <c r="T23" s="34" t="s">
        <v>138</v>
      </c>
      <c r="U23" s="31" t="s">
        <v>303</v>
      </c>
      <c r="V23" s="31" t="s">
        <v>141</v>
      </c>
      <c r="W23" s="31" t="s">
        <v>142</v>
      </c>
      <c r="X23" s="31" t="s">
        <v>142</v>
      </c>
      <c r="Y23" s="31" t="s">
        <v>142</v>
      </c>
      <c r="Z23" s="31">
        <v>0</v>
      </c>
      <c r="AA23" s="31">
        <v>0</v>
      </c>
      <c r="AB23" s="31">
        <v>0</v>
      </c>
      <c r="AC23" s="31">
        <v>0</v>
      </c>
      <c r="AD23" s="31">
        <v>0</v>
      </c>
      <c r="AE23" s="31">
        <v>0</v>
      </c>
      <c r="AF23" s="31">
        <v>0</v>
      </c>
      <c r="AG23" s="31">
        <v>0</v>
      </c>
      <c r="AH23" s="31">
        <v>0</v>
      </c>
      <c r="AI23" s="31">
        <v>0</v>
      </c>
      <c r="AJ23" s="31">
        <v>0</v>
      </c>
      <c r="AK23" s="31">
        <v>0</v>
      </c>
      <c r="AL23" s="35">
        <v>0</v>
      </c>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24" t="s">
        <v>138</v>
      </c>
      <c r="DF23" s="24" t="s">
        <v>143</v>
      </c>
      <c r="DG23" s="24" t="s">
        <v>143</v>
      </c>
      <c r="DH23" s="24" t="s">
        <v>143</v>
      </c>
      <c r="DI23" s="24" t="s">
        <v>138</v>
      </c>
      <c r="DJ23" s="24" t="s">
        <v>143</v>
      </c>
      <c r="DK23" s="24" t="s">
        <v>143</v>
      </c>
      <c r="DL23" s="24" t="s">
        <v>143</v>
      </c>
      <c r="DM23" s="35"/>
      <c r="DN23" s="36">
        <f t="shared" si="0"/>
        <v>23</v>
      </c>
      <c r="DO23" s="36" t="str">
        <f t="shared" si="1"/>
        <v>国民健康保険料を試算するコンテンツの提供</v>
      </c>
      <c r="DP23" s="37"/>
      <c r="DQ23" s="38"/>
      <c r="DR23" s="39" t="s">
        <v>144</v>
      </c>
      <c r="DW23" s="29" t="s">
        <v>167</v>
      </c>
      <c r="DX23" s="29" t="s">
        <v>168</v>
      </c>
      <c r="EE23" s="47"/>
      <c r="EF23" s="47" t="s">
        <v>221</v>
      </c>
      <c r="EG23" s="47"/>
      <c r="EH23" s="47"/>
      <c r="EI23" s="47"/>
      <c r="EJ23" s="47"/>
      <c r="EK23" s="47"/>
      <c r="EL23" s="47" t="s">
        <v>205</v>
      </c>
    </row>
    <row r="24" spans="1:142" ht="99.95" customHeight="1" x14ac:dyDescent="0.15">
      <c r="A24" s="31" t="s">
        <v>304</v>
      </c>
      <c r="B24" s="32">
        <v>0</v>
      </c>
      <c r="C24" s="33" t="s">
        <v>270</v>
      </c>
      <c r="D24" s="31" t="s">
        <v>271</v>
      </c>
      <c r="E24" s="31" t="s">
        <v>305</v>
      </c>
      <c r="F24" s="31" t="s">
        <v>306</v>
      </c>
      <c r="G24" s="31" t="s">
        <v>307</v>
      </c>
      <c r="H24" s="31"/>
      <c r="I24" s="31" t="s">
        <v>308</v>
      </c>
      <c r="J24" s="43"/>
      <c r="K24" s="43"/>
      <c r="L24" s="13"/>
      <c r="M24" s="43"/>
      <c r="N24" s="13"/>
      <c r="O24" s="43"/>
      <c r="P24" s="43"/>
      <c r="Q24" s="43"/>
      <c r="R24" s="43"/>
      <c r="S24" s="43"/>
      <c r="T24" s="43"/>
      <c r="U24" s="31" t="s">
        <v>305</v>
      </c>
      <c r="V24" s="31" t="s">
        <v>141</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5">
        <v>0</v>
      </c>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24" t="s">
        <v>138</v>
      </c>
      <c r="DF24" s="24" t="s">
        <v>143</v>
      </c>
      <c r="DG24" s="24" t="s">
        <v>143</v>
      </c>
      <c r="DH24" s="24" t="s">
        <v>143</v>
      </c>
      <c r="DI24" s="24" t="s">
        <v>138</v>
      </c>
      <c r="DJ24" s="24" t="s">
        <v>143</v>
      </c>
      <c r="DK24" s="24" t="s">
        <v>143</v>
      </c>
      <c r="DL24" s="24" t="s">
        <v>143</v>
      </c>
      <c r="DM24" s="35"/>
      <c r="DN24" s="36">
        <f t="shared" si="0"/>
        <v>24</v>
      </c>
      <c r="DO24" s="36" t="str">
        <f t="shared" si="1"/>
        <v>千葉市就職相談室の見直し</v>
      </c>
      <c r="DP24" s="37"/>
      <c r="DQ24" s="38"/>
      <c r="DR24" s="39" t="s">
        <v>144</v>
      </c>
      <c r="EC24" s="15">
        <v>3</v>
      </c>
      <c r="ED24" s="15">
        <v>3</v>
      </c>
      <c r="EE24" s="30" t="s">
        <v>290</v>
      </c>
      <c r="EF24" s="30" t="s">
        <v>295</v>
      </c>
      <c r="EG24" s="30"/>
      <c r="EH24" s="30"/>
      <c r="EI24" s="30"/>
      <c r="EJ24" s="30"/>
      <c r="EK24" s="30"/>
      <c r="EL24" s="30" t="s">
        <v>146</v>
      </c>
    </row>
    <row r="25" spans="1:142" ht="99.95" customHeight="1" x14ac:dyDescent="0.15">
      <c r="A25" s="31" t="s">
        <v>309</v>
      </c>
      <c r="B25" s="32">
        <v>0</v>
      </c>
      <c r="C25" s="33" t="s">
        <v>270</v>
      </c>
      <c r="D25" s="31" t="s">
        <v>271</v>
      </c>
      <c r="E25" s="31" t="s">
        <v>310</v>
      </c>
      <c r="F25" s="31" t="s">
        <v>136</v>
      </c>
      <c r="G25" s="31" t="s">
        <v>311</v>
      </c>
      <c r="H25" s="31" t="s">
        <v>312</v>
      </c>
      <c r="I25" s="31" t="s">
        <v>313</v>
      </c>
      <c r="J25" s="43"/>
      <c r="K25" s="43"/>
      <c r="L25" s="13"/>
      <c r="M25" s="43"/>
      <c r="N25" s="13"/>
      <c r="O25" s="43"/>
      <c r="P25" s="43"/>
      <c r="Q25" s="43"/>
      <c r="R25" s="43"/>
      <c r="S25" s="43"/>
      <c r="T25" s="43"/>
      <c r="U25" s="31" t="s">
        <v>314</v>
      </c>
      <c r="V25" s="31" t="s">
        <v>141</v>
      </c>
      <c r="W25" s="31">
        <v>0</v>
      </c>
      <c r="X25" s="31">
        <v>0</v>
      </c>
      <c r="Y25" s="31">
        <v>0</v>
      </c>
      <c r="Z25" s="31">
        <v>0</v>
      </c>
      <c r="AA25" s="31" t="s">
        <v>315</v>
      </c>
      <c r="AB25" s="31" t="s">
        <v>141</v>
      </c>
      <c r="AC25" s="31">
        <v>0</v>
      </c>
      <c r="AD25" s="31">
        <v>0</v>
      </c>
      <c r="AE25" s="31">
        <v>0</v>
      </c>
      <c r="AF25" s="31">
        <v>0</v>
      </c>
      <c r="AG25" s="31">
        <v>0</v>
      </c>
      <c r="AH25" s="31">
        <v>0</v>
      </c>
      <c r="AI25" s="31">
        <v>0</v>
      </c>
      <c r="AJ25" s="31">
        <v>0</v>
      </c>
      <c r="AK25" s="31">
        <v>0</v>
      </c>
      <c r="AL25" s="35">
        <v>0</v>
      </c>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24" t="s">
        <v>138</v>
      </c>
      <c r="DF25" s="24" t="s">
        <v>143</v>
      </c>
      <c r="DG25" s="24" t="s">
        <v>143</v>
      </c>
      <c r="DH25" s="24" t="s">
        <v>143</v>
      </c>
      <c r="DI25" s="24" t="s">
        <v>138</v>
      </c>
      <c r="DJ25" s="24" t="s">
        <v>143</v>
      </c>
      <c r="DK25" s="24" t="s">
        <v>143</v>
      </c>
      <c r="DL25" s="24" t="s">
        <v>143</v>
      </c>
      <c r="DM25" s="35"/>
      <c r="DN25" s="36">
        <f t="shared" si="0"/>
        <v>25</v>
      </c>
      <c r="DO25" s="36" t="str">
        <f t="shared" si="1"/>
        <v>利用申込の受付方法の見直し</v>
      </c>
      <c r="DP25" s="37"/>
      <c r="DQ25" s="38"/>
      <c r="DR25" s="39" t="s">
        <v>144</v>
      </c>
      <c r="EE25" s="30" t="s">
        <v>290</v>
      </c>
      <c r="EF25" s="30" t="s">
        <v>295</v>
      </c>
      <c r="EG25" s="30"/>
      <c r="EH25" s="30"/>
      <c r="EI25" s="30"/>
      <c r="EJ25" s="30"/>
      <c r="EK25" s="30"/>
      <c r="EL25" s="30" t="s">
        <v>146</v>
      </c>
    </row>
    <row r="26" spans="1:142" ht="99.95" customHeight="1" x14ac:dyDescent="0.15">
      <c r="A26" s="31" t="s">
        <v>316</v>
      </c>
      <c r="B26" s="32">
        <v>0</v>
      </c>
      <c r="C26" s="33" t="s">
        <v>270</v>
      </c>
      <c r="D26" s="31" t="s">
        <v>317</v>
      </c>
      <c r="E26" s="31" t="s">
        <v>318</v>
      </c>
      <c r="F26" s="31" t="s">
        <v>225</v>
      </c>
      <c r="G26" s="31" t="s">
        <v>273</v>
      </c>
      <c r="H26" s="31"/>
      <c r="I26" s="31" t="s">
        <v>319</v>
      </c>
      <c r="J26" s="43"/>
      <c r="K26" s="43"/>
      <c r="L26" s="13"/>
      <c r="M26" s="43"/>
      <c r="N26" s="13"/>
      <c r="O26" s="43"/>
      <c r="P26" s="43"/>
      <c r="Q26" s="43"/>
      <c r="R26" s="43"/>
      <c r="S26" s="43"/>
      <c r="T26" s="43"/>
      <c r="U26" s="31" t="s">
        <v>320</v>
      </c>
      <c r="V26" s="31" t="s">
        <v>141</v>
      </c>
      <c r="W26" s="31">
        <v>0</v>
      </c>
      <c r="X26" s="31">
        <v>0</v>
      </c>
      <c r="Y26" s="31">
        <v>0</v>
      </c>
      <c r="Z26" s="31">
        <v>0</v>
      </c>
      <c r="AA26" s="31">
        <v>0</v>
      </c>
      <c r="AB26" s="31">
        <v>0</v>
      </c>
      <c r="AC26" s="31">
        <v>0</v>
      </c>
      <c r="AD26" s="31">
        <v>0</v>
      </c>
      <c r="AE26" s="31">
        <v>0</v>
      </c>
      <c r="AF26" s="31">
        <v>0</v>
      </c>
      <c r="AG26" s="31">
        <v>0</v>
      </c>
      <c r="AH26" s="31">
        <v>0</v>
      </c>
      <c r="AI26" s="31">
        <v>0</v>
      </c>
      <c r="AJ26" s="31">
        <v>0</v>
      </c>
      <c r="AK26" s="31">
        <v>0</v>
      </c>
      <c r="AL26" s="35">
        <v>0</v>
      </c>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24" t="s">
        <v>138</v>
      </c>
      <c r="DF26" s="24" t="s">
        <v>143</v>
      </c>
      <c r="DG26" s="24" t="s">
        <v>143</v>
      </c>
      <c r="DH26" s="24" t="s">
        <v>143</v>
      </c>
      <c r="DI26" s="24" t="s">
        <v>138</v>
      </c>
      <c r="DJ26" s="24" t="s">
        <v>143</v>
      </c>
      <c r="DK26" s="24" t="s">
        <v>143</v>
      </c>
      <c r="DL26" s="24" t="s">
        <v>143</v>
      </c>
      <c r="DM26" s="35"/>
      <c r="DN26" s="36">
        <f t="shared" si="0"/>
        <v>26</v>
      </c>
      <c r="DO26" s="36" t="str">
        <f t="shared" si="1"/>
        <v>電子決裁対象範囲の拡大</v>
      </c>
      <c r="DP26" s="37"/>
      <c r="DQ26" s="38"/>
      <c r="DR26" s="39" t="s">
        <v>144</v>
      </c>
      <c r="EE26" s="30" t="s">
        <v>145</v>
      </c>
      <c r="EF26" s="30" t="s">
        <v>191</v>
      </c>
      <c r="EG26" s="30" t="s">
        <v>146</v>
      </c>
      <c r="EH26" s="30"/>
      <c r="EI26" s="30" t="s">
        <v>192</v>
      </c>
      <c r="EJ26" s="30" t="s">
        <v>192</v>
      </c>
      <c r="EK26" s="30"/>
      <c r="EL26" s="30"/>
    </row>
    <row r="27" spans="1:142" ht="99.95" customHeight="1" x14ac:dyDescent="0.15">
      <c r="A27" s="31" t="s">
        <v>321</v>
      </c>
      <c r="B27" s="32">
        <v>0</v>
      </c>
      <c r="C27" s="33" t="s">
        <v>270</v>
      </c>
      <c r="D27" s="31" t="s">
        <v>317</v>
      </c>
      <c r="E27" s="31" t="s">
        <v>322</v>
      </c>
      <c r="F27" s="31" t="s">
        <v>225</v>
      </c>
      <c r="G27" s="31" t="s">
        <v>323</v>
      </c>
      <c r="H27" s="31"/>
      <c r="I27" s="31" t="s">
        <v>324</v>
      </c>
      <c r="J27" s="43"/>
      <c r="K27" s="43"/>
      <c r="L27" s="13"/>
      <c r="M27" s="43"/>
      <c r="N27" s="13"/>
      <c r="O27" s="43"/>
      <c r="P27" s="43"/>
      <c r="Q27" s="43"/>
      <c r="R27" s="43"/>
      <c r="S27" s="43"/>
      <c r="T27" s="43"/>
      <c r="U27" s="31" t="s">
        <v>325</v>
      </c>
      <c r="V27" s="31" t="s">
        <v>141</v>
      </c>
      <c r="W27" s="31">
        <v>0</v>
      </c>
      <c r="X27" s="31">
        <v>0</v>
      </c>
      <c r="Y27" s="31">
        <v>0</v>
      </c>
      <c r="Z27" s="31">
        <v>0</v>
      </c>
      <c r="AA27" s="31" t="s">
        <v>326</v>
      </c>
      <c r="AB27" s="31" t="s">
        <v>141</v>
      </c>
      <c r="AC27" s="31">
        <v>0</v>
      </c>
      <c r="AD27" s="31">
        <v>0</v>
      </c>
      <c r="AE27" s="31">
        <v>0</v>
      </c>
      <c r="AF27" s="31">
        <v>0</v>
      </c>
      <c r="AG27" s="31">
        <v>0</v>
      </c>
      <c r="AH27" s="31">
        <v>0</v>
      </c>
      <c r="AI27" s="31">
        <v>0</v>
      </c>
      <c r="AJ27" s="31">
        <v>0</v>
      </c>
      <c r="AK27" s="31">
        <v>0</v>
      </c>
      <c r="AL27" s="35">
        <v>0</v>
      </c>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24" t="s">
        <v>138</v>
      </c>
      <c r="DF27" s="24" t="s">
        <v>143</v>
      </c>
      <c r="DG27" s="24" t="s">
        <v>143</v>
      </c>
      <c r="DH27" s="24" t="s">
        <v>143</v>
      </c>
      <c r="DI27" s="24" t="s">
        <v>138</v>
      </c>
      <c r="DJ27" s="24" t="s">
        <v>143</v>
      </c>
      <c r="DK27" s="24" t="s">
        <v>143</v>
      </c>
      <c r="DL27" s="24" t="s">
        <v>143</v>
      </c>
      <c r="DM27" s="35"/>
      <c r="DN27" s="36">
        <f t="shared" si="0"/>
        <v>27</v>
      </c>
      <c r="DO27" s="36" t="str">
        <f t="shared" si="1"/>
        <v>情報戦略の推進体制の構築</v>
      </c>
      <c r="DP27" s="37"/>
      <c r="DQ27" s="38"/>
      <c r="DR27" s="39" t="s">
        <v>144</v>
      </c>
      <c r="EE27" s="30" t="s">
        <v>145</v>
      </c>
      <c r="EF27" s="30" t="s">
        <v>145</v>
      </c>
      <c r="EG27" s="30"/>
      <c r="EH27" s="30"/>
      <c r="EI27" s="30" t="s">
        <v>146</v>
      </c>
      <c r="EJ27" s="30"/>
      <c r="EK27" s="30"/>
      <c r="EL27" s="30"/>
    </row>
    <row r="28" spans="1:142" ht="99.95" customHeight="1" x14ac:dyDescent="0.15">
      <c r="A28" s="31" t="s">
        <v>327</v>
      </c>
      <c r="B28" s="32">
        <v>0</v>
      </c>
      <c r="C28" s="33" t="s">
        <v>270</v>
      </c>
      <c r="D28" s="31" t="s">
        <v>317</v>
      </c>
      <c r="E28" s="31" t="s">
        <v>328</v>
      </c>
      <c r="F28" s="31" t="s">
        <v>225</v>
      </c>
      <c r="G28" s="31" t="s">
        <v>323</v>
      </c>
      <c r="H28" s="31" t="s">
        <v>312</v>
      </c>
      <c r="I28" s="31" t="s">
        <v>329</v>
      </c>
      <c r="J28" s="34" t="s">
        <v>330</v>
      </c>
      <c r="K28" s="34" t="s">
        <v>331</v>
      </c>
      <c r="L28" s="29" t="s">
        <v>334</v>
      </c>
      <c r="M28" s="34" t="s">
        <v>332</v>
      </c>
      <c r="N28" s="29" t="s">
        <v>168</v>
      </c>
      <c r="O28" s="34" t="s">
        <v>138</v>
      </c>
      <c r="P28" s="34" t="s">
        <v>138</v>
      </c>
      <c r="Q28" s="34" t="s">
        <v>138</v>
      </c>
      <c r="R28" s="34" t="s">
        <v>138</v>
      </c>
      <c r="S28" s="34" t="s">
        <v>138</v>
      </c>
      <c r="T28" s="34" t="s">
        <v>138</v>
      </c>
      <c r="U28" s="31" t="s">
        <v>328</v>
      </c>
      <c r="V28" s="31" t="s">
        <v>141</v>
      </c>
      <c r="W28" s="31" t="s">
        <v>141</v>
      </c>
      <c r="X28" s="31" t="s">
        <v>141</v>
      </c>
      <c r="Y28" s="31" t="s">
        <v>141</v>
      </c>
      <c r="Z28" s="31">
        <v>0</v>
      </c>
      <c r="AA28" s="31" t="s">
        <v>333</v>
      </c>
      <c r="AB28" s="31">
        <v>0</v>
      </c>
      <c r="AC28" s="31" t="s">
        <v>141</v>
      </c>
      <c r="AD28" s="31" t="s">
        <v>142</v>
      </c>
      <c r="AE28" s="31" t="s">
        <v>142</v>
      </c>
      <c r="AF28" s="31">
        <v>0</v>
      </c>
      <c r="AG28" s="31">
        <v>0</v>
      </c>
      <c r="AH28" s="31">
        <v>0</v>
      </c>
      <c r="AI28" s="31">
        <v>0</v>
      </c>
      <c r="AJ28" s="31">
        <v>0</v>
      </c>
      <c r="AK28" s="31">
        <v>0</v>
      </c>
      <c r="AL28" s="35">
        <v>0</v>
      </c>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24" t="s">
        <v>138</v>
      </c>
      <c r="DF28" s="24" t="s">
        <v>143</v>
      </c>
      <c r="DG28" s="24" t="s">
        <v>143</v>
      </c>
      <c r="DH28" s="24" t="s">
        <v>143</v>
      </c>
      <c r="DI28" s="24" t="s">
        <v>138</v>
      </c>
      <c r="DJ28" s="24" t="s">
        <v>143</v>
      </c>
      <c r="DK28" s="24" t="s">
        <v>143</v>
      </c>
      <c r="DL28" s="24" t="s">
        <v>143</v>
      </c>
      <c r="DM28" s="35"/>
      <c r="DN28" s="36">
        <f t="shared" si="0"/>
        <v>28</v>
      </c>
      <c r="DO28" s="36" t="str">
        <f t="shared" si="1"/>
        <v>電子申請サービスの拡大</v>
      </c>
      <c r="DP28" s="37"/>
      <c r="DQ28" s="38"/>
      <c r="DR28" s="39" t="s">
        <v>144</v>
      </c>
      <c r="DW28" s="29" t="s">
        <v>334</v>
      </c>
      <c r="DX28" s="29" t="s">
        <v>168</v>
      </c>
      <c r="EE28" s="30" t="s">
        <v>290</v>
      </c>
      <c r="EF28" s="30" t="s">
        <v>191</v>
      </c>
      <c r="EG28" s="30" t="s">
        <v>146</v>
      </c>
      <c r="EH28" s="30"/>
      <c r="EI28" s="30" t="s">
        <v>192</v>
      </c>
      <c r="EJ28" s="30" t="s">
        <v>192</v>
      </c>
      <c r="EK28" s="30"/>
      <c r="EL28" s="30"/>
    </row>
    <row r="29" spans="1:142" ht="99.95" customHeight="1" x14ac:dyDescent="0.15">
      <c r="A29" s="31" t="s">
        <v>335</v>
      </c>
      <c r="B29" s="32">
        <v>0</v>
      </c>
      <c r="C29" s="33" t="s">
        <v>270</v>
      </c>
      <c r="D29" s="31" t="s">
        <v>317</v>
      </c>
      <c r="E29" s="31" t="s">
        <v>336</v>
      </c>
      <c r="F29" s="31" t="s">
        <v>225</v>
      </c>
      <c r="G29" s="31" t="s">
        <v>323</v>
      </c>
      <c r="H29" s="31" t="s">
        <v>312</v>
      </c>
      <c r="I29" s="31" t="s">
        <v>337</v>
      </c>
      <c r="J29" s="43"/>
      <c r="K29" s="43"/>
      <c r="L29" s="13"/>
      <c r="M29" s="43"/>
      <c r="N29" s="13"/>
      <c r="O29" s="43"/>
      <c r="P29" s="43"/>
      <c r="Q29" s="43"/>
      <c r="R29" s="43"/>
      <c r="S29" s="43"/>
      <c r="T29" s="43"/>
      <c r="U29" s="31" t="s">
        <v>338</v>
      </c>
      <c r="V29" s="31" t="s">
        <v>141</v>
      </c>
      <c r="W29" s="31" t="s">
        <v>141</v>
      </c>
      <c r="X29" s="31">
        <v>0</v>
      </c>
      <c r="Y29" s="31">
        <v>0</v>
      </c>
      <c r="Z29" s="31">
        <v>0</v>
      </c>
      <c r="AA29" s="31" t="s">
        <v>335</v>
      </c>
      <c r="AB29" s="31">
        <v>0</v>
      </c>
      <c r="AC29" s="31">
        <v>0</v>
      </c>
      <c r="AD29" s="31" t="s">
        <v>141</v>
      </c>
      <c r="AE29" s="31" t="s">
        <v>141</v>
      </c>
      <c r="AF29" s="31">
        <v>0</v>
      </c>
      <c r="AG29" s="31">
        <v>0</v>
      </c>
      <c r="AH29" s="31">
        <v>0</v>
      </c>
      <c r="AI29" s="31">
        <v>0</v>
      </c>
      <c r="AJ29" s="31">
        <v>0</v>
      </c>
      <c r="AK29" s="31">
        <v>0</v>
      </c>
      <c r="AL29" s="35">
        <v>0</v>
      </c>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24" t="s">
        <v>138</v>
      </c>
      <c r="DF29" s="24" t="s">
        <v>143</v>
      </c>
      <c r="DG29" s="24" t="s">
        <v>143</v>
      </c>
      <c r="DH29" s="24" t="s">
        <v>143</v>
      </c>
      <c r="DI29" s="24" t="s">
        <v>138</v>
      </c>
      <c r="DJ29" s="24" t="s">
        <v>143</v>
      </c>
      <c r="DK29" s="24" t="s">
        <v>143</v>
      </c>
      <c r="DL29" s="24" t="s">
        <v>143</v>
      </c>
      <c r="DM29" s="35"/>
      <c r="DN29" s="36">
        <f t="shared" si="0"/>
        <v>29</v>
      </c>
      <c r="DO29" s="36" t="str">
        <f t="shared" si="1"/>
        <v>インターネット申請割引の導入</v>
      </c>
      <c r="DP29" s="37"/>
      <c r="DQ29" s="38"/>
      <c r="DR29" s="39" t="s">
        <v>144</v>
      </c>
      <c r="EE29" s="30" t="s">
        <v>145</v>
      </c>
      <c r="EF29" s="30" t="s">
        <v>145</v>
      </c>
      <c r="EG29" s="30"/>
      <c r="EH29" s="30"/>
      <c r="EI29" s="30" t="s">
        <v>146</v>
      </c>
      <c r="EJ29" s="30"/>
      <c r="EK29" s="30"/>
      <c r="EL29" s="30"/>
    </row>
    <row r="30" spans="1:142" ht="99.95" customHeight="1" x14ac:dyDescent="0.15">
      <c r="A30" s="31" t="s">
        <v>339</v>
      </c>
      <c r="B30" s="49" t="s">
        <v>194</v>
      </c>
      <c r="C30" s="33" t="s">
        <v>270</v>
      </c>
      <c r="D30" s="31" t="s">
        <v>317</v>
      </c>
      <c r="E30" s="31" t="s">
        <v>340</v>
      </c>
      <c r="F30" s="31" t="s">
        <v>225</v>
      </c>
      <c r="G30" s="31" t="s">
        <v>323</v>
      </c>
      <c r="H30" s="31"/>
      <c r="I30" s="31" t="s">
        <v>341</v>
      </c>
      <c r="J30" s="34" t="s">
        <v>342</v>
      </c>
      <c r="K30" s="34" t="s">
        <v>343</v>
      </c>
      <c r="M30" s="34" t="s">
        <v>344</v>
      </c>
      <c r="O30" s="34" t="s">
        <v>138</v>
      </c>
      <c r="P30" s="34" t="s">
        <v>138</v>
      </c>
      <c r="Q30" s="34" t="s">
        <v>138</v>
      </c>
      <c r="R30" s="34" t="s">
        <v>138</v>
      </c>
      <c r="S30" s="34" t="s">
        <v>138</v>
      </c>
      <c r="T30" s="34" t="s">
        <v>138</v>
      </c>
      <c r="U30" s="31" t="s">
        <v>345</v>
      </c>
      <c r="V30" s="31">
        <v>0</v>
      </c>
      <c r="W30" s="31" t="s">
        <v>141</v>
      </c>
      <c r="X30" s="31">
        <v>0</v>
      </c>
      <c r="Y30" s="31">
        <v>0</v>
      </c>
      <c r="Z30" s="31">
        <v>0</v>
      </c>
      <c r="AA30" s="31" t="s">
        <v>346</v>
      </c>
      <c r="AB30" s="31">
        <v>0</v>
      </c>
      <c r="AC30" s="31">
        <v>0</v>
      </c>
      <c r="AD30" s="31" t="s">
        <v>141</v>
      </c>
      <c r="AE30" s="31" t="s">
        <v>141</v>
      </c>
      <c r="AF30" s="31">
        <v>0</v>
      </c>
      <c r="AG30" s="31">
        <v>0</v>
      </c>
      <c r="AH30" s="31">
        <v>0</v>
      </c>
      <c r="AI30" s="31">
        <v>0</v>
      </c>
      <c r="AJ30" s="31">
        <v>0</v>
      </c>
      <c r="AK30" s="31">
        <v>0</v>
      </c>
      <c r="AL30" s="35">
        <v>0</v>
      </c>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24" t="s">
        <v>138</v>
      </c>
      <c r="DF30" s="24" t="s">
        <v>143</v>
      </c>
      <c r="DG30" s="24" t="s">
        <v>143</v>
      </c>
      <c r="DH30" s="24" t="s">
        <v>143</v>
      </c>
      <c r="DI30" s="24" t="s">
        <v>138</v>
      </c>
      <c r="DJ30" s="24" t="s">
        <v>143</v>
      </c>
      <c r="DK30" s="24" t="s">
        <v>143</v>
      </c>
      <c r="DL30" s="24" t="s">
        <v>143</v>
      </c>
      <c r="DM30" s="35"/>
      <c r="DN30" s="36">
        <f t="shared" si="0"/>
        <v>30</v>
      </c>
      <c r="DO30" s="36" t="str">
        <f t="shared" si="1"/>
        <v>庁内情報システムの最適化</v>
      </c>
      <c r="DP30" s="37"/>
      <c r="DQ30" s="38"/>
      <c r="DR30" s="39" t="s">
        <v>144</v>
      </c>
      <c r="EE30" s="47"/>
      <c r="EF30" s="30" t="s">
        <v>347</v>
      </c>
      <c r="EG30" s="47"/>
      <c r="EH30" s="47"/>
      <c r="EI30" s="47"/>
      <c r="EJ30" s="30" t="s">
        <v>205</v>
      </c>
      <c r="EK30" s="47"/>
      <c r="EL30" s="47"/>
    </row>
    <row r="31" spans="1:142" ht="99.95" customHeight="1" x14ac:dyDescent="0.15">
      <c r="A31" s="31" t="s">
        <v>348</v>
      </c>
      <c r="B31" s="32">
        <v>0</v>
      </c>
      <c r="C31" s="33" t="s">
        <v>270</v>
      </c>
      <c r="D31" s="31" t="s">
        <v>317</v>
      </c>
      <c r="E31" s="31" t="s">
        <v>349</v>
      </c>
      <c r="F31" s="31" t="s">
        <v>225</v>
      </c>
      <c r="G31" s="31" t="s">
        <v>350</v>
      </c>
      <c r="H31" s="31"/>
      <c r="I31" s="31" t="s">
        <v>351</v>
      </c>
      <c r="J31" s="34" t="s">
        <v>352</v>
      </c>
      <c r="K31" s="34" t="s">
        <v>343</v>
      </c>
      <c r="M31" s="34" t="s">
        <v>344</v>
      </c>
      <c r="O31" s="34" t="s">
        <v>138</v>
      </c>
      <c r="P31" s="34" t="s">
        <v>138</v>
      </c>
      <c r="Q31" s="34" t="s">
        <v>138</v>
      </c>
      <c r="R31" s="34" t="s">
        <v>138</v>
      </c>
      <c r="S31" s="34" t="s">
        <v>138</v>
      </c>
      <c r="T31" s="34" t="s">
        <v>138</v>
      </c>
      <c r="U31" s="31" t="s">
        <v>353</v>
      </c>
      <c r="V31" s="31">
        <v>0</v>
      </c>
      <c r="W31" s="31" t="s">
        <v>141</v>
      </c>
      <c r="X31" s="31">
        <v>0</v>
      </c>
      <c r="Y31" s="31">
        <v>0</v>
      </c>
      <c r="Z31" s="31">
        <v>0</v>
      </c>
      <c r="AA31" s="31" t="s">
        <v>354</v>
      </c>
      <c r="AB31" s="31">
        <v>0</v>
      </c>
      <c r="AC31" s="31">
        <v>0</v>
      </c>
      <c r="AD31" s="31" t="s">
        <v>141</v>
      </c>
      <c r="AE31" s="31" t="s">
        <v>141</v>
      </c>
      <c r="AF31" s="31">
        <v>0</v>
      </c>
      <c r="AG31" s="31">
        <v>0</v>
      </c>
      <c r="AH31" s="31">
        <v>0</v>
      </c>
      <c r="AI31" s="31">
        <v>0</v>
      </c>
      <c r="AJ31" s="31">
        <v>0</v>
      </c>
      <c r="AK31" s="31">
        <v>0</v>
      </c>
      <c r="AL31" s="35">
        <v>0</v>
      </c>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24" t="s">
        <v>138</v>
      </c>
      <c r="DF31" s="24" t="s">
        <v>143</v>
      </c>
      <c r="DG31" s="24" t="s">
        <v>143</v>
      </c>
      <c r="DH31" s="24" t="s">
        <v>143</v>
      </c>
      <c r="DI31" s="24" t="s">
        <v>138</v>
      </c>
      <c r="DJ31" s="24" t="s">
        <v>143</v>
      </c>
      <c r="DK31" s="24" t="s">
        <v>143</v>
      </c>
      <c r="DL31" s="24" t="s">
        <v>143</v>
      </c>
      <c r="DM31" s="35"/>
      <c r="DN31" s="36">
        <f t="shared" si="0"/>
        <v>31</v>
      </c>
      <c r="DO31" s="36" t="str">
        <f t="shared" si="1"/>
        <v>レガシーシステムの見直し</v>
      </c>
      <c r="DP31" s="37"/>
      <c r="DQ31" s="38"/>
      <c r="DR31" s="39" t="s">
        <v>144</v>
      </c>
      <c r="EE31" s="30" t="s">
        <v>145</v>
      </c>
      <c r="EF31" s="30" t="s">
        <v>145</v>
      </c>
      <c r="EG31" s="30"/>
      <c r="EH31" s="30"/>
      <c r="EI31" s="30" t="s">
        <v>146</v>
      </c>
      <c r="EJ31" s="30" t="s">
        <v>192</v>
      </c>
      <c r="EK31" s="30"/>
      <c r="EL31" s="30"/>
    </row>
    <row r="32" spans="1:142" ht="99.95" customHeight="1" x14ac:dyDescent="0.15">
      <c r="A32" s="31" t="s">
        <v>355</v>
      </c>
      <c r="B32" s="32">
        <v>0</v>
      </c>
      <c r="C32" s="33" t="s">
        <v>270</v>
      </c>
      <c r="D32" s="31" t="s">
        <v>317</v>
      </c>
      <c r="E32" s="31" t="s">
        <v>356</v>
      </c>
      <c r="F32" s="31" t="s">
        <v>136</v>
      </c>
      <c r="G32" s="31" t="s">
        <v>231</v>
      </c>
      <c r="H32" s="31" t="s">
        <v>210</v>
      </c>
      <c r="I32" s="31" t="s">
        <v>357</v>
      </c>
      <c r="J32" s="34" t="s">
        <v>358</v>
      </c>
      <c r="K32" s="34" t="s">
        <v>359</v>
      </c>
      <c r="L32" s="29" t="s">
        <v>167</v>
      </c>
      <c r="M32" s="34" t="s">
        <v>360</v>
      </c>
      <c r="N32" s="29" t="s">
        <v>168</v>
      </c>
      <c r="O32" s="34" t="s">
        <v>138</v>
      </c>
      <c r="P32" s="34" t="s">
        <v>138</v>
      </c>
      <c r="Q32" s="34" t="s">
        <v>138</v>
      </c>
      <c r="R32" s="34" t="s">
        <v>138</v>
      </c>
      <c r="S32" s="34" t="s">
        <v>138</v>
      </c>
      <c r="T32" s="34" t="s">
        <v>138</v>
      </c>
      <c r="U32" s="31" t="s">
        <v>361</v>
      </c>
      <c r="V32" s="31" t="s">
        <v>141</v>
      </c>
      <c r="W32" s="31" t="s">
        <v>142</v>
      </c>
      <c r="X32" s="31" t="s">
        <v>142</v>
      </c>
      <c r="Y32" s="31" t="s">
        <v>142</v>
      </c>
      <c r="Z32" s="31">
        <v>0</v>
      </c>
      <c r="AA32" s="31" t="s">
        <v>362</v>
      </c>
      <c r="AB32" s="31">
        <v>0</v>
      </c>
      <c r="AC32" s="31" t="s">
        <v>141</v>
      </c>
      <c r="AD32" s="31" t="s">
        <v>142</v>
      </c>
      <c r="AE32" s="31" t="s">
        <v>142</v>
      </c>
      <c r="AF32" s="31">
        <v>0</v>
      </c>
      <c r="AG32" s="31">
        <v>0</v>
      </c>
      <c r="AH32" s="31">
        <v>0</v>
      </c>
      <c r="AI32" s="31">
        <v>0</v>
      </c>
      <c r="AJ32" s="31">
        <v>0</v>
      </c>
      <c r="AK32" s="31">
        <v>0</v>
      </c>
      <c r="AL32" s="35">
        <v>0</v>
      </c>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24" t="s">
        <v>138</v>
      </c>
      <c r="DF32" s="24" t="s">
        <v>143</v>
      </c>
      <c r="DG32" s="24" t="s">
        <v>143</v>
      </c>
      <c r="DH32" s="24" t="s">
        <v>143</v>
      </c>
      <c r="DI32" s="24" t="s">
        <v>138</v>
      </c>
      <c r="DJ32" s="24" t="s">
        <v>143</v>
      </c>
      <c r="DK32" s="24" t="s">
        <v>143</v>
      </c>
      <c r="DL32" s="24" t="s">
        <v>143</v>
      </c>
      <c r="DM32" s="35"/>
      <c r="DN32" s="36">
        <f t="shared" si="0"/>
        <v>32</v>
      </c>
      <c r="DO32" s="36" t="str">
        <f t="shared" si="1"/>
        <v>ホームページのリニューアル</v>
      </c>
      <c r="DP32" s="37"/>
      <c r="DQ32" s="38"/>
      <c r="DR32" s="39" t="s">
        <v>144</v>
      </c>
      <c r="DW32" s="29" t="s">
        <v>167</v>
      </c>
      <c r="DX32" s="29" t="s">
        <v>168</v>
      </c>
      <c r="EE32" s="30" t="s">
        <v>145</v>
      </c>
      <c r="EF32" s="30" t="s">
        <v>145</v>
      </c>
      <c r="EG32" s="30"/>
      <c r="EH32" s="30"/>
      <c r="EI32" s="30" t="s">
        <v>146</v>
      </c>
      <c r="EJ32" s="30" t="s">
        <v>192</v>
      </c>
      <c r="EK32" s="30"/>
      <c r="EL32" s="30"/>
    </row>
    <row r="33" spans="1:142" ht="99.95" customHeight="1" x14ac:dyDescent="0.15">
      <c r="A33" s="31" t="s">
        <v>363</v>
      </c>
      <c r="B33" s="32">
        <v>0</v>
      </c>
      <c r="C33" s="33" t="s">
        <v>270</v>
      </c>
      <c r="D33" s="31" t="s">
        <v>317</v>
      </c>
      <c r="E33" s="31" t="s">
        <v>364</v>
      </c>
      <c r="F33" s="31" t="s">
        <v>136</v>
      </c>
      <c r="G33" s="31" t="s">
        <v>244</v>
      </c>
      <c r="H33" s="31"/>
      <c r="I33" s="31" t="s">
        <v>365</v>
      </c>
      <c r="J33" s="34" t="s">
        <v>366</v>
      </c>
      <c r="K33" s="34" t="s">
        <v>367</v>
      </c>
      <c r="L33" s="29" t="s">
        <v>167</v>
      </c>
      <c r="M33" s="34" t="s">
        <v>368</v>
      </c>
      <c r="N33" s="29" t="s">
        <v>168</v>
      </c>
      <c r="O33" s="34" t="s">
        <v>138</v>
      </c>
      <c r="P33" s="34" t="s">
        <v>138</v>
      </c>
      <c r="Q33" s="34" t="s">
        <v>138</v>
      </c>
      <c r="R33" s="34" t="s">
        <v>138</v>
      </c>
      <c r="S33" s="34" t="s">
        <v>138</v>
      </c>
      <c r="T33" s="34" t="s">
        <v>138</v>
      </c>
      <c r="U33" s="31" t="s">
        <v>369</v>
      </c>
      <c r="V33" s="31">
        <v>0</v>
      </c>
      <c r="W33" s="31">
        <v>0</v>
      </c>
      <c r="X33" s="31" t="s">
        <v>141</v>
      </c>
      <c r="Y33" s="31" t="s">
        <v>142</v>
      </c>
      <c r="Z33" s="31">
        <v>0</v>
      </c>
      <c r="AA33" s="31" t="s">
        <v>370</v>
      </c>
      <c r="AB33" s="31">
        <v>0</v>
      </c>
      <c r="AC33" s="31">
        <v>0</v>
      </c>
      <c r="AD33" s="31" t="s">
        <v>141</v>
      </c>
      <c r="AE33" s="31" t="s">
        <v>142</v>
      </c>
      <c r="AF33" s="31">
        <v>0</v>
      </c>
      <c r="AG33" s="31">
        <v>0</v>
      </c>
      <c r="AH33" s="31">
        <v>0</v>
      </c>
      <c r="AI33" s="31">
        <v>0</v>
      </c>
      <c r="AJ33" s="31">
        <v>0</v>
      </c>
      <c r="AK33" s="31">
        <v>0</v>
      </c>
      <c r="AL33" s="35">
        <v>0</v>
      </c>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24" t="s">
        <v>138</v>
      </c>
      <c r="DF33" s="24" t="s">
        <v>143</v>
      </c>
      <c r="DG33" s="24" t="s">
        <v>143</v>
      </c>
      <c r="DH33" s="24" t="s">
        <v>143</v>
      </c>
      <c r="DI33" s="24" t="s">
        <v>138</v>
      </c>
      <c r="DJ33" s="24" t="s">
        <v>143</v>
      </c>
      <c r="DK33" s="24" t="s">
        <v>143</v>
      </c>
      <c r="DL33" s="24" t="s">
        <v>143</v>
      </c>
      <c r="DM33" s="35"/>
      <c r="DN33" s="36">
        <f t="shared" si="0"/>
        <v>33</v>
      </c>
      <c r="DO33" s="36" t="str">
        <f t="shared" si="1"/>
        <v>市役所コールセンターの拡充</v>
      </c>
      <c r="DP33" s="37"/>
      <c r="DQ33" s="38"/>
      <c r="DR33" s="39" t="s">
        <v>144</v>
      </c>
      <c r="DW33" s="29" t="s">
        <v>167</v>
      </c>
      <c r="DX33" s="29" t="s">
        <v>168</v>
      </c>
      <c r="EE33" s="30" t="s">
        <v>290</v>
      </c>
      <c r="EF33" s="30" t="s">
        <v>371</v>
      </c>
      <c r="EG33" s="30"/>
      <c r="EH33" s="30"/>
      <c r="EI33" s="30" t="s">
        <v>372</v>
      </c>
      <c r="EJ33" s="30" t="s">
        <v>192</v>
      </c>
      <c r="EK33" s="30"/>
      <c r="EL33" s="30"/>
    </row>
    <row r="34" spans="1:142" ht="99.95" customHeight="1" x14ac:dyDescent="0.15">
      <c r="A34" s="31" t="s">
        <v>373</v>
      </c>
      <c r="B34" s="32">
        <v>0</v>
      </c>
      <c r="C34" s="33" t="s">
        <v>270</v>
      </c>
      <c r="D34" s="31" t="s">
        <v>317</v>
      </c>
      <c r="E34" s="31" t="s">
        <v>374</v>
      </c>
      <c r="F34" s="31" t="s">
        <v>375</v>
      </c>
      <c r="G34" s="31" t="s">
        <v>376</v>
      </c>
      <c r="H34" s="31"/>
      <c r="I34" s="31" t="s">
        <v>377</v>
      </c>
      <c r="J34" s="43"/>
      <c r="K34" s="43"/>
      <c r="L34" s="13"/>
      <c r="M34" s="43"/>
      <c r="N34" s="13"/>
      <c r="O34" s="43"/>
      <c r="P34" s="43"/>
      <c r="Q34" s="43"/>
      <c r="R34" s="43"/>
      <c r="S34" s="43"/>
      <c r="T34" s="43"/>
      <c r="U34" s="31" t="s">
        <v>374</v>
      </c>
      <c r="V34" s="31" t="s">
        <v>141</v>
      </c>
      <c r="W34" s="31" t="s">
        <v>142</v>
      </c>
      <c r="X34" s="31" t="s">
        <v>142</v>
      </c>
      <c r="Y34" s="31" t="s">
        <v>142</v>
      </c>
      <c r="Z34" s="31">
        <v>0</v>
      </c>
      <c r="AA34" s="31">
        <v>0</v>
      </c>
      <c r="AB34" s="31">
        <v>0</v>
      </c>
      <c r="AC34" s="31">
        <v>0</v>
      </c>
      <c r="AD34" s="31">
        <v>0</v>
      </c>
      <c r="AE34" s="31">
        <v>0</v>
      </c>
      <c r="AF34" s="31">
        <v>0</v>
      </c>
      <c r="AG34" s="31">
        <v>0</v>
      </c>
      <c r="AH34" s="31">
        <v>0</v>
      </c>
      <c r="AI34" s="31">
        <v>0</v>
      </c>
      <c r="AJ34" s="31">
        <v>0</v>
      </c>
      <c r="AK34" s="31">
        <v>0</v>
      </c>
      <c r="AL34" s="35">
        <v>0</v>
      </c>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24" t="s">
        <v>138</v>
      </c>
      <c r="DF34" s="24" t="s">
        <v>143</v>
      </c>
      <c r="DG34" s="24" t="s">
        <v>143</v>
      </c>
      <c r="DH34" s="24" t="s">
        <v>143</v>
      </c>
      <c r="DI34" s="24" t="s">
        <v>138</v>
      </c>
      <c r="DJ34" s="24" t="s">
        <v>143</v>
      </c>
      <c r="DK34" s="24" t="s">
        <v>143</v>
      </c>
      <c r="DL34" s="24" t="s">
        <v>143</v>
      </c>
      <c r="DM34" s="35"/>
      <c r="DN34" s="36">
        <f t="shared" si="0"/>
        <v>34</v>
      </c>
      <c r="DO34" s="36" t="str">
        <f t="shared" si="1"/>
        <v>子育てマップの作成</v>
      </c>
      <c r="DP34" s="37"/>
      <c r="DQ34" s="38"/>
      <c r="DR34" s="39" t="s">
        <v>144</v>
      </c>
      <c r="EE34" s="30" t="s">
        <v>157</v>
      </c>
      <c r="EF34" s="30" t="s">
        <v>158</v>
      </c>
      <c r="EG34" s="30"/>
      <c r="EH34" s="30"/>
      <c r="EI34" s="30"/>
      <c r="EJ34" s="30" t="s">
        <v>146</v>
      </c>
      <c r="EK34" s="30"/>
      <c r="EL34" s="30"/>
    </row>
    <row r="35" spans="1:142" ht="99.95" customHeight="1" x14ac:dyDescent="0.15">
      <c r="A35" s="31" t="s">
        <v>378</v>
      </c>
      <c r="B35" s="49" t="s">
        <v>194</v>
      </c>
      <c r="C35" s="33" t="s">
        <v>270</v>
      </c>
      <c r="D35" s="31" t="s">
        <v>317</v>
      </c>
      <c r="E35" s="31" t="s">
        <v>379</v>
      </c>
      <c r="F35" s="31" t="s">
        <v>380</v>
      </c>
      <c r="G35" s="31" t="s">
        <v>381</v>
      </c>
      <c r="H35" s="31"/>
      <c r="I35" s="31" t="s">
        <v>382</v>
      </c>
      <c r="J35" s="34" t="s">
        <v>383</v>
      </c>
      <c r="K35" s="34" t="s">
        <v>343</v>
      </c>
      <c r="L35" s="29" t="s">
        <v>388</v>
      </c>
      <c r="M35" s="34" t="s">
        <v>384</v>
      </c>
      <c r="N35" s="29" t="s">
        <v>389</v>
      </c>
      <c r="O35" s="34" t="s">
        <v>138</v>
      </c>
      <c r="P35" s="34" t="s">
        <v>138</v>
      </c>
      <c r="Q35" s="34" t="s">
        <v>138</v>
      </c>
      <c r="R35" s="34" t="s">
        <v>138</v>
      </c>
      <c r="S35" s="34" t="s">
        <v>138</v>
      </c>
      <c r="T35" s="34" t="s">
        <v>138</v>
      </c>
      <c r="U35" s="31" t="s">
        <v>385</v>
      </c>
      <c r="V35" s="31" t="s">
        <v>141</v>
      </c>
      <c r="W35" s="31" t="s">
        <v>142</v>
      </c>
      <c r="X35" s="31" t="s">
        <v>142</v>
      </c>
      <c r="Y35" s="31" t="s">
        <v>142</v>
      </c>
      <c r="Z35" s="31">
        <v>0</v>
      </c>
      <c r="AA35" s="31" t="s">
        <v>386</v>
      </c>
      <c r="AB35" s="31">
        <v>0</v>
      </c>
      <c r="AC35" s="31" t="s">
        <v>141</v>
      </c>
      <c r="AD35" s="31" t="s">
        <v>142</v>
      </c>
      <c r="AE35" s="31" t="s">
        <v>142</v>
      </c>
      <c r="AF35" s="31">
        <v>0</v>
      </c>
      <c r="AG35" s="31" t="s">
        <v>387</v>
      </c>
      <c r="AH35" s="31">
        <v>0</v>
      </c>
      <c r="AI35" s="31">
        <v>0</v>
      </c>
      <c r="AJ35" s="31" t="s">
        <v>141</v>
      </c>
      <c r="AK35" s="31" t="s">
        <v>142</v>
      </c>
      <c r="AL35" s="35">
        <v>0</v>
      </c>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24" t="s">
        <v>138</v>
      </c>
      <c r="DF35" s="24" t="s">
        <v>143</v>
      </c>
      <c r="DG35" s="24" t="s">
        <v>143</v>
      </c>
      <c r="DH35" s="24" t="s">
        <v>143</v>
      </c>
      <c r="DI35" s="24" t="s">
        <v>138</v>
      </c>
      <c r="DJ35" s="24" t="s">
        <v>143</v>
      </c>
      <c r="DK35" s="24" t="s">
        <v>143</v>
      </c>
      <c r="DL35" s="24" t="s">
        <v>143</v>
      </c>
      <c r="DM35" s="35"/>
      <c r="DN35" s="36">
        <f t="shared" si="0"/>
        <v>35</v>
      </c>
      <c r="DO35" s="36" t="str">
        <f t="shared" si="1"/>
        <v>ちば電子調達システムの利用</v>
      </c>
      <c r="DP35" s="37"/>
      <c r="DQ35" s="38"/>
      <c r="DR35" s="39" t="s">
        <v>144</v>
      </c>
      <c r="DW35" s="29" t="s">
        <v>388</v>
      </c>
      <c r="DX35" s="29" t="s">
        <v>389</v>
      </c>
      <c r="EE35" s="47"/>
      <c r="EF35" s="47" t="s">
        <v>221</v>
      </c>
      <c r="EG35" s="47"/>
      <c r="EH35" s="47"/>
      <c r="EI35" s="47"/>
      <c r="EJ35" s="47"/>
      <c r="EK35" s="47"/>
      <c r="EL35" s="47" t="s">
        <v>205</v>
      </c>
    </row>
    <row r="36" spans="1:142" ht="99.95" customHeight="1" x14ac:dyDescent="0.15">
      <c r="A36" s="31" t="s">
        <v>390</v>
      </c>
      <c r="B36" s="32">
        <v>0</v>
      </c>
      <c r="C36" s="33" t="s">
        <v>270</v>
      </c>
      <c r="D36" s="31" t="s">
        <v>317</v>
      </c>
      <c r="E36" s="31" t="s">
        <v>391</v>
      </c>
      <c r="F36" s="31" t="s">
        <v>392</v>
      </c>
      <c r="G36" s="31"/>
      <c r="H36" s="31"/>
      <c r="I36" s="31" t="s">
        <v>393</v>
      </c>
      <c r="J36" s="43"/>
      <c r="K36" s="43"/>
      <c r="L36" s="13"/>
      <c r="M36" s="43"/>
      <c r="N36" s="13"/>
      <c r="O36" s="43"/>
      <c r="P36" s="43"/>
      <c r="Q36" s="43"/>
      <c r="R36" s="43"/>
      <c r="S36" s="43"/>
      <c r="T36" s="43"/>
      <c r="U36" s="31" t="s">
        <v>391</v>
      </c>
      <c r="V36" s="31">
        <v>0</v>
      </c>
      <c r="W36" s="31">
        <v>0</v>
      </c>
      <c r="X36" s="31">
        <v>0</v>
      </c>
      <c r="Y36" s="31" t="s">
        <v>141</v>
      </c>
      <c r="Z36" s="31">
        <v>0</v>
      </c>
      <c r="AA36" s="31">
        <v>0</v>
      </c>
      <c r="AB36" s="31">
        <v>0</v>
      </c>
      <c r="AC36" s="31">
        <v>0</v>
      </c>
      <c r="AD36" s="31">
        <v>0</v>
      </c>
      <c r="AE36" s="31">
        <v>0</v>
      </c>
      <c r="AF36" s="31">
        <v>0</v>
      </c>
      <c r="AG36" s="31">
        <v>0</v>
      </c>
      <c r="AH36" s="31">
        <v>0</v>
      </c>
      <c r="AI36" s="31">
        <v>0</v>
      </c>
      <c r="AJ36" s="31">
        <v>0</v>
      </c>
      <c r="AK36" s="31">
        <v>0</v>
      </c>
      <c r="AL36" s="35">
        <v>0</v>
      </c>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24" t="s">
        <v>138</v>
      </c>
      <c r="DF36" s="24" t="s">
        <v>143</v>
      </c>
      <c r="DG36" s="24" t="s">
        <v>143</v>
      </c>
      <c r="DH36" s="24" t="s">
        <v>143</v>
      </c>
      <c r="DI36" s="24" t="s">
        <v>138</v>
      </c>
      <c r="DJ36" s="24" t="s">
        <v>143</v>
      </c>
      <c r="DK36" s="24" t="s">
        <v>143</v>
      </c>
      <c r="DL36" s="24" t="s">
        <v>143</v>
      </c>
      <c r="DM36" s="35"/>
      <c r="DN36" s="36">
        <f t="shared" si="0"/>
        <v>36</v>
      </c>
      <c r="DO36" s="36" t="str">
        <f t="shared" si="1"/>
        <v>投票管理システムの導入</v>
      </c>
      <c r="DP36" s="37"/>
      <c r="DQ36" s="38"/>
      <c r="DR36" s="39" t="s">
        <v>144</v>
      </c>
      <c r="EE36" s="30" t="s">
        <v>157</v>
      </c>
      <c r="EF36" s="30" t="s">
        <v>191</v>
      </c>
      <c r="EG36" s="30" t="s">
        <v>146</v>
      </c>
      <c r="EH36" s="30"/>
      <c r="EI36" s="30"/>
      <c r="EJ36" s="30" t="s">
        <v>192</v>
      </c>
      <c r="EK36" s="30"/>
      <c r="EL36" s="30"/>
    </row>
    <row r="37" spans="1:142" s="13" customFormat="1" ht="99.95" customHeight="1" x14ac:dyDescent="0.15">
      <c r="A37" s="40" t="s">
        <v>394</v>
      </c>
      <c r="B37" s="48">
        <v>0</v>
      </c>
      <c r="C37" s="42" t="s">
        <v>270</v>
      </c>
      <c r="D37" s="40" t="s">
        <v>395</v>
      </c>
      <c r="E37" s="40" t="s">
        <v>396</v>
      </c>
      <c r="F37" s="40" t="s">
        <v>225</v>
      </c>
      <c r="G37" s="40" t="s">
        <v>397</v>
      </c>
      <c r="H37" s="40" t="s">
        <v>210</v>
      </c>
      <c r="I37" s="40" t="s">
        <v>398</v>
      </c>
      <c r="J37" s="43" t="s">
        <v>399</v>
      </c>
      <c r="K37" s="43" t="s">
        <v>400</v>
      </c>
      <c r="L37" s="13" t="s">
        <v>179</v>
      </c>
      <c r="M37" s="43" t="s">
        <v>401</v>
      </c>
      <c r="N37" s="13" t="s">
        <v>403</v>
      </c>
      <c r="O37" s="34" t="s">
        <v>138</v>
      </c>
      <c r="P37" s="34" t="s">
        <v>138</v>
      </c>
      <c r="Q37" s="34" t="s">
        <v>138</v>
      </c>
      <c r="R37" s="34" t="s">
        <v>138</v>
      </c>
      <c r="S37" s="34" t="s">
        <v>138</v>
      </c>
      <c r="T37" s="34" t="s">
        <v>138</v>
      </c>
      <c r="U37" s="40" t="s">
        <v>402</v>
      </c>
      <c r="V37" s="40" t="s">
        <v>141</v>
      </c>
      <c r="W37" s="40" t="s">
        <v>141</v>
      </c>
      <c r="X37" s="40">
        <v>0</v>
      </c>
      <c r="Y37" s="40">
        <v>0</v>
      </c>
      <c r="Z37" s="40">
        <v>0</v>
      </c>
      <c r="AA37" s="40">
        <v>0</v>
      </c>
      <c r="AB37" s="40">
        <v>0</v>
      </c>
      <c r="AC37" s="40">
        <v>0</v>
      </c>
      <c r="AD37" s="40">
        <v>0</v>
      </c>
      <c r="AE37" s="40">
        <v>0</v>
      </c>
      <c r="AF37" s="40">
        <v>0</v>
      </c>
      <c r="AG37" s="40">
        <v>0</v>
      </c>
      <c r="AH37" s="40">
        <v>0</v>
      </c>
      <c r="AI37" s="40">
        <v>0</v>
      </c>
      <c r="AJ37" s="40">
        <v>0</v>
      </c>
      <c r="AK37" s="40">
        <v>0</v>
      </c>
      <c r="AL37" s="44">
        <v>0</v>
      </c>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25" t="s">
        <v>138</v>
      </c>
      <c r="DF37" s="25" t="s">
        <v>143</v>
      </c>
      <c r="DG37" s="25" t="s">
        <v>143</v>
      </c>
      <c r="DH37" s="25" t="s">
        <v>143</v>
      </c>
      <c r="DI37" s="25" t="s">
        <v>138</v>
      </c>
      <c r="DJ37" s="25" t="s">
        <v>143</v>
      </c>
      <c r="DK37" s="25" t="s">
        <v>143</v>
      </c>
      <c r="DL37" s="25" t="s">
        <v>143</v>
      </c>
      <c r="DM37" s="44"/>
      <c r="DN37" s="39">
        <f t="shared" si="0"/>
        <v>37</v>
      </c>
      <c r="DO37" s="39" t="str">
        <f t="shared" si="1"/>
        <v>附属機関議事録のホームページによる公開</v>
      </c>
      <c r="DP37" s="45"/>
      <c r="DQ37" s="46"/>
      <c r="DR37" s="39" t="s">
        <v>144</v>
      </c>
      <c r="DW37" s="13" t="s">
        <v>179</v>
      </c>
      <c r="DX37" s="13" t="s">
        <v>403</v>
      </c>
      <c r="EE37" s="30" t="s">
        <v>157</v>
      </c>
      <c r="EF37" s="30" t="s">
        <v>191</v>
      </c>
      <c r="EG37" s="30" t="s">
        <v>146</v>
      </c>
      <c r="EH37" s="30"/>
      <c r="EI37" s="30"/>
      <c r="EJ37" s="30"/>
      <c r="EK37" s="30"/>
      <c r="EL37" s="30"/>
    </row>
    <row r="38" spans="1:142" s="13" customFormat="1" ht="99.95" customHeight="1" x14ac:dyDescent="0.15">
      <c r="A38" s="40" t="s">
        <v>404</v>
      </c>
      <c r="B38" s="48">
        <v>0</v>
      </c>
      <c r="C38" s="42" t="s">
        <v>270</v>
      </c>
      <c r="D38" s="40" t="s">
        <v>395</v>
      </c>
      <c r="E38" s="40" t="s">
        <v>405</v>
      </c>
      <c r="F38" s="40" t="s">
        <v>225</v>
      </c>
      <c r="G38" s="40" t="s">
        <v>397</v>
      </c>
      <c r="H38" s="40" t="s">
        <v>210</v>
      </c>
      <c r="I38" s="40" t="s">
        <v>406</v>
      </c>
      <c r="J38" s="43"/>
      <c r="K38" s="43"/>
      <c r="M38" s="43"/>
      <c r="O38" s="43"/>
      <c r="P38" s="43"/>
      <c r="Q38" s="43"/>
      <c r="R38" s="43"/>
      <c r="S38" s="43"/>
      <c r="T38" s="43"/>
      <c r="U38" s="40" t="s">
        <v>407</v>
      </c>
      <c r="V38" s="40">
        <v>0</v>
      </c>
      <c r="W38" s="40" t="s">
        <v>141</v>
      </c>
      <c r="X38" s="40" t="s">
        <v>142</v>
      </c>
      <c r="Y38" s="40" t="s">
        <v>142</v>
      </c>
      <c r="Z38" s="40">
        <v>0</v>
      </c>
      <c r="AA38" s="40">
        <v>0</v>
      </c>
      <c r="AB38" s="40">
        <v>0</v>
      </c>
      <c r="AC38" s="40">
        <v>0</v>
      </c>
      <c r="AD38" s="40">
        <v>0</v>
      </c>
      <c r="AE38" s="40">
        <v>0</v>
      </c>
      <c r="AF38" s="40">
        <v>0</v>
      </c>
      <c r="AG38" s="40">
        <v>0</v>
      </c>
      <c r="AH38" s="40">
        <v>0</v>
      </c>
      <c r="AI38" s="40">
        <v>0</v>
      </c>
      <c r="AJ38" s="40">
        <v>0</v>
      </c>
      <c r="AK38" s="40">
        <v>0</v>
      </c>
      <c r="AL38" s="44">
        <v>0</v>
      </c>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25" t="s">
        <v>138</v>
      </c>
      <c r="DF38" s="25" t="s">
        <v>143</v>
      </c>
      <c r="DG38" s="25" t="s">
        <v>143</v>
      </c>
      <c r="DH38" s="25" t="s">
        <v>143</v>
      </c>
      <c r="DI38" s="25" t="s">
        <v>138</v>
      </c>
      <c r="DJ38" s="25" t="s">
        <v>143</v>
      </c>
      <c r="DK38" s="25" t="s">
        <v>143</v>
      </c>
      <c r="DL38" s="25" t="s">
        <v>143</v>
      </c>
      <c r="DM38" s="44"/>
      <c r="DN38" s="39">
        <f t="shared" si="0"/>
        <v>38</v>
      </c>
      <c r="DO38" s="39" t="str">
        <f t="shared" si="1"/>
        <v>職員に対する要望等に関する文書の保存と公表</v>
      </c>
      <c r="DP38" s="45"/>
      <c r="DQ38" s="46"/>
      <c r="DR38" s="39" t="s">
        <v>144</v>
      </c>
      <c r="EC38" s="13">
        <v>2</v>
      </c>
      <c r="ED38" s="13">
        <v>4</v>
      </c>
      <c r="EE38" s="30" t="s">
        <v>145</v>
      </c>
      <c r="EF38" s="30" t="s">
        <v>145</v>
      </c>
      <c r="EG38" s="30"/>
      <c r="EH38" s="30"/>
      <c r="EI38" s="30" t="s">
        <v>146</v>
      </c>
      <c r="EJ38" s="30"/>
      <c r="EK38" s="30"/>
      <c r="EL38" s="30"/>
    </row>
    <row r="39" spans="1:142" s="13" customFormat="1" ht="99.95" customHeight="1" x14ac:dyDescent="0.15">
      <c r="A39" s="40" t="s">
        <v>408</v>
      </c>
      <c r="B39" s="48">
        <v>0</v>
      </c>
      <c r="C39" s="42" t="s">
        <v>270</v>
      </c>
      <c r="D39" s="40" t="s">
        <v>395</v>
      </c>
      <c r="E39" s="40" t="s">
        <v>409</v>
      </c>
      <c r="F39" s="40" t="s">
        <v>225</v>
      </c>
      <c r="G39" s="40" t="s">
        <v>226</v>
      </c>
      <c r="H39" s="40"/>
      <c r="I39" s="40" t="s">
        <v>410</v>
      </c>
      <c r="J39" s="43" t="s">
        <v>408</v>
      </c>
      <c r="K39" s="43" t="s">
        <v>411</v>
      </c>
      <c r="L39" s="13" t="s">
        <v>388</v>
      </c>
      <c r="M39" s="43" t="s">
        <v>412</v>
      </c>
      <c r="N39" s="13" t="s">
        <v>278</v>
      </c>
      <c r="O39" s="34" t="s">
        <v>138</v>
      </c>
      <c r="P39" s="34" t="s">
        <v>138</v>
      </c>
      <c r="Q39" s="34" t="s">
        <v>138</v>
      </c>
      <c r="R39" s="34" t="s">
        <v>138</v>
      </c>
      <c r="S39" s="34" t="s">
        <v>138</v>
      </c>
      <c r="T39" s="34" t="s">
        <v>138</v>
      </c>
      <c r="U39" s="40" t="s">
        <v>413</v>
      </c>
      <c r="V39" s="40" t="s">
        <v>141</v>
      </c>
      <c r="W39" s="40" t="s">
        <v>142</v>
      </c>
      <c r="X39" s="40" t="s">
        <v>142</v>
      </c>
      <c r="Y39" s="40" t="s">
        <v>142</v>
      </c>
      <c r="Z39" s="40">
        <v>0</v>
      </c>
      <c r="AA39" s="40">
        <v>0</v>
      </c>
      <c r="AB39" s="40">
        <v>0</v>
      </c>
      <c r="AC39" s="40">
        <v>0</v>
      </c>
      <c r="AD39" s="40">
        <v>0</v>
      </c>
      <c r="AE39" s="40">
        <v>0</v>
      </c>
      <c r="AF39" s="40">
        <v>0</v>
      </c>
      <c r="AG39" s="40">
        <v>0</v>
      </c>
      <c r="AH39" s="40">
        <v>0</v>
      </c>
      <c r="AI39" s="40">
        <v>0</v>
      </c>
      <c r="AJ39" s="40">
        <v>0</v>
      </c>
      <c r="AK39" s="40">
        <v>0</v>
      </c>
      <c r="AL39" s="44">
        <v>0</v>
      </c>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25" t="s">
        <v>138</v>
      </c>
      <c r="DF39" s="25" t="s">
        <v>143</v>
      </c>
      <c r="DG39" s="25" t="s">
        <v>143</v>
      </c>
      <c r="DH39" s="25" t="s">
        <v>143</v>
      </c>
      <c r="DI39" s="25" t="s">
        <v>138</v>
      </c>
      <c r="DJ39" s="25" t="s">
        <v>143</v>
      </c>
      <c r="DK39" s="25" t="s">
        <v>143</v>
      </c>
      <c r="DL39" s="25" t="s">
        <v>143</v>
      </c>
      <c r="DM39" s="44"/>
      <c r="DN39" s="39">
        <f t="shared" si="0"/>
        <v>39</v>
      </c>
      <c r="DO39" s="39" t="str">
        <f t="shared" si="1"/>
        <v>退職職員の再就職状況の公表</v>
      </c>
      <c r="DP39" s="45"/>
      <c r="DQ39" s="46"/>
      <c r="DR39" s="39" t="s">
        <v>144</v>
      </c>
      <c r="DW39" s="13" t="s">
        <v>388</v>
      </c>
      <c r="DX39" s="13" t="s">
        <v>278</v>
      </c>
      <c r="EE39" s="30" t="s">
        <v>145</v>
      </c>
      <c r="EF39" s="30" t="s">
        <v>145</v>
      </c>
      <c r="EG39" s="30"/>
      <c r="EH39" s="30"/>
      <c r="EI39" s="30" t="s">
        <v>146</v>
      </c>
      <c r="EJ39" s="30"/>
      <c r="EK39" s="30"/>
      <c r="EL39" s="30"/>
    </row>
    <row r="40" spans="1:142" s="13" customFormat="1" ht="99.95" customHeight="1" x14ac:dyDescent="0.15">
      <c r="A40" s="40" t="s">
        <v>414</v>
      </c>
      <c r="B40" s="48">
        <v>0</v>
      </c>
      <c r="C40" s="42" t="s">
        <v>270</v>
      </c>
      <c r="D40" s="40" t="s">
        <v>395</v>
      </c>
      <c r="E40" s="40" t="s">
        <v>415</v>
      </c>
      <c r="F40" s="40" t="s">
        <v>136</v>
      </c>
      <c r="G40" s="40" t="s">
        <v>311</v>
      </c>
      <c r="H40" s="40" t="s">
        <v>312</v>
      </c>
      <c r="I40" s="40" t="s">
        <v>416</v>
      </c>
      <c r="J40" s="43" t="s">
        <v>417</v>
      </c>
      <c r="K40" s="43" t="s">
        <v>418</v>
      </c>
      <c r="L40" s="13" t="s">
        <v>421</v>
      </c>
      <c r="M40" s="43" t="s">
        <v>419</v>
      </c>
      <c r="N40" s="13" t="s">
        <v>190</v>
      </c>
      <c r="O40" s="34" t="s">
        <v>138</v>
      </c>
      <c r="P40" s="34" t="s">
        <v>138</v>
      </c>
      <c r="Q40" s="34" t="s">
        <v>138</v>
      </c>
      <c r="R40" s="34" t="s">
        <v>138</v>
      </c>
      <c r="S40" s="34" t="s">
        <v>138</v>
      </c>
      <c r="T40" s="34" t="s">
        <v>138</v>
      </c>
      <c r="U40" s="40" t="s">
        <v>420</v>
      </c>
      <c r="V40" s="40" t="s">
        <v>141</v>
      </c>
      <c r="W40" s="40" t="s">
        <v>142</v>
      </c>
      <c r="X40" s="40" t="s">
        <v>142</v>
      </c>
      <c r="Y40" s="40" t="s">
        <v>142</v>
      </c>
      <c r="Z40" s="40">
        <v>0</v>
      </c>
      <c r="AA40" s="40">
        <v>0</v>
      </c>
      <c r="AB40" s="40">
        <v>0</v>
      </c>
      <c r="AC40" s="40">
        <v>0</v>
      </c>
      <c r="AD40" s="40">
        <v>0</v>
      </c>
      <c r="AE40" s="40">
        <v>0</v>
      </c>
      <c r="AF40" s="40">
        <v>0</v>
      </c>
      <c r="AG40" s="40">
        <v>0</v>
      </c>
      <c r="AH40" s="40">
        <v>0</v>
      </c>
      <c r="AI40" s="40">
        <v>0</v>
      </c>
      <c r="AJ40" s="40">
        <v>0</v>
      </c>
      <c r="AK40" s="40">
        <v>0</v>
      </c>
      <c r="AL40" s="44">
        <v>0</v>
      </c>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25" t="s">
        <v>138</v>
      </c>
      <c r="DF40" s="25" t="s">
        <v>143</v>
      </c>
      <c r="DG40" s="25" t="s">
        <v>143</v>
      </c>
      <c r="DH40" s="25" t="s">
        <v>143</v>
      </c>
      <c r="DI40" s="25" t="s">
        <v>138</v>
      </c>
      <c r="DJ40" s="25" t="s">
        <v>143</v>
      </c>
      <c r="DK40" s="25" t="s">
        <v>143</v>
      </c>
      <c r="DL40" s="25" t="s">
        <v>143</v>
      </c>
      <c r="DM40" s="44"/>
      <c r="DN40" s="39">
        <f t="shared" si="0"/>
        <v>40</v>
      </c>
      <c r="DO40" s="39" t="str">
        <f t="shared" si="1"/>
        <v>指定管理者選定評価委員会の改善</v>
      </c>
      <c r="DP40" s="45"/>
      <c r="DQ40" s="46"/>
      <c r="DR40" s="39" t="s">
        <v>144</v>
      </c>
      <c r="DW40" s="13" t="s">
        <v>421</v>
      </c>
      <c r="DX40" s="13" t="s">
        <v>190</v>
      </c>
      <c r="EE40" s="30" t="s">
        <v>157</v>
      </c>
      <c r="EF40" s="30" t="s">
        <v>145</v>
      </c>
      <c r="EG40" s="30"/>
      <c r="EH40" s="30"/>
      <c r="EI40" s="30" t="s">
        <v>146</v>
      </c>
      <c r="EJ40" s="30"/>
      <c r="EK40" s="30"/>
      <c r="EL40" s="30"/>
    </row>
    <row r="41" spans="1:142" s="13" customFormat="1" ht="99.95" customHeight="1" x14ac:dyDescent="0.15">
      <c r="A41" s="40" t="s">
        <v>422</v>
      </c>
      <c r="B41" s="48">
        <v>0</v>
      </c>
      <c r="C41" s="42" t="s">
        <v>270</v>
      </c>
      <c r="D41" s="40" t="s">
        <v>395</v>
      </c>
      <c r="E41" s="40" t="s">
        <v>423</v>
      </c>
      <c r="F41" s="40" t="s">
        <v>136</v>
      </c>
      <c r="G41" s="40" t="s">
        <v>311</v>
      </c>
      <c r="H41" s="40" t="s">
        <v>312</v>
      </c>
      <c r="I41" s="40" t="s">
        <v>424</v>
      </c>
      <c r="J41" s="43"/>
      <c r="K41" s="43"/>
      <c r="M41" s="43"/>
      <c r="O41" s="43"/>
      <c r="P41" s="43"/>
      <c r="Q41" s="43"/>
      <c r="R41" s="43"/>
      <c r="S41" s="43"/>
      <c r="T41" s="43"/>
      <c r="U41" s="40" t="s">
        <v>423</v>
      </c>
      <c r="V41" s="40" t="s">
        <v>141</v>
      </c>
      <c r="W41" s="40" t="s">
        <v>142</v>
      </c>
      <c r="X41" s="40" t="s">
        <v>142</v>
      </c>
      <c r="Y41" s="40" t="s">
        <v>142</v>
      </c>
      <c r="Z41" s="40">
        <v>0</v>
      </c>
      <c r="AA41" s="40">
        <v>0</v>
      </c>
      <c r="AB41" s="40">
        <v>0</v>
      </c>
      <c r="AC41" s="40">
        <v>0</v>
      </c>
      <c r="AD41" s="40">
        <v>0</v>
      </c>
      <c r="AE41" s="40">
        <v>0</v>
      </c>
      <c r="AF41" s="40">
        <v>0</v>
      </c>
      <c r="AG41" s="40">
        <v>0</v>
      </c>
      <c r="AH41" s="40">
        <v>0</v>
      </c>
      <c r="AI41" s="40">
        <v>0</v>
      </c>
      <c r="AJ41" s="40">
        <v>0</v>
      </c>
      <c r="AK41" s="40">
        <v>0</v>
      </c>
      <c r="AL41" s="44">
        <v>0</v>
      </c>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25" t="s">
        <v>138</v>
      </c>
      <c r="DF41" s="25" t="s">
        <v>143</v>
      </c>
      <c r="DG41" s="25" t="s">
        <v>143</v>
      </c>
      <c r="DH41" s="25" t="s">
        <v>143</v>
      </c>
      <c r="DI41" s="25" t="s">
        <v>138</v>
      </c>
      <c r="DJ41" s="25" t="s">
        <v>143</v>
      </c>
      <c r="DK41" s="25" t="s">
        <v>143</v>
      </c>
      <c r="DL41" s="25" t="s">
        <v>143</v>
      </c>
      <c r="DM41" s="44"/>
      <c r="DN41" s="39">
        <f t="shared" si="0"/>
        <v>41</v>
      </c>
      <c r="DO41" s="39" t="str">
        <f t="shared" si="1"/>
        <v>外郭団体経営情報の提供の充実</v>
      </c>
      <c r="DP41" s="45"/>
      <c r="DQ41" s="46"/>
      <c r="DR41" s="39" t="s">
        <v>144</v>
      </c>
      <c r="EE41" s="30" t="s">
        <v>290</v>
      </c>
      <c r="EF41" s="30" t="s">
        <v>295</v>
      </c>
      <c r="EG41" s="30"/>
      <c r="EH41" s="30"/>
      <c r="EI41" s="30"/>
      <c r="EJ41" s="30"/>
      <c r="EK41" s="30"/>
      <c r="EL41" s="30" t="s">
        <v>146</v>
      </c>
    </row>
    <row r="42" spans="1:142" s="13" customFormat="1" ht="99.95" customHeight="1" x14ac:dyDescent="0.15">
      <c r="A42" s="40" t="s">
        <v>425</v>
      </c>
      <c r="B42" s="48">
        <v>0</v>
      </c>
      <c r="C42" s="42" t="s">
        <v>270</v>
      </c>
      <c r="D42" s="40" t="s">
        <v>426</v>
      </c>
      <c r="E42" s="40" t="s">
        <v>427</v>
      </c>
      <c r="F42" s="40" t="s">
        <v>225</v>
      </c>
      <c r="G42" s="40" t="s">
        <v>397</v>
      </c>
      <c r="H42" s="40"/>
      <c r="I42" s="40" t="s">
        <v>428</v>
      </c>
      <c r="J42" s="43"/>
      <c r="K42" s="43"/>
      <c r="M42" s="43"/>
      <c r="O42" s="43"/>
      <c r="P42" s="43"/>
      <c r="Q42" s="43"/>
      <c r="R42" s="43"/>
      <c r="S42" s="43"/>
      <c r="T42" s="43"/>
      <c r="U42" s="40" t="s">
        <v>427</v>
      </c>
      <c r="V42" s="40" t="s">
        <v>141</v>
      </c>
      <c r="W42" s="40">
        <v>0</v>
      </c>
      <c r="X42" s="40">
        <v>0</v>
      </c>
      <c r="Y42" s="40">
        <v>0</v>
      </c>
      <c r="Z42" s="40">
        <v>0</v>
      </c>
      <c r="AA42" s="40">
        <v>0</v>
      </c>
      <c r="AB42" s="40">
        <v>0</v>
      </c>
      <c r="AC42" s="40">
        <v>0</v>
      </c>
      <c r="AD42" s="40">
        <v>0</v>
      </c>
      <c r="AE42" s="40">
        <v>0</v>
      </c>
      <c r="AF42" s="40">
        <v>0</v>
      </c>
      <c r="AG42" s="40">
        <v>0</v>
      </c>
      <c r="AH42" s="40">
        <v>0</v>
      </c>
      <c r="AI42" s="40">
        <v>0</v>
      </c>
      <c r="AJ42" s="40">
        <v>0</v>
      </c>
      <c r="AK42" s="40">
        <v>0</v>
      </c>
      <c r="AL42" s="44">
        <v>0</v>
      </c>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25" t="s">
        <v>138</v>
      </c>
      <c r="DF42" s="25" t="s">
        <v>143</v>
      </c>
      <c r="DG42" s="25" t="s">
        <v>143</v>
      </c>
      <c r="DH42" s="25" t="s">
        <v>143</v>
      </c>
      <c r="DI42" s="25" t="s">
        <v>138</v>
      </c>
      <c r="DJ42" s="25" t="s">
        <v>143</v>
      </c>
      <c r="DK42" s="25" t="s">
        <v>143</v>
      </c>
      <c r="DL42" s="25" t="s">
        <v>143</v>
      </c>
      <c r="DM42" s="44"/>
      <c r="DN42" s="39">
        <f t="shared" si="0"/>
        <v>42</v>
      </c>
      <c r="DO42" s="39" t="str">
        <f t="shared" si="1"/>
        <v>市長政治倫理条例の制定</v>
      </c>
      <c r="DP42" s="45"/>
      <c r="DQ42" s="46"/>
      <c r="DR42" s="39" t="s">
        <v>144</v>
      </c>
      <c r="EE42" s="30" t="s">
        <v>145</v>
      </c>
      <c r="EF42" s="30" t="s">
        <v>145</v>
      </c>
      <c r="EG42" s="30"/>
      <c r="EH42" s="30"/>
      <c r="EI42" s="30" t="s">
        <v>146</v>
      </c>
      <c r="EJ42" s="30"/>
      <c r="EK42" s="30"/>
      <c r="EL42" s="30"/>
    </row>
    <row r="43" spans="1:142" s="13" customFormat="1" ht="99.95" customHeight="1" x14ac:dyDescent="0.15">
      <c r="A43" s="40" t="s">
        <v>429</v>
      </c>
      <c r="B43" s="48">
        <v>0</v>
      </c>
      <c r="C43" s="42" t="s">
        <v>270</v>
      </c>
      <c r="D43" s="40" t="s">
        <v>426</v>
      </c>
      <c r="E43" s="40" t="s">
        <v>430</v>
      </c>
      <c r="F43" s="40" t="s">
        <v>225</v>
      </c>
      <c r="G43" s="40" t="s">
        <v>397</v>
      </c>
      <c r="H43" s="40" t="s">
        <v>210</v>
      </c>
      <c r="I43" s="40" t="s">
        <v>431</v>
      </c>
      <c r="J43" s="43"/>
      <c r="K43" s="43"/>
      <c r="M43" s="43"/>
      <c r="O43" s="43"/>
      <c r="P43" s="43"/>
      <c r="Q43" s="43"/>
      <c r="R43" s="43"/>
      <c r="S43" s="43"/>
      <c r="T43" s="43"/>
      <c r="U43" s="40" t="s">
        <v>432</v>
      </c>
      <c r="V43" s="40" t="s">
        <v>141</v>
      </c>
      <c r="W43" s="40" t="s">
        <v>141</v>
      </c>
      <c r="X43" s="40">
        <v>0</v>
      </c>
      <c r="Y43" s="40">
        <v>0</v>
      </c>
      <c r="Z43" s="40">
        <v>0</v>
      </c>
      <c r="AA43" s="40" t="s">
        <v>433</v>
      </c>
      <c r="AB43" s="40" t="s">
        <v>141</v>
      </c>
      <c r="AC43" s="40" t="s">
        <v>142</v>
      </c>
      <c r="AD43" s="40" t="s">
        <v>142</v>
      </c>
      <c r="AE43" s="40" t="s">
        <v>142</v>
      </c>
      <c r="AF43" s="40">
        <v>0</v>
      </c>
      <c r="AG43" s="40">
        <v>0</v>
      </c>
      <c r="AH43" s="40">
        <v>0</v>
      </c>
      <c r="AI43" s="40">
        <v>0</v>
      </c>
      <c r="AJ43" s="40">
        <v>0</v>
      </c>
      <c r="AK43" s="40">
        <v>0</v>
      </c>
      <c r="AL43" s="44">
        <v>0</v>
      </c>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25" t="s">
        <v>138</v>
      </c>
      <c r="DF43" s="25" t="s">
        <v>143</v>
      </c>
      <c r="DG43" s="25" t="s">
        <v>143</v>
      </c>
      <c r="DH43" s="25" t="s">
        <v>143</v>
      </c>
      <c r="DI43" s="25" t="s">
        <v>138</v>
      </c>
      <c r="DJ43" s="25" t="s">
        <v>143</v>
      </c>
      <c r="DK43" s="25" t="s">
        <v>143</v>
      </c>
      <c r="DL43" s="25" t="s">
        <v>143</v>
      </c>
      <c r="DM43" s="44"/>
      <c r="DN43" s="39">
        <f t="shared" si="0"/>
        <v>43</v>
      </c>
      <c r="DO43" s="39" t="str">
        <f t="shared" si="1"/>
        <v>行政手続制度の適正な運用</v>
      </c>
      <c r="DP43" s="45"/>
      <c r="DQ43" s="46"/>
      <c r="DR43" s="39" t="s">
        <v>144</v>
      </c>
      <c r="EE43" s="30" t="s">
        <v>157</v>
      </c>
      <c r="EF43" s="30" t="s">
        <v>191</v>
      </c>
      <c r="EG43" s="30" t="s">
        <v>146</v>
      </c>
      <c r="EH43" s="30"/>
      <c r="EI43" s="30"/>
      <c r="EJ43" s="30"/>
      <c r="EK43" s="30"/>
      <c r="EL43" s="30"/>
    </row>
    <row r="44" spans="1:142" s="13" customFormat="1" ht="99.95" customHeight="1" x14ac:dyDescent="0.15">
      <c r="A44" s="40" t="s">
        <v>434</v>
      </c>
      <c r="B44" s="48">
        <v>0</v>
      </c>
      <c r="C44" s="42" t="s">
        <v>270</v>
      </c>
      <c r="D44" s="40" t="s">
        <v>426</v>
      </c>
      <c r="E44" s="40" t="s">
        <v>435</v>
      </c>
      <c r="F44" s="40" t="s">
        <v>225</v>
      </c>
      <c r="G44" s="40" t="s">
        <v>397</v>
      </c>
      <c r="H44" s="40"/>
      <c r="I44" s="40" t="s">
        <v>436</v>
      </c>
      <c r="J44" s="43"/>
      <c r="K44" s="43"/>
      <c r="M44" s="43"/>
      <c r="O44" s="43"/>
      <c r="P44" s="43"/>
      <c r="Q44" s="43"/>
      <c r="R44" s="43"/>
      <c r="S44" s="43"/>
      <c r="T44" s="43"/>
      <c r="U44" s="40" t="s">
        <v>435</v>
      </c>
      <c r="V44" s="40" t="s">
        <v>141</v>
      </c>
      <c r="W44" s="40">
        <v>0</v>
      </c>
      <c r="X44" s="40">
        <v>0</v>
      </c>
      <c r="Y44" s="40">
        <v>0</v>
      </c>
      <c r="Z44" s="40">
        <v>0</v>
      </c>
      <c r="AA44" s="40">
        <v>0</v>
      </c>
      <c r="AB44" s="40">
        <v>0</v>
      </c>
      <c r="AC44" s="40">
        <v>0</v>
      </c>
      <c r="AD44" s="40">
        <v>0</v>
      </c>
      <c r="AE44" s="40">
        <v>0</v>
      </c>
      <c r="AF44" s="40">
        <v>0</v>
      </c>
      <c r="AG44" s="40">
        <v>0</v>
      </c>
      <c r="AH44" s="40">
        <v>0</v>
      </c>
      <c r="AI44" s="40">
        <v>0</v>
      </c>
      <c r="AJ44" s="40">
        <v>0</v>
      </c>
      <c r="AK44" s="40">
        <v>0</v>
      </c>
      <c r="AL44" s="44">
        <v>0</v>
      </c>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25" t="s">
        <v>138</v>
      </c>
      <c r="DF44" s="25" t="s">
        <v>143</v>
      </c>
      <c r="DG44" s="25" t="s">
        <v>143</v>
      </c>
      <c r="DH44" s="25" t="s">
        <v>143</v>
      </c>
      <c r="DI44" s="25" t="s">
        <v>138</v>
      </c>
      <c r="DJ44" s="25" t="s">
        <v>143</v>
      </c>
      <c r="DK44" s="25" t="s">
        <v>143</v>
      </c>
      <c r="DL44" s="25" t="s">
        <v>143</v>
      </c>
      <c r="DM44" s="44"/>
      <c r="DN44" s="39">
        <f t="shared" si="0"/>
        <v>44</v>
      </c>
      <c r="DO44" s="39" t="str">
        <f t="shared" si="1"/>
        <v>職員倫理条例の制定</v>
      </c>
      <c r="DP44" s="45"/>
      <c r="DQ44" s="46"/>
      <c r="DR44" s="39" t="s">
        <v>144</v>
      </c>
      <c r="EE44" s="30" t="s">
        <v>145</v>
      </c>
      <c r="EF44" s="30" t="s">
        <v>145</v>
      </c>
      <c r="EG44" s="30"/>
      <c r="EH44" s="30"/>
      <c r="EI44" s="30" t="s">
        <v>146</v>
      </c>
      <c r="EJ44" s="30"/>
      <c r="EK44" s="30"/>
      <c r="EL44" s="30"/>
    </row>
    <row r="45" spans="1:142" s="13" customFormat="1" ht="99.95" customHeight="1" x14ac:dyDescent="0.15">
      <c r="A45" s="40" t="s">
        <v>437</v>
      </c>
      <c r="B45" s="48">
        <v>0</v>
      </c>
      <c r="C45" s="42" t="s">
        <v>270</v>
      </c>
      <c r="D45" s="40" t="s">
        <v>426</v>
      </c>
      <c r="E45" s="40" t="s">
        <v>438</v>
      </c>
      <c r="F45" s="40" t="s">
        <v>136</v>
      </c>
      <c r="G45" s="40" t="s">
        <v>311</v>
      </c>
      <c r="H45" s="40" t="s">
        <v>312</v>
      </c>
      <c r="I45" s="40" t="s">
        <v>439</v>
      </c>
      <c r="J45" s="43" t="s">
        <v>440</v>
      </c>
      <c r="K45" s="43" t="s">
        <v>441</v>
      </c>
      <c r="L45" s="13" t="s">
        <v>179</v>
      </c>
      <c r="M45" s="43" t="s">
        <v>401</v>
      </c>
      <c r="N45" s="13" t="s">
        <v>180</v>
      </c>
      <c r="O45" s="34" t="s">
        <v>138</v>
      </c>
      <c r="P45" s="34" t="s">
        <v>138</v>
      </c>
      <c r="Q45" s="34" t="s">
        <v>138</v>
      </c>
      <c r="R45" s="34" t="s">
        <v>138</v>
      </c>
      <c r="S45" s="34" t="s">
        <v>138</v>
      </c>
      <c r="T45" s="34" t="s">
        <v>138</v>
      </c>
      <c r="U45" s="40" t="s">
        <v>442</v>
      </c>
      <c r="V45" s="40" t="s">
        <v>141</v>
      </c>
      <c r="W45" s="40">
        <v>0</v>
      </c>
      <c r="X45" s="40">
        <v>0</v>
      </c>
      <c r="Y45" s="40">
        <v>0</v>
      </c>
      <c r="Z45" s="40">
        <v>0</v>
      </c>
      <c r="AA45" s="40" t="s">
        <v>443</v>
      </c>
      <c r="AB45" s="40">
        <v>0</v>
      </c>
      <c r="AC45" s="40" t="s">
        <v>141</v>
      </c>
      <c r="AD45" s="40" t="s">
        <v>142</v>
      </c>
      <c r="AE45" s="40" t="s">
        <v>142</v>
      </c>
      <c r="AF45" s="40" t="s">
        <v>194</v>
      </c>
      <c r="AG45" s="40" t="s">
        <v>444</v>
      </c>
      <c r="AH45" s="40">
        <v>0</v>
      </c>
      <c r="AI45" s="40" t="s">
        <v>141</v>
      </c>
      <c r="AJ45" s="40" t="s">
        <v>142</v>
      </c>
      <c r="AK45" s="40" t="s">
        <v>142</v>
      </c>
      <c r="AL45" s="44" t="s">
        <v>194</v>
      </c>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25" t="s">
        <v>138</v>
      </c>
      <c r="DF45" s="25" t="s">
        <v>143</v>
      </c>
      <c r="DG45" s="25" t="s">
        <v>143</v>
      </c>
      <c r="DH45" s="25" t="s">
        <v>143</v>
      </c>
      <c r="DI45" s="25" t="s">
        <v>138</v>
      </c>
      <c r="DJ45" s="25" t="s">
        <v>143</v>
      </c>
      <c r="DK45" s="25" t="s">
        <v>143</v>
      </c>
      <c r="DL45" s="25" t="s">
        <v>143</v>
      </c>
      <c r="DM45" s="44"/>
      <c r="DN45" s="39">
        <f t="shared" si="0"/>
        <v>45</v>
      </c>
      <c r="DO45" s="39" t="str">
        <f t="shared" si="1"/>
        <v>指定管理者第三者評価制度の導入</v>
      </c>
      <c r="DP45" s="45"/>
      <c r="DQ45" s="46"/>
      <c r="DR45" s="39" t="s">
        <v>144</v>
      </c>
      <c r="DW45" s="13" t="s">
        <v>179</v>
      </c>
      <c r="DX45" s="13" t="s">
        <v>180</v>
      </c>
      <c r="EE45" s="30" t="s">
        <v>145</v>
      </c>
      <c r="EF45" s="30" t="s">
        <v>145</v>
      </c>
      <c r="EG45" s="30"/>
      <c r="EH45" s="30"/>
      <c r="EI45" s="30" t="s">
        <v>146</v>
      </c>
      <c r="EJ45" s="30"/>
      <c r="EK45" s="30"/>
      <c r="EL45" s="30"/>
    </row>
    <row r="46" spans="1:142" ht="99.95" customHeight="1" x14ac:dyDescent="0.15">
      <c r="A46" s="31" t="s">
        <v>445</v>
      </c>
      <c r="B46" s="32">
        <v>0</v>
      </c>
      <c r="C46" s="33" t="s">
        <v>446</v>
      </c>
      <c r="D46" s="31" t="s">
        <v>447</v>
      </c>
      <c r="E46" s="31" t="s">
        <v>448</v>
      </c>
      <c r="F46" s="31" t="s">
        <v>136</v>
      </c>
      <c r="G46" s="31" t="s">
        <v>311</v>
      </c>
      <c r="H46" s="31" t="s">
        <v>210</v>
      </c>
      <c r="I46" s="31" t="s">
        <v>449</v>
      </c>
      <c r="J46" s="34" t="s">
        <v>138</v>
      </c>
      <c r="K46" s="34" t="s">
        <v>138</v>
      </c>
      <c r="M46" s="34" t="s">
        <v>138</v>
      </c>
      <c r="O46" s="34" t="s">
        <v>138</v>
      </c>
      <c r="P46" s="34" t="s">
        <v>138</v>
      </c>
      <c r="Q46" s="34" t="s">
        <v>138</v>
      </c>
      <c r="R46" s="34" t="s">
        <v>138</v>
      </c>
      <c r="S46" s="34" t="s">
        <v>138</v>
      </c>
      <c r="T46" s="34" t="s">
        <v>138</v>
      </c>
      <c r="U46" s="31" t="s">
        <v>448</v>
      </c>
      <c r="V46" s="31" t="s">
        <v>141</v>
      </c>
      <c r="W46" s="31" t="s">
        <v>141</v>
      </c>
      <c r="X46" s="31" t="s">
        <v>141</v>
      </c>
      <c r="Y46" s="31" t="s">
        <v>141</v>
      </c>
      <c r="Z46" s="31">
        <v>0</v>
      </c>
      <c r="AA46" s="31" t="s">
        <v>450</v>
      </c>
      <c r="AB46" s="31" t="s">
        <v>138</v>
      </c>
      <c r="AC46" s="31" t="s">
        <v>141</v>
      </c>
      <c r="AD46" s="31" t="s">
        <v>138</v>
      </c>
      <c r="AE46" s="31" t="s">
        <v>138</v>
      </c>
      <c r="AF46" s="31" t="s">
        <v>138</v>
      </c>
      <c r="AG46" s="31" t="s">
        <v>451</v>
      </c>
      <c r="AH46" s="31" t="s">
        <v>138</v>
      </c>
      <c r="AI46" s="31" t="s">
        <v>138</v>
      </c>
      <c r="AJ46" s="31" t="s">
        <v>141</v>
      </c>
      <c r="AK46" s="31" t="s">
        <v>138</v>
      </c>
      <c r="AL46" s="35" t="s">
        <v>138</v>
      </c>
      <c r="AM46" s="35" t="s">
        <v>138</v>
      </c>
      <c r="AN46" s="35" t="s">
        <v>138</v>
      </c>
      <c r="AO46" s="35" t="s">
        <v>138</v>
      </c>
      <c r="AP46" s="35" t="s">
        <v>138</v>
      </c>
      <c r="AQ46" s="35" t="s">
        <v>138</v>
      </c>
      <c r="AR46" s="35" t="s">
        <v>138</v>
      </c>
      <c r="AS46" s="35" t="s">
        <v>138</v>
      </c>
      <c r="AT46" s="35" t="s">
        <v>138</v>
      </c>
      <c r="AU46" s="35" t="s">
        <v>138</v>
      </c>
      <c r="AV46" s="35" t="s">
        <v>138</v>
      </c>
      <c r="AW46" s="35" t="s">
        <v>138</v>
      </c>
      <c r="AX46" s="35" t="s">
        <v>138</v>
      </c>
      <c r="AY46" s="35"/>
      <c r="AZ46" s="35"/>
      <c r="BA46" s="35"/>
      <c r="BB46" s="35"/>
      <c r="BC46" s="35"/>
      <c r="BD46" s="35"/>
      <c r="BE46" s="35"/>
      <c r="BF46" s="35"/>
      <c r="BG46" s="35"/>
      <c r="BH46" s="35"/>
      <c r="BI46" s="35"/>
      <c r="BJ46" s="35"/>
      <c r="BK46" s="35"/>
      <c r="BL46" s="35"/>
      <c r="BM46" s="35"/>
      <c r="BN46" s="35"/>
      <c r="BO46" s="35"/>
      <c r="BP46" s="35"/>
      <c r="BQ46" s="35" t="s">
        <v>452</v>
      </c>
      <c r="BR46" s="35" t="s">
        <v>138</v>
      </c>
      <c r="BS46" s="35">
        <v>1</v>
      </c>
      <c r="BT46" s="35" t="s">
        <v>138</v>
      </c>
      <c r="BU46" s="35" t="s">
        <v>138</v>
      </c>
      <c r="BV46" s="35" t="s">
        <v>453</v>
      </c>
      <c r="BW46" s="35" t="s">
        <v>138</v>
      </c>
      <c r="BX46" s="35">
        <v>1</v>
      </c>
      <c r="BY46" s="35" t="s">
        <v>138</v>
      </c>
      <c r="BZ46" s="35" t="s">
        <v>138</v>
      </c>
      <c r="CA46" s="35" t="s">
        <v>138</v>
      </c>
      <c r="CB46" s="35" t="s">
        <v>138</v>
      </c>
      <c r="CC46" s="35" t="s">
        <v>138</v>
      </c>
      <c r="CD46" s="35" t="s">
        <v>138</v>
      </c>
      <c r="CE46" s="35" t="s">
        <v>138</v>
      </c>
      <c r="CF46" s="35" t="s">
        <v>138</v>
      </c>
      <c r="CG46" s="35" t="s">
        <v>138</v>
      </c>
      <c r="CH46" s="35" t="s">
        <v>138</v>
      </c>
      <c r="CI46" s="35" t="s">
        <v>138</v>
      </c>
      <c r="CJ46" s="35" t="s">
        <v>138</v>
      </c>
      <c r="CK46" s="35" t="s">
        <v>138</v>
      </c>
      <c r="CL46" s="35" t="s">
        <v>138</v>
      </c>
      <c r="CM46" s="35" t="s">
        <v>138</v>
      </c>
      <c r="CN46" s="35" t="s">
        <v>138</v>
      </c>
      <c r="CO46" s="35" t="s">
        <v>138</v>
      </c>
      <c r="CP46" s="35" t="s">
        <v>138</v>
      </c>
      <c r="CQ46" s="35" t="s">
        <v>138</v>
      </c>
      <c r="CR46" s="35" t="s">
        <v>138</v>
      </c>
      <c r="CS46" s="35" t="s">
        <v>138</v>
      </c>
      <c r="CT46" s="35" t="s">
        <v>138</v>
      </c>
      <c r="CU46" s="35" t="s">
        <v>138</v>
      </c>
      <c r="CV46" s="35" t="s">
        <v>138</v>
      </c>
      <c r="CW46" s="35" t="s">
        <v>138</v>
      </c>
      <c r="CX46" s="35" t="s">
        <v>138</v>
      </c>
      <c r="CY46" s="35" t="s">
        <v>138</v>
      </c>
      <c r="CZ46" s="35" t="s">
        <v>138</v>
      </c>
      <c r="DA46" s="35" t="s">
        <v>138</v>
      </c>
      <c r="DB46" s="35" t="s">
        <v>138</v>
      </c>
      <c r="DC46" s="35" t="s">
        <v>138</v>
      </c>
      <c r="DD46" s="35" t="s">
        <v>138</v>
      </c>
      <c r="DE46" s="24" t="s">
        <v>138</v>
      </c>
      <c r="DF46" s="24" t="s">
        <v>143</v>
      </c>
      <c r="DG46" s="24" t="s">
        <v>143</v>
      </c>
      <c r="DH46" s="24" t="s">
        <v>143</v>
      </c>
      <c r="DI46" s="24" t="s">
        <v>138</v>
      </c>
      <c r="DJ46" s="24" t="s">
        <v>143</v>
      </c>
      <c r="DK46" s="24" t="s">
        <v>143</v>
      </c>
      <c r="DL46" s="24" t="s">
        <v>143</v>
      </c>
      <c r="DM46" s="35" t="s">
        <v>138</v>
      </c>
      <c r="DN46" s="36">
        <f t="shared" si="0"/>
        <v>46</v>
      </c>
      <c r="DO46" s="36" t="str">
        <f t="shared" si="1"/>
        <v>事務事業の廃止、統合、簡素化</v>
      </c>
      <c r="DP46" s="37">
        <v>40675.427106481482</v>
      </c>
      <c r="DQ46" s="38" t="s">
        <v>138</v>
      </c>
      <c r="DR46" s="39" t="s">
        <v>144</v>
      </c>
      <c r="EE46" s="30" t="s">
        <v>157</v>
      </c>
      <c r="EF46" s="30" t="s">
        <v>454</v>
      </c>
      <c r="EG46" s="30"/>
      <c r="EH46" s="30" t="s">
        <v>146</v>
      </c>
      <c r="EI46" s="30" t="s">
        <v>192</v>
      </c>
      <c r="EJ46" s="30"/>
      <c r="EK46" s="30"/>
      <c r="EL46" s="30"/>
    </row>
    <row r="47" spans="1:142" ht="99.95" customHeight="1" x14ac:dyDescent="0.15">
      <c r="A47" s="31" t="s">
        <v>455</v>
      </c>
      <c r="B47" s="32">
        <v>0</v>
      </c>
      <c r="C47" s="33" t="s">
        <v>446</v>
      </c>
      <c r="D47" s="31" t="s">
        <v>447</v>
      </c>
      <c r="E47" s="31" t="s">
        <v>456</v>
      </c>
      <c r="F47" s="31" t="s">
        <v>136</v>
      </c>
      <c r="G47" s="31" t="s">
        <v>311</v>
      </c>
      <c r="H47" s="31" t="s">
        <v>210</v>
      </c>
      <c r="I47" s="31" t="s">
        <v>457</v>
      </c>
      <c r="J47" s="43"/>
      <c r="K47" s="43"/>
      <c r="L47" s="13"/>
      <c r="M47" s="43"/>
      <c r="N47" s="13"/>
      <c r="O47" s="43"/>
      <c r="P47" s="43"/>
      <c r="Q47" s="43"/>
      <c r="R47" s="43"/>
      <c r="S47" s="43"/>
      <c r="T47" s="43"/>
      <c r="U47" s="31" t="s">
        <v>458</v>
      </c>
      <c r="V47" s="31" t="s">
        <v>141</v>
      </c>
      <c r="W47" s="31">
        <v>0</v>
      </c>
      <c r="X47" s="31">
        <v>0</v>
      </c>
      <c r="Y47" s="31">
        <v>0</v>
      </c>
      <c r="Z47" s="31">
        <v>0</v>
      </c>
      <c r="AA47" s="31" t="s">
        <v>459</v>
      </c>
      <c r="AB47" s="31">
        <v>0</v>
      </c>
      <c r="AC47" s="31" t="s">
        <v>141</v>
      </c>
      <c r="AD47" s="31">
        <v>0</v>
      </c>
      <c r="AE47" s="31">
        <v>0</v>
      </c>
      <c r="AF47" s="31">
        <v>0</v>
      </c>
      <c r="AG47" s="31">
        <v>0</v>
      </c>
      <c r="AH47" s="31">
        <v>0</v>
      </c>
      <c r="AI47" s="31">
        <v>0</v>
      </c>
      <c r="AJ47" s="31">
        <v>0</v>
      </c>
      <c r="AK47" s="31">
        <v>0</v>
      </c>
      <c r="AL47" s="35">
        <v>0</v>
      </c>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24" t="s">
        <v>138</v>
      </c>
      <c r="DF47" s="24" t="s">
        <v>143</v>
      </c>
      <c r="DG47" s="24" t="s">
        <v>143</v>
      </c>
      <c r="DH47" s="24" t="s">
        <v>143</v>
      </c>
      <c r="DI47" s="24" t="s">
        <v>138</v>
      </c>
      <c r="DJ47" s="24" t="s">
        <v>143</v>
      </c>
      <c r="DK47" s="24" t="s">
        <v>143</v>
      </c>
      <c r="DL47" s="24" t="s">
        <v>143</v>
      </c>
      <c r="DM47" s="35"/>
      <c r="DN47" s="36">
        <f t="shared" si="0"/>
        <v>47</v>
      </c>
      <c r="DO47" s="36" t="str">
        <f t="shared" si="1"/>
        <v>内部事務の見直し</v>
      </c>
      <c r="DP47" s="37"/>
      <c r="DQ47" s="38"/>
      <c r="DR47" s="39" t="s">
        <v>144</v>
      </c>
      <c r="EE47" s="30" t="s">
        <v>290</v>
      </c>
      <c r="EF47" s="30" t="s">
        <v>295</v>
      </c>
      <c r="EG47" s="30"/>
      <c r="EH47" s="30"/>
      <c r="EI47" s="30"/>
      <c r="EJ47" s="30"/>
      <c r="EK47" s="30"/>
      <c r="EL47" s="30" t="s">
        <v>146</v>
      </c>
    </row>
    <row r="48" spans="1:142" ht="99.95" customHeight="1" x14ac:dyDescent="0.15">
      <c r="A48" s="31" t="s">
        <v>460</v>
      </c>
      <c r="B48" s="32">
        <v>0</v>
      </c>
      <c r="C48" s="33" t="s">
        <v>446</v>
      </c>
      <c r="D48" s="31" t="s">
        <v>447</v>
      </c>
      <c r="E48" s="31" t="s">
        <v>461</v>
      </c>
      <c r="F48" s="31" t="s">
        <v>136</v>
      </c>
      <c r="G48" s="31" t="s">
        <v>311</v>
      </c>
      <c r="H48" s="31" t="s">
        <v>210</v>
      </c>
      <c r="I48" s="31" t="s">
        <v>462</v>
      </c>
      <c r="J48" s="43"/>
      <c r="K48" s="43"/>
      <c r="L48" s="13"/>
      <c r="M48" s="43"/>
      <c r="N48" s="13"/>
      <c r="O48" s="43"/>
      <c r="P48" s="43"/>
      <c r="Q48" s="43"/>
      <c r="R48" s="43"/>
      <c r="S48" s="43"/>
      <c r="T48" s="43"/>
      <c r="U48" s="31" t="s">
        <v>463</v>
      </c>
      <c r="V48" s="31" t="s">
        <v>141</v>
      </c>
      <c r="W48" s="31">
        <v>0</v>
      </c>
      <c r="X48" s="31">
        <v>0</v>
      </c>
      <c r="Y48" s="31">
        <v>0</v>
      </c>
      <c r="Z48" s="31">
        <v>0</v>
      </c>
      <c r="AA48" s="31" t="s">
        <v>464</v>
      </c>
      <c r="AB48" s="31" t="s">
        <v>141</v>
      </c>
      <c r="AC48" s="31">
        <v>0</v>
      </c>
      <c r="AD48" s="31">
        <v>0</v>
      </c>
      <c r="AE48" s="31">
        <v>0</v>
      </c>
      <c r="AF48" s="31">
        <v>0</v>
      </c>
      <c r="AG48" s="31">
        <v>0</v>
      </c>
      <c r="AH48" s="31">
        <v>0</v>
      </c>
      <c r="AI48" s="31">
        <v>0</v>
      </c>
      <c r="AJ48" s="31">
        <v>0</v>
      </c>
      <c r="AK48" s="31">
        <v>0</v>
      </c>
      <c r="AL48" s="35">
        <v>0</v>
      </c>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24" t="s">
        <v>138</v>
      </c>
      <c r="DF48" s="24" t="s">
        <v>143</v>
      </c>
      <c r="DG48" s="24" t="s">
        <v>143</v>
      </c>
      <c r="DH48" s="24" t="s">
        <v>143</v>
      </c>
      <c r="DI48" s="24" t="s">
        <v>138</v>
      </c>
      <c r="DJ48" s="24" t="s">
        <v>143</v>
      </c>
      <c r="DK48" s="24" t="s">
        <v>143</v>
      </c>
      <c r="DL48" s="24" t="s">
        <v>143</v>
      </c>
      <c r="DM48" s="35"/>
      <c r="DN48" s="36">
        <f t="shared" si="0"/>
        <v>48</v>
      </c>
      <c r="DO48" s="36" t="str">
        <f t="shared" si="1"/>
        <v>附属機関運営の適正化</v>
      </c>
      <c r="DP48" s="37"/>
      <c r="DQ48" s="38"/>
      <c r="DR48" s="39" t="s">
        <v>144</v>
      </c>
      <c r="EE48" s="30" t="s">
        <v>157</v>
      </c>
      <c r="EF48" s="30" t="s">
        <v>191</v>
      </c>
      <c r="EG48" s="30" t="s">
        <v>146</v>
      </c>
      <c r="EH48" s="30"/>
      <c r="EI48" s="30"/>
      <c r="EJ48" s="30"/>
      <c r="EK48" s="30"/>
      <c r="EL48" s="30"/>
    </row>
    <row r="49" spans="1:142" ht="99.95" customHeight="1" x14ac:dyDescent="0.15">
      <c r="A49" s="31" t="s">
        <v>465</v>
      </c>
      <c r="B49" s="49" t="s">
        <v>194</v>
      </c>
      <c r="C49" s="33" t="s">
        <v>446</v>
      </c>
      <c r="D49" s="31" t="s">
        <v>447</v>
      </c>
      <c r="E49" s="31" t="s">
        <v>466</v>
      </c>
      <c r="F49" s="31" t="s">
        <v>136</v>
      </c>
      <c r="G49" s="31" t="s">
        <v>311</v>
      </c>
      <c r="H49" s="31" t="s">
        <v>210</v>
      </c>
      <c r="I49" s="31" t="s">
        <v>467</v>
      </c>
      <c r="J49" s="43"/>
      <c r="K49" s="43"/>
      <c r="L49" s="13"/>
      <c r="M49" s="43"/>
      <c r="N49" s="13"/>
      <c r="O49" s="43"/>
      <c r="P49" s="43"/>
      <c r="Q49" s="43"/>
      <c r="R49" s="43"/>
      <c r="S49" s="43"/>
      <c r="T49" s="43"/>
      <c r="U49" s="31" t="s">
        <v>468</v>
      </c>
      <c r="V49" s="31" t="s">
        <v>141</v>
      </c>
      <c r="W49" s="31">
        <v>0</v>
      </c>
      <c r="X49" s="31">
        <v>0</v>
      </c>
      <c r="Y49" s="31">
        <v>0</v>
      </c>
      <c r="Z49" s="31">
        <v>0</v>
      </c>
      <c r="AA49" s="31" t="s">
        <v>469</v>
      </c>
      <c r="AB49" s="31" t="s">
        <v>141</v>
      </c>
      <c r="AC49" s="31">
        <v>0</v>
      </c>
      <c r="AD49" s="31">
        <v>0</v>
      </c>
      <c r="AE49" s="31">
        <v>0</v>
      </c>
      <c r="AF49" s="31">
        <v>0</v>
      </c>
      <c r="AG49" s="31">
        <v>0</v>
      </c>
      <c r="AH49" s="31">
        <v>0</v>
      </c>
      <c r="AI49" s="31">
        <v>0</v>
      </c>
      <c r="AJ49" s="31">
        <v>0</v>
      </c>
      <c r="AK49" s="31">
        <v>0</v>
      </c>
      <c r="AL49" s="35">
        <v>0</v>
      </c>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24" t="s">
        <v>138</v>
      </c>
      <c r="DF49" s="24" t="s">
        <v>143</v>
      </c>
      <c r="DG49" s="24" t="s">
        <v>143</v>
      </c>
      <c r="DH49" s="24" t="s">
        <v>143</v>
      </c>
      <c r="DI49" s="24" t="s">
        <v>138</v>
      </c>
      <c r="DJ49" s="24" t="s">
        <v>143</v>
      </c>
      <c r="DK49" s="24" t="s">
        <v>143</v>
      </c>
      <c r="DL49" s="24" t="s">
        <v>143</v>
      </c>
      <c r="DM49" s="35"/>
      <c r="DN49" s="36">
        <f t="shared" si="0"/>
        <v>49</v>
      </c>
      <c r="DO49" s="36" t="str">
        <f t="shared" si="1"/>
        <v>印刷物の見直し</v>
      </c>
      <c r="DP49" s="37"/>
      <c r="DQ49" s="38"/>
      <c r="DR49" s="39" t="s">
        <v>144</v>
      </c>
      <c r="EE49" s="47"/>
      <c r="EF49" s="30" t="s">
        <v>470</v>
      </c>
      <c r="EG49" s="30" t="s">
        <v>146</v>
      </c>
      <c r="EH49" s="47"/>
      <c r="EI49" s="47"/>
      <c r="EJ49" s="47"/>
      <c r="EK49" s="47"/>
      <c r="EL49" s="30"/>
    </row>
    <row r="50" spans="1:142" ht="99.95" customHeight="1" x14ac:dyDescent="0.15">
      <c r="A50" s="31" t="s">
        <v>471</v>
      </c>
      <c r="B50" s="49" t="s">
        <v>194</v>
      </c>
      <c r="C50" s="33" t="s">
        <v>446</v>
      </c>
      <c r="D50" s="31" t="s">
        <v>447</v>
      </c>
      <c r="E50" s="31" t="s">
        <v>472</v>
      </c>
      <c r="F50" s="31" t="s">
        <v>136</v>
      </c>
      <c r="G50" s="31" t="s">
        <v>311</v>
      </c>
      <c r="H50" s="31" t="s">
        <v>210</v>
      </c>
      <c r="I50" s="31" t="s">
        <v>473</v>
      </c>
      <c r="J50" s="43"/>
      <c r="K50" s="43"/>
      <c r="L50" s="13"/>
      <c r="M50" s="43"/>
      <c r="N50" s="13"/>
      <c r="O50" s="43"/>
      <c r="P50" s="43"/>
      <c r="Q50" s="43"/>
      <c r="R50" s="43"/>
      <c r="S50" s="43"/>
      <c r="T50" s="43"/>
      <c r="U50" s="31" t="s">
        <v>474</v>
      </c>
      <c r="V50" s="31" t="s">
        <v>141</v>
      </c>
      <c r="W50" s="31">
        <v>0</v>
      </c>
      <c r="X50" s="31">
        <v>0</v>
      </c>
      <c r="Y50" s="31">
        <v>0</v>
      </c>
      <c r="Z50" s="31">
        <v>0</v>
      </c>
      <c r="AA50" s="31">
        <v>0</v>
      </c>
      <c r="AB50" s="31">
        <v>0</v>
      </c>
      <c r="AC50" s="31">
        <v>0</v>
      </c>
      <c r="AD50" s="31">
        <v>0</v>
      </c>
      <c r="AE50" s="31">
        <v>0</v>
      </c>
      <c r="AF50" s="31">
        <v>0</v>
      </c>
      <c r="AG50" s="31">
        <v>0</v>
      </c>
      <c r="AH50" s="31">
        <v>0</v>
      </c>
      <c r="AI50" s="31">
        <v>0</v>
      </c>
      <c r="AJ50" s="31">
        <v>0</v>
      </c>
      <c r="AK50" s="31">
        <v>0</v>
      </c>
      <c r="AL50" s="35">
        <v>0</v>
      </c>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24" t="s">
        <v>138</v>
      </c>
      <c r="DF50" s="24" t="s">
        <v>143</v>
      </c>
      <c r="DG50" s="24" t="s">
        <v>143</v>
      </c>
      <c r="DH50" s="24" t="s">
        <v>143</v>
      </c>
      <c r="DI50" s="24" t="s">
        <v>138</v>
      </c>
      <c r="DJ50" s="24" t="s">
        <v>143</v>
      </c>
      <c r="DK50" s="24" t="s">
        <v>143</v>
      </c>
      <c r="DL50" s="24" t="s">
        <v>143</v>
      </c>
      <c r="DM50" s="35"/>
      <c r="DN50" s="36">
        <f t="shared" si="0"/>
        <v>50</v>
      </c>
      <c r="DO50" s="36" t="str">
        <f t="shared" si="1"/>
        <v>各種協議会、関係団体等参加の見直し</v>
      </c>
      <c r="DP50" s="37"/>
      <c r="DQ50" s="38"/>
      <c r="DR50" s="39" t="s">
        <v>144</v>
      </c>
      <c r="EE50" s="47"/>
      <c r="EF50" s="30" t="s">
        <v>470</v>
      </c>
      <c r="EG50" s="30" t="s">
        <v>146</v>
      </c>
      <c r="EH50" s="47"/>
      <c r="EI50" s="47"/>
      <c r="EJ50" s="47"/>
      <c r="EK50" s="47"/>
      <c r="EL50" s="30"/>
    </row>
    <row r="51" spans="1:142" ht="99.95" customHeight="1" x14ac:dyDescent="0.15">
      <c r="A51" s="31" t="s">
        <v>475</v>
      </c>
      <c r="B51" s="49" t="s">
        <v>194</v>
      </c>
      <c r="C51" s="33" t="s">
        <v>446</v>
      </c>
      <c r="D51" s="31" t="s">
        <v>447</v>
      </c>
      <c r="E51" s="31" t="s">
        <v>476</v>
      </c>
      <c r="F51" s="31" t="s">
        <v>208</v>
      </c>
      <c r="G51" s="31" t="s">
        <v>263</v>
      </c>
      <c r="H51" s="31" t="s">
        <v>264</v>
      </c>
      <c r="I51" s="31" t="s">
        <v>477</v>
      </c>
      <c r="J51" s="43"/>
      <c r="K51" s="43"/>
      <c r="L51" s="13"/>
      <c r="M51" s="43"/>
      <c r="N51" s="13"/>
      <c r="O51" s="43"/>
      <c r="P51" s="43"/>
      <c r="Q51" s="43"/>
      <c r="R51" s="43"/>
      <c r="S51" s="43"/>
      <c r="T51" s="43"/>
      <c r="U51" s="31" t="s">
        <v>478</v>
      </c>
      <c r="V51" s="31">
        <v>0</v>
      </c>
      <c r="W51" s="31" t="s">
        <v>141</v>
      </c>
      <c r="X51" s="31">
        <v>0</v>
      </c>
      <c r="Y51" s="31">
        <v>0</v>
      </c>
      <c r="Z51" s="31">
        <v>0</v>
      </c>
      <c r="AA51" s="31" t="s">
        <v>479</v>
      </c>
      <c r="AB51" s="31">
        <v>0</v>
      </c>
      <c r="AC51" s="31">
        <v>0</v>
      </c>
      <c r="AD51" s="31" t="s">
        <v>141</v>
      </c>
      <c r="AE51" s="31" t="s">
        <v>142</v>
      </c>
      <c r="AF51" s="31">
        <v>0</v>
      </c>
      <c r="AG51" s="31">
        <v>0</v>
      </c>
      <c r="AH51" s="31">
        <v>0</v>
      </c>
      <c r="AI51" s="31">
        <v>0</v>
      </c>
      <c r="AJ51" s="31">
        <v>0</v>
      </c>
      <c r="AK51" s="31">
        <v>0</v>
      </c>
      <c r="AL51" s="35">
        <v>0</v>
      </c>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24" t="s">
        <v>138</v>
      </c>
      <c r="DF51" s="24" t="s">
        <v>143</v>
      </c>
      <c r="DG51" s="24" t="s">
        <v>143</v>
      </c>
      <c r="DH51" s="24" t="s">
        <v>143</v>
      </c>
      <c r="DI51" s="24" t="s">
        <v>138</v>
      </c>
      <c r="DJ51" s="24" t="s">
        <v>143</v>
      </c>
      <c r="DK51" s="24" t="s">
        <v>143</v>
      </c>
      <c r="DL51" s="24" t="s">
        <v>143</v>
      </c>
      <c r="DM51" s="35"/>
      <c r="DN51" s="36">
        <f t="shared" si="0"/>
        <v>51</v>
      </c>
      <c r="DO51" s="36" t="str">
        <f t="shared" si="1"/>
        <v>区役所市民課窓口におけるサービス提供方法の見直し</v>
      </c>
      <c r="DP51" s="37"/>
      <c r="DQ51" s="38"/>
      <c r="DR51" s="39" t="s">
        <v>144</v>
      </c>
      <c r="EE51" s="47"/>
      <c r="EF51" s="47" t="s">
        <v>204</v>
      </c>
      <c r="EG51" s="47"/>
      <c r="EH51" s="47"/>
      <c r="EI51" s="47"/>
      <c r="EJ51" s="47"/>
      <c r="EK51" s="47" t="s">
        <v>205</v>
      </c>
      <c r="EL51" s="47"/>
    </row>
    <row r="52" spans="1:142" ht="99.95" customHeight="1" x14ac:dyDescent="0.15">
      <c r="A52" s="31" t="s">
        <v>480</v>
      </c>
      <c r="B52" s="32">
        <v>0</v>
      </c>
      <c r="C52" s="33" t="s">
        <v>446</v>
      </c>
      <c r="D52" s="31" t="s">
        <v>447</v>
      </c>
      <c r="E52" s="31" t="s">
        <v>481</v>
      </c>
      <c r="F52" s="31" t="s">
        <v>208</v>
      </c>
      <c r="G52" s="31" t="s">
        <v>482</v>
      </c>
      <c r="H52" s="31" t="s">
        <v>210</v>
      </c>
      <c r="I52" s="31" t="s">
        <v>483</v>
      </c>
      <c r="J52" s="43"/>
      <c r="K52" s="43"/>
      <c r="L52" s="13"/>
      <c r="M52" s="43"/>
      <c r="N52" s="13"/>
      <c r="O52" s="43"/>
      <c r="P52" s="43"/>
      <c r="Q52" s="43"/>
      <c r="R52" s="43"/>
      <c r="S52" s="43"/>
      <c r="T52" s="43"/>
      <c r="U52" s="31" t="s">
        <v>484</v>
      </c>
      <c r="V52" s="31" t="s">
        <v>141</v>
      </c>
      <c r="W52" s="31" t="s">
        <v>142</v>
      </c>
      <c r="X52" s="31" t="s">
        <v>142</v>
      </c>
      <c r="Y52" s="31" t="s">
        <v>142</v>
      </c>
      <c r="Z52" s="31">
        <v>0</v>
      </c>
      <c r="AA52" s="31">
        <v>0</v>
      </c>
      <c r="AB52" s="31">
        <v>0</v>
      </c>
      <c r="AC52" s="31">
        <v>0</v>
      </c>
      <c r="AD52" s="31">
        <v>0</v>
      </c>
      <c r="AE52" s="31">
        <v>0</v>
      </c>
      <c r="AF52" s="31">
        <v>0</v>
      </c>
      <c r="AG52" s="31">
        <v>0</v>
      </c>
      <c r="AH52" s="31">
        <v>0</v>
      </c>
      <c r="AI52" s="31">
        <v>0</v>
      </c>
      <c r="AJ52" s="31">
        <v>0</v>
      </c>
      <c r="AK52" s="31">
        <v>0</v>
      </c>
      <c r="AL52" s="35">
        <v>0</v>
      </c>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24" t="s">
        <v>138</v>
      </c>
      <c r="DF52" s="24" t="s">
        <v>143</v>
      </c>
      <c r="DG52" s="24" t="s">
        <v>143</v>
      </c>
      <c r="DH52" s="24" t="s">
        <v>143</v>
      </c>
      <c r="DI52" s="24" t="s">
        <v>138</v>
      </c>
      <c r="DJ52" s="24" t="s">
        <v>143</v>
      </c>
      <c r="DK52" s="24" t="s">
        <v>143</v>
      </c>
      <c r="DL52" s="24" t="s">
        <v>143</v>
      </c>
      <c r="DM52" s="35"/>
      <c r="DN52" s="36">
        <f t="shared" si="0"/>
        <v>52</v>
      </c>
      <c r="DO52" s="36" t="str">
        <f t="shared" si="1"/>
        <v>町内自治会あての回覧物の見直し</v>
      </c>
      <c r="DP52" s="37"/>
      <c r="DQ52" s="38"/>
      <c r="DR52" s="39" t="s">
        <v>144</v>
      </c>
      <c r="EE52" s="30"/>
      <c r="EF52" s="30" t="s">
        <v>295</v>
      </c>
      <c r="EG52" s="30"/>
      <c r="EH52" s="30"/>
      <c r="EI52" s="30"/>
      <c r="EJ52" s="30"/>
      <c r="EK52" s="30"/>
      <c r="EL52" s="30" t="s">
        <v>146</v>
      </c>
    </row>
    <row r="53" spans="1:142" ht="99.95" customHeight="1" x14ac:dyDescent="0.15">
      <c r="A53" s="31" t="s">
        <v>485</v>
      </c>
      <c r="B53" s="32">
        <v>0</v>
      </c>
      <c r="C53" s="33" t="s">
        <v>446</v>
      </c>
      <c r="D53" s="31" t="s">
        <v>447</v>
      </c>
      <c r="E53" s="31" t="s">
        <v>486</v>
      </c>
      <c r="F53" s="31" t="s">
        <v>487</v>
      </c>
      <c r="G53" s="31" t="s">
        <v>488</v>
      </c>
      <c r="H53" s="31"/>
      <c r="I53" s="31" t="s">
        <v>489</v>
      </c>
      <c r="J53" s="43"/>
      <c r="K53" s="43"/>
      <c r="L53" s="13"/>
      <c r="M53" s="43"/>
      <c r="N53" s="13"/>
      <c r="O53" s="43"/>
      <c r="P53" s="43"/>
      <c r="Q53" s="43"/>
      <c r="R53" s="43"/>
      <c r="S53" s="43"/>
      <c r="T53" s="43"/>
      <c r="U53" s="31" t="s">
        <v>486</v>
      </c>
      <c r="V53" s="31">
        <v>0</v>
      </c>
      <c r="W53" s="31" t="s">
        <v>141</v>
      </c>
      <c r="X53" s="31">
        <v>0</v>
      </c>
      <c r="Y53" s="31">
        <v>0</v>
      </c>
      <c r="Z53" s="31">
        <v>0</v>
      </c>
      <c r="AA53" s="31">
        <v>0</v>
      </c>
      <c r="AB53" s="31">
        <v>0</v>
      </c>
      <c r="AC53" s="31">
        <v>0</v>
      </c>
      <c r="AD53" s="31">
        <v>0</v>
      </c>
      <c r="AE53" s="31">
        <v>0</v>
      </c>
      <c r="AF53" s="31">
        <v>0</v>
      </c>
      <c r="AG53" s="31">
        <v>0</v>
      </c>
      <c r="AH53" s="31">
        <v>0</v>
      </c>
      <c r="AI53" s="31">
        <v>0</v>
      </c>
      <c r="AJ53" s="31">
        <v>0</v>
      </c>
      <c r="AK53" s="31">
        <v>0</v>
      </c>
      <c r="AL53" s="35">
        <v>0</v>
      </c>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24" t="s">
        <v>138</v>
      </c>
      <c r="DF53" s="24" t="s">
        <v>143</v>
      </c>
      <c r="DG53" s="24" t="s">
        <v>143</v>
      </c>
      <c r="DH53" s="24" t="s">
        <v>143</v>
      </c>
      <c r="DI53" s="24" t="s">
        <v>138</v>
      </c>
      <c r="DJ53" s="24" t="s">
        <v>143</v>
      </c>
      <c r="DK53" s="24" t="s">
        <v>143</v>
      </c>
      <c r="DL53" s="24" t="s">
        <v>143</v>
      </c>
      <c r="DM53" s="35"/>
      <c r="DN53" s="36">
        <f t="shared" si="0"/>
        <v>53</v>
      </c>
      <c r="DO53" s="36" t="str">
        <f t="shared" si="1"/>
        <v>地球温暖化対策に関する関連計画の統合</v>
      </c>
      <c r="DP53" s="37"/>
      <c r="DQ53" s="38"/>
      <c r="DR53" s="39" t="s">
        <v>144</v>
      </c>
      <c r="EE53" s="30" t="s">
        <v>290</v>
      </c>
      <c r="EF53" s="30" t="s">
        <v>295</v>
      </c>
      <c r="EG53" s="30"/>
      <c r="EH53" s="30"/>
      <c r="EI53" s="30"/>
      <c r="EJ53" s="30"/>
      <c r="EK53" s="30"/>
      <c r="EL53" s="30" t="s">
        <v>146</v>
      </c>
    </row>
    <row r="54" spans="1:142" ht="99.95" customHeight="1" x14ac:dyDescent="0.15">
      <c r="A54" s="31" t="s">
        <v>490</v>
      </c>
      <c r="B54" s="32">
        <v>0</v>
      </c>
      <c r="C54" s="33" t="s">
        <v>446</v>
      </c>
      <c r="D54" s="31" t="s">
        <v>447</v>
      </c>
      <c r="E54" s="31" t="s">
        <v>491</v>
      </c>
      <c r="F54" s="31" t="s">
        <v>487</v>
      </c>
      <c r="G54" s="31" t="s">
        <v>488</v>
      </c>
      <c r="H54" s="31"/>
      <c r="I54" s="31" t="s">
        <v>492</v>
      </c>
      <c r="J54" s="43"/>
      <c r="K54" s="43"/>
      <c r="L54" s="13"/>
      <c r="M54" s="43"/>
      <c r="N54" s="13"/>
      <c r="O54" s="43"/>
      <c r="P54" s="43"/>
      <c r="Q54" s="43"/>
      <c r="R54" s="43"/>
      <c r="S54" s="43"/>
      <c r="T54" s="43"/>
      <c r="U54" s="31" t="s">
        <v>491</v>
      </c>
      <c r="V54" s="31" t="s">
        <v>141</v>
      </c>
      <c r="W54" s="31">
        <v>0</v>
      </c>
      <c r="X54" s="31">
        <v>0</v>
      </c>
      <c r="Y54" s="31">
        <v>0</v>
      </c>
      <c r="Z54" s="31">
        <v>0</v>
      </c>
      <c r="AA54" s="31">
        <v>0</v>
      </c>
      <c r="AB54" s="31">
        <v>0</v>
      </c>
      <c r="AC54" s="31">
        <v>0</v>
      </c>
      <c r="AD54" s="31">
        <v>0</v>
      </c>
      <c r="AE54" s="31">
        <v>0</v>
      </c>
      <c r="AF54" s="31">
        <v>0</v>
      </c>
      <c r="AG54" s="31">
        <v>0</v>
      </c>
      <c r="AH54" s="31">
        <v>0</v>
      </c>
      <c r="AI54" s="31">
        <v>0</v>
      </c>
      <c r="AJ54" s="31">
        <v>0</v>
      </c>
      <c r="AK54" s="31">
        <v>0</v>
      </c>
      <c r="AL54" s="35">
        <v>0</v>
      </c>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24" t="s">
        <v>138</v>
      </c>
      <c r="DF54" s="24" t="s">
        <v>143</v>
      </c>
      <c r="DG54" s="24" t="s">
        <v>143</v>
      </c>
      <c r="DH54" s="24" t="s">
        <v>143</v>
      </c>
      <c r="DI54" s="24" t="s">
        <v>138</v>
      </c>
      <c r="DJ54" s="24" t="s">
        <v>143</v>
      </c>
      <c r="DK54" s="24" t="s">
        <v>143</v>
      </c>
      <c r="DL54" s="24" t="s">
        <v>143</v>
      </c>
      <c r="DM54" s="35"/>
      <c r="DN54" s="36">
        <f t="shared" si="0"/>
        <v>54</v>
      </c>
      <c r="DO54" s="36" t="str">
        <f t="shared" si="1"/>
        <v>水環境保全計画等の関連計画の統合</v>
      </c>
      <c r="DP54" s="37"/>
      <c r="DQ54" s="38"/>
      <c r="DR54" s="39" t="s">
        <v>144</v>
      </c>
      <c r="EE54" s="30" t="s">
        <v>290</v>
      </c>
      <c r="EF54" s="30" t="s">
        <v>295</v>
      </c>
      <c r="EG54" s="30"/>
      <c r="EH54" s="30"/>
      <c r="EI54" s="30"/>
      <c r="EJ54" s="30"/>
      <c r="EK54" s="30"/>
      <c r="EL54" s="30" t="s">
        <v>146</v>
      </c>
    </row>
    <row r="55" spans="1:142" ht="99.95" customHeight="1" x14ac:dyDescent="0.15">
      <c r="A55" s="31" t="s">
        <v>493</v>
      </c>
      <c r="B55" s="32">
        <v>0</v>
      </c>
      <c r="C55" s="33" t="s">
        <v>446</v>
      </c>
      <c r="D55" s="31" t="s">
        <v>447</v>
      </c>
      <c r="E55" s="31" t="s">
        <v>494</v>
      </c>
      <c r="F55" s="31" t="s">
        <v>217</v>
      </c>
      <c r="G55" s="31" t="s">
        <v>495</v>
      </c>
      <c r="H55" s="31"/>
      <c r="I55" s="31" t="s">
        <v>496</v>
      </c>
      <c r="J55" s="43"/>
      <c r="K55" s="43"/>
      <c r="L55" s="13"/>
      <c r="M55" s="43"/>
      <c r="N55" s="13"/>
      <c r="O55" s="43"/>
      <c r="P55" s="43"/>
      <c r="Q55" s="43"/>
      <c r="R55" s="43"/>
      <c r="S55" s="43"/>
      <c r="T55" s="43"/>
      <c r="U55" s="31" t="s">
        <v>494</v>
      </c>
      <c r="V55" s="31" t="s">
        <v>141</v>
      </c>
      <c r="W55" s="31">
        <v>0</v>
      </c>
      <c r="X55" s="31">
        <v>0</v>
      </c>
      <c r="Y55" s="31">
        <v>0</v>
      </c>
      <c r="Z55" s="31">
        <v>0</v>
      </c>
      <c r="AA55" s="31">
        <v>0</v>
      </c>
      <c r="AB55" s="31">
        <v>0</v>
      </c>
      <c r="AC55" s="31">
        <v>0</v>
      </c>
      <c r="AD55" s="31">
        <v>0</v>
      </c>
      <c r="AE55" s="31">
        <v>0</v>
      </c>
      <c r="AF55" s="31">
        <v>0</v>
      </c>
      <c r="AG55" s="31">
        <v>0</v>
      </c>
      <c r="AH55" s="31">
        <v>0</v>
      </c>
      <c r="AI55" s="31">
        <v>0</v>
      </c>
      <c r="AJ55" s="31">
        <v>0</v>
      </c>
      <c r="AK55" s="31">
        <v>0</v>
      </c>
      <c r="AL55" s="35">
        <v>0</v>
      </c>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24" t="s">
        <v>138</v>
      </c>
      <c r="DF55" s="24" t="s">
        <v>143</v>
      </c>
      <c r="DG55" s="24" t="s">
        <v>143</v>
      </c>
      <c r="DH55" s="24" t="s">
        <v>143</v>
      </c>
      <c r="DI55" s="24" t="s">
        <v>138</v>
      </c>
      <c r="DJ55" s="24" t="s">
        <v>143</v>
      </c>
      <c r="DK55" s="24" t="s">
        <v>143</v>
      </c>
      <c r="DL55" s="24" t="s">
        <v>143</v>
      </c>
      <c r="DM55" s="35"/>
      <c r="DN55" s="36">
        <f t="shared" si="0"/>
        <v>55</v>
      </c>
      <c r="DO55" s="36" t="str">
        <f t="shared" si="1"/>
        <v>都市景観審議会と屋外広告物審議会の統合</v>
      </c>
      <c r="DP55" s="37"/>
      <c r="DQ55" s="38"/>
      <c r="DR55" s="39" t="s">
        <v>144</v>
      </c>
      <c r="EE55" s="30" t="s">
        <v>290</v>
      </c>
      <c r="EF55" s="30" t="s">
        <v>295</v>
      </c>
      <c r="EG55" s="30"/>
      <c r="EH55" s="30"/>
      <c r="EI55" s="30"/>
      <c r="EJ55" s="30"/>
      <c r="EK55" s="30"/>
      <c r="EL55" s="30" t="s">
        <v>146</v>
      </c>
    </row>
    <row r="56" spans="1:142" ht="99.95" customHeight="1" x14ac:dyDescent="0.15">
      <c r="A56" s="31" t="s">
        <v>497</v>
      </c>
      <c r="B56" s="49" t="s">
        <v>194</v>
      </c>
      <c r="C56" s="33" t="s">
        <v>446</v>
      </c>
      <c r="D56" s="31" t="s">
        <v>447</v>
      </c>
      <c r="E56" s="31" t="s">
        <v>498</v>
      </c>
      <c r="F56" s="31" t="s">
        <v>392</v>
      </c>
      <c r="G56" s="31"/>
      <c r="H56" s="31"/>
      <c r="I56" s="31" t="s">
        <v>499</v>
      </c>
      <c r="J56" s="43"/>
      <c r="K56" s="43"/>
      <c r="L56" s="13"/>
      <c r="M56" s="43"/>
      <c r="N56" s="13"/>
      <c r="O56" s="43"/>
      <c r="P56" s="43"/>
      <c r="Q56" s="43"/>
      <c r="R56" s="43"/>
      <c r="S56" s="43"/>
      <c r="T56" s="43"/>
      <c r="U56" s="31" t="s">
        <v>500</v>
      </c>
      <c r="V56" s="31">
        <v>0</v>
      </c>
      <c r="W56" s="31" t="s">
        <v>141</v>
      </c>
      <c r="X56" s="31">
        <v>0</v>
      </c>
      <c r="Y56" s="31">
        <v>0</v>
      </c>
      <c r="Z56" s="31">
        <v>0</v>
      </c>
      <c r="AA56" s="31" t="s">
        <v>501</v>
      </c>
      <c r="AB56" s="31">
        <v>0</v>
      </c>
      <c r="AC56" s="31">
        <v>0</v>
      </c>
      <c r="AD56" s="31" t="s">
        <v>141</v>
      </c>
      <c r="AE56" s="31">
        <v>0</v>
      </c>
      <c r="AF56" s="31">
        <v>0</v>
      </c>
      <c r="AG56" s="31" t="s">
        <v>502</v>
      </c>
      <c r="AH56" s="31">
        <v>0</v>
      </c>
      <c r="AI56" s="31">
        <v>0</v>
      </c>
      <c r="AJ56" s="31" t="s">
        <v>141</v>
      </c>
      <c r="AK56" s="31">
        <v>0</v>
      </c>
      <c r="AL56" s="35">
        <v>0</v>
      </c>
      <c r="AM56" s="35" t="s">
        <v>503</v>
      </c>
      <c r="AN56" s="35">
        <v>0</v>
      </c>
      <c r="AO56" s="35">
        <v>0</v>
      </c>
      <c r="AP56" s="35">
        <v>0</v>
      </c>
      <c r="AQ56" s="35" t="s">
        <v>141</v>
      </c>
      <c r="AR56" s="35">
        <v>0</v>
      </c>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24" t="s">
        <v>138</v>
      </c>
      <c r="DF56" s="24" t="s">
        <v>143</v>
      </c>
      <c r="DG56" s="24" t="s">
        <v>143</v>
      </c>
      <c r="DH56" s="24" t="s">
        <v>143</v>
      </c>
      <c r="DI56" s="24" t="s">
        <v>138</v>
      </c>
      <c r="DJ56" s="24" t="s">
        <v>143</v>
      </c>
      <c r="DK56" s="24" t="s">
        <v>143</v>
      </c>
      <c r="DL56" s="24" t="s">
        <v>143</v>
      </c>
      <c r="DM56" s="35" t="s">
        <v>504</v>
      </c>
      <c r="DN56" s="36">
        <f t="shared" si="0"/>
        <v>56</v>
      </c>
      <c r="DO56" s="36" t="str">
        <f t="shared" si="1"/>
        <v>開票事務実施方法の見直し</v>
      </c>
      <c r="DP56" s="37"/>
      <c r="DQ56" s="38" t="s">
        <v>505</v>
      </c>
      <c r="DR56" s="39" t="s">
        <v>144</v>
      </c>
      <c r="EE56" s="47"/>
      <c r="EF56" s="47" t="s">
        <v>204</v>
      </c>
      <c r="EG56" s="47"/>
      <c r="EH56" s="47"/>
      <c r="EI56" s="47"/>
      <c r="EJ56" s="47"/>
      <c r="EK56" s="47" t="s">
        <v>205</v>
      </c>
      <c r="EL56" s="47"/>
    </row>
    <row r="57" spans="1:142" ht="99.95" customHeight="1" x14ac:dyDescent="0.15">
      <c r="A57" s="31" t="s">
        <v>506</v>
      </c>
      <c r="B57" s="32">
        <v>0</v>
      </c>
      <c r="C57" s="33" t="s">
        <v>446</v>
      </c>
      <c r="D57" s="31" t="s">
        <v>507</v>
      </c>
      <c r="E57" s="31" t="s">
        <v>508</v>
      </c>
      <c r="F57" s="31" t="s">
        <v>136</v>
      </c>
      <c r="G57" s="31" t="s">
        <v>311</v>
      </c>
      <c r="H57" s="31" t="s">
        <v>312</v>
      </c>
      <c r="I57" s="31" t="s">
        <v>509</v>
      </c>
      <c r="J57" s="43"/>
      <c r="K57" s="43"/>
      <c r="L57" s="13"/>
      <c r="M57" s="43"/>
      <c r="N57" s="13"/>
      <c r="O57" s="43"/>
      <c r="P57" s="43"/>
      <c r="Q57" s="43"/>
      <c r="R57" s="43"/>
      <c r="S57" s="43"/>
      <c r="T57" s="43"/>
      <c r="U57" s="31" t="s">
        <v>510</v>
      </c>
      <c r="V57" s="31">
        <v>0</v>
      </c>
      <c r="W57" s="31" t="s">
        <v>141</v>
      </c>
      <c r="X57" s="31">
        <v>0</v>
      </c>
      <c r="Y57" s="31">
        <v>0</v>
      </c>
      <c r="Z57" s="31" t="s">
        <v>194</v>
      </c>
      <c r="AA57" s="31">
        <v>0</v>
      </c>
      <c r="AB57" s="31">
        <v>0</v>
      </c>
      <c r="AC57" s="31">
        <v>0</v>
      </c>
      <c r="AD57" s="31">
        <v>0</v>
      </c>
      <c r="AE57" s="31">
        <v>0</v>
      </c>
      <c r="AF57" s="31">
        <v>0</v>
      </c>
      <c r="AG57" s="31">
        <v>0</v>
      </c>
      <c r="AH57" s="31">
        <v>0</v>
      </c>
      <c r="AI57" s="31">
        <v>0</v>
      </c>
      <c r="AJ57" s="31">
        <v>0</v>
      </c>
      <c r="AK57" s="31">
        <v>0</v>
      </c>
      <c r="AL57" s="35">
        <v>0</v>
      </c>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24" t="s">
        <v>138</v>
      </c>
      <c r="DF57" s="24" t="s">
        <v>143</v>
      </c>
      <c r="DG57" s="24" t="s">
        <v>143</v>
      </c>
      <c r="DH57" s="24" t="s">
        <v>143</v>
      </c>
      <c r="DI57" s="24" t="s">
        <v>138</v>
      </c>
      <c r="DJ57" s="24" t="s">
        <v>143</v>
      </c>
      <c r="DK57" s="24" t="s">
        <v>143</v>
      </c>
      <c r="DL57" s="24" t="s">
        <v>143</v>
      </c>
      <c r="DM57" s="35"/>
      <c r="DN57" s="36">
        <f t="shared" si="0"/>
        <v>57</v>
      </c>
      <c r="DO57" s="36" t="str">
        <f t="shared" si="1"/>
        <v>指定管理者制度の活用による公の施設の管理運営の合理化</v>
      </c>
      <c r="DP57" s="37"/>
      <c r="DQ57" s="38"/>
      <c r="DR57" s="39" t="s">
        <v>144</v>
      </c>
      <c r="EE57" s="30" t="s">
        <v>157</v>
      </c>
      <c r="EF57" s="30" t="s">
        <v>191</v>
      </c>
      <c r="EG57" s="30" t="s">
        <v>146</v>
      </c>
      <c r="EH57" s="30"/>
      <c r="EI57" s="30"/>
      <c r="EJ57" s="30"/>
      <c r="EK57" s="30"/>
      <c r="EL57" s="30"/>
    </row>
    <row r="58" spans="1:142" ht="99.95" customHeight="1" x14ac:dyDescent="0.15">
      <c r="A58" s="31" t="s">
        <v>511</v>
      </c>
      <c r="B58" s="49" t="s">
        <v>194</v>
      </c>
      <c r="C58" s="33" t="s">
        <v>446</v>
      </c>
      <c r="D58" s="31" t="s">
        <v>507</v>
      </c>
      <c r="E58" s="31" t="s">
        <v>512</v>
      </c>
      <c r="F58" s="31" t="s">
        <v>136</v>
      </c>
      <c r="G58" s="31" t="s">
        <v>231</v>
      </c>
      <c r="H58" s="31"/>
      <c r="I58" s="31" t="s">
        <v>513</v>
      </c>
      <c r="J58" s="34" t="s">
        <v>514</v>
      </c>
      <c r="K58" s="34" t="s">
        <v>411</v>
      </c>
      <c r="L58" s="29" t="s">
        <v>388</v>
      </c>
      <c r="M58" s="34" t="s">
        <v>515</v>
      </c>
      <c r="N58" s="29" t="s">
        <v>519</v>
      </c>
      <c r="O58" s="34" t="s">
        <v>138</v>
      </c>
      <c r="P58" s="34" t="s">
        <v>138</v>
      </c>
      <c r="Q58" s="34" t="s">
        <v>138</v>
      </c>
      <c r="R58" s="34" t="s">
        <v>138</v>
      </c>
      <c r="S58" s="34" t="s">
        <v>138</v>
      </c>
      <c r="T58" s="34" t="s">
        <v>138</v>
      </c>
      <c r="U58" s="31" t="s">
        <v>516</v>
      </c>
      <c r="V58" s="31" t="s">
        <v>141</v>
      </c>
      <c r="W58" s="31">
        <v>0</v>
      </c>
      <c r="X58" s="31">
        <v>0</v>
      </c>
      <c r="Y58" s="31">
        <v>0</v>
      </c>
      <c r="Z58" s="31">
        <v>0</v>
      </c>
      <c r="AA58" s="31" t="s">
        <v>517</v>
      </c>
      <c r="AB58" s="31">
        <v>0</v>
      </c>
      <c r="AC58" s="31" t="s">
        <v>141</v>
      </c>
      <c r="AD58" s="31" t="s">
        <v>142</v>
      </c>
      <c r="AE58" s="31" t="s">
        <v>142</v>
      </c>
      <c r="AF58" s="31">
        <v>0</v>
      </c>
      <c r="AG58" s="31">
        <v>0</v>
      </c>
      <c r="AH58" s="31">
        <v>0</v>
      </c>
      <c r="AI58" s="31">
        <v>0</v>
      </c>
      <c r="AJ58" s="31">
        <v>0</v>
      </c>
      <c r="AK58" s="31">
        <v>0</v>
      </c>
      <c r="AL58" s="35">
        <v>0</v>
      </c>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24" t="s">
        <v>138</v>
      </c>
      <c r="DF58" s="24" t="s">
        <v>143</v>
      </c>
      <c r="DG58" s="24" t="s">
        <v>143</v>
      </c>
      <c r="DH58" s="24" t="s">
        <v>143</v>
      </c>
      <c r="DI58" s="24" t="s">
        <v>138</v>
      </c>
      <c r="DJ58" s="24" t="s">
        <v>143</v>
      </c>
      <c r="DK58" s="24" t="s">
        <v>143</v>
      </c>
      <c r="DL58" s="24" t="s">
        <v>143</v>
      </c>
      <c r="DM58" s="35" t="s">
        <v>518</v>
      </c>
      <c r="DN58" s="36">
        <f t="shared" si="0"/>
        <v>58</v>
      </c>
      <c r="DO58" s="36" t="str">
        <f t="shared" si="1"/>
        <v>ちば市民便利帳の官民協働発行</v>
      </c>
      <c r="DP58" s="37"/>
      <c r="DQ58" s="38"/>
      <c r="DR58" s="39" t="s">
        <v>144</v>
      </c>
      <c r="DW58" s="29" t="s">
        <v>388</v>
      </c>
      <c r="DX58" s="29" t="s">
        <v>519</v>
      </c>
      <c r="EE58" s="47"/>
      <c r="EF58" s="47" t="s">
        <v>221</v>
      </c>
      <c r="EG58" s="47"/>
      <c r="EH58" s="47"/>
      <c r="EI58" s="47"/>
      <c r="EJ58" s="47"/>
      <c r="EK58" s="47"/>
      <c r="EL58" s="47" t="s">
        <v>205</v>
      </c>
    </row>
    <row r="59" spans="1:142" ht="99.95" customHeight="1" x14ac:dyDescent="0.15">
      <c r="A59" s="31" t="s">
        <v>520</v>
      </c>
      <c r="B59" s="32">
        <v>0</v>
      </c>
      <c r="C59" s="33" t="s">
        <v>446</v>
      </c>
      <c r="D59" s="31" t="s">
        <v>507</v>
      </c>
      <c r="E59" s="31" t="s">
        <v>521</v>
      </c>
      <c r="F59" s="31" t="s">
        <v>380</v>
      </c>
      <c r="G59" s="31" t="s">
        <v>522</v>
      </c>
      <c r="H59" s="31"/>
      <c r="I59" s="31" t="s">
        <v>523</v>
      </c>
      <c r="J59" s="34" t="s">
        <v>524</v>
      </c>
      <c r="K59" s="34" t="s">
        <v>525</v>
      </c>
      <c r="L59" s="29" t="s">
        <v>334</v>
      </c>
      <c r="M59" s="34" t="s">
        <v>526</v>
      </c>
      <c r="N59" s="29" t="s">
        <v>168</v>
      </c>
      <c r="O59" s="34" t="s">
        <v>527</v>
      </c>
      <c r="P59" s="34" t="s">
        <v>528</v>
      </c>
      <c r="Q59" s="34" t="s">
        <v>529</v>
      </c>
      <c r="R59" s="34" t="s">
        <v>530</v>
      </c>
      <c r="S59" s="34" t="s">
        <v>531</v>
      </c>
      <c r="T59" s="34" t="s">
        <v>532</v>
      </c>
      <c r="U59" s="31" t="s">
        <v>521</v>
      </c>
      <c r="V59" s="31" t="s">
        <v>141</v>
      </c>
      <c r="W59" s="31" t="s">
        <v>142</v>
      </c>
      <c r="X59" s="31" t="s">
        <v>142</v>
      </c>
      <c r="Y59" s="31" t="s">
        <v>142</v>
      </c>
      <c r="Z59" s="31">
        <v>0</v>
      </c>
      <c r="AA59" s="31">
        <v>0</v>
      </c>
      <c r="AB59" s="31">
        <v>0</v>
      </c>
      <c r="AC59" s="31">
        <v>0</v>
      </c>
      <c r="AD59" s="31">
        <v>0</v>
      </c>
      <c r="AE59" s="31">
        <v>0</v>
      </c>
      <c r="AF59" s="31">
        <v>0</v>
      </c>
      <c r="AG59" s="31">
        <v>0</v>
      </c>
      <c r="AH59" s="31">
        <v>0</v>
      </c>
      <c r="AI59" s="31">
        <v>0</v>
      </c>
      <c r="AJ59" s="31">
        <v>0</v>
      </c>
      <c r="AK59" s="31">
        <v>0</v>
      </c>
      <c r="AL59" s="35">
        <v>0</v>
      </c>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24" t="s">
        <v>138</v>
      </c>
      <c r="DF59" s="24" t="s">
        <v>143</v>
      </c>
      <c r="DG59" s="24" t="s">
        <v>143</v>
      </c>
      <c r="DH59" s="24" t="s">
        <v>143</v>
      </c>
      <c r="DI59" s="24" t="s">
        <v>138</v>
      </c>
      <c r="DJ59" s="24" t="s">
        <v>143</v>
      </c>
      <c r="DK59" s="24" t="s">
        <v>143</v>
      </c>
      <c r="DL59" s="24" t="s">
        <v>143</v>
      </c>
      <c r="DM59" s="35"/>
      <c r="DN59" s="36">
        <f t="shared" si="0"/>
        <v>59</v>
      </c>
      <c r="DO59" s="36" t="str">
        <f t="shared" si="1"/>
        <v>千葉市市税等納付推進センターの開設</v>
      </c>
      <c r="DP59" s="37"/>
      <c r="DQ59" s="38"/>
      <c r="DR59" s="39" t="s">
        <v>144</v>
      </c>
      <c r="DW59" s="29" t="s">
        <v>334</v>
      </c>
      <c r="DX59" s="29" t="s">
        <v>168</v>
      </c>
      <c r="EE59" s="30" t="s">
        <v>157</v>
      </c>
      <c r="EF59" s="30" t="s">
        <v>533</v>
      </c>
      <c r="EG59" s="30"/>
      <c r="EH59" s="30"/>
      <c r="EI59" s="30"/>
      <c r="EJ59" s="30"/>
      <c r="EK59" s="30" t="s">
        <v>146</v>
      </c>
      <c r="EL59" s="30"/>
    </row>
    <row r="60" spans="1:142" ht="99.95" customHeight="1" x14ac:dyDescent="0.15">
      <c r="A60" s="31" t="s">
        <v>534</v>
      </c>
      <c r="B60" s="49" t="s">
        <v>194</v>
      </c>
      <c r="C60" s="33" t="s">
        <v>446</v>
      </c>
      <c r="D60" s="31" t="s">
        <v>507</v>
      </c>
      <c r="E60" s="31" t="s">
        <v>535</v>
      </c>
      <c r="F60" s="31" t="s">
        <v>298</v>
      </c>
      <c r="G60" s="31" t="s">
        <v>536</v>
      </c>
      <c r="H60" s="31"/>
      <c r="I60" s="31" t="s">
        <v>537</v>
      </c>
      <c r="J60" s="34" t="s">
        <v>514</v>
      </c>
      <c r="K60" s="34" t="s">
        <v>411</v>
      </c>
      <c r="L60" s="29" t="s">
        <v>388</v>
      </c>
      <c r="M60" s="34" t="s">
        <v>538</v>
      </c>
      <c r="N60" s="29" t="s">
        <v>519</v>
      </c>
      <c r="O60" s="34" t="s">
        <v>138</v>
      </c>
      <c r="P60" s="34" t="s">
        <v>138</v>
      </c>
      <c r="Q60" s="34" t="s">
        <v>138</v>
      </c>
      <c r="R60" s="34" t="s">
        <v>138</v>
      </c>
      <c r="S60" s="34" t="s">
        <v>138</v>
      </c>
      <c r="T60" s="34" t="s">
        <v>138</v>
      </c>
      <c r="U60" s="31" t="s">
        <v>539</v>
      </c>
      <c r="V60" s="31" t="s">
        <v>141</v>
      </c>
      <c r="W60" s="31" t="s">
        <v>142</v>
      </c>
      <c r="X60" s="31" t="s">
        <v>142</v>
      </c>
      <c r="Y60" s="31" t="s">
        <v>142</v>
      </c>
      <c r="Z60" s="31">
        <v>0</v>
      </c>
      <c r="AA60" s="31">
        <v>0</v>
      </c>
      <c r="AB60" s="31">
        <v>0</v>
      </c>
      <c r="AC60" s="31">
        <v>0</v>
      </c>
      <c r="AD60" s="31">
        <v>0</v>
      </c>
      <c r="AE60" s="31">
        <v>0</v>
      </c>
      <c r="AF60" s="31">
        <v>0</v>
      </c>
      <c r="AG60" s="31">
        <v>0</v>
      </c>
      <c r="AH60" s="31">
        <v>0</v>
      </c>
      <c r="AI60" s="31">
        <v>0</v>
      </c>
      <c r="AJ60" s="31">
        <v>0</v>
      </c>
      <c r="AK60" s="31">
        <v>0</v>
      </c>
      <c r="AL60" s="35">
        <v>0</v>
      </c>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24" t="s">
        <v>138</v>
      </c>
      <c r="DF60" s="24" t="s">
        <v>143</v>
      </c>
      <c r="DG60" s="24" t="s">
        <v>143</v>
      </c>
      <c r="DH60" s="24" t="s">
        <v>143</v>
      </c>
      <c r="DI60" s="24" t="s">
        <v>138</v>
      </c>
      <c r="DJ60" s="24" t="s">
        <v>143</v>
      </c>
      <c r="DK60" s="24" t="s">
        <v>143</v>
      </c>
      <c r="DL60" s="24" t="s">
        <v>143</v>
      </c>
      <c r="DM60" s="35"/>
      <c r="DN60" s="36">
        <f t="shared" si="0"/>
        <v>60</v>
      </c>
      <c r="DO60" s="36" t="str">
        <f t="shared" si="1"/>
        <v>介護保険サービス事業者情報ＰＲ用冊子（サービス事業ガイドブック）のフリーペーパー化</v>
      </c>
      <c r="DP60" s="37"/>
      <c r="DQ60" s="38" t="s">
        <v>540</v>
      </c>
      <c r="DR60" s="39" t="s">
        <v>144</v>
      </c>
      <c r="DW60" s="29" t="s">
        <v>388</v>
      </c>
      <c r="DX60" s="29" t="s">
        <v>519</v>
      </c>
      <c r="EE60" s="47"/>
      <c r="EF60" s="47" t="s">
        <v>221</v>
      </c>
      <c r="EG60" s="47"/>
      <c r="EH60" s="47"/>
      <c r="EI60" s="47"/>
      <c r="EJ60" s="47"/>
      <c r="EK60" s="47"/>
      <c r="EL60" s="47" t="s">
        <v>205</v>
      </c>
    </row>
    <row r="61" spans="1:142" ht="99.95" customHeight="1" x14ac:dyDescent="0.15">
      <c r="A61" s="31" t="s">
        <v>541</v>
      </c>
      <c r="B61" s="49" t="s">
        <v>194</v>
      </c>
      <c r="C61" s="33" t="s">
        <v>446</v>
      </c>
      <c r="D61" s="31" t="s">
        <v>507</v>
      </c>
      <c r="E61" s="31" t="s">
        <v>542</v>
      </c>
      <c r="F61" s="31" t="s">
        <v>298</v>
      </c>
      <c r="G61" s="31" t="s">
        <v>543</v>
      </c>
      <c r="H61" s="31"/>
      <c r="I61" s="31" t="s">
        <v>544</v>
      </c>
      <c r="J61" s="34" t="s">
        <v>514</v>
      </c>
      <c r="K61" s="34" t="s">
        <v>411</v>
      </c>
      <c r="L61" s="29" t="s">
        <v>388</v>
      </c>
      <c r="M61" s="34" t="s">
        <v>545</v>
      </c>
      <c r="N61" s="29" t="s">
        <v>519</v>
      </c>
      <c r="O61" s="34" t="s">
        <v>138</v>
      </c>
      <c r="P61" s="34" t="s">
        <v>138</v>
      </c>
      <c r="Q61" s="34" t="s">
        <v>138</v>
      </c>
      <c r="R61" s="34" t="s">
        <v>138</v>
      </c>
      <c r="S61" s="34" t="s">
        <v>138</v>
      </c>
      <c r="T61" s="34" t="s">
        <v>138</v>
      </c>
      <c r="U61" s="31" t="s">
        <v>546</v>
      </c>
      <c r="V61" s="31" t="s">
        <v>141</v>
      </c>
      <c r="W61" s="31" t="s">
        <v>142</v>
      </c>
      <c r="X61" s="31" t="s">
        <v>142</v>
      </c>
      <c r="Y61" s="31" t="s">
        <v>142</v>
      </c>
      <c r="Z61" s="31">
        <v>0</v>
      </c>
      <c r="AA61" s="31">
        <v>0</v>
      </c>
      <c r="AB61" s="31">
        <v>0</v>
      </c>
      <c r="AC61" s="31">
        <v>0</v>
      </c>
      <c r="AD61" s="31">
        <v>0</v>
      </c>
      <c r="AE61" s="31">
        <v>0</v>
      </c>
      <c r="AF61" s="31">
        <v>0</v>
      </c>
      <c r="AG61" s="31">
        <v>0</v>
      </c>
      <c r="AH61" s="31">
        <v>0</v>
      </c>
      <c r="AI61" s="31">
        <v>0</v>
      </c>
      <c r="AJ61" s="31">
        <v>0</v>
      </c>
      <c r="AK61" s="31">
        <v>0</v>
      </c>
      <c r="AL61" s="35">
        <v>0</v>
      </c>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24" t="s">
        <v>138</v>
      </c>
      <c r="DF61" s="24" t="s">
        <v>143</v>
      </c>
      <c r="DG61" s="24" t="s">
        <v>143</v>
      </c>
      <c r="DH61" s="24" t="s">
        <v>143</v>
      </c>
      <c r="DI61" s="24" t="s">
        <v>138</v>
      </c>
      <c r="DJ61" s="24" t="s">
        <v>143</v>
      </c>
      <c r="DK61" s="24" t="s">
        <v>143</v>
      </c>
      <c r="DL61" s="24" t="s">
        <v>143</v>
      </c>
      <c r="DM61" s="35"/>
      <c r="DN61" s="36">
        <f t="shared" si="0"/>
        <v>61</v>
      </c>
      <c r="DO61" s="36" t="str">
        <f t="shared" si="1"/>
        <v>母子保健事業関連パンフレット作成の見直し</v>
      </c>
      <c r="DP61" s="37"/>
      <c r="DQ61" s="38"/>
      <c r="DR61" s="39" t="s">
        <v>144</v>
      </c>
      <c r="DW61" s="29" t="s">
        <v>388</v>
      </c>
      <c r="DX61" s="29" t="s">
        <v>519</v>
      </c>
      <c r="EE61" s="47"/>
      <c r="EF61" s="47" t="s">
        <v>221</v>
      </c>
      <c r="EG61" s="47"/>
      <c r="EH61" s="47"/>
      <c r="EI61" s="47"/>
      <c r="EJ61" s="47"/>
      <c r="EK61" s="47"/>
      <c r="EL61" s="47" t="s">
        <v>205</v>
      </c>
    </row>
    <row r="62" spans="1:142" ht="99.95" customHeight="1" x14ac:dyDescent="0.15">
      <c r="A62" s="31" t="s">
        <v>547</v>
      </c>
      <c r="B62" s="32">
        <v>0</v>
      </c>
      <c r="C62" s="33" t="s">
        <v>446</v>
      </c>
      <c r="D62" s="31" t="s">
        <v>507</v>
      </c>
      <c r="E62" s="31" t="s">
        <v>548</v>
      </c>
      <c r="F62" s="31" t="s">
        <v>487</v>
      </c>
      <c r="G62" s="31" t="s">
        <v>549</v>
      </c>
      <c r="H62" s="31"/>
      <c r="I62" s="31" t="s">
        <v>550</v>
      </c>
      <c r="J62" s="34" t="s">
        <v>551</v>
      </c>
      <c r="K62" s="34" t="s">
        <v>411</v>
      </c>
      <c r="L62" s="29" t="s">
        <v>388</v>
      </c>
      <c r="M62" s="34" t="s">
        <v>552</v>
      </c>
      <c r="N62" s="29" t="s">
        <v>554</v>
      </c>
      <c r="O62" s="34" t="s">
        <v>138</v>
      </c>
      <c r="P62" s="34" t="s">
        <v>138</v>
      </c>
      <c r="Q62" s="34" t="s">
        <v>138</v>
      </c>
      <c r="R62" s="34" t="s">
        <v>138</v>
      </c>
      <c r="S62" s="34" t="s">
        <v>138</v>
      </c>
      <c r="T62" s="34" t="s">
        <v>138</v>
      </c>
      <c r="U62" s="31" t="s">
        <v>553</v>
      </c>
      <c r="V62" s="31">
        <v>0</v>
      </c>
      <c r="W62" s="31" t="s">
        <v>141</v>
      </c>
      <c r="X62" s="31" t="s">
        <v>142</v>
      </c>
      <c r="Y62" s="31" t="s">
        <v>142</v>
      </c>
      <c r="Z62" s="31">
        <v>0</v>
      </c>
      <c r="AA62" s="31">
        <v>0</v>
      </c>
      <c r="AB62" s="31">
        <v>0</v>
      </c>
      <c r="AC62" s="31">
        <v>0</v>
      </c>
      <c r="AD62" s="31">
        <v>0</v>
      </c>
      <c r="AE62" s="31">
        <v>0</v>
      </c>
      <c r="AF62" s="31">
        <v>0</v>
      </c>
      <c r="AG62" s="31">
        <v>0</v>
      </c>
      <c r="AH62" s="31">
        <v>0</v>
      </c>
      <c r="AI62" s="31">
        <v>0</v>
      </c>
      <c r="AJ62" s="31">
        <v>0</v>
      </c>
      <c r="AK62" s="31">
        <v>0</v>
      </c>
      <c r="AL62" s="35">
        <v>0</v>
      </c>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24" t="s">
        <v>138</v>
      </c>
      <c r="DF62" s="24" t="s">
        <v>143</v>
      </c>
      <c r="DG62" s="24" t="s">
        <v>143</v>
      </c>
      <c r="DH62" s="24" t="s">
        <v>143</v>
      </c>
      <c r="DI62" s="24" t="s">
        <v>138</v>
      </c>
      <c r="DJ62" s="24" t="s">
        <v>143</v>
      </c>
      <c r="DK62" s="24" t="s">
        <v>143</v>
      </c>
      <c r="DL62" s="24" t="s">
        <v>143</v>
      </c>
      <c r="DM62" s="35"/>
      <c r="DN62" s="36">
        <f t="shared" si="0"/>
        <v>62</v>
      </c>
      <c r="DO62" s="36" t="str">
        <f t="shared" si="1"/>
        <v>新港清掃工場への長期責任型運営維持管理委託の導入</v>
      </c>
      <c r="DP62" s="37"/>
      <c r="DQ62" s="38"/>
      <c r="DR62" s="39" t="s">
        <v>144</v>
      </c>
      <c r="DW62" s="29" t="s">
        <v>388</v>
      </c>
      <c r="DX62" s="29" t="s">
        <v>554</v>
      </c>
      <c r="EE62" s="30" t="s">
        <v>290</v>
      </c>
      <c r="EF62" s="30" t="s">
        <v>295</v>
      </c>
      <c r="EG62" s="30"/>
      <c r="EH62" s="30"/>
      <c r="EI62" s="30"/>
      <c r="EJ62" s="30"/>
      <c r="EK62" s="30"/>
      <c r="EL62" s="30" t="s">
        <v>146</v>
      </c>
    </row>
    <row r="63" spans="1:142" ht="99.95" customHeight="1" x14ac:dyDescent="0.15">
      <c r="A63" s="31" t="s">
        <v>555</v>
      </c>
      <c r="B63" s="49" t="s">
        <v>194</v>
      </c>
      <c r="C63" s="33" t="s">
        <v>446</v>
      </c>
      <c r="D63" s="31" t="s">
        <v>507</v>
      </c>
      <c r="E63" s="31" t="s">
        <v>556</v>
      </c>
      <c r="F63" s="31" t="s">
        <v>487</v>
      </c>
      <c r="G63" s="31" t="s">
        <v>549</v>
      </c>
      <c r="H63" s="31"/>
      <c r="I63" s="31" t="s">
        <v>557</v>
      </c>
      <c r="J63" s="34" t="s">
        <v>551</v>
      </c>
      <c r="K63" s="34" t="s">
        <v>411</v>
      </c>
      <c r="L63" s="29" t="s">
        <v>388</v>
      </c>
      <c r="M63" s="34" t="s">
        <v>558</v>
      </c>
      <c r="N63" s="29" t="s">
        <v>562</v>
      </c>
      <c r="O63" s="34" t="s">
        <v>138</v>
      </c>
      <c r="P63" s="34" t="s">
        <v>138</v>
      </c>
      <c r="Q63" s="34" t="s">
        <v>138</v>
      </c>
      <c r="R63" s="34" t="s">
        <v>138</v>
      </c>
      <c r="S63" s="34" t="s">
        <v>138</v>
      </c>
      <c r="T63" s="34" t="s">
        <v>138</v>
      </c>
      <c r="U63" s="31" t="s">
        <v>559</v>
      </c>
      <c r="V63" s="31">
        <v>0</v>
      </c>
      <c r="W63" s="31" t="s">
        <v>141</v>
      </c>
      <c r="X63" s="31">
        <v>0</v>
      </c>
      <c r="Y63" s="31">
        <v>0</v>
      </c>
      <c r="Z63" s="31">
        <v>0</v>
      </c>
      <c r="AA63" s="31" t="s">
        <v>560</v>
      </c>
      <c r="AB63" s="31">
        <v>0</v>
      </c>
      <c r="AC63" s="31">
        <v>0</v>
      </c>
      <c r="AD63" s="31" t="s">
        <v>141</v>
      </c>
      <c r="AE63" s="31">
        <v>0</v>
      </c>
      <c r="AF63" s="31">
        <v>0</v>
      </c>
      <c r="AG63" s="31" t="s">
        <v>561</v>
      </c>
      <c r="AH63" s="31">
        <v>0</v>
      </c>
      <c r="AI63" s="31">
        <v>0</v>
      </c>
      <c r="AJ63" s="31">
        <v>0</v>
      </c>
      <c r="AK63" s="31" t="s">
        <v>141</v>
      </c>
      <c r="AL63" s="35">
        <v>0</v>
      </c>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24" t="s">
        <v>138</v>
      </c>
      <c r="DF63" s="24" t="s">
        <v>143</v>
      </c>
      <c r="DG63" s="24" t="s">
        <v>143</v>
      </c>
      <c r="DH63" s="24" t="s">
        <v>143</v>
      </c>
      <c r="DI63" s="24" t="s">
        <v>138</v>
      </c>
      <c r="DJ63" s="24" t="s">
        <v>143</v>
      </c>
      <c r="DK63" s="24" t="s">
        <v>143</v>
      </c>
      <c r="DL63" s="24" t="s">
        <v>143</v>
      </c>
      <c r="DM63" s="35"/>
      <c r="DN63" s="36">
        <f t="shared" si="0"/>
        <v>63</v>
      </c>
      <c r="DO63" s="36" t="str">
        <f t="shared" si="1"/>
        <v>汚水処理施設等（最終処分場）への長期責任型運営維持管理委託の導入</v>
      </c>
      <c r="DP63" s="37"/>
      <c r="DQ63" s="38"/>
      <c r="DR63" s="39" t="s">
        <v>144</v>
      </c>
      <c r="DW63" s="29" t="s">
        <v>388</v>
      </c>
      <c r="DX63" s="29" t="s">
        <v>562</v>
      </c>
      <c r="EE63" s="47"/>
      <c r="EF63" s="47" t="s">
        <v>204</v>
      </c>
      <c r="EG63" s="47"/>
      <c r="EH63" s="47"/>
      <c r="EI63" s="47"/>
      <c r="EJ63" s="47"/>
      <c r="EK63" s="47" t="s">
        <v>205</v>
      </c>
      <c r="EL63" s="47"/>
    </row>
    <row r="64" spans="1:142" ht="99.95" customHeight="1" x14ac:dyDescent="0.15">
      <c r="A64" s="31" t="s">
        <v>563</v>
      </c>
      <c r="B64" s="32">
        <v>0</v>
      </c>
      <c r="C64" s="33" t="s">
        <v>446</v>
      </c>
      <c r="D64" s="31" t="s">
        <v>507</v>
      </c>
      <c r="E64" s="31" t="s">
        <v>564</v>
      </c>
      <c r="F64" s="31" t="s">
        <v>306</v>
      </c>
      <c r="G64" s="31" t="s">
        <v>565</v>
      </c>
      <c r="H64" s="31"/>
      <c r="I64" s="31" t="s">
        <v>566</v>
      </c>
      <c r="J64" s="34" t="s">
        <v>551</v>
      </c>
      <c r="K64" s="34" t="s">
        <v>411</v>
      </c>
      <c r="L64" s="29" t="s">
        <v>388</v>
      </c>
      <c r="M64" s="34" t="s">
        <v>567</v>
      </c>
      <c r="N64" s="29" t="s">
        <v>278</v>
      </c>
      <c r="O64" s="34" t="s">
        <v>138</v>
      </c>
      <c r="P64" s="34" t="s">
        <v>138</v>
      </c>
      <c r="Q64" s="34" t="s">
        <v>138</v>
      </c>
      <c r="R64" s="34" t="s">
        <v>138</v>
      </c>
      <c r="S64" s="34" t="s">
        <v>138</v>
      </c>
      <c r="T64" s="34" t="s">
        <v>138</v>
      </c>
      <c r="U64" s="31" t="s">
        <v>568</v>
      </c>
      <c r="V64" s="31" t="s">
        <v>141</v>
      </c>
      <c r="W64" s="31" t="s">
        <v>142</v>
      </c>
      <c r="X64" s="31" t="s">
        <v>142</v>
      </c>
      <c r="Y64" s="31" t="s">
        <v>142</v>
      </c>
      <c r="Z64" s="31">
        <v>0</v>
      </c>
      <c r="AA64" s="31">
        <v>0</v>
      </c>
      <c r="AB64" s="31">
        <v>0</v>
      </c>
      <c r="AC64" s="31">
        <v>0</v>
      </c>
      <c r="AD64" s="31">
        <v>0</v>
      </c>
      <c r="AE64" s="31">
        <v>0</v>
      </c>
      <c r="AF64" s="31">
        <v>0</v>
      </c>
      <c r="AG64" s="31">
        <v>0</v>
      </c>
      <c r="AH64" s="31">
        <v>0</v>
      </c>
      <c r="AI64" s="31">
        <v>0</v>
      </c>
      <c r="AJ64" s="31">
        <v>0</v>
      </c>
      <c r="AK64" s="31">
        <v>0</v>
      </c>
      <c r="AL64" s="35">
        <v>0</v>
      </c>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24" t="s">
        <v>138</v>
      </c>
      <c r="DF64" s="24" t="s">
        <v>143</v>
      </c>
      <c r="DG64" s="24" t="s">
        <v>143</v>
      </c>
      <c r="DH64" s="24" t="s">
        <v>143</v>
      </c>
      <c r="DI64" s="24" t="s">
        <v>138</v>
      </c>
      <c r="DJ64" s="24" t="s">
        <v>143</v>
      </c>
      <c r="DK64" s="24" t="s">
        <v>143</v>
      </c>
      <c r="DL64" s="24" t="s">
        <v>143</v>
      </c>
      <c r="DM64" s="35"/>
      <c r="DN64" s="36">
        <f t="shared" si="0"/>
        <v>64</v>
      </c>
      <c r="DO64" s="36" t="str">
        <f t="shared" si="1"/>
        <v>中央卸売市場の維持管理委託の見直し</v>
      </c>
      <c r="DP64" s="37"/>
      <c r="DQ64" s="38"/>
      <c r="DR64" s="39" t="s">
        <v>144</v>
      </c>
      <c r="DW64" s="29" t="s">
        <v>388</v>
      </c>
      <c r="DX64" s="29" t="s">
        <v>278</v>
      </c>
      <c r="EE64" s="30" t="s">
        <v>157</v>
      </c>
      <c r="EF64" s="30" t="s">
        <v>533</v>
      </c>
      <c r="EG64" s="30"/>
      <c r="EH64" s="30"/>
      <c r="EI64" s="30"/>
      <c r="EJ64" s="30"/>
      <c r="EK64" s="30" t="s">
        <v>146</v>
      </c>
      <c r="EL64" s="30"/>
    </row>
    <row r="65" spans="1:142" ht="99.95" customHeight="1" x14ac:dyDescent="0.15">
      <c r="A65" s="31" t="s">
        <v>569</v>
      </c>
      <c r="B65" s="49" t="s">
        <v>194</v>
      </c>
      <c r="C65" s="33" t="s">
        <v>446</v>
      </c>
      <c r="D65" s="31" t="s">
        <v>507</v>
      </c>
      <c r="E65" s="31" t="s">
        <v>570</v>
      </c>
      <c r="F65" s="31" t="s">
        <v>217</v>
      </c>
      <c r="G65" s="31" t="s">
        <v>218</v>
      </c>
      <c r="H65" s="31"/>
      <c r="I65" s="31" t="s">
        <v>571</v>
      </c>
      <c r="J65" s="43"/>
      <c r="K65" s="43"/>
      <c r="L65" s="29" t="s">
        <v>179</v>
      </c>
      <c r="M65" s="43"/>
      <c r="N65" s="29" t="s">
        <v>403</v>
      </c>
      <c r="O65" s="34"/>
      <c r="P65" s="34"/>
      <c r="Q65" s="34"/>
      <c r="R65" s="34"/>
      <c r="S65" s="34"/>
      <c r="T65" s="34"/>
      <c r="U65" s="31" t="s">
        <v>572</v>
      </c>
      <c r="V65" s="31">
        <v>0</v>
      </c>
      <c r="W65" s="31" t="s">
        <v>141</v>
      </c>
      <c r="X65" s="31">
        <v>0</v>
      </c>
      <c r="Y65" s="31">
        <v>0</v>
      </c>
      <c r="Z65" s="31">
        <v>0</v>
      </c>
      <c r="AA65" s="31">
        <v>0</v>
      </c>
      <c r="AB65" s="31">
        <v>0</v>
      </c>
      <c r="AC65" s="31">
        <v>0</v>
      </c>
      <c r="AD65" s="31">
        <v>0</v>
      </c>
      <c r="AE65" s="31">
        <v>0</v>
      </c>
      <c r="AF65" s="31">
        <v>0</v>
      </c>
      <c r="AG65" s="31">
        <v>0</v>
      </c>
      <c r="AH65" s="31">
        <v>0</v>
      </c>
      <c r="AI65" s="31">
        <v>0</v>
      </c>
      <c r="AJ65" s="31">
        <v>0</v>
      </c>
      <c r="AK65" s="31">
        <v>0</v>
      </c>
      <c r="AL65" s="35">
        <v>0</v>
      </c>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24" t="s">
        <v>138</v>
      </c>
      <c r="DF65" s="24" t="s">
        <v>143</v>
      </c>
      <c r="DG65" s="24" t="s">
        <v>143</v>
      </c>
      <c r="DH65" s="24" t="s">
        <v>143</v>
      </c>
      <c r="DI65" s="24" t="s">
        <v>138</v>
      </c>
      <c r="DJ65" s="24" t="s">
        <v>143</v>
      </c>
      <c r="DK65" s="24" t="s">
        <v>143</v>
      </c>
      <c r="DL65" s="24" t="s">
        <v>143</v>
      </c>
      <c r="DM65" s="35"/>
      <c r="DN65" s="36">
        <f t="shared" si="0"/>
        <v>65</v>
      </c>
      <c r="DO65" s="36" t="str">
        <f t="shared" si="1"/>
        <v>稲毛海浜公園教養施設の管理の見直し</v>
      </c>
      <c r="DP65" s="37"/>
      <c r="DQ65" s="38"/>
      <c r="DR65" s="39" t="s">
        <v>144</v>
      </c>
      <c r="DW65" s="29" t="s">
        <v>179</v>
      </c>
      <c r="DX65" s="29" t="s">
        <v>403</v>
      </c>
      <c r="EE65" s="47"/>
      <c r="EF65" s="47" t="s">
        <v>221</v>
      </c>
      <c r="EG65" s="47"/>
      <c r="EH65" s="47"/>
      <c r="EI65" s="47"/>
      <c r="EJ65" s="47"/>
      <c r="EK65" s="47"/>
      <c r="EL65" s="47" t="s">
        <v>205</v>
      </c>
    </row>
    <row r="66" spans="1:142" ht="99.95" customHeight="1" x14ac:dyDescent="0.15">
      <c r="A66" s="31" t="s">
        <v>573</v>
      </c>
      <c r="B66" s="32">
        <v>0</v>
      </c>
      <c r="C66" s="33" t="s">
        <v>446</v>
      </c>
      <c r="D66" s="31" t="s">
        <v>507</v>
      </c>
      <c r="E66" s="31" t="s">
        <v>574</v>
      </c>
      <c r="F66" s="31" t="s">
        <v>575</v>
      </c>
      <c r="G66" s="31" t="s">
        <v>576</v>
      </c>
      <c r="H66" s="31"/>
      <c r="I66" s="31" t="s">
        <v>577</v>
      </c>
      <c r="J66" s="34" t="s">
        <v>578</v>
      </c>
      <c r="K66" s="34" t="s">
        <v>579</v>
      </c>
      <c r="L66" s="29" t="s">
        <v>582</v>
      </c>
      <c r="M66" s="34" t="s">
        <v>580</v>
      </c>
      <c r="N66" s="29" t="s">
        <v>583</v>
      </c>
      <c r="O66" s="34" t="s">
        <v>138</v>
      </c>
      <c r="P66" s="34" t="s">
        <v>138</v>
      </c>
      <c r="Q66" s="34" t="s">
        <v>138</v>
      </c>
      <c r="R66" s="34" t="s">
        <v>138</v>
      </c>
      <c r="S66" s="34" t="s">
        <v>138</v>
      </c>
      <c r="T66" s="34" t="s">
        <v>138</v>
      </c>
      <c r="U66" s="31" t="s">
        <v>581</v>
      </c>
      <c r="V66" s="31" t="s">
        <v>141</v>
      </c>
      <c r="W66" s="31" t="s">
        <v>141</v>
      </c>
      <c r="X66" s="31" t="s">
        <v>142</v>
      </c>
      <c r="Y66" s="31" t="s">
        <v>142</v>
      </c>
      <c r="Z66" s="31">
        <v>0</v>
      </c>
      <c r="AA66" s="31">
        <v>0</v>
      </c>
      <c r="AB66" s="31">
        <v>0</v>
      </c>
      <c r="AC66" s="31">
        <v>0</v>
      </c>
      <c r="AD66" s="31">
        <v>0</v>
      </c>
      <c r="AE66" s="31">
        <v>0</v>
      </c>
      <c r="AF66" s="31">
        <v>0</v>
      </c>
      <c r="AG66" s="31">
        <v>0</v>
      </c>
      <c r="AH66" s="31">
        <v>0</v>
      </c>
      <c r="AI66" s="31">
        <v>0</v>
      </c>
      <c r="AJ66" s="31">
        <v>0</v>
      </c>
      <c r="AK66" s="31">
        <v>0</v>
      </c>
      <c r="AL66" s="35">
        <v>0</v>
      </c>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24" t="s">
        <v>138</v>
      </c>
      <c r="DF66" s="24" t="s">
        <v>143</v>
      </c>
      <c r="DG66" s="24" t="s">
        <v>143</v>
      </c>
      <c r="DH66" s="24" t="s">
        <v>143</v>
      </c>
      <c r="DI66" s="24" t="s">
        <v>138</v>
      </c>
      <c r="DJ66" s="24" t="s">
        <v>143</v>
      </c>
      <c r="DK66" s="24" t="s">
        <v>143</v>
      </c>
      <c r="DL66" s="24" t="s">
        <v>143</v>
      </c>
      <c r="DM66" s="35"/>
      <c r="DN66" s="36">
        <f t="shared" si="0"/>
        <v>66</v>
      </c>
      <c r="DO66" s="36" t="str">
        <f t="shared" si="1"/>
        <v>外国語指導助手の民間委託化推進</v>
      </c>
      <c r="DP66" s="37"/>
      <c r="DQ66" s="38"/>
      <c r="DR66" s="39" t="s">
        <v>144</v>
      </c>
      <c r="DW66" s="29" t="s">
        <v>582</v>
      </c>
      <c r="DX66" s="29" t="s">
        <v>583</v>
      </c>
      <c r="EE66" s="30" t="s">
        <v>290</v>
      </c>
      <c r="EF66" s="30" t="s">
        <v>191</v>
      </c>
      <c r="EG66" s="30" t="s">
        <v>146</v>
      </c>
      <c r="EH66" s="30"/>
      <c r="EI66" s="30"/>
      <c r="EJ66" s="30"/>
      <c r="EK66" s="30"/>
      <c r="EL66" s="30"/>
    </row>
    <row r="67" spans="1:142" ht="99.95" customHeight="1" x14ac:dyDescent="0.15">
      <c r="A67" s="31" t="s">
        <v>584</v>
      </c>
      <c r="B67" s="49" t="s">
        <v>194</v>
      </c>
      <c r="C67" s="33" t="s">
        <v>446</v>
      </c>
      <c r="D67" s="31" t="s">
        <v>585</v>
      </c>
      <c r="E67" s="31" t="s">
        <v>586</v>
      </c>
      <c r="F67" s="31" t="s">
        <v>225</v>
      </c>
      <c r="G67" s="31" t="s">
        <v>226</v>
      </c>
      <c r="H67" s="31" t="s">
        <v>587</v>
      </c>
      <c r="I67" s="31" t="s">
        <v>588</v>
      </c>
      <c r="J67" s="43"/>
      <c r="K67" s="43"/>
      <c r="L67" s="13"/>
      <c r="M67" s="43"/>
      <c r="N67" s="13"/>
      <c r="O67" s="43"/>
      <c r="P67" s="43"/>
      <c r="Q67" s="43"/>
      <c r="R67" s="43"/>
      <c r="S67" s="43"/>
      <c r="T67" s="43"/>
      <c r="U67" s="31" t="s">
        <v>589</v>
      </c>
      <c r="V67" s="31">
        <v>0</v>
      </c>
      <c r="W67" s="31" t="s">
        <v>141</v>
      </c>
      <c r="X67" s="31">
        <v>0</v>
      </c>
      <c r="Y67" s="31">
        <v>0</v>
      </c>
      <c r="Z67" s="31">
        <v>0</v>
      </c>
      <c r="AA67" s="31">
        <v>0</v>
      </c>
      <c r="AB67" s="31">
        <v>0</v>
      </c>
      <c r="AC67" s="31">
        <v>0</v>
      </c>
      <c r="AD67" s="31">
        <v>0</v>
      </c>
      <c r="AE67" s="31">
        <v>0</v>
      </c>
      <c r="AF67" s="31">
        <v>0</v>
      </c>
      <c r="AG67" s="31">
        <v>0</v>
      </c>
      <c r="AH67" s="31">
        <v>0</v>
      </c>
      <c r="AI67" s="31">
        <v>0</v>
      </c>
      <c r="AJ67" s="31">
        <v>0</v>
      </c>
      <c r="AK67" s="31">
        <v>0</v>
      </c>
      <c r="AL67" s="35">
        <v>0</v>
      </c>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24" t="s">
        <v>138</v>
      </c>
      <c r="DF67" s="24" t="s">
        <v>143</v>
      </c>
      <c r="DG67" s="24" t="s">
        <v>143</v>
      </c>
      <c r="DH67" s="24" t="s">
        <v>143</v>
      </c>
      <c r="DI67" s="24" t="s">
        <v>138</v>
      </c>
      <c r="DJ67" s="24" t="s">
        <v>143</v>
      </c>
      <c r="DK67" s="24" t="s">
        <v>143</v>
      </c>
      <c r="DL67" s="24" t="s">
        <v>143</v>
      </c>
      <c r="DM67" s="35"/>
      <c r="DN67" s="36">
        <f t="shared" si="0"/>
        <v>67</v>
      </c>
      <c r="DO67" s="36" t="str">
        <f t="shared" si="1"/>
        <v>公有財産の管理・運営に係る推進組織の新設</v>
      </c>
      <c r="DP67" s="37"/>
      <c r="DQ67" s="38"/>
      <c r="DR67" s="39" t="s">
        <v>144</v>
      </c>
      <c r="EE67" s="47"/>
      <c r="EF67" s="47" t="s">
        <v>221</v>
      </c>
      <c r="EG67" s="47"/>
      <c r="EH67" s="47"/>
      <c r="EI67" s="47"/>
      <c r="EJ67" s="47"/>
      <c r="EK67" s="47"/>
      <c r="EL67" s="47" t="s">
        <v>205</v>
      </c>
    </row>
    <row r="68" spans="1:142" ht="99.95" customHeight="1" x14ac:dyDescent="0.15">
      <c r="A68" s="31" t="s">
        <v>590</v>
      </c>
      <c r="B68" s="32">
        <v>0</v>
      </c>
      <c r="C68" s="33" t="s">
        <v>446</v>
      </c>
      <c r="D68" s="31" t="s">
        <v>585</v>
      </c>
      <c r="E68" s="31" t="s">
        <v>591</v>
      </c>
      <c r="F68" s="31" t="s">
        <v>380</v>
      </c>
      <c r="G68" s="31" t="s">
        <v>592</v>
      </c>
      <c r="H68" s="31" t="s">
        <v>312</v>
      </c>
      <c r="I68" s="31" t="s">
        <v>593</v>
      </c>
      <c r="J68" s="43"/>
      <c r="K68" s="43"/>
      <c r="L68" s="13"/>
      <c r="M68" s="43"/>
      <c r="N68" s="13"/>
      <c r="O68" s="43"/>
      <c r="P68" s="43"/>
      <c r="Q68" s="43"/>
      <c r="R68" s="43"/>
      <c r="S68" s="43"/>
      <c r="T68" s="43"/>
      <c r="U68" s="31" t="s">
        <v>591</v>
      </c>
      <c r="V68" s="31">
        <v>0</v>
      </c>
      <c r="W68" s="31">
        <v>0</v>
      </c>
      <c r="X68" s="31" t="s">
        <v>141</v>
      </c>
      <c r="Y68" s="31">
        <v>0</v>
      </c>
      <c r="Z68" s="31">
        <v>0</v>
      </c>
      <c r="AA68" s="31">
        <v>0</v>
      </c>
      <c r="AB68" s="31">
        <v>0</v>
      </c>
      <c r="AC68" s="31">
        <v>0</v>
      </c>
      <c r="AD68" s="31">
        <v>0</v>
      </c>
      <c r="AE68" s="31">
        <v>0</v>
      </c>
      <c r="AF68" s="31">
        <v>0</v>
      </c>
      <c r="AG68" s="31">
        <v>0</v>
      </c>
      <c r="AH68" s="31">
        <v>0</v>
      </c>
      <c r="AI68" s="31">
        <v>0</v>
      </c>
      <c r="AJ68" s="31">
        <v>0</v>
      </c>
      <c r="AK68" s="31">
        <v>0</v>
      </c>
      <c r="AL68" s="35">
        <v>0</v>
      </c>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24" t="s">
        <v>138</v>
      </c>
      <c r="DF68" s="24" t="s">
        <v>143</v>
      </c>
      <c r="DG68" s="24" t="s">
        <v>143</v>
      </c>
      <c r="DH68" s="24" t="s">
        <v>143</v>
      </c>
      <c r="DI68" s="24" t="s">
        <v>138</v>
      </c>
      <c r="DJ68" s="24" t="s">
        <v>143</v>
      </c>
      <c r="DK68" s="24" t="s">
        <v>143</v>
      </c>
      <c r="DL68" s="24" t="s">
        <v>143</v>
      </c>
      <c r="DM68" s="35"/>
      <c r="DN68" s="36">
        <f t="shared" ref="DN68:DN115" si="2">ROW(A68)</f>
        <v>68</v>
      </c>
      <c r="DO68" s="36" t="str">
        <f t="shared" ref="DO68:DO115" si="3">E68</f>
        <v>公共施設評価の実施</v>
      </c>
      <c r="DP68" s="37"/>
      <c r="DQ68" s="38"/>
      <c r="DR68" s="39" t="s">
        <v>144</v>
      </c>
      <c r="EE68" s="30" t="s">
        <v>290</v>
      </c>
      <c r="EF68" s="30" t="s">
        <v>295</v>
      </c>
      <c r="EG68" s="30"/>
      <c r="EH68" s="30"/>
      <c r="EI68" s="30"/>
      <c r="EJ68" s="30"/>
      <c r="EK68" s="30"/>
      <c r="EL68" s="30" t="s">
        <v>146</v>
      </c>
    </row>
    <row r="69" spans="1:142" ht="99.95" customHeight="1" x14ac:dyDescent="0.15">
      <c r="A69" s="31" t="s">
        <v>594</v>
      </c>
      <c r="B69" s="32">
        <v>0</v>
      </c>
      <c r="C69" s="33" t="s">
        <v>446</v>
      </c>
      <c r="D69" s="31" t="s">
        <v>585</v>
      </c>
      <c r="E69" s="31" t="s">
        <v>595</v>
      </c>
      <c r="F69" s="31" t="s">
        <v>208</v>
      </c>
      <c r="G69" s="31" t="s">
        <v>482</v>
      </c>
      <c r="H69" s="31"/>
      <c r="I69" s="31" t="s">
        <v>596</v>
      </c>
      <c r="J69" s="43"/>
      <c r="K69" s="43"/>
      <c r="L69" s="13"/>
      <c r="M69" s="43"/>
      <c r="N69" s="13"/>
      <c r="O69" s="43"/>
      <c r="P69" s="43"/>
      <c r="Q69" s="43"/>
      <c r="R69" s="43"/>
      <c r="S69" s="43"/>
      <c r="T69" s="43"/>
      <c r="U69" s="31" t="s">
        <v>595</v>
      </c>
      <c r="V69" s="31" t="s">
        <v>141</v>
      </c>
      <c r="W69" s="31">
        <v>0</v>
      </c>
      <c r="X69" s="31">
        <v>0</v>
      </c>
      <c r="Y69" s="31">
        <v>0</v>
      </c>
      <c r="Z69" s="31">
        <v>0</v>
      </c>
      <c r="AA69" s="31">
        <v>0</v>
      </c>
      <c r="AB69" s="31">
        <v>0</v>
      </c>
      <c r="AC69" s="31">
        <v>0</v>
      </c>
      <c r="AD69" s="31">
        <v>0</v>
      </c>
      <c r="AE69" s="31">
        <v>0</v>
      </c>
      <c r="AF69" s="31">
        <v>0</v>
      </c>
      <c r="AG69" s="31">
        <v>0</v>
      </c>
      <c r="AH69" s="31">
        <v>0</v>
      </c>
      <c r="AI69" s="31">
        <v>0</v>
      </c>
      <c r="AJ69" s="31">
        <v>0</v>
      </c>
      <c r="AK69" s="31">
        <v>0</v>
      </c>
      <c r="AL69" s="35">
        <v>0</v>
      </c>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24" t="s">
        <v>138</v>
      </c>
      <c r="DF69" s="24" t="s">
        <v>143</v>
      </c>
      <c r="DG69" s="24" t="s">
        <v>143</v>
      </c>
      <c r="DH69" s="24" t="s">
        <v>143</v>
      </c>
      <c r="DI69" s="24" t="s">
        <v>138</v>
      </c>
      <c r="DJ69" s="24" t="s">
        <v>143</v>
      </c>
      <c r="DK69" s="24" t="s">
        <v>143</v>
      </c>
      <c r="DL69" s="24" t="s">
        <v>143</v>
      </c>
      <c r="DM69" s="35"/>
      <c r="DN69" s="36">
        <f t="shared" si="2"/>
        <v>69</v>
      </c>
      <c r="DO69" s="36" t="str">
        <f t="shared" si="3"/>
        <v>みやこ児童交通公園事業の廃止</v>
      </c>
      <c r="DP69" s="37"/>
      <c r="DQ69" s="38"/>
      <c r="DR69" s="39" t="s">
        <v>144</v>
      </c>
      <c r="EE69" s="30" t="s">
        <v>157</v>
      </c>
      <c r="EF69" s="30" t="s">
        <v>454</v>
      </c>
      <c r="EG69" s="30"/>
      <c r="EH69" s="30" t="s">
        <v>146</v>
      </c>
      <c r="EI69" s="30"/>
      <c r="EJ69" s="30"/>
      <c r="EK69" s="30"/>
      <c r="EL69" s="30"/>
    </row>
    <row r="70" spans="1:142" ht="99.95" customHeight="1" x14ac:dyDescent="0.15">
      <c r="A70" s="31" t="s">
        <v>597</v>
      </c>
      <c r="B70" s="49" t="s">
        <v>194</v>
      </c>
      <c r="C70" s="33" t="s">
        <v>446</v>
      </c>
      <c r="D70" s="31" t="s">
        <v>585</v>
      </c>
      <c r="E70" s="31" t="s">
        <v>598</v>
      </c>
      <c r="F70" s="31" t="s">
        <v>298</v>
      </c>
      <c r="G70" s="31" t="s">
        <v>599</v>
      </c>
      <c r="H70" s="31"/>
      <c r="I70" s="31" t="s">
        <v>600</v>
      </c>
      <c r="J70" s="34" t="s">
        <v>601</v>
      </c>
      <c r="K70" s="34" t="s">
        <v>411</v>
      </c>
      <c r="L70" s="29" t="s">
        <v>388</v>
      </c>
      <c r="M70" s="34" t="s">
        <v>602</v>
      </c>
      <c r="N70" s="29" t="s">
        <v>603</v>
      </c>
      <c r="O70" s="34" t="s">
        <v>138</v>
      </c>
      <c r="P70" s="34" t="s">
        <v>138</v>
      </c>
      <c r="Q70" s="34" t="s">
        <v>138</v>
      </c>
      <c r="R70" s="34" t="s">
        <v>138</v>
      </c>
      <c r="S70" s="34" t="s">
        <v>138</v>
      </c>
      <c r="T70" s="34" t="s">
        <v>138</v>
      </c>
      <c r="U70" s="31" t="s">
        <v>598</v>
      </c>
      <c r="V70" s="31">
        <v>0</v>
      </c>
      <c r="W70" s="31" t="s">
        <v>141</v>
      </c>
      <c r="X70" s="31">
        <v>0</v>
      </c>
      <c r="Y70" s="31">
        <v>0</v>
      </c>
      <c r="Z70" s="31">
        <v>0</v>
      </c>
      <c r="AA70" s="31">
        <v>0</v>
      </c>
      <c r="AB70" s="31">
        <v>0</v>
      </c>
      <c r="AC70" s="31">
        <v>0</v>
      </c>
      <c r="AD70" s="31">
        <v>0</v>
      </c>
      <c r="AE70" s="31">
        <v>0</v>
      </c>
      <c r="AF70" s="31">
        <v>0</v>
      </c>
      <c r="AG70" s="31">
        <v>0</v>
      </c>
      <c r="AH70" s="31">
        <v>0</v>
      </c>
      <c r="AI70" s="31">
        <v>0</v>
      </c>
      <c r="AJ70" s="31">
        <v>0</v>
      </c>
      <c r="AK70" s="31">
        <v>0</v>
      </c>
      <c r="AL70" s="35">
        <v>0</v>
      </c>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24" t="s">
        <v>138</v>
      </c>
      <c r="DF70" s="24" t="s">
        <v>143</v>
      </c>
      <c r="DG70" s="24" t="s">
        <v>143</v>
      </c>
      <c r="DH70" s="24" t="s">
        <v>143</v>
      </c>
      <c r="DI70" s="24" t="s">
        <v>138</v>
      </c>
      <c r="DJ70" s="24" t="s">
        <v>143</v>
      </c>
      <c r="DK70" s="24" t="s">
        <v>143</v>
      </c>
      <c r="DL70" s="24" t="s">
        <v>143</v>
      </c>
      <c r="DM70" s="35"/>
      <c r="DN70" s="36">
        <f t="shared" si="2"/>
        <v>70</v>
      </c>
      <c r="DO70" s="36" t="str">
        <f t="shared" si="3"/>
        <v>健康増進センターの廃止</v>
      </c>
      <c r="DP70" s="37"/>
      <c r="DQ70" s="38"/>
      <c r="DR70" s="39" t="s">
        <v>144</v>
      </c>
      <c r="DW70" s="29" t="s">
        <v>388</v>
      </c>
      <c r="DX70" s="29" t="s">
        <v>603</v>
      </c>
      <c r="EE70" s="47"/>
      <c r="EF70" s="30" t="s">
        <v>295</v>
      </c>
      <c r="EG70" s="30"/>
      <c r="EH70" s="30"/>
      <c r="EI70" s="30"/>
      <c r="EJ70" s="30"/>
      <c r="EK70" s="30"/>
      <c r="EL70" s="30" t="s">
        <v>146</v>
      </c>
    </row>
    <row r="71" spans="1:142" ht="99.95" customHeight="1" x14ac:dyDescent="0.15">
      <c r="A71" s="31" t="s">
        <v>604</v>
      </c>
      <c r="B71" s="49" t="s">
        <v>194</v>
      </c>
      <c r="C71" s="33" t="s">
        <v>446</v>
      </c>
      <c r="D71" s="31" t="s">
        <v>585</v>
      </c>
      <c r="E71" s="31" t="s">
        <v>605</v>
      </c>
      <c r="F71" s="31" t="s">
        <v>375</v>
      </c>
      <c r="G71" s="31" t="s">
        <v>606</v>
      </c>
      <c r="H71" s="31"/>
      <c r="I71" s="31" t="s">
        <v>607</v>
      </c>
      <c r="J71" s="34" t="s">
        <v>601</v>
      </c>
      <c r="K71" s="34" t="s">
        <v>411</v>
      </c>
      <c r="L71" s="29" t="s">
        <v>388</v>
      </c>
      <c r="M71" s="34" t="s">
        <v>608</v>
      </c>
      <c r="N71" s="29" t="s">
        <v>168</v>
      </c>
      <c r="O71" s="34" t="s">
        <v>138</v>
      </c>
      <c r="P71" s="34" t="s">
        <v>138</v>
      </c>
      <c r="Q71" s="34" t="s">
        <v>138</v>
      </c>
      <c r="R71" s="34" t="s">
        <v>138</v>
      </c>
      <c r="S71" s="34" t="s">
        <v>138</v>
      </c>
      <c r="T71" s="34" t="s">
        <v>138</v>
      </c>
      <c r="U71" s="31" t="s">
        <v>609</v>
      </c>
      <c r="V71" s="31" t="s">
        <v>141</v>
      </c>
      <c r="W71" s="31" t="s">
        <v>141</v>
      </c>
      <c r="X71" s="31" t="s">
        <v>141</v>
      </c>
      <c r="Y71" s="31">
        <v>0</v>
      </c>
      <c r="Z71" s="31">
        <v>0</v>
      </c>
      <c r="AA71" s="31" t="s">
        <v>610</v>
      </c>
      <c r="AB71" s="31" t="s">
        <v>141</v>
      </c>
      <c r="AC71" s="31" t="s">
        <v>141</v>
      </c>
      <c r="AD71" s="31" t="s">
        <v>141</v>
      </c>
      <c r="AE71" s="31">
        <v>0</v>
      </c>
      <c r="AF71" s="31">
        <v>0</v>
      </c>
      <c r="AG71" s="31">
        <v>0</v>
      </c>
      <c r="AH71" s="31">
        <v>0</v>
      </c>
      <c r="AI71" s="31">
        <v>0</v>
      </c>
      <c r="AJ71" s="31">
        <v>0</v>
      </c>
      <c r="AK71" s="31">
        <v>0</v>
      </c>
      <c r="AL71" s="35">
        <v>0</v>
      </c>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24" t="s">
        <v>138</v>
      </c>
      <c r="DF71" s="24" t="s">
        <v>143</v>
      </c>
      <c r="DG71" s="24" t="s">
        <v>143</v>
      </c>
      <c r="DH71" s="24" t="s">
        <v>143</v>
      </c>
      <c r="DI71" s="24" t="s">
        <v>138</v>
      </c>
      <c r="DJ71" s="24" t="s">
        <v>143</v>
      </c>
      <c r="DK71" s="24" t="s">
        <v>143</v>
      </c>
      <c r="DL71" s="24" t="s">
        <v>143</v>
      </c>
      <c r="DM71" s="35"/>
      <c r="DN71" s="36">
        <f t="shared" si="2"/>
        <v>71</v>
      </c>
      <c r="DO71" s="36" t="str">
        <f t="shared" si="3"/>
        <v>児童福祉センターの廃止</v>
      </c>
      <c r="DP71" s="37"/>
      <c r="DQ71" s="38"/>
      <c r="DR71" s="39" t="s">
        <v>144</v>
      </c>
      <c r="DW71" s="29" t="s">
        <v>388</v>
      </c>
      <c r="DX71" s="29" t="s">
        <v>168</v>
      </c>
      <c r="EE71" s="47"/>
      <c r="EF71" s="47" t="s">
        <v>221</v>
      </c>
      <c r="EG71" s="47"/>
      <c r="EH71" s="47"/>
      <c r="EI71" s="47"/>
      <c r="EJ71" s="47"/>
      <c r="EK71" s="47"/>
      <c r="EL71" s="47" t="s">
        <v>205</v>
      </c>
    </row>
    <row r="72" spans="1:142" ht="99.95" customHeight="1" x14ac:dyDescent="0.15">
      <c r="A72" s="31" t="s">
        <v>611</v>
      </c>
      <c r="B72" s="49" t="s">
        <v>194</v>
      </c>
      <c r="C72" s="33" t="s">
        <v>446</v>
      </c>
      <c r="D72" s="31" t="s">
        <v>585</v>
      </c>
      <c r="E72" s="31" t="s">
        <v>612</v>
      </c>
      <c r="F72" s="31" t="s">
        <v>298</v>
      </c>
      <c r="G72" s="31" t="s">
        <v>613</v>
      </c>
      <c r="H72" s="31"/>
      <c r="I72" s="31" t="s">
        <v>614</v>
      </c>
      <c r="J72" s="34" t="s">
        <v>601</v>
      </c>
      <c r="K72" s="34" t="s">
        <v>411</v>
      </c>
      <c r="L72" s="29" t="s">
        <v>388</v>
      </c>
      <c r="M72" s="34" t="s">
        <v>615</v>
      </c>
      <c r="N72" s="29" t="s">
        <v>168</v>
      </c>
      <c r="O72" s="34" t="s">
        <v>138</v>
      </c>
      <c r="P72" s="34" t="s">
        <v>138</v>
      </c>
      <c r="Q72" s="34" t="s">
        <v>138</v>
      </c>
      <c r="R72" s="34" t="s">
        <v>138</v>
      </c>
      <c r="S72" s="34" t="s">
        <v>138</v>
      </c>
      <c r="T72" s="34" t="s">
        <v>138</v>
      </c>
      <c r="U72" s="31" t="s">
        <v>609</v>
      </c>
      <c r="V72" s="31">
        <v>0</v>
      </c>
      <c r="W72" s="31" t="s">
        <v>141</v>
      </c>
      <c r="X72" s="31" t="s">
        <v>141</v>
      </c>
      <c r="Y72" s="31">
        <v>0</v>
      </c>
      <c r="Z72" s="31">
        <v>0</v>
      </c>
      <c r="AA72" s="31" t="s">
        <v>616</v>
      </c>
      <c r="AB72" s="31">
        <v>0</v>
      </c>
      <c r="AC72" s="31">
        <v>0</v>
      </c>
      <c r="AD72" s="31" t="s">
        <v>141</v>
      </c>
      <c r="AE72" s="31">
        <v>0</v>
      </c>
      <c r="AF72" s="31">
        <v>0</v>
      </c>
      <c r="AG72" s="31">
        <v>0</v>
      </c>
      <c r="AH72" s="31">
        <v>0</v>
      </c>
      <c r="AI72" s="31">
        <v>0</v>
      </c>
      <c r="AJ72" s="31">
        <v>0</v>
      </c>
      <c r="AK72" s="31">
        <v>0</v>
      </c>
      <c r="AL72" s="35">
        <v>0</v>
      </c>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24" t="s">
        <v>138</v>
      </c>
      <c r="DF72" s="24" t="s">
        <v>143</v>
      </c>
      <c r="DG72" s="24" t="s">
        <v>143</v>
      </c>
      <c r="DH72" s="24" t="s">
        <v>143</v>
      </c>
      <c r="DI72" s="24" t="s">
        <v>138</v>
      </c>
      <c r="DJ72" s="24" t="s">
        <v>143</v>
      </c>
      <c r="DK72" s="24" t="s">
        <v>143</v>
      </c>
      <c r="DL72" s="24" t="s">
        <v>143</v>
      </c>
      <c r="DM72" s="35"/>
      <c r="DN72" s="36">
        <f t="shared" si="2"/>
        <v>72</v>
      </c>
      <c r="DO72" s="36" t="str">
        <f t="shared" si="3"/>
        <v>幸老人センターの廃止</v>
      </c>
      <c r="DP72" s="37"/>
      <c r="DQ72" s="38"/>
      <c r="DR72" s="39" t="s">
        <v>144</v>
      </c>
      <c r="DW72" s="29" t="s">
        <v>388</v>
      </c>
      <c r="DX72" s="29" t="s">
        <v>168</v>
      </c>
      <c r="EE72" s="47"/>
      <c r="EF72" s="47" t="s">
        <v>221</v>
      </c>
      <c r="EG72" s="47"/>
      <c r="EH72" s="47"/>
      <c r="EI72" s="47"/>
      <c r="EJ72" s="47"/>
      <c r="EK72" s="47"/>
      <c r="EL72" s="47" t="s">
        <v>205</v>
      </c>
    </row>
    <row r="73" spans="1:142" ht="99.95" customHeight="1" x14ac:dyDescent="0.15">
      <c r="A73" s="31" t="s">
        <v>617</v>
      </c>
      <c r="B73" s="49" t="s">
        <v>194</v>
      </c>
      <c r="C73" s="33" t="s">
        <v>446</v>
      </c>
      <c r="D73" s="31" t="s">
        <v>585</v>
      </c>
      <c r="E73" s="31" t="s">
        <v>618</v>
      </c>
      <c r="F73" s="31" t="s">
        <v>487</v>
      </c>
      <c r="G73" s="31" t="s">
        <v>619</v>
      </c>
      <c r="H73" s="31"/>
      <c r="I73" s="31" t="s">
        <v>620</v>
      </c>
      <c r="J73" s="34" t="s">
        <v>601</v>
      </c>
      <c r="K73" s="34" t="s">
        <v>411</v>
      </c>
      <c r="L73" s="29" t="s">
        <v>388</v>
      </c>
      <c r="M73" s="34" t="s">
        <v>621</v>
      </c>
      <c r="N73" s="29" t="s">
        <v>519</v>
      </c>
      <c r="O73" s="34" t="s">
        <v>138</v>
      </c>
      <c r="P73" s="34" t="s">
        <v>138</v>
      </c>
      <c r="Q73" s="34" t="s">
        <v>138</v>
      </c>
      <c r="R73" s="34" t="s">
        <v>138</v>
      </c>
      <c r="S73" s="34" t="s">
        <v>138</v>
      </c>
      <c r="T73" s="34" t="s">
        <v>138</v>
      </c>
      <c r="U73" s="31" t="s">
        <v>622</v>
      </c>
      <c r="V73" s="31" t="s">
        <v>141</v>
      </c>
      <c r="W73" s="31">
        <v>0</v>
      </c>
      <c r="X73" s="31">
        <v>0</v>
      </c>
      <c r="Y73" s="31">
        <v>0</v>
      </c>
      <c r="Z73" s="31">
        <v>0</v>
      </c>
      <c r="AA73" s="31">
        <v>0</v>
      </c>
      <c r="AB73" s="31">
        <v>0</v>
      </c>
      <c r="AC73" s="31">
        <v>0</v>
      </c>
      <c r="AD73" s="31">
        <v>0</v>
      </c>
      <c r="AE73" s="31">
        <v>0</v>
      </c>
      <c r="AF73" s="31">
        <v>0</v>
      </c>
      <c r="AG73" s="31">
        <v>0</v>
      </c>
      <c r="AH73" s="31">
        <v>0</v>
      </c>
      <c r="AI73" s="31">
        <v>0</v>
      </c>
      <c r="AJ73" s="31">
        <v>0</v>
      </c>
      <c r="AK73" s="31">
        <v>0</v>
      </c>
      <c r="AL73" s="35">
        <v>0</v>
      </c>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24" t="s">
        <v>138</v>
      </c>
      <c r="DF73" s="24" t="s">
        <v>143</v>
      </c>
      <c r="DG73" s="24" t="s">
        <v>143</v>
      </c>
      <c r="DH73" s="24" t="s">
        <v>143</v>
      </c>
      <c r="DI73" s="24" t="s">
        <v>138</v>
      </c>
      <c r="DJ73" s="24" t="s">
        <v>143</v>
      </c>
      <c r="DK73" s="24" t="s">
        <v>143</v>
      </c>
      <c r="DL73" s="24" t="s">
        <v>143</v>
      </c>
      <c r="DM73" s="35"/>
      <c r="DN73" s="36">
        <f t="shared" si="2"/>
        <v>73</v>
      </c>
      <c r="DO73" s="36" t="str">
        <f t="shared" si="3"/>
        <v>六方浄化施設の廃止</v>
      </c>
      <c r="DP73" s="37"/>
      <c r="DQ73" s="38"/>
      <c r="DR73" s="39" t="s">
        <v>144</v>
      </c>
      <c r="DW73" s="29" t="s">
        <v>388</v>
      </c>
      <c r="DX73" s="29" t="s">
        <v>519</v>
      </c>
      <c r="EE73" s="47"/>
      <c r="EF73" s="47" t="s">
        <v>221</v>
      </c>
      <c r="EG73" s="47"/>
      <c r="EH73" s="47"/>
      <c r="EI73" s="47"/>
      <c r="EJ73" s="47"/>
      <c r="EK73" s="47"/>
      <c r="EL73" s="47" t="s">
        <v>205</v>
      </c>
    </row>
    <row r="74" spans="1:142" ht="99.95" customHeight="1" x14ac:dyDescent="0.15">
      <c r="A74" s="31" t="s">
        <v>623</v>
      </c>
      <c r="B74" s="49" t="s">
        <v>194</v>
      </c>
      <c r="C74" s="33" t="s">
        <v>446</v>
      </c>
      <c r="D74" s="31" t="s">
        <v>585</v>
      </c>
      <c r="E74" s="31" t="s">
        <v>624</v>
      </c>
      <c r="F74" s="31" t="s">
        <v>487</v>
      </c>
      <c r="G74" s="31" t="s">
        <v>619</v>
      </c>
      <c r="H74" s="31"/>
      <c r="I74" s="31" t="s">
        <v>625</v>
      </c>
      <c r="J74" s="34" t="s">
        <v>626</v>
      </c>
      <c r="K74" s="34" t="s">
        <v>627</v>
      </c>
      <c r="L74" s="29" t="s">
        <v>631</v>
      </c>
      <c r="M74" s="34" t="s">
        <v>628</v>
      </c>
      <c r="N74" s="29" t="s">
        <v>603</v>
      </c>
      <c r="O74" s="34" t="s">
        <v>138</v>
      </c>
      <c r="P74" s="34" t="s">
        <v>138</v>
      </c>
      <c r="Q74" s="34" t="s">
        <v>138</v>
      </c>
      <c r="R74" s="34" t="s">
        <v>138</v>
      </c>
      <c r="S74" s="34" t="s">
        <v>138</v>
      </c>
      <c r="T74" s="34" t="s">
        <v>138</v>
      </c>
      <c r="U74" s="31" t="s">
        <v>629</v>
      </c>
      <c r="V74" s="31">
        <v>0</v>
      </c>
      <c r="W74" s="31" t="s">
        <v>141</v>
      </c>
      <c r="X74" s="31">
        <v>0</v>
      </c>
      <c r="Y74" s="31">
        <v>0</v>
      </c>
      <c r="Z74" s="31">
        <v>0</v>
      </c>
      <c r="AA74" s="31" t="s">
        <v>630</v>
      </c>
      <c r="AB74" s="31">
        <v>0</v>
      </c>
      <c r="AC74" s="31">
        <v>0</v>
      </c>
      <c r="AD74" s="31" t="s">
        <v>141</v>
      </c>
      <c r="AE74" s="31">
        <v>0</v>
      </c>
      <c r="AF74" s="31">
        <v>0</v>
      </c>
      <c r="AG74" s="31">
        <v>0</v>
      </c>
      <c r="AH74" s="31">
        <v>0</v>
      </c>
      <c r="AI74" s="31">
        <v>0</v>
      </c>
      <c r="AJ74" s="31">
        <v>0</v>
      </c>
      <c r="AK74" s="31">
        <v>0</v>
      </c>
      <c r="AL74" s="35">
        <v>0</v>
      </c>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24" t="s">
        <v>138</v>
      </c>
      <c r="DF74" s="24" t="s">
        <v>143</v>
      </c>
      <c r="DG74" s="24" t="s">
        <v>143</v>
      </c>
      <c r="DH74" s="24" t="s">
        <v>143</v>
      </c>
      <c r="DI74" s="24" t="s">
        <v>138</v>
      </c>
      <c r="DJ74" s="24" t="s">
        <v>143</v>
      </c>
      <c r="DK74" s="24" t="s">
        <v>143</v>
      </c>
      <c r="DL74" s="24" t="s">
        <v>143</v>
      </c>
      <c r="DM74" s="35"/>
      <c r="DN74" s="36">
        <f t="shared" si="2"/>
        <v>74</v>
      </c>
      <c r="DO74" s="36" t="str">
        <f t="shared" si="3"/>
        <v>大気汚染常時監視測定局の統廃合</v>
      </c>
      <c r="DP74" s="37"/>
      <c r="DQ74" s="38"/>
      <c r="DR74" s="39" t="s">
        <v>144</v>
      </c>
      <c r="DW74" s="29" t="s">
        <v>631</v>
      </c>
      <c r="DX74" s="29" t="s">
        <v>603</v>
      </c>
      <c r="EE74" s="47"/>
      <c r="EF74" s="47" t="s">
        <v>221</v>
      </c>
      <c r="EG74" s="47"/>
      <c r="EH74" s="47"/>
      <c r="EI74" s="47"/>
      <c r="EJ74" s="47"/>
      <c r="EK74" s="47"/>
      <c r="EL74" s="47" t="s">
        <v>205</v>
      </c>
    </row>
    <row r="75" spans="1:142" ht="99.95" customHeight="1" x14ac:dyDescent="0.15">
      <c r="A75" s="31" t="s">
        <v>632</v>
      </c>
      <c r="B75" s="32">
        <v>0</v>
      </c>
      <c r="C75" s="33" t="s">
        <v>446</v>
      </c>
      <c r="D75" s="31" t="s">
        <v>633</v>
      </c>
      <c r="E75" s="31" t="s">
        <v>634</v>
      </c>
      <c r="F75" s="31" t="s">
        <v>136</v>
      </c>
      <c r="G75" s="31" t="s">
        <v>311</v>
      </c>
      <c r="H75" s="31" t="s">
        <v>210</v>
      </c>
      <c r="I75" s="31" t="s">
        <v>635</v>
      </c>
      <c r="J75" s="34" t="s">
        <v>636</v>
      </c>
      <c r="K75" s="34" t="s">
        <v>411</v>
      </c>
      <c r="L75" s="29" t="s">
        <v>388</v>
      </c>
      <c r="M75" s="34" t="s">
        <v>637</v>
      </c>
      <c r="N75" s="29" t="s">
        <v>168</v>
      </c>
      <c r="O75" s="34" t="s">
        <v>138</v>
      </c>
      <c r="P75" s="34" t="s">
        <v>138</v>
      </c>
      <c r="Q75" s="34" t="s">
        <v>138</v>
      </c>
      <c r="R75" s="34" t="s">
        <v>138</v>
      </c>
      <c r="S75" s="34" t="s">
        <v>138</v>
      </c>
      <c r="T75" s="34" t="s">
        <v>138</v>
      </c>
      <c r="U75" s="31" t="s">
        <v>638</v>
      </c>
      <c r="V75" s="31" t="s">
        <v>141</v>
      </c>
      <c r="W75" s="31">
        <v>0</v>
      </c>
      <c r="X75" s="31">
        <v>0</v>
      </c>
      <c r="Y75" s="31">
        <v>0</v>
      </c>
      <c r="Z75" s="31">
        <v>0</v>
      </c>
      <c r="AA75" s="31" t="s">
        <v>443</v>
      </c>
      <c r="AB75" s="31" t="s">
        <v>141</v>
      </c>
      <c r="AC75" s="31">
        <v>0</v>
      </c>
      <c r="AD75" s="31">
        <v>0</v>
      </c>
      <c r="AE75" s="31">
        <v>0</v>
      </c>
      <c r="AF75" s="31">
        <v>0</v>
      </c>
      <c r="AG75" s="31" t="s">
        <v>639</v>
      </c>
      <c r="AH75" s="31" t="s">
        <v>141</v>
      </c>
      <c r="AI75" s="31" t="s">
        <v>141</v>
      </c>
      <c r="AJ75" s="31" t="s">
        <v>141</v>
      </c>
      <c r="AK75" s="31" t="s">
        <v>141</v>
      </c>
      <c r="AL75" s="35">
        <v>0</v>
      </c>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24" t="s">
        <v>138</v>
      </c>
      <c r="DF75" s="24" t="s">
        <v>143</v>
      </c>
      <c r="DG75" s="24" t="s">
        <v>143</v>
      </c>
      <c r="DH75" s="24" t="s">
        <v>143</v>
      </c>
      <c r="DI75" s="24" t="s">
        <v>138</v>
      </c>
      <c r="DJ75" s="24" t="s">
        <v>143</v>
      </c>
      <c r="DK75" s="24" t="s">
        <v>143</v>
      </c>
      <c r="DL75" s="24" t="s">
        <v>143</v>
      </c>
      <c r="DM75" s="35"/>
      <c r="DN75" s="36">
        <f t="shared" si="2"/>
        <v>75</v>
      </c>
      <c r="DO75" s="36" t="str">
        <f t="shared" si="3"/>
        <v>補助金の削減</v>
      </c>
      <c r="DP75" s="37"/>
      <c r="DQ75" s="38"/>
      <c r="DR75" s="39" t="s">
        <v>144</v>
      </c>
      <c r="DW75" s="29" t="s">
        <v>388</v>
      </c>
      <c r="DX75" s="29" t="s">
        <v>168</v>
      </c>
      <c r="EE75" s="30" t="s">
        <v>290</v>
      </c>
      <c r="EF75" s="30" t="s">
        <v>191</v>
      </c>
      <c r="EG75" s="30" t="s">
        <v>146</v>
      </c>
      <c r="EH75" s="30"/>
      <c r="EI75" s="30" t="s">
        <v>192</v>
      </c>
      <c r="EJ75" s="30"/>
      <c r="EK75" s="30"/>
      <c r="EL75" s="30"/>
    </row>
    <row r="76" spans="1:142" ht="99.95" customHeight="1" x14ac:dyDescent="0.15">
      <c r="A76" s="31" t="s">
        <v>640</v>
      </c>
      <c r="B76" s="32">
        <v>0</v>
      </c>
      <c r="C76" s="33" t="s">
        <v>446</v>
      </c>
      <c r="D76" s="31" t="s">
        <v>641</v>
      </c>
      <c r="E76" s="31" t="s">
        <v>642</v>
      </c>
      <c r="F76" s="31" t="s">
        <v>225</v>
      </c>
      <c r="G76" s="31" t="s">
        <v>226</v>
      </c>
      <c r="H76" s="31"/>
      <c r="I76" s="31" t="s">
        <v>643</v>
      </c>
      <c r="J76" s="34" t="s">
        <v>644</v>
      </c>
      <c r="K76" s="34" t="s">
        <v>645</v>
      </c>
      <c r="L76" s="50" t="s">
        <v>649</v>
      </c>
      <c r="M76" s="34" t="s">
        <v>646</v>
      </c>
      <c r="N76" s="50" t="s">
        <v>650</v>
      </c>
      <c r="O76" s="34" t="s">
        <v>138</v>
      </c>
      <c r="P76" s="34" t="s">
        <v>138</v>
      </c>
      <c r="Q76" s="34" t="s">
        <v>138</v>
      </c>
      <c r="R76" s="34" t="s">
        <v>138</v>
      </c>
      <c r="S76" s="34" t="s">
        <v>138</v>
      </c>
      <c r="T76" s="34" t="s">
        <v>138</v>
      </c>
      <c r="U76" s="31" t="s">
        <v>647</v>
      </c>
      <c r="V76" s="31" t="s">
        <v>141</v>
      </c>
      <c r="W76" s="31">
        <v>0</v>
      </c>
      <c r="X76" s="31">
        <v>0</v>
      </c>
      <c r="Y76" s="31">
        <v>0</v>
      </c>
      <c r="Z76" s="31">
        <v>0</v>
      </c>
      <c r="AA76" s="31" t="s">
        <v>648</v>
      </c>
      <c r="AB76" s="31" t="s">
        <v>141</v>
      </c>
      <c r="AC76" s="31" t="s">
        <v>141</v>
      </c>
      <c r="AD76" s="31" t="s">
        <v>141</v>
      </c>
      <c r="AE76" s="31" t="s">
        <v>141</v>
      </c>
      <c r="AF76" s="31">
        <v>0</v>
      </c>
      <c r="AG76" s="31">
        <v>0</v>
      </c>
      <c r="AH76" s="31">
        <v>0</v>
      </c>
      <c r="AI76" s="31">
        <v>0</v>
      </c>
      <c r="AJ76" s="31">
        <v>0</v>
      </c>
      <c r="AK76" s="31">
        <v>0</v>
      </c>
      <c r="AL76" s="35">
        <v>0</v>
      </c>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24" t="s">
        <v>138</v>
      </c>
      <c r="DF76" s="24" t="s">
        <v>143</v>
      </c>
      <c r="DG76" s="24" t="s">
        <v>143</v>
      </c>
      <c r="DH76" s="24" t="s">
        <v>143</v>
      </c>
      <c r="DI76" s="24" t="s">
        <v>138</v>
      </c>
      <c r="DJ76" s="24" t="s">
        <v>143</v>
      </c>
      <c r="DK76" s="24" t="s">
        <v>143</v>
      </c>
      <c r="DL76" s="24" t="s">
        <v>143</v>
      </c>
      <c r="DM76" s="35"/>
      <c r="DN76" s="36">
        <f t="shared" si="2"/>
        <v>76</v>
      </c>
      <c r="DO76" s="36" t="str">
        <f t="shared" si="3"/>
        <v>定員管理の適正化</v>
      </c>
      <c r="DP76" s="37"/>
      <c r="DQ76" s="38"/>
      <c r="DR76" s="39" t="s">
        <v>144</v>
      </c>
      <c r="DW76" s="50" t="s">
        <v>649</v>
      </c>
      <c r="DX76" s="50" t="s">
        <v>650</v>
      </c>
      <c r="EE76" s="30" t="s">
        <v>157</v>
      </c>
      <c r="EF76" s="30" t="s">
        <v>191</v>
      </c>
      <c r="EG76" s="30" t="s">
        <v>146</v>
      </c>
      <c r="EH76" s="30"/>
      <c r="EI76" s="30"/>
      <c r="EJ76" s="30"/>
      <c r="EK76" s="30"/>
      <c r="EL76" s="30"/>
    </row>
    <row r="77" spans="1:142" ht="99.95" customHeight="1" x14ac:dyDescent="0.15">
      <c r="A77" s="31" t="s">
        <v>651</v>
      </c>
      <c r="B77" s="32">
        <v>0</v>
      </c>
      <c r="C77" s="33" t="s">
        <v>446</v>
      </c>
      <c r="D77" s="31" t="s">
        <v>641</v>
      </c>
      <c r="E77" s="31" t="s">
        <v>652</v>
      </c>
      <c r="F77" s="31" t="s">
        <v>225</v>
      </c>
      <c r="G77" s="31" t="s">
        <v>653</v>
      </c>
      <c r="H77" s="31"/>
      <c r="I77" s="31" t="s">
        <v>654</v>
      </c>
      <c r="J77" s="43"/>
      <c r="K77" s="43"/>
      <c r="L77" s="13"/>
      <c r="M77" s="43"/>
      <c r="N77" s="13"/>
      <c r="O77" s="43"/>
      <c r="P77" s="43"/>
      <c r="Q77" s="43"/>
      <c r="R77" s="43"/>
      <c r="S77" s="43"/>
      <c r="T77" s="43"/>
      <c r="U77" s="31" t="s">
        <v>655</v>
      </c>
      <c r="V77" s="31" t="s">
        <v>141</v>
      </c>
      <c r="W77" s="31" t="s">
        <v>141</v>
      </c>
      <c r="X77" s="31" t="s">
        <v>142</v>
      </c>
      <c r="Y77" s="31" t="s">
        <v>142</v>
      </c>
      <c r="Z77" s="31">
        <v>0</v>
      </c>
      <c r="AA77" s="31" t="s">
        <v>656</v>
      </c>
      <c r="AB77" s="31" t="s">
        <v>141</v>
      </c>
      <c r="AC77" s="31" t="s">
        <v>141</v>
      </c>
      <c r="AD77" s="31" t="s">
        <v>141</v>
      </c>
      <c r="AE77" s="31">
        <v>0</v>
      </c>
      <c r="AF77" s="31">
        <v>0</v>
      </c>
      <c r="AG77" s="31">
        <v>0</v>
      </c>
      <c r="AH77" s="31">
        <v>0</v>
      </c>
      <c r="AI77" s="31">
        <v>0</v>
      </c>
      <c r="AJ77" s="31">
        <v>0</v>
      </c>
      <c r="AK77" s="31">
        <v>0</v>
      </c>
      <c r="AL77" s="35">
        <v>0</v>
      </c>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24" t="s">
        <v>138</v>
      </c>
      <c r="DF77" s="24" t="s">
        <v>143</v>
      </c>
      <c r="DG77" s="24" t="s">
        <v>143</v>
      </c>
      <c r="DH77" s="24" t="s">
        <v>143</v>
      </c>
      <c r="DI77" s="24" t="s">
        <v>138</v>
      </c>
      <c r="DJ77" s="24" t="s">
        <v>143</v>
      </c>
      <c r="DK77" s="24" t="s">
        <v>143</v>
      </c>
      <c r="DL77" s="24" t="s">
        <v>143</v>
      </c>
      <c r="DM77" s="35"/>
      <c r="DN77" s="36">
        <f t="shared" si="2"/>
        <v>77</v>
      </c>
      <c r="DO77" s="36" t="str">
        <f t="shared" si="3"/>
        <v>給与制度等の見直し</v>
      </c>
      <c r="DP77" s="37"/>
      <c r="DQ77" s="38"/>
      <c r="DR77" s="39" t="s">
        <v>144</v>
      </c>
      <c r="EE77" s="30" t="s">
        <v>157</v>
      </c>
      <c r="EF77" s="30" t="s">
        <v>191</v>
      </c>
      <c r="EG77" s="30" t="s">
        <v>146</v>
      </c>
      <c r="EH77" s="30"/>
      <c r="EI77" s="30"/>
      <c r="EJ77" s="30"/>
      <c r="EK77" s="30"/>
      <c r="EL77" s="30"/>
    </row>
    <row r="78" spans="1:142" ht="99.95" customHeight="1" x14ac:dyDescent="0.15">
      <c r="A78" s="31" t="s">
        <v>657</v>
      </c>
      <c r="B78" s="32">
        <v>0</v>
      </c>
      <c r="C78" s="33" t="s">
        <v>446</v>
      </c>
      <c r="D78" s="31" t="s">
        <v>641</v>
      </c>
      <c r="E78" s="31" t="s">
        <v>658</v>
      </c>
      <c r="F78" s="31" t="s">
        <v>225</v>
      </c>
      <c r="G78" s="31" t="s">
        <v>653</v>
      </c>
      <c r="H78" s="31"/>
      <c r="I78" s="31" t="s">
        <v>659</v>
      </c>
      <c r="J78" s="43"/>
      <c r="K78" s="43"/>
      <c r="L78" s="13"/>
      <c r="M78" s="43"/>
      <c r="N78" s="13"/>
      <c r="O78" s="43"/>
      <c r="P78" s="43"/>
      <c r="Q78" s="43"/>
      <c r="R78" s="43"/>
      <c r="S78" s="43"/>
      <c r="T78" s="43"/>
      <c r="U78" s="31" t="s">
        <v>658</v>
      </c>
      <c r="V78" s="31" t="s">
        <v>660</v>
      </c>
      <c r="W78" s="31">
        <v>0</v>
      </c>
      <c r="X78" s="31">
        <v>0</v>
      </c>
      <c r="Y78" s="31">
        <v>0</v>
      </c>
      <c r="Z78" s="31">
        <v>0</v>
      </c>
      <c r="AA78" s="31">
        <v>0</v>
      </c>
      <c r="AB78" s="31">
        <v>0</v>
      </c>
      <c r="AC78" s="31">
        <v>0</v>
      </c>
      <c r="AD78" s="31">
        <v>0</v>
      </c>
      <c r="AE78" s="31">
        <v>0</v>
      </c>
      <c r="AF78" s="31">
        <v>0</v>
      </c>
      <c r="AG78" s="31">
        <v>0</v>
      </c>
      <c r="AH78" s="31">
        <v>0</v>
      </c>
      <c r="AI78" s="31">
        <v>0</v>
      </c>
      <c r="AJ78" s="31">
        <v>0</v>
      </c>
      <c r="AK78" s="31">
        <v>0</v>
      </c>
      <c r="AL78" s="35">
        <v>0</v>
      </c>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24" t="s">
        <v>138</v>
      </c>
      <c r="DF78" s="24" t="s">
        <v>143</v>
      </c>
      <c r="DG78" s="24" t="s">
        <v>143</v>
      </c>
      <c r="DH78" s="24" t="s">
        <v>143</v>
      </c>
      <c r="DI78" s="24" t="s">
        <v>138</v>
      </c>
      <c r="DJ78" s="24" t="s">
        <v>143</v>
      </c>
      <c r="DK78" s="24" t="s">
        <v>143</v>
      </c>
      <c r="DL78" s="24" t="s">
        <v>143</v>
      </c>
      <c r="DM78" s="35"/>
      <c r="DN78" s="36">
        <f t="shared" si="2"/>
        <v>78</v>
      </c>
      <c r="DO78" s="36" t="str">
        <f t="shared" si="3"/>
        <v>技能労務職給与の見直し</v>
      </c>
      <c r="DP78" s="37"/>
      <c r="DQ78" s="38"/>
      <c r="DR78" s="39" t="s">
        <v>144</v>
      </c>
      <c r="EE78" s="30" t="s">
        <v>157</v>
      </c>
      <c r="EF78" s="30" t="s">
        <v>191</v>
      </c>
      <c r="EG78" s="30" t="s">
        <v>146</v>
      </c>
      <c r="EH78" s="30"/>
      <c r="EI78" s="30"/>
      <c r="EJ78" s="30"/>
      <c r="EK78" s="30"/>
      <c r="EL78" s="30"/>
    </row>
    <row r="79" spans="1:142" ht="99.95" customHeight="1" x14ac:dyDescent="0.15">
      <c r="A79" s="31" t="s">
        <v>661</v>
      </c>
      <c r="B79" s="32">
        <v>0</v>
      </c>
      <c r="C79" s="33" t="s">
        <v>446</v>
      </c>
      <c r="D79" s="31" t="s">
        <v>641</v>
      </c>
      <c r="E79" s="31" t="s">
        <v>662</v>
      </c>
      <c r="F79" s="31" t="s">
        <v>225</v>
      </c>
      <c r="G79" s="31" t="s">
        <v>653</v>
      </c>
      <c r="H79" s="31" t="s">
        <v>210</v>
      </c>
      <c r="I79" s="31" t="s">
        <v>663</v>
      </c>
      <c r="J79" s="34" t="s">
        <v>664</v>
      </c>
      <c r="K79" s="34" t="s">
        <v>411</v>
      </c>
      <c r="L79" s="29" t="s">
        <v>388</v>
      </c>
      <c r="M79" s="34" t="s">
        <v>665</v>
      </c>
      <c r="N79" s="29" t="s">
        <v>168</v>
      </c>
      <c r="O79" s="34" t="s">
        <v>138</v>
      </c>
      <c r="P79" s="34" t="s">
        <v>138</v>
      </c>
      <c r="Q79" s="34" t="s">
        <v>138</v>
      </c>
      <c r="R79" s="34" t="s">
        <v>138</v>
      </c>
      <c r="S79" s="34" t="s">
        <v>138</v>
      </c>
      <c r="T79" s="34" t="s">
        <v>138</v>
      </c>
      <c r="U79" s="31" t="s">
        <v>666</v>
      </c>
      <c r="V79" s="31" t="s">
        <v>141</v>
      </c>
      <c r="W79" s="31" t="s">
        <v>142</v>
      </c>
      <c r="X79" s="31" t="s">
        <v>142</v>
      </c>
      <c r="Y79" s="31" t="s">
        <v>142</v>
      </c>
      <c r="Z79" s="31">
        <v>0</v>
      </c>
      <c r="AA79" s="31">
        <v>0</v>
      </c>
      <c r="AB79" s="31">
        <v>0</v>
      </c>
      <c r="AC79" s="31">
        <v>0</v>
      </c>
      <c r="AD79" s="31">
        <v>0</v>
      </c>
      <c r="AE79" s="31">
        <v>0</v>
      </c>
      <c r="AF79" s="31">
        <v>0</v>
      </c>
      <c r="AG79" s="31">
        <v>0</v>
      </c>
      <c r="AH79" s="31">
        <v>0</v>
      </c>
      <c r="AI79" s="31">
        <v>0</v>
      </c>
      <c r="AJ79" s="31">
        <v>0</v>
      </c>
      <c r="AK79" s="31">
        <v>0</v>
      </c>
      <c r="AL79" s="35">
        <v>0</v>
      </c>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24" t="s">
        <v>138</v>
      </c>
      <c r="DF79" s="24" t="s">
        <v>143</v>
      </c>
      <c r="DG79" s="24" t="s">
        <v>143</v>
      </c>
      <c r="DH79" s="24" t="s">
        <v>143</v>
      </c>
      <c r="DI79" s="24" t="s">
        <v>138</v>
      </c>
      <c r="DJ79" s="24" t="s">
        <v>143</v>
      </c>
      <c r="DK79" s="24" t="s">
        <v>143</v>
      </c>
      <c r="DL79" s="24" t="s">
        <v>143</v>
      </c>
      <c r="DM79" s="35"/>
      <c r="DN79" s="36">
        <f t="shared" si="2"/>
        <v>79</v>
      </c>
      <c r="DO79" s="36" t="str">
        <f t="shared" si="3"/>
        <v>時間外勤務の縮減</v>
      </c>
      <c r="DP79" s="37"/>
      <c r="DQ79" s="38"/>
      <c r="DR79" s="39" t="s">
        <v>144</v>
      </c>
      <c r="DW79" s="29" t="s">
        <v>388</v>
      </c>
      <c r="DX79" s="29" t="s">
        <v>168</v>
      </c>
      <c r="EE79" s="30"/>
      <c r="EF79" s="30" t="s">
        <v>295</v>
      </c>
      <c r="EG79" s="30"/>
      <c r="EH79" s="30"/>
      <c r="EI79" s="30"/>
      <c r="EJ79" s="30"/>
      <c r="EK79" s="30"/>
      <c r="EL79" s="30" t="s">
        <v>146</v>
      </c>
    </row>
    <row r="80" spans="1:142" ht="99.95" customHeight="1" x14ac:dyDescent="0.15">
      <c r="A80" s="31" t="s">
        <v>667</v>
      </c>
      <c r="B80" s="49" t="s">
        <v>194</v>
      </c>
      <c r="C80" s="33" t="s">
        <v>446</v>
      </c>
      <c r="D80" s="31" t="s">
        <v>641</v>
      </c>
      <c r="E80" s="31" t="s">
        <v>668</v>
      </c>
      <c r="F80" s="31" t="s">
        <v>225</v>
      </c>
      <c r="G80" s="31" t="s">
        <v>653</v>
      </c>
      <c r="H80" s="31" t="s">
        <v>312</v>
      </c>
      <c r="I80" s="31" t="s">
        <v>669</v>
      </c>
      <c r="J80" s="43"/>
      <c r="K80" s="43"/>
      <c r="L80" s="13"/>
      <c r="M80" s="43"/>
      <c r="N80" s="13"/>
      <c r="O80" s="43"/>
      <c r="P80" s="43"/>
      <c r="Q80" s="43"/>
      <c r="R80" s="43"/>
      <c r="S80" s="43"/>
      <c r="T80" s="43"/>
      <c r="U80" s="31" t="s">
        <v>670</v>
      </c>
      <c r="V80" s="31">
        <v>0</v>
      </c>
      <c r="W80" s="31" t="s">
        <v>141</v>
      </c>
      <c r="X80" s="31">
        <v>0</v>
      </c>
      <c r="Y80" s="31">
        <v>0</v>
      </c>
      <c r="Z80" s="31">
        <v>0</v>
      </c>
      <c r="AA80" s="31">
        <v>0</v>
      </c>
      <c r="AB80" s="31">
        <v>0</v>
      </c>
      <c r="AC80" s="31">
        <v>0</v>
      </c>
      <c r="AD80" s="31">
        <v>0</v>
      </c>
      <c r="AE80" s="31">
        <v>0</v>
      </c>
      <c r="AF80" s="31">
        <v>0</v>
      </c>
      <c r="AG80" s="31">
        <v>0</v>
      </c>
      <c r="AH80" s="31">
        <v>0</v>
      </c>
      <c r="AI80" s="31">
        <v>0</v>
      </c>
      <c r="AJ80" s="31">
        <v>0</v>
      </c>
      <c r="AK80" s="31">
        <v>0</v>
      </c>
      <c r="AL80" s="35">
        <v>0</v>
      </c>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24" t="s">
        <v>138</v>
      </c>
      <c r="DF80" s="24" t="s">
        <v>143</v>
      </c>
      <c r="DG80" s="24" t="s">
        <v>143</v>
      </c>
      <c r="DH80" s="24" t="s">
        <v>143</v>
      </c>
      <c r="DI80" s="24" t="s">
        <v>138</v>
      </c>
      <c r="DJ80" s="24" t="s">
        <v>143</v>
      </c>
      <c r="DK80" s="24" t="s">
        <v>143</v>
      </c>
      <c r="DL80" s="24" t="s">
        <v>143</v>
      </c>
      <c r="DM80" s="35"/>
      <c r="DN80" s="36">
        <f t="shared" si="2"/>
        <v>80</v>
      </c>
      <c r="DO80" s="36" t="str">
        <f t="shared" si="3"/>
        <v>行政委員会委員報酬のあり方の検討</v>
      </c>
      <c r="DP80" s="37"/>
      <c r="DQ80" s="38" t="s">
        <v>671</v>
      </c>
      <c r="DR80" s="39" t="s">
        <v>144</v>
      </c>
      <c r="EE80" s="47"/>
      <c r="EF80" s="47" t="s">
        <v>204</v>
      </c>
      <c r="EG80" s="47"/>
      <c r="EH80" s="47"/>
      <c r="EI80" s="47"/>
      <c r="EJ80" s="47"/>
      <c r="EK80" s="47" t="s">
        <v>205</v>
      </c>
      <c r="EL80" s="47"/>
    </row>
    <row r="81" spans="1:142" ht="99.95" customHeight="1" x14ac:dyDescent="0.15">
      <c r="A81" s="31" t="s">
        <v>672</v>
      </c>
      <c r="B81" s="32">
        <v>0</v>
      </c>
      <c r="C81" s="33" t="s">
        <v>446</v>
      </c>
      <c r="D81" s="31" t="s">
        <v>673</v>
      </c>
      <c r="E81" s="31" t="s">
        <v>674</v>
      </c>
      <c r="F81" s="31" t="s">
        <v>675</v>
      </c>
      <c r="G81" s="31" t="s">
        <v>676</v>
      </c>
      <c r="H81" s="31" t="s">
        <v>312</v>
      </c>
      <c r="I81" s="31" t="s">
        <v>677</v>
      </c>
      <c r="J81" s="34" t="s">
        <v>678</v>
      </c>
      <c r="K81" s="34" t="s">
        <v>679</v>
      </c>
      <c r="L81" s="29" t="s">
        <v>683</v>
      </c>
      <c r="M81" s="34" t="s">
        <v>680</v>
      </c>
      <c r="N81" s="29" t="s">
        <v>684</v>
      </c>
      <c r="O81" s="34" t="s">
        <v>138</v>
      </c>
      <c r="P81" s="34" t="s">
        <v>138</v>
      </c>
      <c r="Q81" s="34" t="s">
        <v>138</v>
      </c>
      <c r="R81" s="34" t="s">
        <v>138</v>
      </c>
      <c r="S81" s="34" t="s">
        <v>138</v>
      </c>
      <c r="T81" s="34" t="s">
        <v>138</v>
      </c>
      <c r="U81" s="31" t="s">
        <v>681</v>
      </c>
      <c r="V81" s="31" t="s">
        <v>141</v>
      </c>
      <c r="W81" s="31" t="s">
        <v>141</v>
      </c>
      <c r="X81" s="31" t="s">
        <v>141</v>
      </c>
      <c r="Y81" s="31" t="s">
        <v>142</v>
      </c>
      <c r="Z81" s="31">
        <v>0</v>
      </c>
      <c r="AA81" s="31" t="s">
        <v>682</v>
      </c>
      <c r="AB81" s="31" t="s">
        <v>141</v>
      </c>
      <c r="AC81" s="31" t="s">
        <v>141</v>
      </c>
      <c r="AD81" s="31" t="s">
        <v>141</v>
      </c>
      <c r="AE81" s="31" t="s">
        <v>142</v>
      </c>
      <c r="AF81" s="31">
        <v>0</v>
      </c>
      <c r="AG81" s="31">
        <v>0</v>
      </c>
      <c r="AH81" s="31">
        <v>0</v>
      </c>
      <c r="AI81" s="31">
        <v>0</v>
      </c>
      <c r="AJ81" s="31">
        <v>0</v>
      </c>
      <c r="AK81" s="31">
        <v>0</v>
      </c>
      <c r="AL81" s="35">
        <v>0</v>
      </c>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24" t="s">
        <v>138</v>
      </c>
      <c r="DF81" s="24" t="s">
        <v>143</v>
      </c>
      <c r="DG81" s="24" t="s">
        <v>143</v>
      </c>
      <c r="DH81" s="24" t="s">
        <v>143</v>
      </c>
      <c r="DI81" s="24" t="s">
        <v>138</v>
      </c>
      <c r="DJ81" s="24" t="s">
        <v>143</v>
      </c>
      <c r="DK81" s="24" t="s">
        <v>143</v>
      </c>
      <c r="DL81" s="24" t="s">
        <v>143</v>
      </c>
      <c r="DM81" s="35"/>
      <c r="DN81" s="36">
        <f t="shared" si="2"/>
        <v>81</v>
      </c>
      <c r="DO81" s="36" t="str">
        <f t="shared" si="3"/>
        <v>外郭団体への人的関与の見直し</v>
      </c>
      <c r="DP81" s="37"/>
      <c r="DQ81" s="38"/>
      <c r="DR81" s="39" t="s">
        <v>144</v>
      </c>
      <c r="DW81" s="29" t="s">
        <v>683</v>
      </c>
      <c r="DX81" s="29" t="s">
        <v>684</v>
      </c>
      <c r="EE81" s="30" t="s">
        <v>157</v>
      </c>
      <c r="EF81" s="30" t="s">
        <v>295</v>
      </c>
      <c r="EG81" s="30"/>
      <c r="EH81" s="30"/>
      <c r="EI81" s="30"/>
      <c r="EJ81" s="30"/>
      <c r="EK81" s="30"/>
      <c r="EL81" s="30" t="s">
        <v>146</v>
      </c>
    </row>
    <row r="82" spans="1:142" ht="99.95" customHeight="1" x14ac:dyDescent="0.15">
      <c r="A82" s="31" t="s">
        <v>685</v>
      </c>
      <c r="B82" s="32">
        <v>0</v>
      </c>
      <c r="C82" s="33" t="s">
        <v>446</v>
      </c>
      <c r="D82" s="31" t="s">
        <v>673</v>
      </c>
      <c r="E82" s="31" t="s">
        <v>686</v>
      </c>
      <c r="F82" s="31" t="s">
        <v>687</v>
      </c>
      <c r="G82" s="31" t="s">
        <v>688</v>
      </c>
      <c r="H82" s="31" t="s">
        <v>312</v>
      </c>
      <c r="I82" s="31" t="s">
        <v>689</v>
      </c>
      <c r="J82" s="34" t="s">
        <v>690</v>
      </c>
      <c r="K82" s="34" t="s">
        <v>411</v>
      </c>
      <c r="L82" s="29" t="s">
        <v>388</v>
      </c>
      <c r="M82" s="34" t="s">
        <v>691</v>
      </c>
      <c r="N82" s="29" t="s">
        <v>168</v>
      </c>
      <c r="O82" s="34" t="s">
        <v>138</v>
      </c>
      <c r="P82" s="34" t="s">
        <v>138</v>
      </c>
      <c r="Q82" s="34" t="s">
        <v>138</v>
      </c>
      <c r="R82" s="34" t="s">
        <v>138</v>
      </c>
      <c r="S82" s="34" t="s">
        <v>138</v>
      </c>
      <c r="T82" s="34" t="s">
        <v>138</v>
      </c>
      <c r="U82" s="31" t="s">
        <v>692</v>
      </c>
      <c r="V82" s="31" t="s">
        <v>141</v>
      </c>
      <c r="W82" s="31" t="s">
        <v>141</v>
      </c>
      <c r="X82" s="31" t="s">
        <v>141</v>
      </c>
      <c r="Y82" s="31" t="s">
        <v>141</v>
      </c>
      <c r="Z82" s="31">
        <v>0</v>
      </c>
      <c r="AA82" s="31">
        <v>0</v>
      </c>
      <c r="AB82" s="31">
        <v>0</v>
      </c>
      <c r="AC82" s="31">
        <v>0</v>
      </c>
      <c r="AD82" s="31">
        <v>0</v>
      </c>
      <c r="AE82" s="31">
        <v>0</v>
      </c>
      <c r="AF82" s="31">
        <v>0</v>
      </c>
      <c r="AG82" s="31">
        <v>0</v>
      </c>
      <c r="AH82" s="31">
        <v>0</v>
      </c>
      <c r="AI82" s="31">
        <v>0</v>
      </c>
      <c r="AJ82" s="31">
        <v>0</v>
      </c>
      <c r="AK82" s="31">
        <v>0</v>
      </c>
      <c r="AL82" s="35">
        <v>0</v>
      </c>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24" t="s">
        <v>138</v>
      </c>
      <c r="DF82" s="24" t="s">
        <v>143</v>
      </c>
      <c r="DG82" s="24" t="s">
        <v>143</v>
      </c>
      <c r="DH82" s="24" t="s">
        <v>143</v>
      </c>
      <c r="DI82" s="24" t="s">
        <v>138</v>
      </c>
      <c r="DJ82" s="24" t="s">
        <v>143</v>
      </c>
      <c r="DK82" s="24" t="s">
        <v>143</v>
      </c>
      <c r="DL82" s="24" t="s">
        <v>143</v>
      </c>
      <c r="DM82" s="35"/>
      <c r="DN82" s="36">
        <f t="shared" si="2"/>
        <v>82</v>
      </c>
      <c r="DO82" s="36" t="str">
        <f t="shared" si="3"/>
        <v>外郭団体への財政的関与の見直し</v>
      </c>
      <c r="DP82" s="37"/>
      <c r="DQ82" s="38"/>
      <c r="DR82" s="39" t="s">
        <v>144</v>
      </c>
      <c r="DW82" s="29" t="s">
        <v>388</v>
      </c>
      <c r="DX82" s="29" t="s">
        <v>168</v>
      </c>
      <c r="EE82" s="30" t="s">
        <v>157</v>
      </c>
      <c r="EF82" s="30" t="s">
        <v>295</v>
      </c>
      <c r="EG82" s="30"/>
      <c r="EH82" s="30"/>
      <c r="EI82" s="30"/>
      <c r="EJ82" s="30"/>
      <c r="EK82" s="30"/>
      <c r="EL82" s="30" t="s">
        <v>146</v>
      </c>
    </row>
    <row r="83" spans="1:142" ht="99.95" customHeight="1" x14ac:dyDescent="0.15">
      <c r="A83" s="31" t="s">
        <v>693</v>
      </c>
      <c r="B83" s="32">
        <v>0</v>
      </c>
      <c r="C83" s="33" t="s">
        <v>446</v>
      </c>
      <c r="D83" s="31" t="s">
        <v>673</v>
      </c>
      <c r="E83" s="31" t="s">
        <v>694</v>
      </c>
      <c r="F83" s="31" t="s">
        <v>136</v>
      </c>
      <c r="G83" s="31" t="s">
        <v>311</v>
      </c>
      <c r="H83" s="31" t="s">
        <v>312</v>
      </c>
      <c r="I83" s="31" t="s">
        <v>695</v>
      </c>
      <c r="J83" s="43"/>
      <c r="K83" s="43"/>
      <c r="L83" s="13"/>
      <c r="M83" s="43"/>
      <c r="N83" s="13"/>
      <c r="O83" s="43"/>
      <c r="P83" s="43"/>
      <c r="Q83" s="43"/>
      <c r="R83" s="43"/>
      <c r="S83" s="43"/>
      <c r="T83" s="43"/>
      <c r="U83" s="31" t="s">
        <v>696</v>
      </c>
      <c r="V83" s="31" t="s">
        <v>141</v>
      </c>
      <c r="W83" s="31" t="s">
        <v>141</v>
      </c>
      <c r="X83" s="31" t="s">
        <v>141</v>
      </c>
      <c r="Y83" s="31" t="s">
        <v>141</v>
      </c>
      <c r="Z83" s="31">
        <v>0</v>
      </c>
      <c r="AA83" s="31" t="s">
        <v>697</v>
      </c>
      <c r="AB83" s="31" t="s">
        <v>141</v>
      </c>
      <c r="AC83" s="31">
        <v>0</v>
      </c>
      <c r="AD83" s="31">
        <v>0</v>
      </c>
      <c r="AE83" s="31">
        <v>0</v>
      </c>
      <c r="AF83" s="31" t="s">
        <v>194</v>
      </c>
      <c r="AG83" s="31">
        <v>0</v>
      </c>
      <c r="AH83" s="31">
        <v>0</v>
      </c>
      <c r="AI83" s="31">
        <v>0</v>
      </c>
      <c r="AJ83" s="31">
        <v>0</v>
      </c>
      <c r="AK83" s="31">
        <v>0</v>
      </c>
      <c r="AL83" s="35">
        <v>0</v>
      </c>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24" t="s">
        <v>138</v>
      </c>
      <c r="DF83" s="24" t="s">
        <v>143</v>
      </c>
      <c r="DG83" s="24" t="s">
        <v>143</v>
      </c>
      <c r="DH83" s="24" t="s">
        <v>143</v>
      </c>
      <c r="DI83" s="24" t="s">
        <v>138</v>
      </c>
      <c r="DJ83" s="24" t="s">
        <v>143</v>
      </c>
      <c r="DK83" s="24" t="s">
        <v>143</v>
      </c>
      <c r="DL83" s="24" t="s">
        <v>143</v>
      </c>
      <c r="DM83" s="35"/>
      <c r="DN83" s="36">
        <f t="shared" si="2"/>
        <v>83</v>
      </c>
      <c r="DO83" s="36" t="str">
        <f t="shared" si="3"/>
        <v>外郭団体の公益法人制度改革に向けた取組みの支援</v>
      </c>
      <c r="DP83" s="37"/>
      <c r="DQ83" s="38"/>
      <c r="DR83" s="39" t="s">
        <v>144</v>
      </c>
      <c r="EE83" s="30" t="s">
        <v>157</v>
      </c>
      <c r="EF83" s="30" t="s">
        <v>295</v>
      </c>
      <c r="EG83" s="30"/>
      <c r="EH83" s="30"/>
      <c r="EI83" s="30"/>
      <c r="EJ83" s="30"/>
      <c r="EK83" s="30"/>
      <c r="EL83" s="30" t="s">
        <v>146</v>
      </c>
    </row>
    <row r="84" spans="1:142" ht="99.95" customHeight="1" x14ac:dyDescent="0.15">
      <c r="A84" s="31" t="s">
        <v>698</v>
      </c>
      <c r="B84" s="32">
        <v>0</v>
      </c>
      <c r="C84" s="33" t="s">
        <v>446</v>
      </c>
      <c r="D84" s="31" t="s">
        <v>673</v>
      </c>
      <c r="E84" s="31" t="s">
        <v>699</v>
      </c>
      <c r="F84" s="31" t="s">
        <v>136</v>
      </c>
      <c r="G84" s="31" t="s">
        <v>311</v>
      </c>
      <c r="H84" s="31" t="s">
        <v>312</v>
      </c>
      <c r="I84" s="31" t="s">
        <v>700</v>
      </c>
      <c r="J84" s="34" t="s">
        <v>701</v>
      </c>
      <c r="K84" s="34" t="s">
        <v>702</v>
      </c>
      <c r="L84" s="29" t="s">
        <v>179</v>
      </c>
      <c r="M84" s="34" t="s">
        <v>703</v>
      </c>
      <c r="N84" s="29" t="s">
        <v>403</v>
      </c>
      <c r="O84" s="34" t="s">
        <v>138</v>
      </c>
      <c r="P84" s="34" t="s">
        <v>138</v>
      </c>
      <c r="Q84" s="34" t="s">
        <v>138</v>
      </c>
      <c r="R84" s="34" t="s">
        <v>138</v>
      </c>
      <c r="S84" s="34" t="s">
        <v>138</v>
      </c>
      <c r="T84" s="34" t="s">
        <v>138</v>
      </c>
      <c r="U84" s="31" t="s">
        <v>704</v>
      </c>
      <c r="V84" s="31">
        <v>0</v>
      </c>
      <c r="W84" s="31" t="s">
        <v>141</v>
      </c>
      <c r="X84" s="31">
        <v>0</v>
      </c>
      <c r="Y84" s="31">
        <v>0</v>
      </c>
      <c r="Z84" s="31" t="s">
        <v>194</v>
      </c>
      <c r="AA84" s="31" t="s">
        <v>705</v>
      </c>
      <c r="AB84" s="31" t="s">
        <v>141</v>
      </c>
      <c r="AC84" s="31">
        <v>0</v>
      </c>
      <c r="AD84" s="31">
        <v>0</v>
      </c>
      <c r="AE84" s="31">
        <v>0</v>
      </c>
      <c r="AF84" s="31" t="s">
        <v>194</v>
      </c>
      <c r="AG84" s="31" t="s">
        <v>706</v>
      </c>
      <c r="AH84" s="31" t="s">
        <v>141</v>
      </c>
      <c r="AI84" s="31">
        <v>0</v>
      </c>
      <c r="AJ84" s="31">
        <v>0</v>
      </c>
      <c r="AK84" s="31">
        <v>0</v>
      </c>
      <c r="AL84" s="35" t="s">
        <v>194</v>
      </c>
      <c r="AM84" s="35" t="s">
        <v>707</v>
      </c>
      <c r="AN84" s="35">
        <v>0</v>
      </c>
      <c r="AO84" s="35">
        <v>0</v>
      </c>
      <c r="AP84" s="35">
        <v>0</v>
      </c>
      <c r="AQ84" s="35">
        <v>0</v>
      </c>
      <c r="AR84" s="35">
        <v>0</v>
      </c>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24" t="s">
        <v>138</v>
      </c>
      <c r="DF84" s="24" t="s">
        <v>143</v>
      </c>
      <c r="DG84" s="24" t="s">
        <v>143</v>
      </c>
      <c r="DH84" s="24" t="s">
        <v>143</v>
      </c>
      <c r="DI84" s="24" t="s">
        <v>138</v>
      </c>
      <c r="DJ84" s="24" t="s">
        <v>143</v>
      </c>
      <c r="DK84" s="24" t="s">
        <v>143</v>
      </c>
      <c r="DL84" s="24" t="s">
        <v>143</v>
      </c>
      <c r="DM84" s="35"/>
      <c r="DN84" s="36">
        <f t="shared" si="2"/>
        <v>84</v>
      </c>
      <c r="DO84" s="36" t="str">
        <f t="shared" si="3"/>
        <v>外郭団体の統廃合</v>
      </c>
      <c r="DP84" s="37"/>
      <c r="DQ84" s="38"/>
      <c r="DR84" s="39" t="s">
        <v>144</v>
      </c>
      <c r="DW84" s="29" t="s">
        <v>179</v>
      </c>
      <c r="DX84" s="29" t="s">
        <v>403</v>
      </c>
      <c r="EE84" s="30" t="s">
        <v>157</v>
      </c>
      <c r="EF84" s="30" t="s">
        <v>295</v>
      </c>
      <c r="EG84" s="30"/>
      <c r="EH84" s="30"/>
      <c r="EI84" s="30"/>
      <c r="EJ84" s="30"/>
      <c r="EK84" s="30"/>
      <c r="EL84" s="30" t="s">
        <v>146</v>
      </c>
    </row>
    <row r="85" spans="1:142" ht="99.95" customHeight="1" x14ac:dyDescent="0.15">
      <c r="A85" s="31" t="s">
        <v>708</v>
      </c>
      <c r="B85" s="32">
        <v>0</v>
      </c>
      <c r="C85" s="33" t="s">
        <v>709</v>
      </c>
      <c r="D85" s="31" t="s">
        <v>710</v>
      </c>
      <c r="E85" s="31" t="s">
        <v>711</v>
      </c>
      <c r="F85" s="31" t="s">
        <v>225</v>
      </c>
      <c r="G85" s="31" t="s">
        <v>226</v>
      </c>
      <c r="H85" s="31" t="s">
        <v>587</v>
      </c>
      <c r="I85" s="31" t="s">
        <v>712</v>
      </c>
      <c r="J85" s="34" t="s">
        <v>524</v>
      </c>
      <c r="K85" s="34" t="s">
        <v>525</v>
      </c>
      <c r="L85" s="29" t="s">
        <v>334</v>
      </c>
      <c r="M85" s="34" t="s">
        <v>526</v>
      </c>
      <c r="N85" s="29" t="s">
        <v>168</v>
      </c>
      <c r="O85" s="34" t="s">
        <v>138</v>
      </c>
      <c r="P85" s="34" t="s">
        <v>138</v>
      </c>
      <c r="Q85" s="34" t="s">
        <v>138</v>
      </c>
      <c r="R85" s="34" t="s">
        <v>138</v>
      </c>
      <c r="S85" s="34" t="s">
        <v>138</v>
      </c>
      <c r="T85" s="34" t="s">
        <v>138</v>
      </c>
      <c r="U85" s="31" t="s">
        <v>711</v>
      </c>
      <c r="V85" s="31" t="s">
        <v>141</v>
      </c>
      <c r="W85" s="31">
        <v>0</v>
      </c>
      <c r="X85" s="31">
        <v>0</v>
      </c>
      <c r="Y85" s="31">
        <v>0</v>
      </c>
      <c r="Z85" s="31">
        <v>0</v>
      </c>
      <c r="AA85" s="31">
        <v>0</v>
      </c>
      <c r="AB85" s="31">
        <v>0</v>
      </c>
      <c r="AC85" s="31">
        <v>0</v>
      </c>
      <c r="AD85" s="31">
        <v>0</v>
      </c>
      <c r="AE85" s="31">
        <v>0</v>
      </c>
      <c r="AF85" s="31">
        <v>0</v>
      </c>
      <c r="AG85" s="31">
        <v>0</v>
      </c>
      <c r="AH85" s="31">
        <v>0</v>
      </c>
      <c r="AI85" s="31">
        <v>0</v>
      </c>
      <c r="AJ85" s="31">
        <v>0</v>
      </c>
      <c r="AK85" s="31">
        <v>0</v>
      </c>
      <c r="AL85" s="35">
        <v>0</v>
      </c>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24" t="s">
        <v>138</v>
      </c>
      <c r="DF85" s="24" t="s">
        <v>143</v>
      </c>
      <c r="DG85" s="24" t="s">
        <v>143</v>
      </c>
      <c r="DH85" s="24" t="s">
        <v>143</v>
      </c>
      <c r="DI85" s="24" t="s">
        <v>138</v>
      </c>
      <c r="DJ85" s="24" t="s">
        <v>143</v>
      </c>
      <c r="DK85" s="24" t="s">
        <v>143</v>
      </c>
      <c r="DL85" s="24" t="s">
        <v>143</v>
      </c>
      <c r="DM85" s="35"/>
      <c r="DN85" s="36">
        <f t="shared" si="2"/>
        <v>85</v>
      </c>
      <c r="DO85" s="36" t="str">
        <f t="shared" si="3"/>
        <v>市税事務所の新設</v>
      </c>
      <c r="DP85" s="37"/>
      <c r="DQ85" s="38"/>
      <c r="DR85" s="39" t="s">
        <v>144</v>
      </c>
      <c r="DW85" s="29" t="s">
        <v>334</v>
      </c>
      <c r="DX85" s="29" t="s">
        <v>168</v>
      </c>
      <c r="EE85" s="30" t="s">
        <v>157</v>
      </c>
      <c r="EF85" s="30" t="s">
        <v>533</v>
      </c>
      <c r="EG85" s="30"/>
      <c r="EH85" s="30"/>
      <c r="EI85" s="30"/>
      <c r="EJ85" s="30"/>
      <c r="EK85" s="30" t="s">
        <v>146</v>
      </c>
      <c r="EL85" s="30"/>
    </row>
    <row r="86" spans="1:142" ht="99.95" customHeight="1" x14ac:dyDescent="0.15">
      <c r="A86" s="31" t="s">
        <v>713</v>
      </c>
      <c r="B86" s="32">
        <v>0</v>
      </c>
      <c r="C86" s="33" t="s">
        <v>709</v>
      </c>
      <c r="D86" s="31" t="s">
        <v>710</v>
      </c>
      <c r="E86" s="31" t="s">
        <v>714</v>
      </c>
      <c r="F86" s="31" t="s">
        <v>225</v>
      </c>
      <c r="G86" s="31" t="s">
        <v>226</v>
      </c>
      <c r="H86" s="31" t="s">
        <v>715</v>
      </c>
      <c r="I86" s="31" t="s">
        <v>716</v>
      </c>
      <c r="J86" s="43"/>
      <c r="K86" s="43"/>
      <c r="L86" s="13"/>
      <c r="M86" s="43"/>
      <c r="N86" s="13"/>
      <c r="O86" s="43"/>
      <c r="P86" s="43"/>
      <c r="Q86" s="43"/>
      <c r="R86" s="43"/>
      <c r="S86" s="43"/>
      <c r="T86" s="43"/>
      <c r="U86" s="31" t="s">
        <v>717</v>
      </c>
      <c r="V86" s="31" t="s">
        <v>141</v>
      </c>
      <c r="W86" s="31">
        <v>0</v>
      </c>
      <c r="X86" s="31">
        <v>0</v>
      </c>
      <c r="Y86" s="31">
        <v>0</v>
      </c>
      <c r="Z86" s="31">
        <v>0</v>
      </c>
      <c r="AA86" s="31">
        <v>0</v>
      </c>
      <c r="AB86" s="31">
        <v>0</v>
      </c>
      <c r="AC86" s="31">
        <v>0</v>
      </c>
      <c r="AD86" s="31">
        <v>0</v>
      </c>
      <c r="AE86" s="31">
        <v>0</v>
      </c>
      <c r="AF86" s="31">
        <v>0</v>
      </c>
      <c r="AG86" s="31">
        <v>0</v>
      </c>
      <c r="AH86" s="31">
        <v>0</v>
      </c>
      <c r="AI86" s="31">
        <v>0</v>
      </c>
      <c r="AJ86" s="31">
        <v>0</v>
      </c>
      <c r="AK86" s="31">
        <v>0</v>
      </c>
      <c r="AL86" s="35">
        <v>0</v>
      </c>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24" t="s">
        <v>138</v>
      </c>
      <c r="DF86" s="24" t="s">
        <v>143</v>
      </c>
      <c r="DG86" s="24" t="s">
        <v>143</v>
      </c>
      <c r="DH86" s="24" t="s">
        <v>143</v>
      </c>
      <c r="DI86" s="24" t="s">
        <v>138</v>
      </c>
      <c r="DJ86" s="24" t="s">
        <v>143</v>
      </c>
      <c r="DK86" s="24" t="s">
        <v>143</v>
      </c>
      <c r="DL86" s="24" t="s">
        <v>143</v>
      </c>
      <c r="DM86" s="35"/>
      <c r="DN86" s="36">
        <f t="shared" si="2"/>
        <v>86</v>
      </c>
      <c r="DO86" s="36" t="str">
        <f t="shared" si="3"/>
        <v>こども施策に関する組織の一元化</v>
      </c>
      <c r="DP86" s="37"/>
      <c r="DQ86" s="38"/>
      <c r="DR86" s="39" t="s">
        <v>144</v>
      </c>
      <c r="EE86" s="30" t="s">
        <v>157</v>
      </c>
      <c r="EF86" s="30" t="s">
        <v>295</v>
      </c>
      <c r="EG86" s="30"/>
      <c r="EH86" s="30"/>
      <c r="EI86" s="30"/>
      <c r="EJ86" s="30"/>
      <c r="EK86" s="30"/>
      <c r="EL86" s="30" t="s">
        <v>146</v>
      </c>
    </row>
    <row r="87" spans="1:142" ht="99.95" customHeight="1" x14ac:dyDescent="0.15">
      <c r="A87" s="31" t="s">
        <v>718</v>
      </c>
      <c r="B87" s="32">
        <v>0</v>
      </c>
      <c r="C87" s="33" t="s">
        <v>709</v>
      </c>
      <c r="D87" s="31" t="s">
        <v>710</v>
      </c>
      <c r="E87" s="31" t="s">
        <v>719</v>
      </c>
      <c r="F87" s="31" t="s">
        <v>225</v>
      </c>
      <c r="G87" s="31" t="s">
        <v>226</v>
      </c>
      <c r="H87" s="31" t="s">
        <v>720</v>
      </c>
      <c r="I87" s="31" t="s">
        <v>721</v>
      </c>
      <c r="J87" s="43"/>
      <c r="K87" s="43"/>
      <c r="L87" s="13"/>
      <c r="M87" s="43"/>
      <c r="N87" s="13"/>
      <c r="O87" s="43"/>
      <c r="P87" s="43"/>
      <c r="Q87" s="43"/>
      <c r="R87" s="43"/>
      <c r="S87" s="43"/>
      <c r="T87" s="43"/>
      <c r="U87" s="31" t="s">
        <v>719</v>
      </c>
      <c r="V87" s="31" t="s">
        <v>141</v>
      </c>
      <c r="W87" s="31">
        <v>0</v>
      </c>
      <c r="X87" s="31">
        <v>0</v>
      </c>
      <c r="Y87" s="31">
        <v>0</v>
      </c>
      <c r="Z87" s="31">
        <v>0</v>
      </c>
      <c r="AA87" s="31">
        <v>0</v>
      </c>
      <c r="AB87" s="31">
        <v>0</v>
      </c>
      <c r="AC87" s="31">
        <v>0</v>
      </c>
      <c r="AD87" s="31">
        <v>0</v>
      </c>
      <c r="AE87" s="31">
        <v>0</v>
      </c>
      <c r="AF87" s="31">
        <v>0</v>
      </c>
      <c r="AG87" s="31">
        <v>0</v>
      </c>
      <c r="AH87" s="31">
        <v>0</v>
      </c>
      <c r="AI87" s="31">
        <v>0</v>
      </c>
      <c r="AJ87" s="31">
        <v>0</v>
      </c>
      <c r="AK87" s="31">
        <v>0</v>
      </c>
      <c r="AL87" s="35">
        <v>0</v>
      </c>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24" t="s">
        <v>138</v>
      </c>
      <c r="DF87" s="24" t="s">
        <v>143</v>
      </c>
      <c r="DG87" s="24" t="s">
        <v>143</v>
      </c>
      <c r="DH87" s="24" t="s">
        <v>143</v>
      </c>
      <c r="DI87" s="24" t="s">
        <v>138</v>
      </c>
      <c r="DJ87" s="24" t="s">
        <v>143</v>
      </c>
      <c r="DK87" s="24" t="s">
        <v>143</v>
      </c>
      <c r="DL87" s="24" t="s">
        <v>143</v>
      </c>
      <c r="DM87" s="35"/>
      <c r="DN87" s="36">
        <f t="shared" si="2"/>
        <v>87</v>
      </c>
      <c r="DO87" s="36" t="str">
        <f t="shared" si="3"/>
        <v>建設局と下水道局の統合</v>
      </c>
      <c r="DP87" s="37"/>
      <c r="DQ87" s="38"/>
      <c r="DR87" s="39" t="s">
        <v>144</v>
      </c>
      <c r="DV87" s="14" t="s">
        <v>722</v>
      </c>
      <c r="EE87" s="30" t="s">
        <v>290</v>
      </c>
      <c r="EF87" s="30" t="s">
        <v>295</v>
      </c>
      <c r="EG87" s="30"/>
      <c r="EH87" s="30"/>
      <c r="EI87" s="30"/>
      <c r="EJ87" s="30"/>
      <c r="EK87" s="30"/>
      <c r="EL87" s="30" t="s">
        <v>146</v>
      </c>
    </row>
    <row r="88" spans="1:142" ht="99.95" customHeight="1" x14ac:dyDescent="0.15">
      <c r="A88" s="31" t="s">
        <v>723</v>
      </c>
      <c r="B88" s="32">
        <v>0</v>
      </c>
      <c r="C88" s="33" t="s">
        <v>709</v>
      </c>
      <c r="D88" s="31" t="s">
        <v>710</v>
      </c>
      <c r="E88" s="31" t="s">
        <v>724</v>
      </c>
      <c r="F88" s="31" t="s">
        <v>225</v>
      </c>
      <c r="G88" s="31" t="s">
        <v>226</v>
      </c>
      <c r="H88" s="31"/>
      <c r="I88" s="31" t="s">
        <v>725</v>
      </c>
      <c r="J88" s="34" t="s">
        <v>726</v>
      </c>
      <c r="K88" s="34" t="s">
        <v>727</v>
      </c>
      <c r="L88" s="29" t="s">
        <v>729</v>
      </c>
      <c r="M88" s="34" t="s">
        <v>728</v>
      </c>
      <c r="N88" s="29" t="s">
        <v>730</v>
      </c>
      <c r="O88" s="34" t="s">
        <v>138</v>
      </c>
      <c r="P88" s="34" t="s">
        <v>138</v>
      </c>
      <c r="Q88" s="34" t="s">
        <v>138</v>
      </c>
      <c r="R88" s="34" t="s">
        <v>138</v>
      </c>
      <c r="S88" s="34" t="s">
        <v>138</v>
      </c>
      <c r="T88" s="34" t="s">
        <v>138</v>
      </c>
      <c r="U88" s="31" t="s">
        <v>724</v>
      </c>
      <c r="V88" s="31" t="s">
        <v>141</v>
      </c>
      <c r="W88" s="31" t="s">
        <v>141</v>
      </c>
      <c r="X88" s="31" t="s">
        <v>142</v>
      </c>
      <c r="Y88" s="31" t="s">
        <v>142</v>
      </c>
      <c r="Z88" s="31">
        <v>0</v>
      </c>
      <c r="AA88" s="31">
        <v>0</v>
      </c>
      <c r="AB88" s="31">
        <v>0</v>
      </c>
      <c r="AC88" s="31">
        <v>0</v>
      </c>
      <c r="AD88" s="31">
        <v>0</v>
      </c>
      <c r="AE88" s="31">
        <v>0</v>
      </c>
      <c r="AF88" s="31">
        <v>0</v>
      </c>
      <c r="AG88" s="31">
        <v>0</v>
      </c>
      <c r="AH88" s="31">
        <v>0</v>
      </c>
      <c r="AI88" s="31">
        <v>0</v>
      </c>
      <c r="AJ88" s="31">
        <v>0</v>
      </c>
      <c r="AK88" s="31">
        <v>0</v>
      </c>
      <c r="AL88" s="35">
        <v>0</v>
      </c>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24" t="s">
        <v>138</v>
      </c>
      <c r="DF88" s="24" t="s">
        <v>143</v>
      </c>
      <c r="DG88" s="24" t="s">
        <v>143</v>
      </c>
      <c r="DH88" s="24" t="s">
        <v>143</v>
      </c>
      <c r="DI88" s="24" t="s">
        <v>138</v>
      </c>
      <c r="DJ88" s="24" t="s">
        <v>143</v>
      </c>
      <c r="DK88" s="24" t="s">
        <v>143</v>
      </c>
      <c r="DL88" s="24" t="s">
        <v>143</v>
      </c>
      <c r="DM88" s="35"/>
      <c r="DN88" s="36">
        <f t="shared" si="2"/>
        <v>88</v>
      </c>
      <c r="DO88" s="36" t="str">
        <f t="shared" si="3"/>
        <v>管理職配置の見直し</v>
      </c>
      <c r="DP88" s="37"/>
      <c r="DQ88" s="38"/>
      <c r="DR88" s="39" t="s">
        <v>144</v>
      </c>
      <c r="DW88" s="29" t="s">
        <v>729</v>
      </c>
      <c r="DX88" s="29" t="s">
        <v>730</v>
      </c>
      <c r="EE88" s="30" t="s">
        <v>290</v>
      </c>
      <c r="EF88" s="30" t="s">
        <v>295</v>
      </c>
      <c r="EG88" s="30"/>
      <c r="EH88" s="30"/>
      <c r="EI88" s="30"/>
      <c r="EJ88" s="30"/>
      <c r="EK88" s="30"/>
      <c r="EL88" s="30" t="s">
        <v>146</v>
      </c>
    </row>
    <row r="89" spans="1:142" ht="99.95" customHeight="1" x14ac:dyDescent="0.15">
      <c r="A89" s="31" t="s">
        <v>731</v>
      </c>
      <c r="B89" s="32">
        <v>0</v>
      </c>
      <c r="C89" s="33" t="s">
        <v>709</v>
      </c>
      <c r="D89" s="31" t="s">
        <v>710</v>
      </c>
      <c r="E89" s="31" t="s">
        <v>732</v>
      </c>
      <c r="F89" s="31" t="s">
        <v>225</v>
      </c>
      <c r="G89" s="31" t="s">
        <v>226</v>
      </c>
      <c r="H89" s="31" t="s">
        <v>210</v>
      </c>
      <c r="I89" s="31" t="s">
        <v>733</v>
      </c>
      <c r="J89" s="43"/>
      <c r="K89" s="43"/>
      <c r="L89" s="13"/>
      <c r="M89" s="43"/>
      <c r="N89" s="13"/>
      <c r="O89" s="43"/>
      <c r="P89" s="43"/>
      <c r="Q89" s="43"/>
      <c r="R89" s="43"/>
      <c r="S89" s="43"/>
      <c r="T89" s="43"/>
      <c r="U89" s="31" t="s">
        <v>734</v>
      </c>
      <c r="V89" s="31" t="s">
        <v>141</v>
      </c>
      <c r="W89" s="31" t="s">
        <v>142</v>
      </c>
      <c r="X89" s="31" t="s">
        <v>142</v>
      </c>
      <c r="Y89" s="31" t="s">
        <v>142</v>
      </c>
      <c r="Z89" s="31">
        <v>0</v>
      </c>
      <c r="AA89" s="31" t="s">
        <v>735</v>
      </c>
      <c r="AB89" s="31">
        <v>0</v>
      </c>
      <c r="AC89" s="31" t="s">
        <v>141</v>
      </c>
      <c r="AD89" s="31" t="s">
        <v>142</v>
      </c>
      <c r="AE89" s="31" t="s">
        <v>142</v>
      </c>
      <c r="AF89" s="31">
        <v>0</v>
      </c>
      <c r="AG89" s="31">
        <v>0</v>
      </c>
      <c r="AH89" s="31">
        <v>0</v>
      </c>
      <c r="AI89" s="31">
        <v>0</v>
      </c>
      <c r="AJ89" s="31">
        <v>0</v>
      </c>
      <c r="AK89" s="31">
        <v>0</v>
      </c>
      <c r="AL89" s="35">
        <v>0</v>
      </c>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24" t="s">
        <v>138</v>
      </c>
      <c r="DF89" s="24" t="s">
        <v>143</v>
      </c>
      <c r="DG89" s="24" t="s">
        <v>143</v>
      </c>
      <c r="DH89" s="24" t="s">
        <v>143</v>
      </c>
      <c r="DI89" s="24" t="s">
        <v>138</v>
      </c>
      <c r="DJ89" s="24" t="s">
        <v>143</v>
      </c>
      <c r="DK89" s="24" t="s">
        <v>143</v>
      </c>
      <c r="DL89" s="24" t="s">
        <v>143</v>
      </c>
      <c r="DM89" s="35"/>
      <c r="DN89" s="36">
        <f t="shared" si="2"/>
        <v>89</v>
      </c>
      <c r="DO89" s="36" t="str">
        <f t="shared" si="3"/>
        <v>決裁手続きの迅速化</v>
      </c>
      <c r="DP89" s="37"/>
      <c r="DQ89" s="38"/>
      <c r="DR89" s="39" t="s">
        <v>144</v>
      </c>
      <c r="EE89" s="30" t="s">
        <v>145</v>
      </c>
      <c r="EF89" s="30" t="s">
        <v>145</v>
      </c>
      <c r="EG89" s="30"/>
      <c r="EH89" s="30"/>
      <c r="EI89" s="30" t="s">
        <v>146</v>
      </c>
      <c r="EJ89" s="30"/>
      <c r="EK89" s="30"/>
      <c r="EL89" s="30"/>
    </row>
    <row r="90" spans="1:142" ht="99.95" customHeight="1" x14ac:dyDescent="0.15">
      <c r="A90" s="31" t="s">
        <v>736</v>
      </c>
      <c r="B90" s="32">
        <v>0</v>
      </c>
      <c r="C90" s="33" t="s">
        <v>709</v>
      </c>
      <c r="D90" s="31" t="s">
        <v>710</v>
      </c>
      <c r="E90" s="31" t="s">
        <v>737</v>
      </c>
      <c r="F90" s="31" t="s">
        <v>136</v>
      </c>
      <c r="G90" s="31" t="s">
        <v>311</v>
      </c>
      <c r="H90" s="31"/>
      <c r="I90" s="31" t="s">
        <v>738</v>
      </c>
      <c r="J90" s="43"/>
      <c r="K90" s="43"/>
      <c r="L90" s="13"/>
      <c r="M90" s="43"/>
      <c r="N90" s="13"/>
      <c r="O90" s="43"/>
      <c r="P90" s="43"/>
      <c r="Q90" s="43"/>
      <c r="R90" s="43"/>
      <c r="S90" s="43"/>
      <c r="T90" s="43"/>
      <c r="U90" s="31" t="s">
        <v>739</v>
      </c>
      <c r="V90" s="31" t="s">
        <v>141</v>
      </c>
      <c r="W90" s="31" t="s">
        <v>142</v>
      </c>
      <c r="X90" s="31" t="s">
        <v>142</v>
      </c>
      <c r="Y90" s="31" t="s">
        <v>142</v>
      </c>
      <c r="Z90" s="31">
        <v>0</v>
      </c>
      <c r="AA90" s="31">
        <v>0</v>
      </c>
      <c r="AB90" s="31">
        <v>0</v>
      </c>
      <c r="AC90" s="31">
        <v>0</v>
      </c>
      <c r="AD90" s="31">
        <v>0</v>
      </c>
      <c r="AE90" s="31">
        <v>0</v>
      </c>
      <c r="AF90" s="31">
        <v>0</v>
      </c>
      <c r="AG90" s="31">
        <v>0</v>
      </c>
      <c r="AH90" s="31">
        <v>0</v>
      </c>
      <c r="AI90" s="31">
        <v>0</v>
      </c>
      <c r="AJ90" s="31">
        <v>0</v>
      </c>
      <c r="AK90" s="31">
        <v>0</v>
      </c>
      <c r="AL90" s="35">
        <v>0</v>
      </c>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24" t="s">
        <v>138</v>
      </c>
      <c r="DF90" s="24" t="s">
        <v>143</v>
      </c>
      <c r="DG90" s="24" t="s">
        <v>143</v>
      </c>
      <c r="DH90" s="24" t="s">
        <v>143</v>
      </c>
      <c r="DI90" s="24" t="s">
        <v>138</v>
      </c>
      <c r="DJ90" s="24" t="s">
        <v>143</v>
      </c>
      <c r="DK90" s="24" t="s">
        <v>143</v>
      </c>
      <c r="DL90" s="24" t="s">
        <v>143</v>
      </c>
      <c r="DM90" s="35"/>
      <c r="DN90" s="36">
        <f t="shared" si="2"/>
        <v>90</v>
      </c>
      <c r="DO90" s="36" t="str">
        <f t="shared" si="3"/>
        <v>組織横断的なプロジェクトチームの活用</v>
      </c>
      <c r="DP90" s="37"/>
      <c r="DQ90" s="38"/>
      <c r="DR90" s="39" t="s">
        <v>144</v>
      </c>
      <c r="EE90" s="30"/>
      <c r="EF90" s="30" t="s">
        <v>295</v>
      </c>
      <c r="EG90" s="30"/>
      <c r="EH90" s="30"/>
      <c r="EI90" s="30"/>
      <c r="EJ90" s="30"/>
      <c r="EK90" s="30"/>
      <c r="EL90" s="30" t="s">
        <v>146</v>
      </c>
    </row>
    <row r="91" spans="1:142" ht="99.95" customHeight="1" x14ac:dyDescent="0.15">
      <c r="A91" s="31" t="s">
        <v>740</v>
      </c>
      <c r="B91" s="32">
        <v>0</v>
      </c>
      <c r="C91" s="33" t="s">
        <v>709</v>
      </c>
      <c r="D91" s="31" t="s">
        <v>710</v>
      </c>
      <c r="E91" s="31" t="s">
        <v>741</v>
      </c>
      <c r="F91" s="31" t="s">
        <v>380</v>
      </c>
      <c r="G91" s="31" t="s">
        <v>592</v>
      </c>
      <c r="H91" s="31" t="s">
        <v>312</v>
      </c>
      <c r="I91" s="31" t="s">
        <v>742</v>
      </c>
      <c r="J91" s="34" t="s">
        <v>527</v>
      </c>
      <c r="K91" s="34" t="s">
        <v>528</v>
      </c>
      <c r="L91" s="29" t="s">
        <v>334</v>
      </c>
      <c r="M91" s="34" t="s">
        <v>529</v>
      </c>
      <c r="N91" s="29" t="s">
        <v>168</v>
      </c>
      <c r="O91" s="34" t="s">
        <v>530</v>
      </c>
      <c r="P91" s="34" t="s">
        <v>531</v>
      </c>
      <c r="Q91" s="34" t="s">
        <v>532</v>
      </c>
      <c r="R91" s="34" t="s">
        <v>743</v>
      </c>
      <c r="S91" s="34" t="s">
        <v>744</v>
      </c>
      <c r="T91" s="34" t="s">
        <v>745</v>
      </c>
      <c r="U91" s="31" t="s">
        <v>746</v>
      </c>
      <c r="V91" s="31" t="s">
        <v>141</v>
      </c>
      <c r="W91" s="31">
        <v>0</v>
      </c>
      <c r="X91" s="31">
        <v>0</v>
      </c>
      <c r="Y91" s="31">
        <v>0</v>
      </c>
      <c r="Z91" s="31">
        <v>0</v>
      </c>
      <c r="AA91" s="31">
        <v>0</v>
      </c>
      <c r="AB91" s="31">
        <v>0</v>
      </c>
      <c r="AC91" s="31">
        <v>0</v>
      </c>
      <c r="AD91" s="31">
        <v>0</v>
      </c>
      <c r="AE91" s="31">
        <v>0</v>
      </c>
      <c r="AF91" s="31">
        <v>0</v>
      </c>
      <c r="AG91" s="31">
        <v>0</v>
      </c>
      <c r="AH91" s="31">
        <v>0</v>
      </c>
      <c r="AI91" s="31">
        <v>0</v>
      </c>
      <c r="AJ91" s="31">
        <v>0</v>
      </c>
      <c r="AK91" s="31">
        <v>0</v>
      </c>
      <c r="AL91" s="35">
        <v>0</v>
      </c>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24" t="s">
        <v>138</v>
      </c>
      <c r="DF91" s="24" t="s">
        <v>143</v>
      </c>
      <c r="DG91" s="24" t="s">
        <v>143</v>
      </c>
      <c r="DH91" s="24" t="s">
        <v>143</v>
      </c>
      <c r="DI91" s="24" t="s">
        <v>138</v>
      </c>
      <c r="DJ91" s="24" t="s">
        <v>143</v>
      </c>
      <c r="DK91" s="24" t="s">
        <v>143</v>
      </c>
      <c r="DL91" s="24" t="s">
        <v>143</v>
      </c>
      <c r="DM91" s="35"/>
      <c r="DN91" s="36">
        <f t="shared" si="2"/>
        <v>91</v>
      </c>
      <c r="DO91" s="36" t="str">
        <f t="shared" si="3"/>
        <v>滞納整理組織の一元化</v>
      </c>
      <c r="DP91" s="37"/>
      <c r="DQ91" s="38"/>
      <c r="DR91" s="39" t="s">
        <v>144</v>
      </c>
      <c r="DW91" s="29" t="s">
        <v>334</v>
      </c>
      <c r="DX91" s="29" t="s">
        <v>168</v>
      </c>
      <c r="EE91" s="30" t="s">
        <v>290</v>
      </c>
      <c r="EF91" s="30" t="s">
        <v>533</v>
      </c>
      <c r="EG91" s="30"/>
      <c r="EH91" s="30"/>
      <c r="EI91" s="30"/>
      <c r="EJ91" s="30"/>
      <c r="EK91" s="30" t="s">
        <v>146</v>
      </c>
      <c r="EL91" s="30"/>
    </row>
    <row r="92" spans="1:142" s="51" customFormat="1" ht="99.95" customHeight="1" x14ac:dyDescent="0.15">
      <c r="A92" s="31" t="s">
        <v>747</v>
      </c>
      <c r="B92" s="32">
        <v>0</v>
      </c>
      <c r="C92" s="33" t="s">
        <v>709</v>
      </c>
      <c r="D92" s="31" t="s">
        <v>748</v>
      </c>
      <c r="E92" s="31" t="s">
        <v>749</v>
      </c>
      <c r="F92" s="31" t="s">
        <v>225</v>
      </c>
      <c r="G92" s="31" t="s">
        <v>226</v>
      </c>
      <c r="H92" s="31" t="s">
        <v>264</v>
      </c>
      <c r="I92" s="31" t="s">
        <v>750</v>
      </c>
      <c r="J92" s="43"/>
      <c r="K92" s="43"/>
      <c r="L92" s="13"/>
      <c r="M92" s="43"/>
      <c r="N92" s="13"/>
      <c r="O92" s="43"/>
      <c r="P92" s="43"/>
      <c r="Q92" s="43"/>
      <c r="R92" s="43"/>
      <c r="S92" s="43"/>
      <c r="T92" s="43"/>
      <c r="U92" s="31" t="s">
        <v>749</v>
      </c>
      <c r="V92" s="31" t="s">
        <v>141</v>
      </c>
      <c r="W92" s="31">
        <v>0</v>
      </c>
      <c r="X92" s="31">
        <v>0</v>
      </c>
      <c r="Y92" s="31">
        <v>0</v>
      </c>
      <c r="Z92" s="31">
        <v>0</v>
      </c>
      <c r="AA92" s="31">
        <v>0</v>
      </c>
      <c r="AB92" s="31">
        <v>0</v>
      </c>
      <c r="AC92" s="31">
        <v>0</v>
      </c>
      <c r="AD92" s="31">
        <v>0</v>
      </c>
      <c r="AE92" s="31">
        <v>0</v>
      </c>
      <c r="AF92" s="31">
        <v>0</v>
      </c>
      <c r="AG92" s="31">
        <v>0</v>
      </c>
      <c r="AH92" s="31">
        <v>0</v>
      </c>
      <c r="AI92" s="31">
        <v>0</v>
      </c>
      <c r="AJ92" s="31">
        <v>0</v>
      </c>
      <c r="AK92" s="31">
        <v>0</v>
      </c>
      <c r="AL92" s="35">
        <v>0</v>
      </c>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24" t="s">
        <v>138</v>
      </c>
      <c r="DF92" s="24" t="s">
        <v>143</v>
      </c>
      <c r="DG92" s="24" t="s">
        <v>143</v>
      </c>
      <c r="DH92" s="24" t="s">
        <v>143</v>
      </c>
      <c r="DI92" s="24" t="s">
        <v>138</v>
      </c>
      <c r="DJ92" s="24" t="s">
        <v>143</v>
      </c>
      <c r="DK92" s="24" t="s">
        <v>143</v>
      </c>
      <c r="DL92" s="24" t="s">
        <v>143</v>
      </c>
      <c r="DM92" s="35"/>
      <c r="DN92" s="36">
        <f t="shared" si="2"/>
        <v>92</v>
      </c>
      <c r="DO92" s="36" t="str">
        <f t="shared" si="3"/>
        <v>保健福祉センター組織の再編</v>
      </c>
      <c r="DP92" s="37"/>
      <c r="DQ92" s="38"/>
      <c r="DR92" s="39" t="s">
        <v>144</v>
      </c>
      <c r="DV92" s="52"/>
      <c r="DW92" s="29"/>
      <c r="DX92" s="29"/>
      <c r="DY92" s="29"/>
      <c r="DZ92" s="29"/>
      <c r="EA92" s="29"/>
      <c r="EB92" s="29"/>
      <c r="EC92" s="53"/>
      <c r="ED92" s="53"/>
      <c r="EE92" s="30" t="s">
        <v>290</v>
      </c>
      <c r="EF92" s="30" t="s">
        <v>295</v>
      </c>
      <c r="EG92" s="30"/>
      <c r="EH92" s="30"/>
      <c r="EI92" s="30"/>
      <c r="EJ92" s="30"/>
      <c r="EK92" s="30"/>
      <c r="EL92" s="30" t="s">
        <v>146</v>
      </c>
    </row>
    <row r="93" spans="1:142" ht="99.95" customHeight="1" x14ac:dyDescent="0.15">
      <c r="A93" s="31" t="s">
        <v>751</v>
      </c>
      <c r="B93" s="32">
        <v>0</v>
      </c>
      <c r="C93" s="33" t="s">
        <v>752</v>
      </c>
      <c r="D93" s="31" t="s">
        <v>753</v>
      </c>
      <c r="E93" s="31" t="s">
        <v>754</v>
      </c>
      <c r="F93" s="31" t="s">
        <v>755</v>
      </c>
      <c r="G93" s="31" t="s">
        <v>756</v>
      </c>
      <c r="H93" s="31" t="s">
        <v>757</v>
      </c>
      <c r="I93" s="31" t="s">
        <v>758</v>
      </c>
      <c r="J93" s="34" t="s">
        <v>759</v>
      </c>
      <c r="K93" s="34" t="s">
        <v>138</v>
      </c>
      <c r="L93" s="29" t="s">
        <v>179</v>
      </c>
      <c r="M93" s="34">
        <v>13</v>
      </c>
      <c r="N93" s="29" t="s">
        <v>403</v>
      </c>
      <c r="O93" s="34" t="s">
        <v>138</v>
      </c>
      <c r="P93" s="34" t="s">
        <v>138</v>
      </c>
      <c r="Q93" s="34" t="s">
        <v>138</v>
      </c>
      <c r="R93" s="34" t="s">
        <v>138</v>
      </c>
      <c r="S93" s="34" t="s">
        <v>138</v>
      </c>
      <c r="T93" s="34" t="s">
        <v>138</v>
      </c>
      <c r="U93" s="31" t="s">
        <v>760</v>
      </c>
      <c r="V93" s="31">
        <v>0</v>
      </c>
      <c r="W93" s="31" t="s">
        <v>141</v>
      </c>
      <c r="X93" s="31">
        <v>0</v>
      </c>
      <c r="Y93" s="31">
        <v>0</v>
      </c>
      <c r="Z93" s="31">
        <v>0</v>
      </c>
      <c r="AA93" s="31" t="s">
        <v>138</v>
      </c>
      <c r="AB93" s="31" t="s">
        <v>138</v>
      </c>
      <c r="AC93" s="31" t="s">
        <v>138</v>
      </c>
      <c r="AD93" s="31" t="s">
        <v>138</v>
      </c>
      <c r="AE93" s="31" t="s">
        <v>138</v>
      </c>
      <c r="AF93" s="31" t="s">
        <v>138</v>
      </c>
      <c r="AG93" s="31" t="s">
        <v>138</v>
      </c>
      <c r="AH93" s="31" t="s">
        <v>138</v>
      </c>
      <c r="AI93" s="31" t="s">
        <v>138</v>
      </c>
      <c r="AJ93" s="31" t="s">
        <v>138</v>
      </c>
      <c r="AK93" s="31" t="s">
        <v>138</v>
      </c>
      <c r="AL93" s="35" t="s">
        <v>138</v>
      </c>
      <c r="AM93" s="35" t="s">
        <v>138</v>
      </c>
      <c r="AN93" s="35" t="s">
        <v>138</v>
      </c>
      <c r="AO93" s="35" t="s">
        <v>138</v>
      </c>
      <c r="AP93" s="35" t="s">
        <v>138</v>
      </c>
      <c r="AQ93" s="35" t="s">
        <v>138</v>
      </c>
      <c r="AR93" s="35" t="s">
        <v>138</v>
      </c>
      <c r="AS93" s="35" t="s">
        <v>138</v>
      </c>
      <c r="AT93" s="35" t="s">
        <v>138</v>
      </c>
      <c r="AU93" s="35" t="s">
        <v>138</v>
      </c>
      <c r="AV93" s="35" t="s">
        <v>138</v>
      </c>
      <c r="AW93" s="35" t="s">
        <v>138</v>
      </c>
      <c r="AX93" s="35" t="s">
        <v>138</v>
      </c>
      <c r="AY93" s="35"/>
      <c r="AZ93" s="35"/>
      <c r="BA93" s="35"/>
      <c r="BB93" s="35"/>
      <c r="BC93" s="35"/>
      <c r="BD93" s="35"/>
      <c r="BE93" s="35"/>
      <c r="BF93" s="35"/>
      <c r="BG93" s="35"/>
      <c r="BH93" s="35"/>
      <c r="BI93" s="35"/>
      <c r="BJ93" s="35"/>
      <c r="BK93" s="35"/>
      <c r="BL93" s="35"/>
      <c r="BM93" s="35"/>
      <c r="BN93" s="35"/>
      <c r="BO93" s="35"/>
      <c r="BP93" s="35"/>
      <c r="BQ93" s="35" t="s">
        <v>761</v>
      </c>
      <c r="BR93" s="35" t="s">
        <v>138</v>
      </c>
      <c r="BS93" s="35">
        <v>1</v>
      </c>
      <c r="BT93" s="35" t="s">
        <v>138</v>
      </c>
      <c r="BU93" s="35" t="s">
        <v>138</v>
      </c>
      <c r="BV93" s="35" t="s">
        <v>138</v>
      </c>
      <c r="BW93" s="35" t="s">
        <v>138</v>
      </c>
      <c r="BX93" s="35" t="s">
        <v>138</v>
      </c>
      <c r="BY93" s="35" t="s">
        <v>138</v>
      </c>
      <c r="BZ93" s="35" t="s">
        <v>138</v>
      </c>
      <c r="CA93" s="35" t="s">
        <v>138</v>
      </c>
      <c r="CB93" s="35" t="s">
        <v>138</v>
      </c>
      <c r="CC93" s="35" t="s">
        <v>138</v>
      </c>
      <c r="CD93" s="35" t="s">
        <v>138</v>
      </c>
      <c r="CE93" s="35" t="s">
        <v>138</v>
      </c>
      <c r="CF93" s="35" t="s">
        <v>138</v>
      </c>
      <c r="CG93" s="35" t="s">
        <v>138</v>
      </c>
      <c r="CH93" s="35" t="s">
        <v>138</v>
      </c>
      <c r="CI93" s="35" t="s">
        <v>138</v>
      </c>
      <c r="CJ93" s="35" t="s">
        <v>138</v>
      </c>
      <c r="CK93" s="35" t="s">
        <v>138</v>
      </c>
      <c r="CL93" s="35" t="s">
        <v>138</v>
      </c>
      <c r="CM93" s="35" t="s">
        <v>138</v>
      </c>
      <c r="CN93" s="35" t="s">
        <v>138</v>
      </c>
      <c r="CO93" s="35" t="s">
        <v>138</v>
      </c>
      <c r="CP93" s="35" t="s">
        <v>138</v>
      </c>
      <c r="CQ93" s="35" t="s">
        <v>138</v>
      </c>
      <c r="CR93" s="35" t="s">
        <v>138</v>
      </c>
      <c r="CS93" s="35" t="s">
        <v>138</v>
      </c>
      <c r="CT93" s="35" t="s">
        <v>138</v>
      </c>
      <c r="CU93" s="35" t="s">
        <v>138</v>
      </c>
      <c r="CV93" s="35" t="s">
        <v>138</v>
      </c>
      <c r="CW93" s="35" t="s">
        <v>138</v>
      </c>
      <c r="CX93" s="35" t="s">
        <v>138</v>
      </c>
      <c r="CY93" s="35" t="s">
        <v>138</v>
      </c>
      <c r="CZ93" s="35" t="s">
        <v>138</v>
      </c>
      <c r="DA93" s="35" t="s">
        <v>138</v>
      </c>
      <c r="DB93" s="35" t="s">
        <v>138</v>
      </c>
      <c r="DC93" s="35" t="s">
        <v>138</v>
      </c>
      <c r="DD93" s="35" t="s">
        <v>138</v>
      </c>
      <c r="DE93" s="24" t="s">
        <v>138</v>
      </c>
      <c r="DF93" s="24" t="s">
        <v>143</v>
      </c>
      <c r="DG93" s="24" t="s">
        <v>143</v>
      </c>
      <c r="DH93" s="24" t="s">
        <v>143</v>
      </c>
      <c r="DI93" s="24" t="s">
        <v>138</v>
      </c>
      <c r="DJ93" s="24" t="s">
        <v>143</v>
      </c>
      <c r="DK93" s="24" t="s">
        <v>143</v>
      </c>
      <c r="DL93" s="24" t="s">
        <v>143</v>
      </c>
      <c r="DM93" s="35" t="s">
        <v>138</v>
      </c>
      <c r="DN93" s="36">
        <f t="shared" si="2"/>
        <v>93</v>
      </c>
      <c r="DO93" s="36" t="str">
        <f t="shared" si="3"/>
        <v>区役所と土木事務所、環境事業所及び公園緑地事務所の役割の見直し</v>
      </c>
      <c r="DP93" s="37">
        <v>40676.453217592592</v>
      </c>
      <c r="DQ93" s="38" t="s">
        <v>138</v>
      </c>
      <c r="DR93" s="39" t="s">
        <v>144</v>
      </c>
      <c r="DW93" s="29" t="s">
        <v>179</v>
      </c>
      <c r="DX93" s="29" t="s">
        <v>403</v>
      </c>
      <c r="EE93" s="30" t="s">
        <v>145</v>
      </c>
      <c r="EF93" s="30" t="s">
        <v>145</v>
      </c>
      <c r="EG93" s="30"/>
      <c r="EH93" s="30"/>
      <c r="EI93" s="30" t="s">
        <v>146</v>
      </c>
      <c r="EJ93" s="30"/>
      <c r="EK93" s="30" t="s">
        <v>762</v>
      </c>
      <c r="EL93" s="30"/>
    </row>
    <row r="94" spans="1:142" ht="99.95" customHeight="1" x14ac:dyDescent="0.15">
      <c r="A94" s="31" t="s">
        <v>763</v>
      </c>
      <c r="B94" s="32">
        <v>0</v>
      </c>
      <c r="C94" s="33" t="s">
        <v>709</v>
      </c>
      <c r="D94" s="31" t="s">
        <v>764</v>
      </c>
      <c r="E94" s="31" t="s">
        <v>765</v>
      </c>
      <c r="F94" s="31" t="s">
        <v>136</v>
      </c>
      <c r="G94" s="31" t="s">
        <v>311</v>
      </c>
      <c r="H94" s="31" t="s">
        <v>210</v>
      </c>
      <c r="I94" s="31" t="s">
        <v>766</v>
      </c>
      <c r="J94" s="43"/>
      <c r="K94" s="43"/>
      <c r="L94" s="13"/>
      <c r="M94" s="43"/>
      <c r="N94" s="13"/>
      <c r="O94" s="43"/>
      <c r="P94" s="43"/>
      <c r="Q94" s="43"/>
      <c r="R94" s="43"/>
      <c r="S94" s="43"/>
      <c r="T94" s="43"/>
      <c r="U94" s="31" t="s">
        <v>767</v>
      </c>
      <c r="V94" s="31" t="s">
        <v>141</v>
      </c>
      <c r="W94" s="31">
        <v>0</v>
      </c>
      <c r="X94" s="31">
        <v>0</v>
      </c>
      <c r="Y94" s="31">
        <v>0</v>
      </c>
      <c r="Z94" s="31" t="s">
        <v>194</v>
      </c>
      <c r="AA94" s="31" t="s">
        <v>768</v>
      </c>
      <c r="AB94" s="31">
        <v>0</v>
      </c>
      <c r="AC94" s="31" t="s">
        <v>141</v>
      </c>
      <c r="AD94" s="31">
        <v>0</v>
      </c>
      <c r="AE94" s="31">
        <v>0</v>
      </c>
      <c r="AF94" s="31" t="s">
        <v>194</v>
      </c>
      <c r="AG94" s="31" t="s">
        <v>763</v>
      </c>
      <c r="AH94" s="31">
        <v>0</v>
      </c>
      <c r="AI94" s="31">
        <v>0</v>
      </c>
      <c r="AJ94" s="31">
        <v>0</v>
      </c>
      <c r="AK94" s="31" t="s">
        <v>141</v>
      </c>
      <c r="AL94" s="35" t="s">
        <v>194</v>
      </c>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24" t="s">
        <v>138</v>
      </c>
      <c r="DF94" s="24" t="s">
        <v>143</v>
      </c>
      <c r="DG94" s="24" t="s">
        <v>143</v>
      </c>
      <c r="DH94" s="24" t="s">
        <v>143</v>
      </c>
      <c r="DI94" s="24" t="s">
        <v>138</v>
      </c>
      <c r="DJ94" s="24" t="s">
        <v>143</v>
      </c>
      <c r="DK94" s="24" t="s">
        <v>143</v>
      </c>
      <c r="DL94" s="24" t="s">
        <v>143</v>
      </c>
      <c r="DM94" s="35"/>
      <c r="DN94" s="36">
        <f t="shared" si="2"/>
        <v>94</v>
      </c>
      <c r="DO94" s="36" t="str">
        <f t="shared" si="3"/>
        <v>局・区経営方針の策定</v>
      </c>
      <c r="DP94" s="37"/>
      <c r="DQ94" s="38"/>
      <c r="DR94" s="39" t="s">
        <v>144</v>
      </c>
      <c r="EE94" s="30" t="s">
        <v>157</v>
      </c>
      <c r="EF94" s="30" t="s">
        <v>295</v>
      </c>
      <c r="EG94" s="30"/>
      <c r="EH94" s="30"/>
      <c r="EI94" s="30"/>
      <c r="EJ94" s="30"/>
      <c r="EK94" s="30" t="s">
        <v>762</v>
      </c>
      <c r="EL94" s="30" t="s">
        <v>146</v>
      </c>
    </row>
    <row r="95" spans="1:142" ht="99.95" customHeight="1" x14ac:dyDescent="0.15">
      <c r="A95" s="31" t="s">
        <v>769</v>
      </c>
      <c r="B95" s="49" t="s">
        <v>194</v>
      </c>
      <c r="C95" s="33" t="s">
        <v>770</v>
      </c>
      <c r="D95" s="31" t="s">
        <v>771</v>
      </c>
      <c r="E95" s="31" t="s">
        <v>772</v>
      </c>
      <c r="F95" s="31" t="s">
        <v>225</v>
      </c>
      <c r="G95" s="31" t="s">
        <v>281</v>
      </c>
      <c r="H95" s="31"/>
      <c r="I95" s="31" t="s">
        <v>773</v>
      </c>
      <c r="J95" s="43"/>
      <c r="K95" s="43"/>
      <c r="L95" s="13"/>
      <c r="M95" s="43"/>
      <c r="N95" s="13"/>
      <c r="O95" s="43"/>
      <c r="P95" s="43"/>
      <c r="Q95" s="43"/>
      <c r="R95" s="43"/>
      <c r="S95" s="43"/>
      <c r="T95" s="43"/>
      <c r="U95" s="31" t="s">
        <v>774</v>
      </c>
      <c r="V95" s="31" t="s">
        <v>141</v>
      </c>
      <c r="W95" s="31">
        <v>0</v>
      </c>
      <c r="X95" s="31">
        <v>0</v>
      </c>
      <c r="Y95" s="31">
        <v>0</v>
      </c>
      <c r="Z95" s="31">
        <v>0</v>
      </c>
      <c r="AA95" s="31" t="s">
        <v>775</v>
      </c>
      <c r="AB95" s="31">
        <v>0</v>
      </c>
      <c r="AC95" s="31" t="s">
        <v>141</v>
      </c>
      <c r="AD95" s="31" t="s">
        <v>142</v>
      </c>
      <c r="AE95" s="31" t="s">
        <v>142</v>
      </c>
      <c r="AF95" s="31">
        <v>0</v>
      </c>
      <c r="AG95" s="31">
        <v>0</v>
      </c>
      <c r="AH95" s="31">
        <v>0</v>
      </c>
      <c r="AI95" s="31">
        <v>0</v>
      </c>
      <c r="AJ95" s="31">
        <v>0</v>
      </c>
      <c r="AK95" s="31">
        <v>0</v>
      </c>
      <c r="AL95" s="35">
        <v>0</v>
      </c>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24" t="s">
        <v>138</v>
      </c>
      <c r="DF95" s="24" t="s">
        <v>143</v>
      </c>
      <c r="DG95" s="24" t="s">
        <v>143</v>
      </c>
      <c r="DH95" s="24" t="s">
        <v>143</v>
      </c>
      <c r="DI95" s="24" t="s">
        <v>138</v>
      </c>
      <c r="DJ95" s="24" t="s">
        <v>143</v>
      </c>
      <c r="DK95" s="24" t="s">
        <v>143</v>
      </c>
      <c r="DL95" s="24" t="s">
        <v>143</v>
      </c>
      <c r="DM95" s="35"/>
      <c r="DN95" s="36">
        <f t="shared" si="2"/>
        <v>95</v>
      </c>
      <c r="DO95" s="36" t="str">
        <f t="shared" si="3"/>
        <v>人材育成・活用の計画的な推進</v>
      </c>
      <c r="DP95" s="37"/>
      <c r="DQ95" s="38"/>
      <c r="DR95" s="39" t="s">
        <v>144</v>
      </c>
      <c r="EE95" s="47"/>
      <c r="EF95" s="30" t="s">
        <v>347</v>
      </c>
      <c r="EG95" s="47"/>
      <c r="EH95" s="47"/>
      <c r="EI95" s="47"/>
      <c r="EJ95" s="30" t="s">
        <v>205</v>
      </c>
      <c r="EK95" s="47"/>
      <c r="EL95" s="47"/>
    </row>
    <row r="96" spans="1:142" ht="99.95" customHeight="1" x14ac:dyDescent="0.15">
      <c r="A96" s="31" t="s">
        <v>776</v>
      </c>
      <c r="B96" s="32">
        <v>0</v>
      </c>
      <c r="C96" s="33" t="s">
        <v>770</v>
      </c>
      <c r="D96" s="31" t="s">
        <v>771</v>
      </c>
      <c r="E96" s="31" t="s">
        <v>777</v>
      </c>
      <c r="F96" s="31" t="s">
        <v>225</v>
      </c>
      <c r="G96" s="31" t="s">
        <v>226</v>
      </c>
      <c r="H96" s="31"/>
      <c r="I96" s="31" t="s">
        <v>778</v>
      </c>
      <c r="J96" s="34" t="s">
        <v>779</v>
      </c>
      <c r="K96" s="34" t="s">
        <v>780</v>
      </c>
      <c r="L96" s="29" t="s">
        <v>278</v>
      </c>
      <c r="M96" s="34" t="s">
        <v>781</v>
      </c>
      <c r="N96" s="29" t="s">
        <v>168</v>
      </c>
      <c r="O96" s="34" t="s">
        <v>138</v>
      </c>
      <c r="P96" s="34" t="s">
        <v>138</v>
      </c>
      <c r="Q96" s="34" t="s">
        <v>138</v>
      </c>
      <c r="R96" s="34" t="s">
        <v>138</v>
      </c>
      <c r="S96" s="34" t="s">
        <v>138</v>
      </c>
      <c r="T96" s="34" t="s">
        <v>138</v>
      </c>
      <c r="U96" s="31" t="s">
        <v>782</v>
      </c>
      <c r="V96" s="31" t="s">
        <v>141</v>
      </c>
      <c r="W96" s="31" t="s">
        <v>141</v>
      </c>
      <c r="X96" s="31" t="s">
        <v>142</v>
      </c>
      <c r="Y96" s="31" t="s">
        <v>142</v>
      </c>
      <c r="Z96" s="31">
        <v>0</v>
      </c>
      <c r="AA96" s="31" t="s">
        <v>783</v>
      </c>
      <c r="AB96" s="31" t="s">
        <v>141</v>
      </c>
      <c r="AC96" s="31" t="s">
        <v>141</v>
      </c>
      <c r="AD96" s="31" t="s">
        <v>142</v>
      </c>
      <c r="AE96" s="31" t="s">
        <v>142</v>
      </c>
      <c r="AF96" s="31">
        <v>0</v>
      </c>
      <c r="AG96" s="31" t="s">
        <v>784</v>
      </c>
      <c r="AH96" s="31" t="s">
        <v>141</v>
      </c>
      <c r="AI96" s="31" t="s">
        <v>141</v>
      </c>
      <c r="AJ96" s="31" t="s">
        <v>142</v>
      </c>
      <c r="AK96" s="31" t="s">
        <v>142</v>
      </c>
      <c r="AL96" s="35">
        <v>0</v>
      </c>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24" t="s">
        <v>138</v>
      </c>
      <c r="DF96" s="24" t="s">
        <v>143</v>
      </c>
      <c r="DG96" s="24" t="s">
        <v>143</v>
      </c>
      <c r="DH96" s="24" t="s">
        <v>143</v>
      </c>
      <c r="DI96" s="24" t="s">
        <v>138</v>
      </c>
      <c r="DJ96" s="24" t="s">
        <v>143</v>
      </c>
      <c r="DK96" s="24" t="s">
        <v>143</v>
      </c>
      <c r="DL96" s="24" t="s">
        <v>143</v>
      </c>
      <c r="DM96" s="35"/>
      <c r="DN96" s="36">
        <f t="shared" si="2"/>
        <v>96</v>
      </c>
      <c r="DO96" s="36" t="str">
        <f t="shared" si="3"/>
        <v>人事考課制度の充実と活用</v>
      </c>
      <c r="DP96" s="37"/>
      <c r="DQ96" s="38"/>
      <c r="DR96" s="39" t="s">
        <v>144</v>
      </c>
      <c r="DW96" s="29" t="s">
        <v>278</v>
      </c>
      <c r="DX96" s="29" t="s">
        <v>168</v>
      </c>
      <c r="EE96" s="30" t="s">
        <v>157</v>
      </c>
      <c r="EF96" s="30" t="s">
        <v>191</v>
      </c>
      <c r="EG96" s="30" t="s">
        <v>146</v>
      </c>
      <c r="EH96" s="30"/>
      <c r="EI96" s="30"/>
      <c r="EJ96" s="30"/>
      <c r="EK96" s="30" t="s">
        <v>762</v>
      </c>
      <c r="EL96" s="30"/>
    </row>
    <row r="97" spans="1:142" ht="99.95" customHeight="1" x14ac:dyDescent="0.15">
      <c r="A97" s="31" t="s">
        <v>785</v>
      </c>
      <c r="B97" s="32">
        <v>0</v>
      </c>
      <c r="C97" s="33" t="s">
        <v>770</v>
      </c>
      <c r="D97" s="31" t="s">
        <v>771</v>
      </c>
      <c r="E97" s="31" t="s">
        <v>786</v>
      </c>
      <c r="F97" s="31" t="s">
        <v>225</v>
      </c>
      <c r="G97" s="31" t="s">
        <v>226</v>
      </c>
      <c r="H97" s="31"/>
      <c r="I97" s="31" t="s">
        <v>787</v>
      </c>
      <c r="J97" s="43"/>
      <c r="K97" s="43"/>
      <c r="L97" s="13"/>
      <c r="M97" s="43"/>
      <c r="N97" s="13"/>
      <c r="O97" s="43"/>
      <c r="P97" s="43"/>
      <c r="Q97" s="43"/>
      <c r="R97" s="43"/>
      <c r="S97" s="43"/>
      <c r="T97" s="43"/>
      <c r="U97" s="31" t="s">
        <v>788</v>
      </c>
      <c r="V97" s="31">
        <v>0</v>
      </c>
      <c r="W97" s="31" t="s">
        <v>141</v>
      </c>
      <c r="X97" s="31">
        <v>0</v>
      </c>
      <c r="Y97" s="31">
        <v>0</v>
      </c>
      <c r="Z97" s="31">
        <v>0</v>
      </c>
      <c r="AA97" s="31">
        <v>0</v>
      </c>
      <c r="AB97" s="31">
        <v>0</v>
      </c>
      <c r="AC97" s="31">
        <v>0</v>
      </c>
      <c r="AD97" s="31">
        <v>0</v>
      </c>
      <c r="AE97" s="31">
        <v>0</v>
      </c>
      <c r="AF97" s="31">
        <v>0</v>
      </c>
      <c r="AG97" s="31">
        <v>0</v>
      </c>
      <c r="AH97" s="31">
        <v>0</v>
      </c>
      <c r="AI97" s="31">
        <v>0</v>
      </c>
      <c r="AJ97" s="31">
        <v>0</v>
      </c>
      <c r="AK97" s="31">
        <v>0</v>
      </c>
      <c r="AL97" s="35">
        <v>0</v>
      </c>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24" t="s">
        <v>138</v>
      </c>
      <c r="DF97" s="24" t="s">
        <v>143</v>
      </c>
      <c r="DG97" s="24" t="s">
        <v>143</v>
      </c>
      <c r="DH97" s="24" t="s">
        <v>143</v>
      </c>
      <c r="DI97" s="24" t="s">
        <v>138</v>
      </c>
      <c r="DJ97" s="24" t="s">
        <v>143</v>
      </c>
      <c r="DK97" s="24" t="s">
        <v>143</v>
      </c>
      <c r="DL97" s="24" t="s">
        <v>143</v>
      </c>
      <c r="DM97" s="35"/>
      <c r="DN97" s="36">
        <f t="shared" si="2"/>
        <v>97</v>
      </c>
      <c r="DO97" s="36" t="str">
        <f t="shared" si="3"/>
        <v>ジョブローテーションの確立</v>
      </c>
      <c r="DP97" s="37"/>
      <c r="DQ97" s="38"/>
      <c r="DR97" s="39" t="s">
        <v>144</v>
      </c>
      <c r="EE97" s="30" t="s">
        <v>290</v>
      </c>
      <c r="EF97" s="30" t="s">
        <v>295</v>
      </c>
      <c r="EG97" s="30"/>
      <c r="EH97" s="30"/>
      <c r="EI97" s="30"/>
      <c r="EJ97" s="30"/>
      <c r="EK97" s="30"/>
      <c r="EL97" s="30" t="s">
        <v>146</v>
      </c>
    </row>
    <row r="98" spans="1:142" ht="99.95" customHeight="1" x14ac:dyDescent="0.15">
      <c r="A98" s="31" t="s">
        <v>789</v>
      </c>
      <c r="B98" s="32">
        <v>0</v>
      </c>
      <c r="C98" s="33" t="s">
        <v>770</v>
      </c>
      <c r="D98" s="31" t="s">
        <v>771</v>
      </c>
      <c r="E98" s="31" t="s">
        <v>790</v>
      </c>
      <c r="F98" s="31" t="s">
        <v>225</v>
      </c>
      <c r="G98" s="31" t="s">
        <v>226</v>
      </c>
      <c r="H98" s="31"/>
      <c r="I98" s="31" t="s">
        <v>791</v>
      </c>
      <c r="J98" s="34" t="s">
        <v>792</v>
      </c>
      <c r="K98" s="34" t="s">
        <v>793</v>
      </c>
      <c r="L98" s="29" t="s">
        <v>683</v>
      </c>
      <c r="M98" s="34" t="s">
        <v>794</v>
      </c>
      <c r="N98" s="29" t="s">
        <v>684</v>
      </c>
      <c r="O98" s="34" t="s">
        <v>138</v>
      </c>
      <c r="P98" s="34" t="s">
        <v>138</v>
      </c>
      <c r="Q98" s="34" t="s">
        <v>138</v>
      </c>
      <c r="R98" s="34" t="s">
        <v>138</v>
      </c>
      <c r="S98" s="34" t="s">
        <v>138</v>
      </c>
      <c r="T98" s="34" t="s">
        <v>138</v>
      </c>
      <c r="U98" s="31" t="s">
        <v>790</v>
      </c>
      <c r="V98" s="31" t="s">
        <v>141</v>
      </c>
      <c r="W98" s="31" t="s">
        <v>141</v>
      </c>
      <c r="X98" s="31" t="s">
        <v>141</v>
      </c>
      <c r="Y98" s="31" t="s">
        <v>141</v>
      </c>
      <c r="Z98" s="31">
        <v>0</v>
      </c>
      <c r="AA98" s="31">
        <v>0</v>
      </c>
      <c r="AB98" s="31">
        <v>0</v>
      </c>
      <c r="AC98" s="31">
        <v>0</v>
      </c>
      <c r="AD98" s="31">
        <v>0</v>
      </c>
      <c r="AE98" s="31">
        <v>0</v>
      </c>
      <c r="AF98" s="31">
        <v>0</v>
      </c>
      <c r="AG98" s="31">
        <v>0</v>
      </c>
      <c r="AH98" s="31">
        <v>0</v>
      </c>
      <c r="AI98" s="31">
        <v>0</v>
      </c>
      <c r="AJ98" s="31">
        <v>0</v>
      </c>
      <c r="AK98" s="31">
        <v>0</v>
      </c>
      <c r="AL98" s="35">
        <v>0</v>
      </c>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24" t="s">
        <v>138</v>
      </c>
      <c r="DF98" s="24" t="s">
        <v>143</v>
      </c>
      <c r="DG98" s="24" t="s">
        <v>143</v>
      </c>
      <c r="DH98" s="24" t="s">
        <v>143</v>
      </c>
      <c r="DI98" s="24" t="s">
        <v>138</v>
      </c>
      <c r="DJ98" s="24" t="s">
        <v>143</v>
      </c>
      <c r="DK98" s="24" t="s">
        <v>143</v>
      </c>
      <c r="DL98" s="24" t="s">
        <v>143</v>
      </c>
      <c r="DM98" s="35"/>
      <c r="DN98" s="36">
        <f t="shared" si="2"/>
        <v>98</v>
      </c>
      <c r="DO98" s="36" t="str">
        <f t="shared" si="3"/>
        <v>女性職員の管理職への登用</v>
      </c>
      <c r="DP98" s="37"/>
      <c r="DQ98" s="38"/>
      <c r="DR98" s="39" t="s">
        <v>144</v>
      </c>
      <c r="DW98" s="29" t="s">
        <v>683</v>
      </c>
      <c r="DX98" s="29" t="s">
        <v>684</v>
      </c>
      <c r="EE98" s="30" t="s">
        <v>157</v>
      </c>
      <c r="EF98" s="30" t="s">
        <v>191</v>
      </c>
      <c r="EG98" s="30" t="s">
        <v>146</v>
      </c>
      <c r="EH98" s="30"/>
      <c r="EI98" s="30"/>
      <c r="EJ98" s="30"/>
      <c r="EK98" s="30"/>
      <c r="EL98" s="30"/>
    </row>
    <row r="99" spans="1:142" ht="99.95" customHeight="1" x14ac:dyDescent="0.15">
      <c r="A99" s="31" t="s">
        <v>795</v>
      </c>
      <c r="B99" s="32">
        <v>0</v>
      </c>
      <c r="C99" s="33" t="s">
        <v>770</v>
      </c>
      <c r="D99" s="31" t="s">
        <v>771</v>
      </c>
      <c r="E99" s="31" t="s">
        <v>796</v>
      </c>
      <c r="F99" s="31" t="s">
        <v>797</v>
      </c>
      <c r="G99" s="31" t="s">
        <v>226</v>
      </c>
      <c r="H99" s="31"/>
      <c r="I99" s="31" t="s">
        <v>798</v>
      </c>
      <c r="J99" s="34" t="s">
        <v>799</v>
      </c>
      <c r="K99" s="34" t="s">
        <v>800</v>
      </c>
      <c r="L99" s="29" t="s">
        <v>179</v>
      </c>
      <c r="M99" s="34" t="s">
        <v>801</v>
      </c>
      <c r="N99" s="29" t="s">
        <v>180</v>
      </c>
      <c r="O99" s="34" t="s">
        <v>138</v>
      </c>
      <c r="P99" s="34" t="s">
        <v>138</v>
      </c>
      <c r="Q99" s="34" t="s">
        <v>138</v>
      </c>
      <c r="R99" s="34" t="s">
        <v>138</v>
      </c>
      <c r="S99" s="34" t="s">
        <v>138</v>
      </c>
      <c r="T99" s="34" t="s">
        <v>138</v>
      </c>
      <c r="U99" s="31" t="s">
        <v>802</v>
      </c>
      <c r="V99" s="31" t="s">
        <v>141</v>
      </c>
      <c r="W99" s="31" t="s">
        <v>142</v>
      </c>
      <c r="X99" s="31" t="s">
        <v>142</v>
      </c>
      <c r="Y99" s="31" t="s">
        <v>142</v>
      </c>
      <c r="Z99" s="31">
        <v>0</v>
      </c>
      <c r="AA99" s="31" t="s">
        <v>803</v>
      </c>
      <c r="AB99" s="31">
        <v>0</v>
      </c>
      <c r="AC99" s="31" t="s">
        <v>141</v>
      </c>
      <c r="AD99" s="31" t="s">
        <v>142</v>
      </c>
      <c r="AE99" s="31" t="s">
        <v>142</v>
      </c>
      <c r="AF99" s="31">
        <v>0</v>
      </c>
      <c r="AG99" s="31">
        <v>0</v>
      </c>
      <c r="AH99" s="31">
        <v>0</v>
      </c>
      <c r="AI99" s="31">
        <v>0</v>
      </c>
      <c r="AJ99" s="31">
        <v>0</v>
      </c>
      <c r="AK99" s="31">
        <v>0</v>
      </c>
      <c r="AL99" s="35">
        <v>0</v>
      </c>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24" t="s">
        <v>138</v>
      </c>
      <c r="DF99" s="24" t="s">
        <v>143</v>
      </c>
      <c r="DG99" s="24" t="s">
        <v>143</v>
      </c>
      <c r="DH99" s="24" t="s">
        <v>143</v>
      </c>
      <c r="DI99" s="24" t="s">
        <v>138</v>
      </c>
      <c r="DJ99" s="24" t="s">
        <v>143</v>
      </c>
      <c r="DK99" s="24" t="s">
        <v>143</v>
      </c>
      <c r="DL99" s="24" t="s">
        <v>143</v>
      </c>
      <c r="DM99" s="35"/>
      <c r="DN99" s="36">
        <f t="shared" si="2"/>
        <v>99</v>
      </c>
      <c r="DO99" s="36" t="str">
        <f t="shared" si="3"/>
        <v>女性消防吏員の職域拡大</v>
      </c>
      <c r="DP99" s="37"/>
      <c r="DQ99" s="38"/>
      <c r="DR99" s="39" t="s">
        <v>144</v>
      </c>
      <c r="DW99" s="29" t="s">
        <v>179</v>
      </c>
      <c r="DX99" s="29" t="s">
        <v>180</v>
      </c>
      <c r="EE99" s="30" t="s">
        <v>290</v>
      </c>
      <c r="EF99" s="30" t="s">
        <v>295</v>
      </c>
      <c r="EG99" s="30"/>
      <c r="EH99" s="30"/>
      <c r="EI99" s="30"/>
      <c r="EJ99" s="30"/>
      <c r="EK99" s="30"/>
      <c r="EL99" s="30" t="s">
        <v>146</v>
      </c>
    </row>
    <row r="100" spans="1:142" ht="99.95" customHeight="1" x14ac:dyDescent="0.15">
      <c r="A100" s="31" t="s">
        <v>804</v>
      </c>
      <c r="B100" s="32">
        <v>0</v>
      </c>
      <c r="C100" s="33" t="s">
        <v>770</v>
      </c>
      <c r="D100" s="31" t="s">
        <v>805</v>
      </c>
      <c r="E100" s="31" t="s">
        <v>806</v>
      </c>
      <c r="F100" s="31" t="s">
        <v>225</v>
      </c>
      <c r="G100" s="31" t="s">
        <v>281</v>
      </c>
      <c r="H100" s="31"/>
      <c r="I100" s="31" t="s">
        <v>807</v>
      </c>
      <c r="J100" s="34" t="s">
        <v>808</v>
      </c>
      <c r="K100" s="34" t="s">
        <v>234</v>
      </c>
      <c r="L100" s="29" t="s">
        <v>179</v>
      </c>
      <c r="M100" s="34" t="s">
        <v>809</v>
      </c>
      <c r="N100" s="29" t="s">
        <v>180</v>
      </c>
      <c r="O100" s="34" t="s">
        <v>138</v>
      </c>
      <c r="P100" s="34" t="s">
        <v>138</v>
      </c>
      <c r="Q100" s="34" t="s">
        <v>138</v>
      </c>
      <c r="R100" s="34" t="s">
        <v>138</v>
      </c>
      <c r="S100" s="34" t="s">
        <v>138</v>
      </c>
      <c r="T100" s="34" t="s">
        <v>138</v>
      </c>
      <c r="U100" s="31" t="s">
        <v>806</v>
      </c>
      <c r="V100" s="31" t="s">
        <v>141</v>
      </c>
      <c r="W100" s="31" t="s">
        <v>142</v>
      </c>
      <c r="X100" s="31" t="s">
        <v>142</v>
      </c>
      <c r="Y100" s="31" t="s">
        <v>142</v>
      </c>
      <c r="Z100" s="31">
        <v>0</v>
      </c>
      <c r="AA100" s="31">
        <v>0</v>
      </c>
      <c r="AB100" s="31">
        <v>0</v>
      </c>
      <c r="AC100" s="31">
        <v>0</v>
      </c>
      <c r="AD100" s="31">
        <v>0</v>
      </c>
      <c r="AE100" s="31">
        <v>0</v>
      </c>
      <c r="AF100" s="31">
        <v>0</v>
      </c>
      <c r="AG100" s="31">
        <v>0</v>
      </c>
      <c r="AH100" s="31">
        <v>0</v>
      </c>
      <c r="AI100" s="31">
        <v>0</v>
      </c>
      <c r="AJ100" s="31">
        <v>0</v>
      </c>
      <c r="AK100" s="31">
        <v>0</v>
      </c>
      <c r="AL100" s="35">
        <v>0</v>
      </c>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24" t="s">
        <v>138</v>
      </c>
      <c r="DF100" s="24" t="s">
        <v>143</v>
      </c>
      <c r="DG100" s="24" t="s">
        <v>143</v>
      </c>
      <c r="DH100" s="24" t="s">
        <v>143</v>
      </c>
      <c r="DI100" s="24" t="s">
        <v>138</v>
      </c>
      <c r="DJ100" s="24" t="s">
        <v>143</v>
      </c>
      <c r="DK100" s="24" t="s">
        <v>143</v>
      </c>
      <c r="DL100" s="24" t="s">
        <v>143</v>
      </c>
      <c r="DM100" s="35"/>
      <c r="DN100" s="36">
        <f t="shared" si="2"/>
        <v>100</v>
      </c>
      <c r="DO100" s="36" t="str">
        <f t="shared" si="3"/>
        <v>政令市等との人事交流の実施</v>
      </c>
      <c r="DP100" s="37"/>
      <c r="DQ100" s="38"/>
      <c r="DR100" s="39" t="s">
        <v>144</v>
      </c>
      <c r="DW100" s="29" t="s">
        <v>179</v>
      </c>
      <c r="DX100" s="29" t="s">
        <v>180</v>
      </c>
      <c r="EE100" s="30" t="s">
        <v>290</v>
      </c>
      <c r="EF100" s="30" t="s">
        <v>295</v>
      </c>
      <c r="EG100" s="30"/>
      <c r="EH100" s="30"/>
      <c r="EI100" s="30"/>
      <c r="EJ100" s="30"/>
      <c r="EK100" s="30"/>
      <c r="EL100" s="30" t="s">
        <v>146</v>
      </c>
    </row>
    <row r="101" spans="1:142" ht="99.95" customHeight="1" x14ac:dyDescent="0.15">
      <c r="A101" s="31" t="s">
        <v>810</v>
      </c>
      <c r="B101" s="32">
        <v>0</v>
      </c>
      <c r="C101" s="33" t="s">
        <v>770</v>
      </c>
      <c r="D101" s="31" t="s">
        <v>805</v>
      </c>
      <c r="E101" s="31" t="s">
        <v>811</v>
      </c>
      <c r="F101" s="31" t="s">
        <v>225</v>
      </c>
      <c r="G101" s="31" t="s">
        <v>281</v>
      </c>
      <c r="H101" s="31"/>
      <c r="I101" s="31" t="s">
        <v>812</v>
      </c>
      <c r="J101" s="34" t="s">
        <v>813</v>
      </c>
      <c r="K101" s="34" t="s">
        <v>234</v>
      </c>
      <c r="L101" s="29" t="s">
        <v>179</v>
      </c>
      <c r="M101" s="34" t="s">
        <v>814</v>
      </c>
      <c r="N101" s="29" t="s">
        <v>180</v>
      </c>
      <c r="O101" s="34" t="s">
        <v>138</v>
      </c>
      <c r="P101" s="34" t="s">
        <v>138</v>
      </c>
      <c r="Q101" s="34" t="s">
        <v>138</v>
      </c>
      <c r="R101" s="34" t="s">
        <v>138</v>
      </c>
      <c r="S101" s="34" t="s">
        <v>138</v>
      </c>
      <c r="T101" s="34" t="s">
        <v>138</v>
      </c>
      <c r="U101" s="31" t="s">
        <v>815</v>
      </c>
      <c r="V101" s="31" t="s">
        <v>141</v>
      </c>
      <c r="W101" s="31" t="s">
        <v>142</v>
      </c>
      <c r="X101" s="31">
        <v>0</v>
      </c>
      <c r="Y101" s="31" t="s">
        <v>142</v>
      </c>
      <c r="Z101" s="31">
        <v>0</v>
      </c>
      <c r="AA101" s="31" t="s">
        <v>816</v>
      </c>
      <c r="AB101" s="31">
        <v>0</v>
      </c>
      <c r="AC101" s="31" t="s">
        <v>141</v>
      </c>
      <c r="AD101" s="31" t="s">
        <v>142</v>
      </c>
      <c r="AE101" s="31" t="s">
        <v>142</v>
      </c>
      <c r="AF101" s="31" t="s">
        <v>194</v>
      </c>
      <c r="AG101" s="31">
        <v>0</v>
      </c>
      <c r="AH101" s="31">
        <v>0</v>
      </c>
      <c r="AI101" s="31">
        <v>0</v>
      </c>
      <c r="AJ101" s="31">
        <v>0</v>
      </c>
      <c r="AK101" s="31">
        <v>0</v>
      </c>
      <c r="AL101" s="35">
        <v>0</v>
      </c>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24" t="s">
        <v>138</v>
      </c>
      <c r="DF101" s="24" t="s">
        <v>143</v>
      </c>
      <c r="DG101" s="24" t="s">
        <v>143</v>
      </c>
      <c r="DH101" s="24" t="s">
        <v>143</v>
      </c>
      <c r="DI101" s="24" t="s">
        <v>138</v>
      </c>
      <c r="DJ101" s="24" t="s">
        <v>143</v>
      </c>
      <c r="DK101" s="24" t="s">
        <v>143</v>
      </c>
      <c r="DL101" s="24" t="s">
        <v>143</v>
      </c>
      <c r="DM101" s="35"/>
      <c r="DN101" s="36">
        <f t="shared" si="2"/>
        <v>101</v>
      </c>
      <c r="DO101" s="36" t="str">
        <f t="shared" si="3"/>
        <v>新規採用職員への支援の充実</v>
      </c>
      <c r="DP101" s="37"/>
      <c r="DQ101" s="38"/>
      <c r="DR101" s="39" t="s">
        <v>144</v>
      </c>
      <c r="DW101" s="29" t="s">
        <v>179</v>
      </c>
      <c r="DX101" s="29" t="s">
        <v>180</v>
      </c>
      <c r="EE101" s="30" t="s">
        <v>290</v>
      </c>
      <c r="EF101" s="30" t="s">
        <v>295</v>
      </c>
      <c r="EG101" s="30"/>
      <c r="EH101" s="30"/>
      <c r="EI101" s="30"/>
      <c r="EJ101" s="30"/>
      <c r="EK101" s="30"/>
      <c r="EL101" s="30" t="s">
        <v>146</v>
      </c>
    </row>
    <row r="102" spans="1:142" s="10" customFormat="1" ht="99.95" customHeight="1" x14ac:dyDescent="0.15">
      <c r="A102" s="31" t="s">
        <v>817</v>
      </c>
      <c r="B102" s="32">
        <v>0</v>
      </c>
      <c r="C102" s="33" t="s">
        <v>770</v>
      </c>
      <c r="D102" s="31" t="s">
        <v>805</v>
      </c>
      <c r="E102" s="31" t="s">
        <v>818</v>
      </c>
      <c r="F102" s="31" t="s">
        <v>225</v>
      </c>
      <c r="G102" s="31" t="s">
        <v>281</v>
      </c>
      <c r="H102" s="31"/>
      <c r="I102" s="31" t="s">
        <v>819</v>
      </c>
      <c r="J102" s="34" t="s">
        <v>820</v>
      </c>
      <c r="K102" s="34" t="s">
        <v>198</v>
      </c>
      <c r="L102" s="29" t="s">
        <v>179</v>
      </c>
      <c r="M102" s="34" t="s">
        <v>821</v>
      </c>
      <c r="N102" s="29" t="s">
        <v>403</v>
      </c>
      <c r="O102" s="34" t="s">
        <v>138</v>
      </c>
      <c r="P102" s="34" t="s">
        <v>138</v>
      </c>
      <c r="Q102" s="34" t="s">
        <v>138</v>
      </c>
      <c r="R102" s="34" t="s">
        <v>138</v>
      </c>
      <c r="S102" s="34" t="s">
        <v>138</v>
      </c>
      <c r="T102" s="34" t="s">
        <v>138</v>
      </c>
      <c r="U102" s="31" t="s">
        <v>822</v>
      </c>
      <c r="V102" s="31">
        <v>0</v>
      </c>
      <c r="W102" s="31" t="s">
        <v>141</v>
      </c>
      <c r="X102" s="31" t="s">
        <v>142</v>
      </c>
      <c r="Y102" s="31" t="s">
        <v>142</v>
      </c>
      <c r="Z102" s="31">
        <v>0</v>
      </c>
      <c r="AA102" s="31">
        <v>0</v>
      </c>
      <c r="AB102" s="31">
        <v>0</v>
      </c>
      <c r="AC102" s="31">
        <v>0</v>
      </c>
      <c r="AD102" s="31">
        <v>0</v>
      </c>
      <c r="AE102" s="31">
        <v>0</v>
      </c>
      <c r="AF102" s="31">
        <v>0</v>
      </c>
      <c r="AG102" s="31">
        <v>0</v>
      </c>
      <c r="AH102" s="31">
        <v>0</v>
      </c>
      <c r="AI102" s="31">
        <v>0</v>
      </c>
      <c r="AJ102" s="31">
        <v>0</v>
      </c>
      <c r="AK102" s="31">
        <v>0</v>
      </c>
      <c r="AL102" s="35">
        <v>0</v>
      </c>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24" t="s">
        <v>138</v>
      </c>
      <c r="DF102" s="24" t="s">
        <v>143</v>
      </c>
      <c r="DG102" s="24" t="s">
        <v>143</v>
      </c>
      <c r="DH102" s="24" t="s">
        <v>143</v>
      </c>
      <c r="DI102" s="24" t="s">
        <v>138</v>
      </c>
      <c r="DJ102" s="24" t="s">
        <v>143</v>
      </c>
      <c r="DK102" s="24" t="s">
        <v>143</v>
      </c>
      <c r="DL102" s="24" t="s">
        <v>143</v>
      </c>
      <c r="DM102" s="35"/>
      <c r="DN102" s="36">
        <f t="shared" si="2"/>
        <v>102</v>
      </c>
      <c r="DO102" s="36" t="str">
        <f t="shared" si="3"/>
        <v>職員育成と連動した研修推薦制度の導入</v>
      </c>
      <c r="DP102" s="37"/>
      <c r="DQ102" s="38"/>
      <c r="DR102" s="39" t="s">
        <v>144</v>
      </c>
      <c r="DV102" s="14"/>
      <c r="DW102" s="29" t="s">
        <v>179</v>
      </c>
      <c r="DX102" s="29" t="s">
        <v>403</v>
      </c>
      <c r="DY102" s="29"/>
      <c r="DZ102" s="29"/>
      <c r="EA102" s="29"/>
      <c r="EB102" s="29"/>
      <c r="EC102" s="15"/>
      <c r="ED102" s="15"/>
      <c r="EE102" s="30" t="s">
        <v>290</v>
      </c>
      <c r="EF102" s="30" t="s">
        <v>295</v>
      </c>
      <c r="EG102" s="30"/>
      <c r="EH102" s="30"/>
      <c r="EI102" s="30"/>
      <c r="EJ102" s="30"/>
      <c r="EK102" s="30"/>
      <c r="EL102" s="30" t="s">
        <v>146</v>
      </c>
    </row>
    <row r="103" spans="1:142" ht="99.95" customHeight="1" x14ac:dyDescent="0.15">
      <c r="A103" s="31" t="s">
        <v>823</v>
      </c>
      <c r="B103" s="32">
        <v>0</v>
      </c>
      <c r="C103" s="33" t="s">
        <v>770</v>
      </c>
      <c r="D103" s="31" t="s">
        <v>805</v>
      </c>
      <c r="E103" s="31" t="s">
        <v>824</v>
      </c>
      <c r="F103" s="31" t="s">
        <v>225</v>
      </c>
      <c r="G103" s="31" t="s">
        <v>281</v>
      </c>
      <c r="H103" s="31"/>
      <c r="I103" s="31" t="s">
        <v>825</v>
      </c>
      <c r="J103" s="34" t="s">
        <v>826</v>
      </c>
      <c r="K103" s="34" t="s">
        <v>234</v>
      </c>
      <c r="L103" s="29" t="s">
        <v>179</v>
      </c>
      <c r="M103" s="34" t="s">
        <v>827</v>
      </c>
      <c r="N103" s="29" t="s">
        <v>180</v>
      </c>
      <c r="O103" s="34" t="s">
        <v>138</v>
      </c>
      <c r="P103" s="34" t="s">
        <v>138</v>
      </c>
      <c r="Q103" s="34" t="s">
        <v>138</v>
      </c>
      <c r="R103" s="34" t="s">
        <v>138</v>
      </c>
      <c r="S103" s="34" t="s">
        <v>138</v>
      </c>
      <c r="T103" s="34" t="s">
        <v>138</v>
      </c>
      <c r="U103" s="31" t="s">
        <v>824</v>
      </c>
      <c r="V103" s="31" t="s">
        <v>141</v>
      </c>
      <c r="W103" s="31" t="s">
        <v>142</v>
      </c>
      <c r="X103" s="31" t="s">
        <v>142</v>
      </c>
      <c r="Y103" s="31" t="s">
        <v>142</v>
      </c>
      <c r="Z103" s="31">
        <v>0</v>
      </c>
      <c r="AA103" s="31" t="s">
        <v>828</v>
      </c>
      <c r="AB103" s="31">
        <v>0</v>
      </c>
      <c r="AC103" s="31" t="s">
        <v>141</v>
      </c>
      <c r="AD103" s="31" t="s">
        <v>142</v>
      </c>
      <c r="AE103" s="31" t="s">
        <v>142</v>
      </c>
      <c r="AF103" s="31" t="s">
        <v>194</v>
      </c>
      <c r="AG103" s="31">
        <v>0</v>
      </c>
      <c r="AH103" s="31">
        <v>0</v>
      </c>
      <c r="AI103" s="31">
        <v>0</v>
      </c>
      <c r="AJ103" s="31">
        <v>0</v>
      </c>
      <c r="AK103" s="31">
        <v>0</v>
      </c>
      <c r="AL103" s="35">
        <v>0</v>
      </c>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24" t="s">
        <v>138</v>
      </c>
      <c r="DF103" s="24" t="s">
        <v>143</v>
      </c>
      <c r="DG103" s="24" t="s">
        <v>143</v>
      </c>
      <c r="DH103" s="24" t="s">
        <v>143</v>
      </c>
      <c r="DI103" s="24" t="s">
        <v>138</v>
      </c>
      <c r="DJ103" s="24" t="s">
        <v>143</v>
      </c>
      <c r="DK103" s="24" t="s">
        <v>143</v>
      </c>
      <c r="DL103" s="24" t="s">
        <v>143</v>
      </c>
      <c r="DM103" s="35"/>
      <c r="DN103" s="36">
        <f t="shared" si="2"/>
        <v>103</v>
      </c>
      <c r="DO103" s="36" t="str">
        <f t="shared" si="3"/>
        <v>民間派遣研修の拡充</v>
      </c>
      <c r="DP103" s="37"/>
      <c r="DQ103" s="38"/>
      <c r="DR103" s="39" t="s">
        <v>144</v>
      </c>
      <c r="DW103" s="29" t="s">
        <v>179</v>
      </c>
      <c r="DX103" s="29" t="s">
        <v>180</v>
      </c>
      <c r="EE103" s="30" t="s">
        <v>290</v>
      </c>
      <c r="EF103" s="30" t="s">
        <v>191</v>
      </c>
      <c r="EG103" s="30" t="s">
        <v>146</v>
      </c>
      <c r="EH103" s="30"/>
      <c r="EI103" s="30"/>
      <c r="EJ103" s="30"/>
      <c r="EK103" s="30" t="s">
        <v>192</v>
      </c>
      <c r="EL103" s="30"/>
    </row>
    <row r="104" spans="1:142" ht="99.95" customHeight="1" x14ac:dyDescent="0.15">
      <c r="A104" s="31" t="s">
        <v>829</v>
      </c>
      <c r="B104" s="49" t="s">
        <v>194</v>
      </c>
      <c r="C104" s="33" t="s">
        <v>770</v>
      </c>
      <c r="D104" s="31" t="s">
        <v>805</v>
      </c>
      <c r="E104" s="31" t="s">
        <v>830</v>
      </c>
      <c r="F104" s="31" t="s">
        <v>831</v>
      </c>
      <c r="G104" s="31" t="s">
        <v>832</v>
      </c>
      <c r="H104" s="31"/>
      <c r="I104" s="31" t="s">
        <v>833</v>
      </c>
      <c r="J104" s="34" t="s">
        <v>834</v>
      </c>
      <c r="K104" s="34" t="s">
        <v>234</v>
      </c>
      <c r="L104" s="29" t="s">
        <v>167</v>
      </c>
      <c r="M104" s="34" t="s">
        <v>835</v>
      </c>
      <c r="N104" s="29" t="s">
        <v>168</v>
      </c>
      <c r="O104" s="34" t="s">
        <v>138</v>
      </c>
      <c r="P104" s="34" t="s">
        <v>138</v>
      </c>
      <c r="Q104" s="34" t="s">
        <v>138</v>
      </c>
      <c r="R104" s="34" t="s">
        <v>138</v>
      </c>
      <c r="S104" s="34" t="s">
        <v>138</v>
      </c>
      <c r="T104" s="34" t="s">
        <v>138</v>
      </c>
      <c r="U104" s="31" t="s">
        <v>836</v>
      </c>
      <c r="V104" s="31">
        <v>0</v>
      </c>
      <c r="W104" s="31" t="s">
        <v>141</v>
      </c>
      <c r="X104" s="31" t="s">
        <v>142</v>
      </c>
      <c r="Y104" s="31" t="s">
        <v>142</v>
      </c>
      <c r="Z104" s="31">
        <v>0</v>
      </c>
      <c r="AA104" s="31">
        <v>0</v>
      </c>
      <c r="AB104" s="31">
        <v>0</v>
      </c>
      <c r="AC104" s="31">
        <v>0</v>
      </c>
      <c r="AD104" s="31">
        <v>0</v>
      </c>
      <c r="AE104" s="31">
        <v>0</v>
      </c>
      <c r="AF104" s="31">
        <v>0</v>
      </c>
      <c r="AG104" s="31">
        <v>0</v>
      </c>
      <c r="AH104" s="31">
        <v>0</v>
      </c>
      <c r="AI104" s="31">
        <v>0</v>
      </c>
      <c r="AJ104" s="31">
        <v>0</v>
      </c>
      <c r="AK104" s="31">
        <v>0</v>
      </c>
      <c r="AL104" s="35">
        <v>0</v>
      </c>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24" t="s">
        <v>138</v>
      </c>
      <c r="DF104" s="24" t="s">
        <v>143</v>
      </c>
      <c r="DG104" s="24" t="s">
        <v>143</v>
      </c>
      <c r="DH104" s="24" t="s">
        <v>143</v>
      </c>
      <c r="DI104" s="24" t="s">
        <v>138</v>
      </c>
      <c r="DJ104" s="24" t="s">
        <v>143</v>
      </c>
      <c r="DK104" s="24" t="s">
        <v>143</v>
      </c>
      <c r="DL104" s="24" t="s">
        <v>143</v>
      </c>
      <c r="DM104" s="35"/>
      <c r="DN104" s="36">
        <f t="shared" si="2"/>
        <v>104</v>
      </c>
      <c r="DO104" s="36" t="str">
        <f t="shared" si="3"/>
        <v>病院事務職員向け研修の実施</v>
      </c>
      <c r="DP104" s="37"/>
      <c r="DQ104" s="38" t="s">
        <v>837</v>
      </c>
      <c r="DR104" s="39" t="s">
        <v>144</v>
      </c>
      <c r="DW104" s="29" t="s">
        <v>167</v>
      </c>
      <c r="DX104" s="29" t="s">
        <v>168</v>
      </c>
      <c r="EE104" s="47"/>
      <c r="EF104" s="30" t="s">
        <v>204</v>
      </c>
      <c r="EG104" s="47"/>
      <c r="EH104" s="47"/>
      <c r="EI104" s="47"/>
      <c r="EJ104" s="30"/>
      <c r="EK104" s="47"/>
      <c r="EL104" s="47" t="s">
        <v>205</v>
      </c>
    </row>
    <row r="105" spans="1:142" ht="99.95" customHeight="1" x14ac:dyDescent="0.15">
      <c r="A105" s="31" t="s">
        <v>838</v>
      </c>
      <c r="B105" s="32">
        <v>0</v>
      </c>
      <c r="C105" s="33" t="s">
        <v>770</v>
      </c>
      <c r="D105" s="31" t="s">
        <v>805</v>
      </c>
      <c r="E105" s="31" t="s">
        <v>839</v>
      </c>
      <c r="F105" s="31" t="s">
        <v>225</v>
      </c>
      <c r="G105" s="31" t="s">
        <v>281</v>
      </c>
      <c r="H105" s="31"/>
      <c r="I105" s="31" t="s">
        <v>840</v>
      </c>
      <c r="J105" s="34" t="s">
        <v>841</v>
      </c>
      <c r="K105" s="34" t="s">
        <v>842</v>
      </c>
      <c r="L105" s="29" t="s">
        <v>167</v>
      </c>
      <c r="M105" s="34" t="s">
        <v>843</v>
      </c>
      <c r="N105" s="29" t="s">
        <v>168</v>
      </c>
      <c r="O105" s="34" t="s">
        <v>138</v>
      </c>
      <c r="P105" s="34" t="s">
        <v>138</v>
      </c>
      <c r="Q105" s="34" t="s">
        <v>138</v>
      </c>
      <c r="R105" s="34" t="s">
        <v>138</v>
      </c>
      <c r="S105" s="34" t="s">
        <v>138</v>
      </c>
      <c r="T105" s="34" t="s">
        <v>138</v>
      </c>
      <c r="U105" s="31" t="s">
        <v>844</v>
      </c>
      <c r="V105" s="31" t="s">
        <v>141</v>
      </c>
      <c r="W105" s="31" t="s">
        <v>142</v>
      </c>
      <c r="X105" s="31" t="s">
        <v>142</v>
      </c>
      <c r="Y105" s="31" t="s">
        <v>142</v>
      </c>
      <c r="Z105" s="31">
        <v>0</v>
      </c>
      <c r="AA105" s="31" t="s">
        <v>845</v>
      </c>
      <c r="AB105" s="31">
        <v>0</v>
      </c>
      <c r="AC105" s="31" t="s">
        <v>141</v>
      </c>
      <c r="AD105" s="31" t="s">
        <v>142</v>
      </c>
      <c r="AE105" s="31" t="s">
        <v>142</v>
      </c>
      <c r="AF105" s="31">
        <v>0</v>
      </c>
      <c r="AG105" s="31">
        <v>0</v>
      </c>
      <c r="AH105" s="31">
        <v>0</v>
      </c>
      <c r="AI105" s="31">
        <v>0</v>
      </c>
      <c r="AJ105" s="31">
        <v>0</v>
      </c>
      <c r="AK105" s="31">
        <v>0</v>
      </c>
      <c r="AL105" s="35">
        <v>0</v>
      </c>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24" t="s">
        <v>138</v>
      </c>
      <c r="DF105" s="24" t="s">
        <v>143</v>
      </c>
      <c r="DG105" s="24" t="s">
        <v>143</v>
      </c>
      <c r="DH105" s="24" t="s">
        <v>143</v>
      </c>
      <c r="DI105" s="24" t="s">
        <v>138</v>
      </c>
      <c r="DJ105" s="24" t="s">
        <v>143</v>
      </c>
      <c r="DK105" s="24" t="s">
        <v>143</v>
      </c>
      <c r="DL105" s="24" t="s">
        <v>143</v>
      </c>
      <c r="DM105" s="35"/>
      <c r="DN105" s="36">
        <f t="shared" si="2"/>
        <v>105</v>
      </c>
      <c r="DO105" s="36" t="str">
        <f t="shared" si="3"/>
        <v>職員提案制度、業務改善表彰制度の推進</v>
      </c>
      <c r="DP105" s="37"/>
      <c r="DQ105" s="38"/>
      <c r="DR105" s="39" t="s">
        <v>144</v>
      </c>
      <c r="DW105" s="29" t="s">
        <v>167</v>
      </c>
      <c r="DX105" s="29" t="s">
        <v>168</v>
      </c>
      <c r="EE105" s="30" t="s">
        <v>157</v>
      </c>
      <c r="EF105" s="30" t="s">
        <v>191</v>
      </c>
      <c r="EG105" s="30" t="s">
        <v>146</v>
      </c>
      <c r="EH105" s="30"/>
      <c r="EI105" s="30"/>
      <c r="EJ105" s="30"/>
      <c r="EK105" s="30"/>
      <c r="EL105" s="30"/>
    </row>
    <row r="106" spans="1:142" s="13" customFormat="1" ht="99.95" customHeight="1" x14ac:dyDescent="0.15">
      <c r="A106" s="40" t="s">
        <v>846</v>
      </c>
      <c r="B106" s="48" t="s">
        <v>847</v>
      </c>
      <c r="C106" s="42" t="s">
        <v>133</v>
      </c>
      <c r="D106" s="40" t="s">
        <v>223</v>
      </c>
      <c r="E106" s="40" t="s">
        <v>848</v>
      </c>
      <c r="F106" s="40" t="s">
        <v>136</v>
      </c>
      <c r="G106" s="40" t="s">
        <v>231</v>
      </c>
      <c r="H106" s="40"/>
      <c r="I106" s="40" t="s">
        <v>232</v>
      </c>
      <c r="J106" s="43" t="s">
        <v>233</v>
      </c>
      <c r="K106" s="43" t="s">
        <v>234</v>
      </c>
      <c r="L106" s="13" t="s">
        <v>167</v>
      </c>
      <c r="M106" s="43" t="s">
        <v>235</v>
      </c>
      <c r="N106" s="13" t="s">
        <v>168</v>
      </c>
      <c r="O106" s="34" t="s">
        <v>138</v>
      </c>
      <c r="P106" s="34" t="s">
        <v>138</v>
      </c>
      <c r="Q106" s="34" t="s">
        <v>138</v>
      </c>
      <c r="R106" s="34" t="s">
        <v>138</v>
      </c>
      <c r="S106" s="34" t="s">
        <v>138</v>
      </c>
      <c r="T106" s="34" t="s">
        <v>138</v>
      </c>
      <c r="U106" s="40" t="s">
        <v>236</v>
      </c>
      <c r="V106" s="40" t="s">
        <v>141</v>
      </c>
      <c r="W106" s="40" t="s">
        <v>142</v>
      </c>
      <c r="X106" s="40" t="s">
        <v>142</v>
      </c>
      <c r="Y106" s="40" t="s">
        <v>142</v>
      </c>
      <c r="Z106" s="40">
        <v>0</v>
      </c>
      <c r="AA106" s="40">
        <v>0</v>
      </c>
      <c r="AB106" s="40">
        <v>0</v>
      </c>
      <c r="AC106" s="40">
        <v>0</v>
      </c>
      <c r="AD106" s="40">
        <v>0</v>
      </c>
      <c r="AE106" s="40">
        <v>0</v>
      </c>
      <c r="AF106" s="40">
        <v>0</v>
      </c>
      <c r="AG106" s="40">
        <v>0</v>
      </c>
      <c r="AH106" s="40">
        <v>0</v>
      </c>
      <c r="AI106" s="40">
        <v>0</v>
      </c>
      <c r="AJ106" s="40">
        <v>0</v>
      </c>
      <c r="AK106" s="40">
        <v>0</v>
      </c>
      <c r="AL106" s="44">
        <v>0</v>
      </c>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25" t="s">
        <v>138</v>
      </c>
      <c r="DF106" s="25" t="s">
        <v>143</v>
      </c>
      <c r="DG106" s="25" t="s">
        <v>143</v>
      </c>
      <c r="DH106" s="25" t="s">
        <v>143</v>
      </c>
      <c r="DI106" s="25" t="s">
        <v>138</v>
      </c>
      <c r="DJ106" s="25" t="s">
        <v>143</v>
      </c>
      <c r="DK106" s="25" t="s">
        <v>143</v>
      </c>
      <c r="DL106" s="25" t="s">
        <v>143</v>
      </c>
      <c r="DM106" s="44"/>
      <c r="DN106" s="39">
        <f t="shared" si="2"/>
        <v>106</v>
      </c>
      <c r="DO106" s="39" t="str">
        <f t="shared" si="3"/>
        <v>多様な広報媒体の活用（再掲）</v>
      </c>
      <c r="DP106" s="45"/>
      <c r="DQ106" s="46"/>
      <c r="DR106" s="39" t="s">
        <v>144</v>
      </c>
      <c r="DW106" s="13" t="s">
        <v>167</v>
      </c>
      <c r="DX106" s="13" t="s">
        <v>168</v>
      </c>
      <c r="EC106" s="13">
        <v>2</v>
      </c>
      <c r="ED106" s="13">
        <v>1</v>
      </c>
      <c r="EE106" s="30" t="s">
        <v>145</v>
      </c>
      <c r="EF106" s="30" t="s">
        <v>145</v>
      </c>
      <c r="EG106" s="30"/>
      <c r="EH106" s="30"/>
      <c r="EI106" s="30" t="s">
        <v>762</v>
      </c>
      <c r="EJ106" s="30"/>
      <c r="EK106" s="30"/>
      <c r="EL106" s="30"/>
    </row>
    <row r="107" spans="1:142" s="13" customFormat="1" ht="99.95" customHeight="1" x14ac:dyDescent="0.15">
      <c r="A107" s="40" t="s">
        <v>849</v>
      </c>
      <c r="B107" s="48" t="s">
        <v>847</v>
      </c>
      <c r="C107" s="42" t="s">
        <v>270</v>
      </c>
      <c r="D107" s="40" t="s">
        <v>426</v>
      </c>
      <c r="E107" s="40" t="s">
        <v>850</v>
      </c>
      <c r="F107" s="40" t="s">
        <v>225</v>
      </c>
      <c r="G107" s="40" t="s">
        <v>397</v>
      </c>
      <c r="H107" s="40" t="s">
        <v>210</v>
      </c>
      <c r="I107" s="40" t="s">
        <v>406</v>
      </c>
      <c r="J107" s="43"/>
      <c r="K107" s="43"/>
      <c r="M107" s="43"/>
      <c r="O107" s="43"/>
      <c r="P107" s="43"/>
      <c r="Q107" s="43"/>
      <c r="R107" s="43"/>
      <c r="S107" s="43"/>
      <c r="T107" s="43"/>
      <c r="U107" s="40" t="s">
        <v>407</v>
      </c>
      <c r="V107" s="40">
        <v>0</v>
      </c>
      <c r="W107" s="40" t="s">
        <v>141</v>
      </c>
      <c r="X107" s="40" t="s">
        <v>142</v>
      </c>
      <c r="Y107" s="40" t="s">
        <v>142</v>
      </c>
      <c r="Z107" s="40">
        <v>0</v>
      </c>
      <c r="AA107" s="40">
        <v>0</v>
      </c>
      <c r="AB107" s="40">
        <v>0</v>
      </c>
      <c r="AC107" s="40">
        <v>0</v>
      </c>
      <c r="AD107" s="40">
        <v>0</v>
      </c>
      <c r="AE107" s="40">
        <v>0</v>
      </c>
      <c r="AF107" s="40">
        <v>0</v>
      </c>
      <c r="AG107" s="40">
        <v>0</v>
      </c>
      <c r="AH107" s="40">
        <v>0</v>
      </c>
      <c r="AI107" s="40">
        <v>0</v>
      </c>
      <c r="AJ107" s="40">
        <v>0</v>
      </c>
      <c r="AK107" s="40">
        <v>0</v>
      </c>
      <c r="AL107" s="44">
        <v>0</v>
      </c>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25" t="s">
        <v>138</v>
      </c>
      <c r="DF107" s="25" t="s">
        <v>143</v>
      </c>
      <c r="DG107" s="25" t="s">
        <v>143</v>
      </c>
      <c r="DH107" s="25" t="s">
        <v>143</v>
      </c>
      <c r="DI107" s="25" t="s">
        <v>138</v>
      </c>
      <c r="DJ107" s="25" t="s">
        <v>143</v>
      </c>
      <c r="DK107" s="25" t="s">
        <v>143</v>
      </c>
      <c r="DL107" s="25" t="s">
        <v>143</v>
      </c>
      <c r="DM107" s="44"/>
      <c r="DN107" s="39">
        <f t="shared" si="2"/>
        <v>107</v>
      </c>
      <c r="DO107" s="39" t="str">
        <f t="shared" si="3"/>
        <v>職員に対する要望等に関する文書の保存と公表（再掲）</v>
      </c>
      <c r="DP107" s="45"/>
      <c r="DQ107" s="46"/>
      <c r="DR107" s="39" t="s">
        <v>144</v>
      </c>
      <c r="EC107" s="13">
        <v>2</v>
      </c>
      <c r="ED107" s="13">
        <v>4</v>
      </c>
      <c r="EE107" s="30" t="s">
        <v>145</v>
      </c>
      <c r="EF107" s="30" t="s">
        <v>145</v>
      </c>
      <c r="EG107" s="30"/>
      <c r="EH107" s="30"/>
      <c r="EI107" s="30" t="s">
        <v>762</v>
      </c>
      <c r="EJ107" s="30"/>
      <c r="EK107" s="30"/>
      <c r="EL107" s="30"/>
    </row>
    <row r="108" spans="1:142" ht="99.95" customHeight="1" x14ac:dyDescent="0.15">
      <c r="A108" s="31" t="s">
        <v>851</v>
      </c>
      <c r="B108" s="32" t="s">
        <v>847</v>
      </c>
      <c r="C108" s="33" t="s">
        <v>446</v>
      </c>
      <c r="D108" s="31" t="s">
        <v>585</v>
      </c>
      <c r="E108" s="31" t="s">
        <v>852</v>
      </c>
      <c r="F108" s="31" t="s">
        <v>306</v>
      </c>
      <c r="G108" s="31" t="s">
        <v>307</v>
      </c>
      <c r="H108" s="31"/>
      <c r="I108" s="31" t="s">
        <v>308</v>
      </c>
      <c r="J108" s="43"/>
      <c r="K108" s="43"/>
      <c r="L108" s="13"/>
      <c r="M108" s="43"/>
      <c r="N108" s="13"/>
      <c r="O108" s="43"/>
      <c r="P108" s="43"/>
      <c r="Q108" s="43"/>
      <c r="R108" s="43"/>
      <c r="S108" s="43"/>
      <c r="T108" s="43"/>
      <c r="U108" s="31" t="s">
        <v>305</v>
      </c>
      <c r="V108" s="31" t="s">
        <v>141</v>
      </c>
      <c r="W108" s="31">
        <v>0</v>
      </c>
      <c r="X108" s="31">
        <v>0</v>
      </c>
      <c r="Y108" s="31">
        <v>0</v>
      </c>
      <c r="Z108" s="31">
        <v>0</v>
      </c>
      <c r="AA108" s="31">
        <v>0</v>
      </c>
      <c r="AB108" s="31">
        <v>0</v>
      </c>
      <c r="AC108" s="31">
        <v>0</v>
      </c>
      <c r="AD108" s="31">
        <v>0</v>
      </c>
      <c r="AE108" s="31">
        <v>0</v>
      </c>
      <c r="AF108" s="31">
        <v>0</v>
      </c>
      <c r="AG108" s="31">
        <v>0</v>
      </c>
      <c r="AH108" s="31">
        <v>0</v>
      </c>
      <c r="AI108" s="31">
        <v>0</v>
      </c>
      <c r="AJ108" s="31">
        <v>0</v>
      </c>
      <c r="AK108" s="31">
        <v>0</v>
      </c>
      <c r="AL108" s="35">
        <v>0</v>
      </c>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24" t="s">
        <v>138</v>
      </c>
      <c r="DF108" s="24" t="s">
        <v>143</v>
      </c>
      <c r="DG108" s="24" t="s">
        <v>143</v>
      </c>
      <c r="DH108" s="24" t="s">
        <v>143</v>
      </c>
      <c r="DI108" s="24" t="s">
        <v>138</v>
      </c>
      <c r="DJ108" s="24" t="s">
        <v>143</v>
      </c>
      <c r="DK108" s="24" t="s">
        <v>143</v>
      </c>
      <c r="DL108" s="24" t="s">
        <v>143</v>
      </c>
      <c r="DM108" s="35"/>
      <c r="DN108" s="36">
        <f t="shared" si="2"/>
        <v>108</v>
      </c>
      <c r="DO108" s="36" t="str">
        <f t="shared" si="3"/>
        <v>千葉市就職相談室の見直し（再掲）</v>
      </c>
      <c r="DP108" s="37"/>
      <c r="DQ108" s="38"/>
      <c r="DR108" s="39" t="s">
        <v>144</v>
      </c>
      <c r="EC108" s="15">
        <v>3</v>
      </c>
      <c r="ED108" s="15">
        <v>3</v>
      </c>
      <c r="EE108" s="30" t="s">
        <v>290</v>
      </c>
      <c r="EF108" s="30" t="s">
        <v>295</v>
      </c>
      <c r="EG108" s="30"/>
      <c r="EH108" s="30"/>
      <c r="EI108" s="30"/>
      <c r="EJ108" s="30"/>
      <c r="EK108" s="30"/>
      <c r="EL108" s="30" t="s">
        <v>762</v>
      </c>
    </row>
    <row r="109" spans="1:142" ht="99.95" customHeight="1" x14ac:dyDescent="0.15">
      <c r="A109" s="31" t="s">
        <v>853</v>
      </c>
      <c r="B109" s="32" t="s">
        <v>847</v>
      </c>
      <c r="C109" s="33" t="s">
        <v>446</v>
      </c>
      <c r="D109" s="40" t="s">
        <v>673</v>
      </c>
      <c r="E109" s="31" t="s">
        <v>854</v>
      </c>
      <c r="F109" s="31" t="s">
        <v>136</v>
      </c>
      <c r="G109" s="31" t="s">
        <v>311</v>
      </c>
      <c r="H109" s="31" t="s">
        <v>312</v>
      </c>
      <c r="I109" s="31" t="s">
        <v>424</v>
      </c>
      <c r="J109" s="43"/>
      <c r="K109" s="43"/>
      <c r="L109" s="13"/>
      <c r="M109" s="43"/>
      <c r="N109" s="13"/>
      <c r="O109" s="43"/>
      <c r="P109" s="43"/>
      <c r="Q109" s="43"/>
      <c r="R109" s="43"/>
      <c r="S109" s="43"/>
      <c r="T109" s="43"/>
      <c r="U109" s="31" t="s">
        <v>423</v>
      </c>
      <c r="V109" s="31" t="s">
        <v>141</v>
      </c>
      <c r="W109" s="31" t="s">
        <v>142</v>
      </c>
      <c r="X109" s="31" t="s">
        <v>142</v>
      </c>
      <c r="Y109" s="31" t="s">
        <v>142</v>
      </c>
      <c r="Z109" s="31">
        <v>0</v>
      </c>
      <c r="AA109" s="31">
        <v>0</v>
      </c>
      <c r="AB109" s="31">
        <v>0</v>
      </c>
      <c r="AC109" s="31">
        <v>0</v>
      </c>
      <c r="AD109" s="31">
        <v>0</v>
      </c>
      <c r="AE109" s="31">
        <v>0</v>
      </c>
      <c r="AF109" s="31">
        <v>0</v>
      </c>
      <c r="AG109" s="31">
        <v>0</v>
      </c>
      <c r="AH109" s="31">
        <v>0</v>
      </c>
      <c r="AI109" s="31">
        <v>0</v>
      </c>
      <c r="AJ109" s="31">
        <v>0</v>
      </c>
      <c r="AK109" s="31">
        <v>0</v>
      </c>
      <c r="AL109" s="35">
        <v>0</v>
      </c>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24" t="s">
        <v>138</v>
      </c>
      <c r="DF109" s="24" t="s">
        <v>143</v>
      </c>
      <c r="DG109" s="24" t="s">
        <v>143</v>
      </c>
      <c r="DH109" s="24" t="s">
        <v>143</v>
      </c>
      <c r="DI109" s="24" t="s">
        <v>138</v>
      </c>
      <c r="DJ109" s="24" t="s">
        <v>143</v>
      </c>
      <c r="DK109" s="24" t="s">
        <v>143</v>
      </c>
      <c r="DL109" s="24" t="s">
        <v>143</v>
      </c>
      <c r="DM109" s="35"/>
      <c r="DN109" s="36">
        <f t="shared" si="2"/>
        <v>109</v>
      </c>
      <c r="DO109" s="36" t="str">
        <f t="shared" si="3"/>
        <v>外郭団体経営情報の提供の充実（再掲）</v>
      </c>
      <c r="DP109" s="37"/>
      <c r="DQ109" s="38"/>
      <c r="DR109" s="39" t="s">
        <v>144</v>
      </c>
      <c r="EE109" s="30" t="s">
        <v>157</v>
      </c>
      <c r="EF109" s="30" t="s">
        <v>295</v>
      </c>
      <c r="EG109" s="30"/>
      <c r="EH109" s="30"/>
      <c r="EI109" s="30"/>
      <c r="EJ109" s="30"/>
      <c r="EK109" s="30"/>
      <c r="EL109" s="30" t="s">
        <v>762</v>
      </c>
    </row>
    <row r="110" spans="1:142" ht="99.95" customHeight="1" x14ac:dyDescent="0.15">
      <c r="A110" s="31" t="s">
        <v>855</v>
      </c>
      <c r="B110" s="32" t="s">
        <v>847</v>
      </c>
      <c r="C110" s="33" t="s">
        <v>709</v>
      </c>
      <c r="D110" s="40" t="s">
        <v>710</v>
      </c>
      <c r="E110" s="31" t="s">
        <v>856</v>
      </c>
      <c r="F110" s="31" t="s">
        <v>225</v>
      </c>
      <c r="G110" s="31" t="s">
        <v>226</v>
      </c>
      <c r="H110" s="31" t="s">
        <v>227</v>
      </c>
      <c r="I110" s="31" t="s">
        <v>228</v>
      </c>
      <c r="J110" s="43"/>
      <c r="K110" s="43"/>
      <c r="L110" s="13"/>
      <c r="M110" s="43"/>
      <c r="N110" s="13"/>
      <c r="O110" s="43"/>
      <c r="P110" s="43"/>
      <c r="Q110" s="43"/>
      <c r="R110" s="43"/>
      <c r="S110" s="43"/>
      <c r="T110" s="43"/>
      <c r="U110" s="31" t="s">
        <v>224</v>
      </c>
      <c r="V110" s="31" t="s">
        <v>141</v>
      </c>
      <c r="W110" s="31">
        <v>0</v>
      </c>
      <c r="X110" s="31">
        <v>0</v>
      </c>
      <c r="Y110" s="31">
        <v>0</v>
      </c>
      <c r="Z110" s="31">
        <v>0</v>
      </c>
      <c r="AA110" s="31">
        <v>0</v>
      </c>
      <c r="AB110" s="31">
        <v>0</v>
      </c>
      <c r="AC110" s="31">
        <v>0</v>
      </c>
      <c r="AD110" s="31">
        <v>0</v>
      </c>
      <c r="AE110" s="31">
        <v>0</v>
      </c>
      <c r="AF110" s="31">
        <v>0</v>
      </c>
      <c r="AG110" s="31">
        <v>0</v>
      </c>
      <c r="AH110" s="31">
        <v>0</v>
      </c>
      <c r="AI110" s="31">
        <v>0</v>
      </c>
      <c r="AJ110" s="31">
        <v>0</v>
      </c>
      <c r="AK110" s="31">
        <v>0</v>
      </c>
      <c r="AL110" s="35">
        <v>0</v>
      </c>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24" t="s">
        <v>138</v>
      </c>
      <c r="DF110" s="24" t="s">
        <v>143</v>
      </c>
      <c r="DG110" s="24" t="s">
        <v>143</v>
      </c>
      <c r="DH110" s="24" t="s">
        <v>143</v>
      </c>
      <c r="DI110" s="24" t="s">
        <v>138</v>
      </c>
      <c r="DJ110" s="24" t="s">
        <v>143</v>
      </c>
      <c r="DK110" s="24" t="s">
        <v>143</v>
      </c>
      <c r="DL110" s="24" t="s">
        <v>143</v>
      </c>
      <c r="DM110" s="35"/>
      <c r="DN110" s="36">
        <f t="shared" si="2"/>
        <v>110</v>
      </c>
      <c r="DO110" s="36" t="str">
        <f t="shared" si="3"/>
        <v>広報・広聴機能の一元化（再掲）</v>
      </c>
      <c r="DP110" s="37"/>
      <c r="DQ110" s="38"/>
      <c r="DR110" s="39" t="s">
        <v>144</v>
      </c>
      <c r="EE110" s="30" t="s">
        <v>145</v>
      </c>
      <c r="EF110" s="30" t="s">
        <v>145</v>
      </c>
      <c r="EG110" s="30"/>
      <c r="EH110" s="30"/>
      <c r="EI110" s="30" t="s">
        <v>762</v>
      </c>
      <c r="EJ110" s="30"/>
      <c r="EK110" s="30"/>
      <c r="EL110" s="30"/>
    </row>
    <row r="111" spans="1:142" ht="99.95" customHeight="1" x14ac:dyDescent="0.15">
      <c r="A111" s="31" t="s">
        <v>857</v>
      </c>
      <c r="B111" s="49" t="s">
        <v>847</v>
      </c>
      <c r="C111" s="33" t="s">
        <v>709</v>
      </c>
      <c r="D111" s="40" t="s">
        <v>710</v>
      </c>
      <c r="E111" s="31" t="s">
        <v>858</v>
      </c>
      <c r="F111" s="31" t="s">
        <v>225</v>
      </c>
      <c r="G111" s="31" t="s">
        <v>226</v>
      </c>
      <c r="H111" s="31" t="s">
        <v>587</v>
      </c>
      <c r="I111" s="31" t="s">
        <v>588</v>
      </c>
      <c r="J111" s="43"/>
      <c r="K111" s="43"/>
      <c r="L111" s="13"/>
      <c r="M111" s="43"/>
      <c r="N111" s="13"/>
      <c r="O111" s="43"/>
      <c r="P111" s="43"/>
      <c r="Q111" s="43"/>
      <c r="R111" s="43"/>
      <c r="S111" s="43"/>
      <c r="T111" s="43"/>
      <c r="U111" s="31" t="s">
        <v>589</v>
      </c>
      <c r="V111" s="31">
        <v>0</v>
      </c>
      <c r="W111" s="31" t="s">
        <v>141</v>
      </c>
      <c r="X111" s="31">
        <v>0</v>
      </c>
      <c r="Y111" s="31">
        <v>0</v>
      </c>
      <c r="Z111" s="31">
        <v>0</v>
      </c>
      <c r="AA111" s="31">
        <v>0</v>
      </c>
      <c r="AB111" s="31">
        <v>0</v>
      </c>
      <c r="AC111" s="31">
        <v>0</v>
      </c>
      <c r="AD111" s="31">
        <v>0</v>
      </c>
      <c r="AE111" s="31">
        <v>0</v>
      </c>
      <c r="AF111" s="31">
        <v>0</v>
      </c>
      <c r="AG111" s="31">
        <v>0</v>
      </c>
      <c r="AH111" s="31">
        <v>0</v>
      </c>
      <c r="AI111" s="31">
        <v>0</v>
      </c>
      <c r="AJ111" s="31">
        <v>0</v>
      </c>
      <c r="AK111" s="31">
        <v>0</v>
      </c>
      <c r="AL111" s="35">
        <v>0</v>
      </c>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24" t="s">
        <v>138</v>
      </c>
      <c r="DF111" s="24" t="s">
        <v>143</v>
      </c>
      <c r="DG111" s="24" t="s">
        <v>143</v>
      </c>
      <c r="DH111" s="24" t="s">
        <v>143</v>
      </c>
      <c r="DI111" s="24" t="s">
        <v>138</v>
      </c>
      <c r="DJ111" s="24" t="s">
        <v>143</v>
      </c>
      <c r="DK111" s="24" t="s">
        <v>143</v>
      </c>
      <c r="DL111" s="24" t="s">
        <v>143</v>
      </c>
      <c r="DM111" s="35"/>
      <c r="DN111" s="36">
        <f t="shared" si="2"/>
        <v>111</v>
      </c>
      <c r="DO111" s="36" t="str">
        <f t="shared" si="3"/>
        <v>公有財産の管理・運営に係る推進組織の新設（再掲）</v>
      </c>
      <c r="DP111" s="37"/>
      <c r="DQ111" s="38"/>
      <c r="DR111" s="39" t="s">
        <v>144</v>
      </c>
      <c r="EE111" s="47"/>
      <c r="EF111" s="47" t="s">
        <v>221</v>
      </c>
      <c r="EG111" s="47"/>
      <c r="EH111" s="47"/>
      <c r="EI111" s="47"/>
      <c r="EJ111" s="47"/>
      <c r="EK111" s="47"/>
      <c r="EL111" s="47" t="s">
        <v>859</v>
      </c>
    </row>
    <row r="112" spans="1:142" ht="99.95" customHeight="1" x14ac:dyDescent="0.15">
      <c r="A112" s="31" t="s">
        <v>860</v>
      </c>
      <c r="B112" s="32" t="s">
        <v>847</v>
      </c>
      <c r="C112" s="33" t="s">
        <v>709</v>
      </c>
      <c r="D112" s="40" t="s">
        <v>710</v>
      </c>
      <c r="E112" s="31" t="s">
        <v>861</v>
      </c>
      <c r="F112" s="31" t="s">
        <v>225</v>
      </c>
      <c r="G112" s="31" t="s">
        <v>323</v>
      </c>
      <c r="H112" s="31"/>
      <c r="I112" s="31" t="s">
        <v>324</v>
      </c>
      <c r="J112" s="43"/>
      <c r="K112" s="43"/>
      <c r="L112" s="13"/>
      <c r="M112" s="43"/>
      <c r="N112" s="13"/>
      <c r="O112" s="43"/>
      <c r="P112" s="43"/>
      <c r="Q112" s="43"/>
      <c r="R112" s="43"/>
      <c r="S112" s="43"/>
      <c r="T112" s="43"/>
      <c r="U112" s="31" t="s">
        <v>325</v>
      </c>
      <c r="V112" s="31" t="s">
        <v>141</v>
      </c>
      <c r="W112" s="31">
        <v>0</v>
      </c>
      <c r="X112" s="31">
        <v>0</v>
      </c>
      <c r="Y112" s="31">
        <v>0</v>
      </c>
      <c r="Z112" s="31">
        <v>0</v>
      </c>
      <c r="AA112" s="31" t="s">
        <v>326</v>
      </c>
      <c r="AB112" s="31" t="s">
        <v>141</v>
      </c>
      <c r="AC112" s="31">
        <v>0</v>
      </c>
      <c r="AD112" s="31">
        <v>0</v>
      </c>
      <c r="AE112" s="31">
        <v>0</v>
      </c>
      <c r="AF112" s="31">
        <v>0</v>
      </c>
      <c r="AG112" s="31">
        <v>0</v>
      </c>
      <c r="AH112" s="31">
        <v>0</v>
      </c>
      <c r="AI112" s="31">
        <v>0</v>
      </c>
      <c r="AJ112" s="31">
        <v>0</v>
      </c>
      <c r="AK112" s="31">
        <v>0</v>
      </c>
      <c r="AL112" s="35">
        <v>0</v>
      </c>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24" t="s">
        <v>138</v>
      </c>
      <c r="DF112" s="24" t="s">
        <v>143</v>
      </c>
      <c r="DG112" s="24" t="s">
        <v>143</v>
      </c>
      <c r="DH112" s="24" t="s">
        <v>143</v>
      </c>
      <c r="DI112" s="24" t="s">
        <v>138</v>
      </c>
      <c r="DJ112" s="24" t="s">
        <v>143</v>
      </c>
      <c r="DK112" s="24" t="s">
        <v>143</v>
      </c>
      <c r="DL112" s="24" t="s">
        <v>143</v>
      </c>
      <c r="DM112" s="35"/>
      <c r="DN112" s="36">
        <f t="shared" si="2"/>
        <v>112</v>
      </c>
      <c r="DO112" s="36" t="str">
        <f t="shared" si="3"/>
        <v>情報戦略の推進体制の構築（再掲）</v>
      </c>
      <c r="DP112" s="37"/>
      <c r="DQ112" s="38"/>
      <c r="DR112" s="39" t="s">
        <v>144</v>
      </c>
      <c r="EE112" s="30" t="s">
        <v>145</v>
      </c>
      <c r="EF112" s="30" t="s">
        <v>145</v>
      </c>
      <c r="EG112" s="30"/>
      <c r="EH112" s="30"/>
      <c r="EI112" s="30" t="s">
        <v>762</v>
      </c>
      <c r="EJ112" s="30"/>
      <c r="EK112" s="30"/>
      <c r="EL112" s="30"/>
    </row>
    <row r="113" spans="1:143" ht="99.95" customHeight="1" x14ac:dyDescent="0.15">
      <c r="A113" s="31" t="s">
        <v>862</v>
      </c>
      <c r="B113" s="49" t="s">
        <v>847</v>
      </c>
      <c r="C113" s="33" t="s">
        <v>709</v>
      </c>
      <c r="D113" s="31" t="s">
        <v>710</v>
      </c>
      <c r="E113" s="31" t="s">
        <v>863</v>
      </c>
      <c r="F113" s="31" t="s">
        <v>298</v>
      </c>
      <c r="G113" s="31" t="s">
        <v>599</v>
      </c>
      <c r="H113" s="31"/>
      <c r="I113" s="31" t="s">
        <v>600</v>
      </c>
      <c r="J113" s="34" t="s">
        <v>601</v>
      </c>
      <c r="K113" s="34" t="s">
        <v>411</v>
      </c>
      <c r="L113" s="29" t="s">
        <v>388</v>
      </c>
      <c r="M113" s="34" t="s">
        <v>602</v>
      </c>
      <c r="N113" s="29" t="s">
        <v>603</v>
      </c>
      <c r="O113" s="34" t="s">
        <v>138</v>
      </c>
      <c r="P113" s="34" t="s">
        <v>138</v>
      </c>
      <c r="Q113" s="34" t="s">
        <v>138</v>
      </c>
      <c r="R113" s="34" t="s">
        <v>138</v>
      </c>
      <c r="S113" s="34" t="s">
        <v>138</v>
      </c>
      <c r="T113" s="34" t="s">
        <v>138</v>
      </c>
      <c r="U113" s="31" t="s">
        <v>598</v>
      </c>
      <c r="V113" s="31">
        <v>0</v>
      </c>
      <c r="W113" s="31" t="s">
        <v>141</v>
      </c>
      <c r="X113" s="31">
        <v>0</v>
      </c>
      <c r="Y113" s="31">
        <v>0</v>
      </c>
      <c r="Z113" s="31">
        <v>0</v>
      </c>
      <c r="AA113" s="31">
        <v>0</v>
      </c>
      <c r="AB113" s="31">
        <v>0</v>
      </c>
      <c r="AC113" s="31">
        <v>0</v>
      </c>
      <c r="AD113" s="31">
        <v>0</v>
      </c>
      <c r="AE113" s="31">
        <v>0</v>
      </c>
      <c r="AF113" s="31">
        <v>0</v>
      </c>
      <c r="AG113" s="31">
        <v>0</v>
      </c>
      <c r="AH113" s="31">
        <v>0</v>
      </c>
      <c r="AI113" s="31">
        <v>0</v>
      </c>
      <c r="AJ113" s="31">
        <v>0</v>
      </c>
      <c r="AK113" s="31">
        <v>0</v>
      </c>
      <c r="AL113" s="35">
        <v>0</v>
      </c>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24" t="s">
        <v>138</v>
      </c>
      <c r="DF113" s="24" t="s">
        <v>143</v>
      </c>
      <c r="DG113" s="24" t="s">
        <v>143</v>
      </c>
      <c r="DH113" s="24" t="s">
        <v>143</v>
      </c>
      <c r="DI113" s="24" t="s">
        <v>138</v>
      </c>
      <c r="DJ113" s="24" t="s">
        <v>143</v>
      </c>
      <c r="DK113" s="24" t="s">
        <v>143</v>
      </c>
      <c r="DL113" s="24" t="s">
        <v>143</v>
      </c>
      <c r="DM113" s="35"/>
      <c r="DN113" s="36">
        <f t="shared" si="2"/>
        <v>113</v>
      </c>
      <c r="DO113" s="36" t="str">
        <f t="shared" si="3"/>
        <v>健康増進センターの廃止（再掲）</v>
      </c>
      <c r="DP113" s="37"/>
      <c r="DQ113" s="38"/>
      <c r="DR113" s="39" t="s">
        <v>144</v>
      </c>
      <c r="DW113" s="29" t="s">
        <v>388</v>
      </c>
      <c r="DX113" s="29" t="s">
        <v>603</v>
      </c>
      <c r="EE113" s="47"/>
      <c r="EF113" s="30" t="s">
        <v>470</v>
      </c>
      <c r="EG113" s="47" t="s">
        <v>859</v>
      </c>
      <c r="EH113" s="47"/>
      <c r="EI113" s="47"/>
      <c r="EJ113" s="47"/>
      <c r="EK113" s="47"/>
      <c r="EL113" s="47"/>
    </row>
    <row r="114" spans="1:143" s="13" customFormat="1" ht="99.95" customHeight="1" x14ac:dyDescent="0.15">
      <c r="A114" s="40" t="s">
        <v>864</v>
      </c>
      <c r="B114" s="48" t="s">
        <v>847</v>
      </c>
      <c r="C114" s="33" t="s">
        <v>709</v>
      </c>
      <c r="D114" s="31" t="s">
        <v>748</v>
      </c>
      <c r="E114" s="40" t="s">
        <v>865</v>
      </c>
      <c r="F114" s="40" t="s">
        <v>208</v>
      </c>
      <c r="G114" s="40" t="s">
        <v>263</v>
      </c>
      <c r="H114" s="40" t="s">
        <v>264</v>
      </c>
      <c r="I114" s="40" t="s">
        <v>265</v>
      </c>
      <c r="J114" s="43" t="s">
        <v>266</v>
      </c>
      <c r="K114" s="43">
        <v>0</v>
      </c>
      <c r="L114" s="13" t="s">
        <v>167</v>
      </c>
      <c r="M114" s="43">
        <v>48</v>
      </c>
      <c r="N114" s="13" t="s">
        <v>168</v>
      </c>
      <c r="O114" s="34" t="s">
        <v>138</v>
      </c>
      <c r="P114" s="34" t="s">
        <v>138</v>
      </c>
      <c r="Q114" s="34" t="s">
        <v>138</v>
      </c>
      <c r="R114" s="34" t="s">
        <v>138</v>
      </c>
      <c r="S114" s="34" t="s">
        <v>138</v>
      </c>
      <c r="T114" s="34" t="s">
        <v>138</v>
      </c>
      <c r="U114" s="40" t="s">
        <v>267</v>
      </c>
      <c r="V114" s="40" t="s">
        <v>141</v>
      </c>
      <c r="W114" s="40" t="s">
        <v>141</v>
      </c>
      <c r="X114" s="40" t="s">
        <v>142</v>
      </c>
      <c r="Y114" s="40" t="s">
        <v>142</v>
      </c>
      <c r="Z114" s="40">
        <v>0</v>
      </c>
      <c r="AA114" s="40" t="s">
        <v>268</v>
      </c>
      <c r="AB114" s="40" t="s">
        <v>141</v>
      </c>
      <c r="AC114" s="40" t="s">
        <v>142</v>
      </c>
      <c r="AD114" s="40" t="s">
        <v>142</v>
      </c>
      <c r="AE114" s="40" t="s">
        <v>142</v>
      </c>
      <c r="AF114" s="40">
        <v>0</v>
      </c>
      <c r="AG114" s="40">
        <v>0</v>
      </c>
      <c r="AH114" s="40">
        <v>0</v>
      </c>
      <c r="AI114" s="40">
        <v>0</v>
      </c>
      <c r="AJ114" s="40">
        <v>0</v>
      </c>
      <c r="AK114" s="40">
        <v>0</v>
      </c>
      <c r="AL114" s="44">
        <v>0</v>
      </c>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25" t="s">
        <v>138</v>
      </c>
      <c r="DF114" s="25" t="s">
        <v>143</v>
      </c>
      <c r="DG114" s="25" t="s">
        <v>143</v>
      </c>
      <c r="DH114" s="25" t="s">
        <v>143</v>
      </c>
      <c r="DI114" s="25" t="s">
        <v>138</v>
      </c>
      <c r="DJ114" s="25" t="s">
        <v>143</v>
      </c>
      <c r="DK114" s="25" t="s">
        <v>143</v>
      </c>
      <c r="DL114" s="25" t="s">
        <v>143</v>
      </c>
      <c r="DM114" s="44"/>
      <c r="DN114" s="39">
        <f t="shared" si="2"/>
        <v>114</v>
      </c>
      <c r="DO114" s="39" t="str">
        <f t="shared" si="3"/>
        <v>区役所における広報・広聴機能の充実（再掲）</v>
      </c>
      <c r="DP114" s="45"/>
      <c r="DQ114" s="46"/>
      <c r="DR114" s="39" t="s">
        <v>144</v>
      </c>
      <c r="DW114" s="13" t="s">
        <v>167</v>
      </c>
      <c r="DX114" s="13" t="s">
        <v>168</v>
      </c>
      <c r="EE114" s="30" t="s">
        <v>145</v>
      </c>
      <c r="EF114" s="30" t="s">
        <v>145</v>
      </c>
      <c r="EG114" s="30"/>
      <c r="EH114" s="30"/>
      <c r="EI114" s="30" t="s">
        <v>762</v>
      </c>
      <c r="EJ114" s="30"/>
      <c r="EK114" s="30"/>
      <c r="EL114" s="30"/>
    </row>
    <row r="115" spans="1:143" ht="99.95" customHeight="1" x14ac:dyDescent="0.15">
      <c r="A115" s="31" t="s">
        <v>866</v>
      </c>
      <c r="B115" s="32" t="s">
        <v>847</v>
      </c>
      <c r="C115" s="33" t="s">
        <v>770</v>
      </c>
      <c r="D115" s="31" t="s">
        <v>805</v>
      </c>
      <c r="E115" s="31" t="s">
        <v>867</v>
      </c>
      <c r="F115" s="31" t="s">
        <v>225</v>
      </c>
      <c r="G115" s="31" t="s">
        <v>281</v>
      </c>
      <c r="H115" s="31"/>
      <c r="I115" s="31" t="s">
        <v>282</v>
      </c>
      <c r="J115" s="34" t="s">
        <v>283</v>
      </c>
      <c r="K115" s="34" t="s">
        <v>284</v>
      </c>
      <c r="L115" s="29" t="s">
        <v>278</v>
      </c>
      <c r="M115" s="34" t="s">
        <v>285</v>
      </c>
      <c r="N115" s="29" t="s">
        <v>168</v>
      </c>
      <c r="O115" s="34" t="s">
        <v>138</v>
      </c>
      <c r="P115" s="34" t="s">
        <v>138</v>
      </c>
      <c r="Q115" s="34" t="s">
        <v>138</v>
      </c>
      <c r="R115" s="34" t="s">
        <v>138</v>
      </c>
      <c r="S115" s="34" t="s">
        <v>138</v>
      </c>
      <c r="T115" s="34" t="s">
        <v>138</v>
      </c>
      <c r="U115" s="31" t="s">
        <v>280</v>
      </c>
      <c r="V115" s="31" t="s">
        <v>141</v>
      </c>
      <c r="W115" s="31" t="s">
        <v>142</v>
      </c>
      <c r="X115" s="31" t="s">
        <v>142</v>
      </c>
      <c r="Y115" s="31" t="s">
        <v>142</v>
      </c>
      <c r="Z115" s="31">
        <v>0</v>
      </c>
      <c r="AA115" s="31" t="s">
        <v>286</v>
      </c>
      <c r="AB115" s="31">
        <v>0</v>
      </c>
      <c r="AC115" s="31" t="s">
        <v>141</v>
      </c>
      <c r="AD115" s="31">
        <v>0</v>
      </c>
      <c r="AE115" s="31">
        <v>0</v>
      </c>
      <c r="AF115" s="31">
        <v>0</v>
      </c>
      <c r="AG115" s="31">
        <v>0</v>
      </c>
      <c r="AH115" s="31">
        <v>0</v>
      </c>
      <c r="AI115" s="31">
        <v>0</v>
      </c>
      <c r="AJ115" s="31">
        <v>0</v>
      </c>
      <c r="AK115" s="31">
        <v>0</v>
      </c>
      <c r="AL115" s="35">
        <v>0</v>
      </c>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24" t="s">
        <v>138</v>
      </c>
      <c r="DF115" s="24" t="s">
        <v>143</v>
      </c>
      <c r="DG115" s="24" t="s">
        <v>143</v>
      </c>
      <c r="DH115" s="24" t="s">
        <v>143</v>
      </c>
      <c r="DI115" s="24" t="s">
        <v>138</v>
      </c>
      <c r="DJ115" s="24" t="s">
        <v>143</v>
      </c>
      <c r="DK115" s="24" t="s">
        <v>143</v>
      </c>
      <c r="DL115" s="24" t="s">
        <v>143</v>
      </c>
      <c r="DM115" s="35"/>
      <c r="DN115" s="36">
        <f t="shared" si="2"/>
        <v>115</v>
      </c>
      <c r="DO115" s="36" t="str">
        <f t="shared" si="3"/>
        <v>接遇研修の充実（再掲）</v>
      </c>
      <c r="DP115" s="37"/>
      <c r="DQ115" s="38"/>
      <c r="DR115" s="39" t="s">
        <v>144</v>
      </c>
      <c r="DW115" s="29" t="s">
        <v>278</v>
      </c>
      <c r="DX115" s="29" t="s">
        <v>168</v>
      </c>
      <c r="EC115" s="15">
        <v>2</v>
      </c>
      <c r="ED115" s="15">
        <v>1</v>
      </c>
      <c r="EE115" s="30" t="s">
        <v>157</v>
      </c>
      <c r="EF115" s="30" t="s">
        <v>191</v>
      </c>
      <c r="EG115" s="30" t="s">
        <v>762</v>
      </c>
      <c r="EH115" s="30"/>
      <c r="EI115" s="30"/>
      <c r="EJ115" s="30"/>
      <c r="EK115" s="30"/>
      <c r="EL115" s="30"/>
    </row>
    <row r="116" spans="1:143" x14ac:dyDescent="0.15">
      <c r="EG116" s="29">
        <f>COUNTIF(EG3:EG115,"○")</f>
        <v>22</v>
      </c>
      <c r="EH116" s="29">
        <f t="shared" ref="EH116:EL116" si="4">COUNTIF(EH3:EH115,"○")</f>
        <v>2</v>
      </c>
      <c r="EI116" s="29">
        <f t="shared" si="4"/>
        <v>22</v>
      </c>
      <c r="EJ116" s="29">
        <f t="shared" si="4"/>
        <v>4</v>
      </c>
      <c r="EK116" s="29">
        <f t="shared" si="4"/>
        <v>9</v>
      </c>
      <c r="EL116" s="29">
        <f t="shared" si="4"/>
        <v>44</v>
      </c>
      <c r="EM116" s="29">
        <f>SUM(EG116:EL116)</f>
        <v>103</v>
      </c>
    </row>
  </sheetData>
  <autoFilter ref="A2:EM116"/>
  <phoneticPr fontId="1"/>
  <conditionalFormatting sqref="AT3:AW3 BF3:BI3 BL3:BO3 V3:Y3 AB3:AE3 AH3:AK3 AN3:AQ3">
    <cfRule type="expression" dxfId="1" priority="1" stopIfTrue="1">
      <formula>V3=2</formula>
    </cfRule>
    <cfRule type="expression" dxfId="0" priority="2" stopIfTrue="1">
      <formula>V3=1</formula>
    </cfRule>
    <cfRule type="expression" priority="3" stopIfTrue="1">
      <formula>V3=0</formula>
    </cfRule>
  </conditionalFormatting>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26"/>
  <sheetViews>
    <sheetView workbookViewId="0">
      <selection activeCell="A29" sqref="A29"/>
    </sheetView>
  </sheetViews>
  <sheetFormatPr defaultRowHeight="13.5" x14ac:dyDescent="0.15"/>
  <cols>
    <col min="1" max="1" width="50.87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x14ac:dyDescent="0.15">
      <c r="A3" s="57" t="s">
        <v>888</v>
      </c>
      <c r="B3" t="s">
        <v>945</v>
      </c>
    </row>
    <row r="4" spans="1:2" x14ac:dyDescent="0.15">
      <c r="A4" s="58" t="s">
        <v>868</v>
      </c>
      <c r="B4" s="60">
        <v>12</v>
      </c>
    </row>
    <row r="5" spans="1:2" x14ac:dyDescent="0.15">
      <c r="A5" s="59" t="s">
        <v>871</v>
      </c>
      <c r="B5" s="60">
        <v>6</v>
      </c>
    </row>
    <row r="6" spans="1:2" x14ac:dyDescent="0.15">
      <c r="A6" s="59" t="s">
        <v>891</v>
      </c>
      <c r="B6" s="60">
        <v>6</v>
      </c>
    </row>
    <row r="7" spans="1:2" x14ac:dyDescent="0.15">
      <c r="A7" s="58" t="s">
        <v>875</v>
      </c>
      <c r="B7" s="60">
        <v>21</v>
      </c>
    </row>
    <row r="8" spans="1:2" x14ac:dyDescent="0.15">
      <c r="A8" s="59" t="s">
        <v>876</v>
      </c>
      <c r="B8" s="60">
        <v>4</v>
      </c>
    </row>
    <row r="9" spans="1:2" x14ac:dyDescent="0.15">
      <c r="A9" s="59" t="s">
        <v>879</v>
      </c>
      <c r="B9" s="60">
        <v>4</v>
      </c>
    </row>
    <row r="10" spans="1:2" x14ac:dyDescent="0.15">
      <c r="A10" s="59" t="s">
        <v>893</v>
      </c>
      <c r="B10" s="60">
        <v>7</v>
      </c>
    </row>
    <row r="11" spans="1:2" x14ac:dyDescent="0.15">
      <c r="A11" s="59" t="s">
        <v>895</v>
      </c>
      <c r="B11" s="60">
        <v>6</v>
      </c>
    </row>
    <row r="12" spans="1:2" x14ac:dyDescent="0.15">
      <c r="A12" s="58" t="s">
        <v>880</v>
      </c>
      <c r="B12" s="60">
        <v>26</v>
      </c>
    </row>
    <row r="13" spans="1:2" x14ac:dyDescent="0.15">
      <c r="A13" s="59" t="s">
        <v>881</v>
      </c>
      <c r="B13" s="60">
        <v>8</v>
      </c>
    </row>
    <row r="14" spans="1:2" x14ac:dyDescent="0.15">
      <c r="A14" s="59" t="s">
        <v>882</v>
      </c>
      <c r="B14" s="60">
        <v>7</v>
      </c>
    </row>
    <row r="15" spans="1:2" x14ac:dyDescent="0.15">
      <c r="A15" s="59" t="s">
        <v>883</v>
      </c>
      <c r="B15" s="60">
        <v>3</v>
      </c>
    </row>
    <row r="16" spans="1:2" x14ac:dyDescent="0.15">
      <c r="A16" s="59" t="s">
        <v>884</v>
      </c>
      <c r="B16" s="60">
        <v>4</v>
      </c>
    </row>
    <row r="17" spans="1:2" x14ac:dyDescent="0.15">
      <c r="A17" s="59" t="s">
        <v>920</v>
      </c>
      <c r="B17" s="60">
        <v>1</v>
      </c>
    </row>
    <row r="18" spans="1:2" x14ac:dyDescent="0.15">
      <c r="A18" s="59" t="s">
        <v>921</v>
      </c>
      <c r="B18" s="60">
        <v>3</v>
      </c>
    </row>
    <row r="19" spans="1:2" x14ac:dyDescent="0.15">
      <c r="A19" s="58" t="s">
        <v>885</v>
      </c>
      <c r="B19" s="60">
        <v>9</v>
      </c>
    </row>
    <row r="20" spans="1:2" x14ac:dyDescent="0.15">
      <c r="A20" s="59" t="s">
        <v>886</v>
      </c>
      <c r="B20" s="60">
        <v>7</v>
      </c>
    </row>
    <row r="21" spans="1:2" x14ac:dyDescent="0.15">
      <c r="A21" s="59" t="s">
        <v>887</v>
      </c>
      <c r="B21" s="60">
        <v>1</v>
      </c>
    </row>
    <row r="22" spans="1:2" x14ac:dyDescent="0.15">
      <c r="A22" s="59" t="s">
        <v>897</v>
      </c>
      <c r="B22" s="60">
        <v>1</v>
      </c>
    </row>
    <row r="23" spans="1:2" x14ac:dyDescent="0.15">
      <c r="A23" s="58" t="s">
        <v>870</v>
      </c>
      <c r="B23" s="60">
        <v>8</v>
      </c>
    </row>
    <row r="24" spans="1:2" x14ac:dyDescent="0.15">
      <c r="A24" s="59" t="s">
        <v>890</v>
      </c>
      <c r="B24" s="60">
        <v>4</v>
      </c>
    </row>
    <row r="25" spans="1:2" x14ac:dyDescent="0.15">
      <c r="A25" s="59" t="s">
        <v>898</v>
      </c>
      <c r="B25" s="60">
        <v>4</v>
      </c>
    </row>
    <row r="26" spans="1:2" x14ac:dyDescent="0.15">
      <c r="A26" s="58" t="s">
        <v>889</v>
      </c>
      <c r="B26" s="60">
        <v>76</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K20"/>
  <sheetViews>
    <sheetView showGridLines="0" workbookViewId="0">
      <selection activeCell="B2" sqref="B2:K20"/>
    </sheetView>
  </sheetViews>
  <sheetFormatPr defaultRowHeight="13.5" x14ac:dyDescent="0.15"/>
  <cols>
    <col min="2" max="3" width="5.625" customWidth="1"/>
    <col min="4" max="4" width="17" customWidth="1"/>
    <col min="5" max="6" width="5.625" hidden="1" customWidth="1"/>
    <col min="7" max="8" width="5.625" customWidth="1"/>
    <col min="9" max="11" width="11.625" customWidth="1"/>
  </cols>
  <sheetData>
    <row r="2" spans="2:11" ht="37.5" customHeight="1" x14ac:dyDescent="0.15">
      <c r="B2" s="414" t="s">
        <v>965</v>
      </c>
      <c r="C2" s="415"/>
      <c r="D2" s="415"/>
      <c r="E2" s="414" t="s">
        <v>966</v>
      </c>
      <c r="F2" s="415"/>
      <c r="G2" s="414" t="s">
        <v>1074</v>
      </c>
      <c r="H2" s="415"/>
      <c r="I2" s="414" t="s">
        <v>967</v>
      </c>
      <c r="J2" s="416"/>
      <c r="K2" s="415"/>
    </row>
    <row r="3" spans="2:11" ht="15.95" customHeight="1" x14ac:dyDescent="0.15">
      <c r="B3" s="417" t="s">
        <v>968</v>
      </c>
      <c r="C3" s="418"/>
      <c r="D3" s="418"/>
      <c r="E3" s="419">
        <v>12</v>
      </c>
      <c r="F3" s="420"/>
      <c r="G3" s="427">
        <v>12</v>
      </c>
      <c r="H3" s="428"/>
      <c r="I3" s="421" t="s">
        <v>969</v>
      </c>
      <c r="J3" s="422"/>
      <c r="K3" s="423"/>
    </row>
    <row r="4" spans="2:11" ht="15.95" customHeight="1" x14ac:dyDescent="0.15">
      <c r="B4" s="417"/>
      <c r="C4" s="418"/>
      <c r="D4" s="418"/>
      <c r="E4" s="419"/>
      <c r="F4" s="420"/>
      <c r="G4" s="440" t="s">
        <v>1109</v>
      </c>
      <c r="H4" s="441"/>
      <c r="I4" s="424" t="s">
        <v>970</v>
      </c>
      <c r="J4" s="425"/>
      <c r="K4" s="426"/>
    </row>
    <row r="5" spans="2:11" ht="15.95" customHeight="1" x14ac:dyDescent="0.15">
      <c r="B5" s="417" t="s">
        <v>971</v>
      </c>
      <c r="C5" s="418"/>
      <c r="D5" s="418"/>
      <c r="E5" s="427">
        <v>22</v>
      </c>
      <c r="F5" s="428"/>
      <c r="G5" s="427">
        <v>22</v>
      </c>
      <c r="H5" s="428"/>
      <c r="I5" s="421" t="s">
        <v>972</v>
      </c>
      <c r="J5" s="422"/>
      <c r="K5" s="423"/>
    </row>
    <row r="6" spans="2:11" ht="15.95" customHeight="1" x14ac:dyDescent="0.15">
      <c r="B6" s="417"/>
      <c r="C6" s="418"/>
      <c r="D6" s="418"/>
      <c r="E6" s="429" t="s">
        <v>987</v>
      </c>
      <c r="F6" s="430"/>
      <c r="G6" s="429" t="s">
        <v>1110</v>
      </c>
      <c r="H6" s="430"/>
      <c r="I6" s="431" t="s">
        <v>974</v>
      </c>
      <c r="J6" s="432"/>
      <c r="K6" s="433"/>
    </row>
    <row r="7" spans="2:11" ht="15.95" customHeight="1" x14ac:dyDescent="0.15">
      <c r="B7" s="417"/>
      <c r="C7" s="418"/>
      <c r="D7" s="418"/>
      <c r="E7" s="88"/>
      <c r="F7" s="79"/>
      <c r="G7" s="88"/>
      <c r="H7" s="79"/>
      <c r="I7" s="431" t="s">
        <v>975</v>
      </c>
      <c r="J7" s="432"/>
      <c r="K7" s="433"/>
    </row>
    <row r="8" spans="2:11" ht="15.95" customHeight="1" x14ac:dyDescent="0.15">
      <c r="B8" s="417"/>
      <c r="C8" s="418"/>
      <c r="D8" s="418"/>
      <c r="E8" s="89"/>
      <c r="F8" s="80"/>
      <c r="G8" s="89"/>
      <c r="H8" s="80"/>
      <c r="I8" s="424" t="s">
        <v>976</v>
      </c>
      <c r="J8" s="425"/>
      <c r="K8" s="426"/>
    </row>
    <row r="9" spans="2:11" ht="15.95" customHeight="1" x14ac:dyDescent="0.15">
      <c r="B9" s="417" t="s">
        <v>977</v>
      </c>
      <c r="C9" s="418"/>
      <c r="D9" s="418"/>
      <c r="E9" s="438">
        <v>28</v>
      </c>
      <c r="F9" s="439"/>
      <c r="G9" s="438">
        <v>28</v>
      </c>
      <c r="H9" s="439"/>
      <c r="I9" s="421" t="s">
        <v>978</v>
      </c>
      <c r="J9" s="422"/>
      <c r="K9" s="423"/>
    </row>
    <row r="10" spans="2:11" ht="15.95" customHeight="1" x14ac:dyDescent="0.15">
      <c r="B10" s="417"/>
      <c r="C10" s="418"/>
      <c r="D10" s="418"/>
      <c r="E10" s="429" t="s">
        <v>973</v>
      </c>
      <c r="F10" s="430"/>
      <c r="G10" s="429" t="s">
        <v>1111</v>
      </c>
      <c r="H10" s="430"/>
      <c r="I10" s="431" t="s">
        <v>979</v>
      </c>
      <c r="J10" s="432"/>
      <c r="K10" s="433"/>
    </row>
    <row r="11" spans="2:11" ht="15.95" customHeight="1" x14ac:dyDescent="0.15">
      <c r="B11" s="417"/>
      <c r="C11" s="418"/>
      <c r="D11" s="418"/>
      <c r="E11" s="88"/>
      <c r="F11" s="79"/>
      <c r="G11" s="88"/>
      <c r="H11" s="79"/>
      <c r="I11" s="431" t="s">
        <v>980</v>
      </c>
      <c r="J11" s="432"/>
      <c r="K11" s="433"/>
    </row>
    <row r="12" spans="2:11" ht="15.95" customHeight="1" x14ac:dyDescent="0.15">
      <c r="B12" s="417"/>
      <c r="C12" s="418"/>
      <c r="D12" s="418"/>
      <c r="E12" s="89"/>
      <c r="F12" s="80"/>
      <c r="G12" s="89"/>
      <c r="H12" s="80"/>
      <c r="I12" s="424" t="s">
        <v>981</v>
      </c>
      <c r="J12" s="425"/>
      <c r="K12" s="426"/>
    </row>
    <row r="13" spans="2:11" ht="15.95" customHeight="1" x14ac:dyDescent="0.15">
      <c r="B13" s="417" t="s">
        <v>982</v>
      </c>
      <c r="C13" s="418"/>
      <c r="D13" s="418"/>
      <c r="E13" s="427">
        <v>12</v>
      </c>
      <c r="F13" s="428"/>
      <c r="G13" s="427">
        <v>12</v>
      </c>
      <c r="H13" s="428"/>
      <c r="I13" s="421" t="s">
        <v>983</v>
      </c>
      <c r="J13" s="422"/>
      <c r="K13" s="423"/>
    </row>
    <row r="14" spans="2:11" ht="15.95" customHeight="1" x14ac:dyDescent="0.15">
      <c r="B14" s="417"/>
      <c r="C14" s="418"/>
      <c r="D14" s="418"/>
      <c r="E14" s="429" t="s">
        <v>995</v>
      </c>
      <c r="F14" s="430"/>
      <c r="G14" s="429" t="s">
        <v>995</v>
      </c>
      <c r="H14" s="430"/>
      <c r="I14" s="424" t="s">
        <v>984</v>
      </c>
      <c r="J14" s="425"/>
      <c r="K14" s="426"/>
    </row>
    <row r="15" spans="2:11" ht="15.95" customHeight="1" x14ac:dyDescent="0.15">
      <c r="B15" s="417" t="s">
        <v>985</v>
      </c>
      <c r="C15" s="418"/>
      <c r="D15" s="418"/>
      <c r="E15" s="427">
        <v>9</v>
      </c>
      <c r="F15" s="428"/>
      <c r="G15" s="427">
        <v>9</v>
      </c>
      <c r="H15" s="428"/>
      <c r="I15" s="421" t="s">
        <v>986</v>
      </c>
      <c r="J15" s="422"/>
      <c r="K15" s="423"/>
    </row>
    <row r="16" spans="2:11" ht="15.95" customHeight="1" x14ac:dyDescent="0.15">
      <c r="B16" s="417"/>
      <c r="C16" s="418"/>
      <c r="D16" s="418"/>
      <c r="E16" s="429" t="s">
        <v>987</v>
      </c>
      <c r="F16" s="430"/>
      <c r="G16" s="429" t="s">
        <v>987</v>
      </c>
      <c r="H16" s="430"/>
      <c r="I16" s="424" t="s">
        <v>988</v>
      </c>
      <c r="J16" s="425"/>
      <c r="K16" s="426"/>
    </row>
    <row r="17" spans="2:11" ht="15.95" customHeight="1" x14ac:dyDescent="0.15">
      <c r="B17" s="434" t="s">
        <v>989</v>
      </c>
      <c r="C17" s="435"/>
      <c r="D17" s="358"/>
      <c r="E17" s="438">
        <v>76</v>
      </c>
      <c r="F17" s="439"/>
      <c r="G17" s="427">
        <v>76</v>
      </c>
      <c r="H17" s="428"/>
      <c r="I17" s="81"/>
      <c r="J17" s="81"/>
      <c r="K17" s="81"/>
    </row>
    <row r="18" spans="2:11" ht="15.95" customHeight="1" x14ac:dyDescent="0.15">
      <c r="B18" s="436"/>
      <c r="C18" s="437"/>
      <c r="D18" s="360"/>
      <c r="E18" s="359"/>
      <c r="F18" s="360"/>
      <c r="G18" s="440" t="s">
        <v>1112</v>
      </c>
      <c r="H18" s="441"/>
      <c r="I18" s="81"/>
      <c r="J18" s="81"/>
      <c r="K18" s="81"/>
    </row>
    <row r="20" spans="2:11" x14ac:dyDescent="0.15">
      <c r="B20" t="s">
        <v>990</v>
      </c>
    </row>
  </sheetData>
  <mergeCells count="46">
    <mergeCell ref="B17:D18"/>
    <mergeCell ref="E17:F18"/>
    <mergeCell ref="G3:H3"/>
    <mergeCell ref="G4:H4"/>
    <mergeCell ref="G17:H17"/>
    <mergeCell ref="G18:H18"/>
    <mergeCell ref="B15:D16"/>
    <mergeCell ref="E15:F15"/>
    <mergeCell ref="G15:H15"/>
    <mergeCell ref="B9:D12"/>
    <mergeCell ref="E9:F9"/>
    <mergeCell ref="G9:H9"/>
    <mergeCell ref="I15:K15"/>
    <mergeCell ref="E16:F16"/>
    <mergeCell ref="G16:H16"/>
    <mergeCell ref="I16:K16"/>
    <mergeCell ref="B13:D14"/>
    <mergeCell ref="E13:F13"/>
    <mergeCell ref="G13:H13"/>
    <mergeCell ref="I13:K13"/>
    <mergeCell ref="E14:F14"/>
    <mergeCell ref="G14:H14"/>
    <mergeCell ref="I14:K14"/>
    <mergeCell ref="I12:K12"/>
    <mergeCell ref="B5:D8"/>
    <mergeCell ref="E5:F5"/>
    <mergeCell ref="G5:H5"/>
    <mergeCell ref="I5:K5"/>
    <mergeCell ref="E6:F6"/>
    <mergeCell ref="G6:H6"/>
    <mergeCell ref="I6:K6"/>
    <mergeCell ref="I7:K7"/>
    <mergeCell ref="I8:K8"/>
    <mergeCell ref="I9:K9"/>
    <mergeCell ref="E10:F10"/>
    <mergeCell ref="G10:H10"/>
    <mergeCell ref="I10:K10"/>
    <mergeCell ref="I11:K11"/>
    <mergeCell ref="B2:D2"/>
    <mergeCell ref="E2:F2"/>
    <mergeCell ref="G2:H2"/>
    <mergeCell ref="I2:K2"/>
    <mergeCell ref="B3:D4"/>
    <mergeCell ref="E3:F4"/>
    <mergeCell ref="I3:K3"/>
    <mergeCell ref="I4:K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31"/>
  <sheetViews>
    <sheetView view="pageBreakPreview" topLeftCell="A22" zoomScaleNormal="100" zoomScaleSheetLayoutView="100" workbookViewId="0">
      <selection activeCell="G12" sqref="G12"/>
    </sheetView>
  </sheetViews>
  <sheetFormatPr defaultRowHeight="13.5" x14ac:dyDescent="0.15"/>
  <cols>
    <col min="1" max="1" width="2.375" style="154" customWidth="1"/>
    <col min="2" max="2" width="26.125" style="154" customWidth="1"/>
    <col min="3" max="3" width="8.625" style="154" customWidth="1"/>
    <col min="4" max="4" width="7.625" style="62" customWidth="1"/>
    <col min="5" max="5" width="30.625" style="154" customWidth="1"/>
    <col min="6" max="6" width="7.625" style="62" customWidth="1"/>
    <col min="7" max="7" width="30.625" style="154" customWidth="1"/>
    <col min="8" max="8" width="30.625" style="154" hidden="1" customWidth="1"/>
    <col min="9" max="9" width="8.625" style="62" hidden="1" customWidth="1"/>
    <col min="10" max="10" width="2.5" style="154" hidden="1" customWidth="1"/>
    <col min="11" max="11" width="2.125" style="62" hidden="1" customWidth="1"/>
    <col min="12" max="12" width="0.875" style="154" hidden="1" customWidth="1"/>
    <col min="13" max="16" width="0" style="154" hidden="1" customWidth="1"/>
    <col min="17" max="16384" width="9" style="154"/>
  </cols>
  <sheetData>
    <row r="1" spans="1:12" ht="45" customHeight="1" x14ac:dyDescent="0.15">
      <c r="A1" s="161" t="s">
        <v>1211</v>
      </c>
      <c r="G1" s="217" t="s">
        <v>1212</v>
      </c>
      <c r="L1" s="160" t="s">
        <v>1212</v>
      </c>
    </row>
    <row r="2" spans="1:12" ht="12.75" customHeight="1" x14ac:dyDescent="0.15">
      <c r="A2" s="324" t="s">
        <v>901</v>
      </c>
      <c r="B2" s="325"/>
      <c r="C2" s="329" t="s">
        <v>1075</v>
      </c>
      <c r="D2" s="197"/>
      <c r="E2" s="197"/>
      <c r="F2" s="199"/>
      <c r="G2" s="200"/>
      <c r="H2" s="199"/>
      <c r="I2" s="199"/>
      <c r="J2" s="199"/>
      <c r="K2" s="199"/>
      <c r="L2" s="200"/>
    </row>
    <row r="3" spans="1:12" ht="20.100000000000001" customHeight="1" x14ac:dyDescent="0.15">
      <c r="A3" s="326"/>
      <c r="B3" s="327"/>
      <c r="C3" s="330"/>
      <c r="D3" s="312" t="s">
        <v>1230</v>
      </c>
      <c r="E3" s="313"/>
      <c r="F3" s="198"/>
      <c r="G3" s="200"/>
      <c r="H3" s="199"/>
      <c r="I3" s="199"/>
      <c r="J3" s="199"/>
      <c r="K3" s="199"/>
      <c r="L3" s="200"/>
    </row>
    <row r="4" spans="1:12" ht="20.100000000000001" customHeight="1" x14ac:dyDescent="0.15">
      <c r="A4" s="328"/>
      <c r="B4" s="327"/>
      <c r="C4" s="330"/>
      <c r="D4" s="201"/>
      <c r="E4" s="314" t="s">
        <v>1181</v>
      </c>
      <c r="F4" s="214" t="s">
        <v>1231</v>
      </c>
      <c r="G4" s="216"/>
      <c r="H4" s="215"/>
      <c r="I4" s="215"/>
      <c r="J4" s="215"/>
      <c r="K4" s="215"/>
      <c r="L4" s="216"/>
    </row>
    <row r="5" spans="1:12" ht="9.9499999999999993" customHeight="1" x14ac:dyDescent="0.15">
      <c r="A5" s="328"/>
      <c r="B5" s="327"/>
      <c r="C5" s="330"/>
      <c r="D5" s="201"/>
      <c r="E5" s="315"/>
      <c r="F5" s="331"/>
      <c r="G5" s="314" t="s">
        <v>1181</v>
      </c>
      <c r="H5" s="205"/>
      <c r="I5" s="334"/>
      <c r="J5" s="334"/>
      <c r="K5" s="334"/>
      <c r="L5" s="335"/>
    </row>
    <row r="6" spans="1:12" ht="9.9499999999999993" customHeight="1" x14ac:dyDescent="0.15">
      <c r="A6" s="328"/>
      <c r="B6" s="327"/>
      <c r="C6" s="330"/>
      <c r="D6" s="201"/>
      <c r="E6" s="315"/>
      <c r="F6" s="331"/>
      <c r="G6" s="315"/>
      <c r="H6" s="205"/>
      <c r="I6" s="336" t="s">
        <v>1183</v>
      </c>
      <c r="J6" s="318"/>
      <c r="K6" s="317" t="s">
        <v>1184</v>
      </c>
      <c r="L6" s="318"/>
    </row>
    <row r="7" spans="1:12" ht="9.9499999999999993" customHeight="1" x14ac:dyDescent="0.15">
      <c r="A7" s="328"/>
      <c r="B7" s="327"/>
      <c r="C7" s="330"/>
      <c r="D7" s="201"/>
      <c r="E7" s="316"/>
      <c r="F7" s="332"/>
      <c r="G7" s="333"/>
      <c r="H7" s="206"/>
      <c r="I7" s="202" t="s">
        <v>1180</v>
      </c>
      <c r="J7" s="203" t="s">
        <v>1181</v>
      </c>
      <c r="K7" s="204" t="s">
        <v>1180</v>
      </c>
      <c r="L7" s="203" t="s">
        <v>1181</v>
      </c>
    </row>
    <row r="8" spans="1:12" s="172" customFormat="1" ht="30" customHeight="1" x14ac:dyDescent="0.15">
      <c r="A8" s="319" t="s">
        <v>1214</v>
      </c>
      <c r="B8" s="320"/>
      <c r="C8" s="170" t="s">
        <v>1076</v>
      </c>
      <c r="D8" s="179" t="s">
        <v>1096</v>
      </c>
      <c r="E8" s="182" t="s">
        <v>922</v>
      </c>
      <c r="F8" s="188" t="s">
        <v>1148</v>
      </c>
      <c r="G8" s="182" t="s">
        <v>922</v>
      </c>
      <c r="H8" s="207"/>
      <c r="I8" s="192">
        <v>0</v>
      </c>
      <c r="J8" s="159" t="s">
        <v>922</v>
      </c>
      <c r="K8" s="158" t="s">
        <v>1171</v>
      </c>
      <c r="L8" s="159" t="s">
        <v>922</v>
      </c>
    </row>
    <row r="9" spans="1:12" ht="73.5" customHeight="1" x14ac:dyDescent="0.15">
      <c r="A9" s="166"/>
      <c r="B9" s="173" t="s">
        <v>1215</v>
      </c>
      <c r="C9" s="174">
        <v>9</v>
      </c>
      <c r="D9" s="180">
        <f>GETPIVOTDATA("実施判断",実施項目Piv!$A$3,"大項目","（１）　市民と共に構築し、市民が主役のまちづくり","中項目","ア　市民の活力を生かすまちづくりの推進")</f>
        <v>6</v>
      </c>
      <c r="E9" s="183" t="s">
        <v>951</v>
      </c>
      <c r="F9" s="189">
        <v>0</v>
      </c>
      <c r="G9" s="185"/>
      <c r="H9" s="208"/>
      <c r="I9" s="193">
        <v>0</v>
      </c>
      <c r="J9" s="156"/>
      <c r="K9" s="155">
        <v>0</v>
      </c>
      <c r="L9" s="156"/>
    </row>
    <row r="10" spans="1:12" ht="72" customHeight="1" x14ac:dyDescent="0.15">
      <c r="A10" s="168"/>
      <c r="B10" s="173" t="s">
        <v>1216</v>
      </c>
      <c r="C10" s="174" t="s">
        <v>1077</v>
      </c>
      <c r="D10" s="180" t="s">
        <v>1100</v>
      </c>
      <c r="E10" s="183" t="s">
        <v>952</v>
      </c>
      <c r="F10" s="189" t="s">
        <v>1148</v>
      </c>
      <c r="G10" s="183" t="s">
        <v>1232</v>
      </c>
      <c r="H10" s="209"/>
      <c r="I10" s="193">
        <v>0</v>
      </c>
      <c r="J10" s="147"/>
      <c r="K10" s="155" t="s">
        <v>1187</v>
      </c>
      <c r="L10" s="162" t="s">
        <v>1167</v>
      </c>
    </row>
    <row r="11" spans="1:12" s="172" customFormat="1" ht="30" customHeight="1" x14ac:dyDescent="0.15">
      <c r="A11" s="321" t="s">
        <v>1217</v>
      </c>
      <c r="B11" s="322"/>
      <c r="C11" s="170" t="s">
        <v>1078</v>
      </c>
      <c r="D11" s="179" t="s">
        <v>1101</v>
      </c>
      <c r="E11" s="184"/>
      <c r="F11" s="188" t="s">
        <v>1162</v>
      </c>
      <c r="G11" s="184"/>
      <c r="H11" s="210"/>
      <c r="I11" s="192">
        <v>1</v>
      </c>
      <c r="J11" s="159"/>
      <c r="K11" s="158" t="s">
        <v>1171</v>
      </c>
      <c r="L11" s="159"/>
    </row>
    <row r="12" spans="1:12" ht="87" customHeight="1" x14ac:dyDescent="0.15">
      <c r="A12" s="166"/>
      <c r="B12" s="173" t="s">
        <v>1222</v>
      </c>
      <c r="C12" s="174" t="s">
        <v>1196</v>
      </c>
      <c r="D12" s="180" t="s">
        <v>1196</v>
      </c>
      <c r="E12" s="183" t="s">
        <v>953</v>
      </c>
      <c r="F12" s="189" t="s">
        <v>1190</v>
      </c>
      <c r="G12" s="183" t="s">
        <v>1161</v>
      </c>
      <c r="H12" s="209"/>
      <c r="I12" s="193">
        <v>0</v>
      </c>
      <c r="J12" s="147"/>
      <c r="K12" s="155">
        <v>0</v>
      </c>
      <c r="L12" s="147"/>
    </row>
    <row r="13" spans="1:12" ht="80.25" customHeight="1" x14ac:dyDescent="0.15">
      <c r="A13" s="166"/>
      <c r="B13" s="173" t="s">
        <v>1223</v>
      </c>
      <c r="C13" s="174" t="s">
        <v>1080</v>
      </c>
      <c r="D13" s="180" t="s">
        <v>1234</v>
      </c>
      <c r="E13" s="185" t="s">
        <v>1185</v>
      </c>
      <c r="F13" s="189" t="s">
        <v>1186</v>
      </c>
      <c r="G13" s="183" t="s">
        <v>1233</v>
      </c>
      <c r="H13" s="209"/>
      <c r="I13" s="193">
        <v>0</v>
      </c>
      <c r="J13" s="137"/>
      <c r="K13" s="155" t="s">
        <v>1187</v>
      </c>
      <c r="L13" s="162" t="s">
        <v>1168</v>
      </c>
    </row>
    <row r="14" spans="1:12" ht="48" customHeight="1" x14ac:dyDescent="0.15">
      <c r="A14" s="166"/>
      <c r="B14" s="173" t="s">
        <v>926</v>
      </c>
      <c r="C14" s="174" t="s">
        <v>1235</v>
      </c>
      <c r="D14" s="180" t="s">
        <v>1190</v>
      </c>
      <c r="E14" s="183" t="s">
        <v>955</v>
      </c>
      <c r="F14" s="189" t="s">
        <v>1192</v>
      </c>
      <c r="G14" s="183" t="s">
        <v>1193</v>
      </c>
      <c r="H14" s="209"/>
      <c r="I14" s="193">
        <v>1</v>
      </c>
      <c r="J14" s="162" t="s">
        <v>1194</v>
      </c>
      <c r="K14" s="155">
        <v>0</v>
      </c>
      <c r="L14" s="137"/>
    </row>
    <row r="15" spans="1:12" ht="49.5" customHeight="1" x14ac:dyDescent="0.15">
      <c r="A15" s="168"/>
      <c r="B15" s="173" t="s">
        <v>1209</v>
      </c>
      <c r="C15" s="174" t="s">
        <v>1236</v>
      </c>
      <c r="D15" s="180">
        <f>GETPIVOTDATA("実施判断",実施項目Piv!$A$3,"大項目","（２）　市民視点による行政サービスと透明性の向上","中項目","エ　法令遵守・公正確保の仕組みづくり")</f>
        <v>4</v>
      </c>
      <c r="E15" s="183" t="s">
        <v>957</v>
      </c>
      <c r="F15" s="189">
        <v>2</v>
      </c>
      <c r="G15" s="183" t="s">
        <v>1135</v>
      </c>
      <c r="H15" s="209"/>
      <c r="I15" s="193">
        <v>0</v>
      </c>
      <c r="J15" s="137"/>
      <c r="K15" s="155">
        <v>0</v>
      </c>
      <c r="L15" s="137"/>
    </row>
    <row r="16" spans="1:12" s="172" customFormat="1" ht="30" customHeight="1" x14ac:dyDescent="0.15">
      <c r="A16" s="321" t="s">
        <v>1219</v>
      </c>
      <c r="B16" s="323"/>
      <c r="C16" s="170" t="s">
        <v>1083</v>
      </c>
      <c r="D16" s="179" t="s">
        <v>1105</v>
      </c>
      <c r="E16" s="184"/>
      <c r="F16" s="188" t="s">
        <v>1088</v>
      </c>
      <c r="G16" s="184"/>
      <c r="H16" s="210"/>
      <c r="I16" s="192">
        <v>4</v>
      </c>
      <c r="J16" s="159"/>
      <c r="K16" s="158">
        <v>1</v>
      </c>
      <c r="L16" s="159"/>
    </row>
    <row r="17" spans="1:12" ht="96" customHeight="1" x14ac:dyDescent="0.15">
      <c r="A17" s="166"/>
      <c r="B17" s="167" t="s">
        <v>896</v>
      </c>
      <c r="C17" s="107">
        <v>11</v>
      </c>
      <c r="D17" s="181">
        <f>GETPIVOTDATA("実施判断",実施項目Piv!$A$3,"大項目","（３）　簡素で効率的・効果的な行財政運営","中項目","ア　事務事業の整理合理化")</f>
        <v>8</v>
      </c>
      <c r="E17" s="186" t="s">
        <v>958</v>
      </c>
      <c r="F17" s="190">
        <v>5</v>
      </c>
      <c r="G17" s="186" t="s">
        <v>1227</v>
      </c>
      <c r="H17" s="211"/>
      <c r="I17" s="193">
        <v>0</v>
      </c>
      <c r="J17" s="137"/>
      <c r="K17" s="155">
        <v>0</v>
      </c>
      <c r="L17" s="137"/>
    </row>
    <row r="18" spans="1:12" ht="106.5" customHeight="1" x14ac:dyDescent="0.15">
      <c r="A18" s="166"/>
      <c r="B18" s="167" t="s">
        <v>914</v>
      </c>
      <c r="C18" s="107">
        <v>10</v>
      </c>
      <c r="D18" s="181">
        <f>GETPIVOTDATA("実施判断",実施項目Piv!$A$3,"大項目","（３）　簡素で効率的・効果的な行財政運営","中項目","イ　民間機能の活用")</f>
        <v>7</v>
      </c>
      <c r="E18" s="187" t="s">
        <v>1229</v>
      </c>
      <c r="F18" s="190">
        <v>4</v>
      </c>
      <c r="G18" s="186" t="s">
        <v>1228</v>
      </c>
      <c r="H18" s="211"/>
      <c r="I18" s="193">
        <v>3</v>
      </c>
      <c r="J18" s="163" t="s">
        <v>1205</v>
      </c>
      <c r="K18" s="155">
        <v>1</v>
      </c>
      <c r="L18" s="162" t="s">
        <v>1210</v>
      </c>
    </row>
    <row r="19" spans="1:12" ht="48.75" customHeight="1" x14ac:dyDescent="0.15">
      <c r="A19" s="166"/>
      <c r="B19" s="173" t="s">
        <v>1220</v>
      </c>
      <c r="C19" s="174" t="s">
        <v>1084</v>
      </c>
      <c r="D19" s="180" t="s">
        <v>1104</v>
      </c>
      <c r="E19" s="183" t="s">
        <v>993</v>
      </c>
      <c r="F19" s="189" t="s">
        <v>1087</v>
      </c>
      <c r="G19" s="183" t="s">
        <v>1237</v>
      </c>
      <c r="H19" s="209"/>
      <c r="I19" s="193">
        <v>1</v>
      </c>
      <c r="J19" s="162" t="s">
        <v>1176</v>
      </c>
      <c r="K19" s="155">
        <v>0</v>
      </c>
      <c r="L19" s="137"/>
    </row>
    <row r="20" spans="1:12" ht="24" customHeight="1" x14ac:dyDescent="0.15">
      <c r="A20" s="166"/>
      <c r="B20" s="173" t="s">
        <v>905</v>
      </c>
      <c r="C20" s="174">
        <v>1</v>
      </c>
      <c r="D20" s="180">
        <f>GETPIVOTDATA("実施判断",実施項目Piv!$A$3,"大項目","（３）　簡素で効率的・効果的な行財政運営","中項目","エ　補助金の見直し")</f>
        <v>1</v>
      </c>
      <c r="E20" s="183" t="s">
        <v>930</v>
      </c>
      <c r="F20" s="189">
        <v>0</v>
      </c>
      <c r="G20" s="195"/>
      <c r="H20" s="212"/>
      <c r="I20" s="193">
        <v>0</v>
      </c>
      <c r="J20" s="165"/>
      <c r="K20" s="155">
        <v>0</v>
      </c>
      <c r="L20" s="165"/>
    </row>
    <row r="21" spans="1:12" ht="40.5" customHeight="1" x14ac:dyDescent="0.15">
      <c r="A21" s="166"/>
      <c r="B21" s="173" t="s">
        <v>906</v>
      </c>
      <c r="C21" s="174">
        <v>5</v>
      </c>
      <c r="D21" s="180">
        <f>GETPIVOTDATA("実施判断",実施項目Piv!$A$3,"大項目","（３）　簡素で効率的・効果的な行財政運営","中項目","オ　定員及び給与の見直し")</f>
        <v>3</v>
      </c>
      <c r="E21" s="183" t="s">
        <v>960</v>
      </c>
      <c r="F21" s="189">
        <v>0</v>
      </c>
      <c r="G21" s="185"/>
      <c r="H21" s="208"/>
      <c r="I21" s="193">
        <v>0</v>
      </c>
      <c r="J21" s="156"/>
      <c r="K21" s="155">
        <v>0</v>
      </c>
      <c r="L21" s="156"/>
    </row>
    <row r="22" spans="1:12" ht="71.25" customHeight="1" x14ac:dyDescent="0.15">
      <c r="A22" s="168"/>
      <c r="B22" s="173" t="s">
        <v>907</v>
      </c>
      <c r="C22" s="174" t="s">
        <v>1082</v>
      </c>
      <c r="D22" s="180" t="s">
        <v>1082</v>
      </c>
      <c r="E22" s="183" t="s">
        <v>1207</v>
      </c>
      <c r="F22" s="189">
        <v>0</v>
      </c>
      <c r="G22" s="185"/>
      <c r="H22" s="208"/>
      <c r="I22" s="193">
        <v>0</v>
      </c>
      <c r="J22" s="137"/>
      <c r="K22" s="155">
        <v>0</v>
      </c>
      <c r="L22" s="137"/>
    </row>
    <row r="23" spans="1:12" s="172" customFormat="1" ht="30" customHeight="1" x14ac:dyDescent="0.15">
      <c r="A23" s="319" t="s">
        <v>918</v>
      </c>
      <c r="B23" s="320"/>
      <c r="C23" s="170" t="s">
        <v>1085</v>
      </c>
      <c r="D23" s="179" t="s">
        <v>1096</v>
      </c>
      <c r="E23" s="184"/>
      <c r="F23" s="188" t="s">
        <v>1079</v>
      </c>
      <c r="G23" s="184"/>
      <c r="H23" s="210"/>
      <c r="I23" s="192">
        <v>0</v>
      </c>
      <c r="J23" s="159"/>
      <c r="K23" s="158">
        <v>2</v>
      </c>
      <c r="L23" s="159"/>
    </row>
    <row r="24" spans="1:12" ht="102" customHeight="1" x14ac:dyDescent="0.15">
      <c r="A24" s="166"/>
      <c r="B24" s="173" t="s">
        <v>1224</v>
      </c>
      <c r="C24" s="174" t="s">
        <v>1239</v>
      </c>
      <c r="D24" s="180" t="s">
        <v>1240</v>
      </c>
      <c r="E24" s="183" t="s">
        <v>1092</v>
      </c>
      <c r="F24" s="189" t="s">
        <v>1197</v>
      </c>
      <c r="G24" s="183" t="s">
        <v>1238</v>
      </c>
      <c r="H24" s="209"/>
      <c r="I24" s="193">
        <v>0</v>
      </c>
      <c r="J24" s="147"/>
      <c r="K24" s="155">
        <v>2</v>
      </c>
      <c r="L24" s="162" t="s">
        <v>1198</v>
      </c>
    </row>
    <row r="25" spans="1:12" ht="32.25" customHeight="1" x14ac:dyDescent="0.15">
      <c r="A25" s="166"/>
      <c r="B25" s="173" t="s">
        <v>1225</v>
      </c>
      <c r="C25" s="174" t="s">
        <v>1195</v>
      </c>
      <c r="D25" s="180" t="s">
        <v>1241</v>
      </c>
      <c r="E25" s="183" t="s">
        <v>991</v>
      </c>
      <c r="F25" s="189">
        <v>1</v>
      </c>
      <c r="G25" s="183" t="s">
        <v>944</v>
      </c>
      <c r="H25" s="209"/>
      <c r="I25" s="193">
        <v>0</v>
      </c>
      <c r="J25" s="137"/>
      <c r="K25" s="155">
        <v>0</v>
      </c>
      <c r="L25" s="137"/>
    </row>
    <row r="26" spans="1:12" ht="33" customHeight="1" x14ac:dyDescent="0.15">
      <c r="A26" s="168"/>
      <c r="B26" s="173" t="s">
        <v>1208</v>
      </c>
      <c r="C26" s="174">
        <v>1</v>
      </c>
      <c r="D26" s="180">
        <f>GETPIVOTDATA("実施判断",実施項目Piv!$A$3,"大項目","（４）　新たな執行体制の確立","中項目","ウ　トップマネジメント機能の強化")</f>
        <v>1</v>
      </c>
      <c r="E26" s="183" t="s">
        <v>935</v>
      </c>
      <c r="F26" s="189">
        <v>0</v>
      </c>
      <c r="G26" s="195"/>
      <c r="H26" s="212"/>
      <c r="I26" s="193">
        <v>0</v>
      </c>
      <c r="J26" s="165"/>
      <c r="K26" s="155">
        <v>0</v>
      </c>
      <c r="L26" s="165"/>
    </row>
    <row r="27" spans="1:12" s="172" customFormat="1" ht="30" customHeight="1" x14ac:dyDescent="0.15">
      <c r="A27" s="319" t="s">
        <v>919</v>
      </c>
      <c r="B27" s="320"/>
      <c r="C27" s="170" t="s">
        <v>1088</v>
      </c>
      <c r="D27" s="179" t="s">
        <v>1102</v>
      </c>
      <c r="E27" s="184"/>
      <c r="F27" s="188">
        <f>SUM(F28:F29)</f>
        <v>0</v>
      </c>
      <c r="G27" s="184"/>
      <c r="H27" s="210"/>
      <c r="I27" s="192">
        <f>SUM(I28:I29)</f>
        <v>0</v>
      </c>
      <c r="J27" s="159"/>
      <c r="K27" s="158">
        <f>SUM(K28:K29)</f>
        <v>0</v>
      </c>
      <c r="L27" s="159"/>
    </row>
    <row r="28" spans="1:12" ht="48.75" customHeight="1" x14ac:dyDescent="0.15">
      <c r="A28" s="166"/>
      <c r="B28" s="173" t="s">
        <v>1226</v>
      </c>
      <c r="C28" s="174" t="s">
        <v>1242</v>
      </c>
      <c r="D28" s="180">
        <v>4</v>
      </c>
      <c r="E28" s="183" t="s">
        <v>936</v>
      </c>
      <c r="F28" s="189">
        <v>0</v>
      </c>
      <c r="G28" s="183"/>
      <c r="H28" s="209"/>
      <c r="I28" s="193">
        <v>0</v>
      </c>
      <c r="J28" s="156"/>
      <c r="K28" s="155">
        <v>0</v>
      </c>
      <c r="L28" s="156"/>
    </row>
    <row r="29" spans="1:12" ht="59.25" customHeight="1" x14ac:dyDescent="0.15">
      <c r="A29" s="168"/>
      <c r="B29" s="173" t="s">
        <v>912</v>
      </c>
      <c r="C29" s="174" t="s">
        <v>1234</v>
      </c>
      <c r="D29" s="180" t="s">
        <v>1236</v>
      </c>
      <c r="E29" s="183" t="s">
        <v>992</v>
      </c>
      <c r="F29" s="189">
        <v>0</v>
      </c>
      <c r="G29" s="185"/>
      <c r="H29" s="208"/>
      <c r="I29" s="193">
        <v>0</v>
      </c>
      <c r="J29" s="156"/>
      <c r="K29" s="155">
        <v>0</v>
      </c>
      <c r="L29" s="156"/>
    </row>
    <row r="30" spans="1:12" s="172" customFormat="1" ht="24" customHeight="1" x14ac:dyDescent="0.15">
      <c r="A30" s="310" t="s">
        <v>1243</v>
      </c>
      <c r="B30" s="311"/>
      <c r="C30" s="175" t="s">
        <v>1108</v>
      </c>
      <c r="D30" s="176" t="s">
        <v>1107</v>
      </c>
      <c r="E30" s="177"/>
      <c r="F30" s="191" t="s">
        <v>1163</v>
      </c>
      <c r="G30" s="196"/>
      <c r="H30" s="213"/>
      <c r="I30" s="194">
        <v>5</v>
      </c>
      <c r="J30" s="177"/>
      <c r="K30" s="178" t="s">
        <v>1095</v>
      </c>
      <c r="L30" s="177"/>
    </row>
    <row r="31" spans="1:12" ht="14.25" x14ac:dyDescent="0.15">
      <c r="B31" s="61"/>
    </row>
  </sheetData>
  <mergeCells count="15">
    <mergeCell ref="A30:B30"/>
    <mergeCell ref="D3:E3"/>
    <mergeCell ref="E4:E7"/>
    <mergeCell ref="K6:L6"/>
    <mergeCell ref="A8:B8"/>
    <mergeCell ref="A11:B11"/>
    <mergeCell ref="A16:B16"/>
    <mergeCell ref="A23:B23"/>
    <mergeCell ref="A27:B27"/>
    <mergeCell ref="A2:B7"/>
    <mergeCell ref="C2:C7"/>
    <mergeCell ref="F5:F7"/>
    <mergeCell ref="G5:G7"/>
    <mergeCell ref="I5:L5"/>
    <mergeCell ref="I6:J6"/>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K26"/>
  <sheetViews>
    <sheetView zoomScaleNormal="100" workbookViewId="0">
      <selection activeCell="H5" sqref="H5"/>
    </sheetView>
  </sheetViews>
  <sheetFormatPr defaultRowHeight="13.5" x14ac:dyDescent="0.15"/>
  <cols>
    <col min="1" max="1" width="2.375" style="154" customWidth="1"/>
    <col min="2" max="2" width="37.625" style="154" customWidth="1"/>
    <col min="3" max="3" width="9" style="154"/>
    <col min="4" max="4" width="10.625" style="62" customWidth="1"/>
    <col min="5" max="5" width="31.75" style="154" customWidth="1"/>
    <col min="6" max="6" width="6.75" style="62" customWidth="1"/>
    <col min="7" max="7" width="34.75" style="154" customWidth="1"/>
    <col min="8" max="8" width="6.75" style="62" customWidth="1"/>
    <col min="9" max="9" width="34.375" style="154" customWidth="1"/>
    <col min="10" max="10" width="6.75" style="62" customWidth="1"/>
    <col min="11" max="11" width="34.375" style="154" customWidth="1"/>
    <col min="12" max="16384" width="9" style="154"/>
  </cols>
  <sheetData>
    <row r="2" spans="1:11" ht="37.5" customHeight="1" x14ac:dyDescent="0.15">
      <c r="A2" s="339" t="s">
        <v>901</v>
      </c>
      <c r="B2" s="340"/>
      <c r="C2" s="112" t="s">
        <v>1075</v>
      </c>
      <c r="D2" s="153" t="s">
        <v>1106</v>
      </c>
      <c r="E2" s="153" t="s">
        <v>1178</v>
      </c>
      <c r="F2" s="153" t="s">
        <v>963</v>
      </c>
      <c r="G2" s="153" t="s">
        <v>1179</v>
      </c>
      <c r="H2" s="153" t="s">
        <v>963</v>
      </c>
      <c r="I2" s="153" t="s">
        <v>1159</v>
      </c>
      <c r="J2" s="153" t="s">
        <v>963</v>
      </c>
      <c r="K2" s="153" t="s">
        <v>1165</v>
      </c>
    </row>
    <row r="3" spans="1:11" ht="30" customHeight="1" x14ac:dyDescent="0.15">
      <c r="A3" s="341" t="s">
        <v>902</v>
      </c>
      <c r="B3" s="342"/>
      <c r="C3" s="109" t="s">
        <v>1076</v>
      </c>
      <c r="D3" s="108" t="s">
        <v>1096</v>
      </c>
      <c r="E3" s="131" t="s">
        <v>922</v>
      </c>
      <c r="F3" s="132" t="s">
        <v>1148</v>
      </c>
      <c r="G3" s="131" t="s">
        <v>922</v>
      </c>
      <c r="H3" s="132">
        <v>0</v>
      </c>
      <c r="I3" s="131" t="s">
        <v>922</v>
      </c>
      <c r="J3" s="132" t="s">
        <v>1171</v>
      </c>
      <c r="K3" s="131" t="s">
        <v>922</v>
      </c>
    </row>
    <row r="4" spans="1:11" ht="90" customHeight="1" x14ac:dyDescent="0.15">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x14ac:dyDescent="0.15">
      <c r="A5" s="77"/>
      <c r="B5" s="76" t="s">
        <v>913</v>
      </c>
      <c r="C5" s="107" t="s">
        <v>1077</v>
      </c>
      <c r="D5" s="78" t="s">
        <v>1100</v>
      </c>
      <c r="E5" s="140" t="s">
        <v>1139</v>
      </c>
      <c r="F5" s="133" t="s">
        <v>1148</v>
      </c>
      <c r="G5" s="142" t="s">
        <v>1166</v>
      </c>
      <c r="H5" s="133">
        <v>0</v>
      </c>
      <c r="I5" s="142"/>
      <c r="J5" s="133" t="s">
        <v>1171</v>
      </c>
      <c r="K5" s="145" t="s">
        <v>1167</v>
      </c>
    </row>
    <row r="6" spans="1:11" ht="30" customHeight="1" x14ac:dyDescent="0.15">
      <c r="A6" s="343" t="s">
        <v>916</v>
      </c>
      <c r="B6" s="344"/>
      <c r="C6" s="109" t="s">
        <v>1078</v>
      </c>
      <c r="D6" s="108" t="s">
        <v>1101</v>
      </c>
      <c r="E6" s="144"/>
      <c r="F6" s="132" t="s">
        <v>1162</v>
      </c>
      <c r="G6" s="144"/>
      <c r="H6" s="132">
        <v>1</v>
      </c>
      <c r="I6" s="131"/>
      <c r="J6" s="132" t="s">
        <v>1171</v>
      </c>
      <c r="K6" s="131"/>
    </row>
    <row r="7" spans="1:11" ht="105.75" customHeight="1" x14ac:dyDescent="0.15">
      <c r="A7" s="75"/>
      <c r="B7" s="76" t="s">
        <v>894</v>
      </c>
      <c r="C7" s="107" t="s">
        <v>1079</v>
      </c>
      <c r="D7" s="78" t="s">
        <v>1079</v>
      </c>
      <c r="E7" s="140" t="s">
        <v>1140</v>
      </c>
      <c r="F7" s="133" t="s">
        <v>1095</v>
      </c>
      <c r="G7" s="145" t="s">
        <v>1161</v>
      </c>
      <c r="H7" s="133">
        <v>0</v>
      </c>
      <c r="I7" s="145"/>
      <c r="J7" s="133">
        <v>0</v>
      </c>
      <c r="K7" s="145"/>
    </row>
    <row r="8" spans="1:11" ht="99" customHeight="1" x14ac:dyDescent="0.15">
      <c r="A8" s="75"/>
      <c r="B8" s="76" t="s">
        <v>908</v>
      </c>
      <c r="C8" s="107" t="s">
        <v>1080</v>
      </c>
      <c r="D8" s="78" t="s">
        <v>1090</v>
      </c>
      <c r="E8" s="140" t="s">
        <v>1141</v>
      </c>
      <c r="F8" s="133" t="s">
        <v>1148</v>
      </c>
      <c r="G8" s="140" t="s">
        <v>1149</v>
      </c>
      <c r="H8" s="133">
        <v>0</v>
      </c>
      <c r="I8" s="134"/>
      <c r="J8" s="133" t="s">
        <v>1171</v>
      </c>
      <c r="K8" s="135" t="s">
        <v>1168</v>
      </c>
    </row>
    <row r="9" spans="1:11" ht="58.5" customHeight="1" x14ac:dyDescent="0.15">
      <c r="A9" s="75"/>
      <c r="B9" s="76" t="s">
        <v>926</v>
      </c>
      <c r="C9" s="107" t="s">
        <v>1081</v>
      </c>
      <c r="D9" s="78" t="s">
        <v>1095</v>
      </c>
      <c r="E9" s="140" t="s">
        <v>1142</v>
      </c>
      <c r="F9" s="133" t="s">
        <v>1150</v>
      </c>
      <c r="G9" s="145" t="s">
        <v>1144</v>
      </c>
      <c r="H9" s="133">
        <v>1</v>
      </c>
      <c r="I9" s="135" t="s">
        <v>1134</v>
      </c>
      <c r="J9" s="133">
        <v>0</v>
      </c>
      <c r="K9" s="135"/>
    </row>
    <row r="10" spans="1:11" ht="56.25" customHeight="1" x14ac:dyDescent="0.15">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x14ac:dyDescent="0.15">
      <c r="A11" s="345" t="s">
        <v>917</v>
      </c>
      <c r="B11" s="346"/>
      <c r="C11" s="109" t="s">
        <v>1083</v>
      </c>
      <c r="D11" s="108" t="s">
        <v>1105</v>
      </c>
      <c r="E11" s="144"/>
      <c r="F11" s="132" t="s">
        <v>1088</v>
      </c>
      <c r="G11" s="144"/>
      <c r="H11" s="132">
        <v>4</v>
      </c>
      <c r="I11" s="131"/>
      <c r="J11" s="132">
        <v>1</v>
      </c>
      <c r="K11" s="131"/>
    </row>
    <row r="12" spans="1:11" ht="102.75" customHeight="1" x14ac:dyDescent="0.15">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x14ac:dyDescent="0.15">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x14ac:dyDescent="0.15">
      <c r="A14" s="75"/>
      <c r="B14" s="76" t="s">
        <v>915</v>
      </c>
      <c r="C14" s="107" t="s">
        <v>1084</v>
      </c>
      <c r="D14" s="78" t="s">
        <v>1104</v>
      </c>
      <c r="E14" s="140" t="s">
        <v>993</v>
      </c>
      <c r="F14" s="133" t="s">
        <v>1087</v>
      </c>
      <c r="G14" s="140" t="s">
        <v>1146</v>
      </c>
      <c r="H14" s="133">
        <v>1</v>
      </c>
      <c r="I14" s="135" t="s">
        <v>1176</v>
      </c>
      <c r="J14" s="133">
        <v>0</v>
      </c>
      <c r="K14" s="134"/>
    </row>
    <row r="15" spans="1:11" ht="35.25" customHeight="1" x14ac:dyDescent="0.15">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x14ac:dyDescent="0.15">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x14ac:dyDescent="0.15">
      <c r="A17" s="77"/>
      <c r="B17" s="76" t="s">
        <v>907</v>
      </c>
      <c r="C17" s="107" t="s">
        <v>1082</v>
      </c>
      <c r="D17" s="78" t="s">
        <v>1082</v>
      </c>
      <c r="E17" s="142" t="s">
        <v>994</v>
      </c>
      <c r="F17" s="133">
        <v>0</v>
      </c>
      <c r="G17" s="147"/>
      <c r="H17" s="133">
        <v>0</v>
      </c>
      <c r="I17" s="137"/>
      <c r="J17" s="133">
        <v>0</v>
      </c>
      <c r="K17" s="137"/>
    </row>
    <row r="18" spans="1:11" ht="30" customHeight="1" x14ac:dyDescent="0.15">
      <c r="A18" s="341" t="s">
        <v>918</v>
      </c>
      <c r="B18" s="342"/>
      <c r="C18" s="109" t="s">
        <v>1085</v>
      </c>
      <c r="D18" s="108" t="s">
        <v>1096</v>
      </c>
      <c r="E18" s="144"/>
      <c r="F18" s="132" t="s">
        <v>1079</v>
      </c>
      <c r="G18" s="144"/>
      <c r="H18" s="132">
        <v>0</v>
      </c>
      <c r="I18" s="131"/>
      <c r="J18" s="132">
        <v>2</v>
      </c>
      <c r="K18" s="131"/>
    </row>
    <row r="19" spans="1:11" ht="127.5" customHeight="1" x14ac:dyDescent="0.15">
      <c r="A19" s="75"/>
      <c r="B19" s="76" t="s">
        <v>904</v>
      </c>
      <c r="C19" s="107" t="s">
        <v>1086</v>
      </c>
      <c r="D19" s="78" t="s">
        <v>1093</v>
      </c>
      <c r="E19" s="140" t="s">
        <v>1092</v>
      </c>
      <c r="F19" s="133" t="s">
        <v>1151</v>
      </c>
      <c r="G19" s="140" t="s">
        <v>1147</v>
      </c>
      <c r="H19" s="133">
        <v>0</v>
      </c>
      <c r="I19" s="140"/>
      <c r="J19" s="133">
        <v>2</v>
      </c>
      <c r="K19" s="145" t="s">
        <v>1170</v>
      </c>
    </row>
    <row r="20" spans="1:11" ht="30.75" customHeight="1" x14ac:dyDescent="0.15">
      <c r="A20" s="75"/>
      <c r="B20" s="76" t="s">
        <v>910</v>
      </c>
      <c r="C20" s="107" t="s">
        <v>1087</v>
      </c>
      <c r="D20" s="78" t="s">
        <v>1094</v>
      </c>
      <c r="E20" s="140" t="s">
        <v>991</v>
      </c>
      <c r="F20" s="133">
        <v>1</v>
      </c>
      <c r="G20" s="145" t="s">
        <v>944</v>
      </c>
      <c r="H20" s="133">
        <v>0</v>
      </c>
      <c r="I20" s="135"/>
      <c r="J20" s="133">
        <v>0</v>
      </c>
      <c r="K20" s="135"/>
    </row>
    <row r="21" spans="1:11" ht="15" customHeight="1" x14ac:dyDescent="0.15">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x14ac:dyDescent="0.15">
      <c r="A22" s="341" t="s">
        <v>919</v>
      </c>
      <c r="B22" s="342"/>
      <c r="C22" s="109" t="s">
        <v>1088</v>
      </c>
      <c r="D22" s="108" t="s">
        <v>1102</v>
      </c>
      <c r="E22" s="144"/>
      <c r="F22" s="132">
        <f>SUM(F23:F24)</f>
        <v>0</v>
      </c>
      <c r="G22" s="144"/>
      <c r="H22" s="132">
        <f>SUM(H23:H24)</f>
        <v>0</v>
      </c>
      <c r="I22" s="131"/>
      <c r="J22" s="132">
        <f>SUM(J23:J24)</f>
        <v>0</v>
      </c>
      <c r="K22" s="131"/>
    </row>
    <row r="23" spans="1:11" ht="48.75" customHeight="1" x14ac:dyDescent="0.15">
      <c r="A23" s="75"/>
      <c r="B23" s="76" t="s">
        <v>899</v>
      </c>
      <c r="C23" s="107" t="s">
        <v>1089</v>
      </c>
      <c r="D23" s="78">
        <v>4</v>
      </c>
      <c r="E23" s="140" t="s">
        <v>1091</v>
      </c>
      <c r="F23" s="133">
        <v>0</v>
      </c>
      <c r="G23" s="140"/>
      <c r="H23" s="133">
        <v>0</v>
      </c>
      <c r="I23" s="130"/>
      <c r="J23" s="133">
        <v>0</v>
      </c>
      <c r="K23" s="130"/>
    </row>
    <row r="24" spans="1:11" ht="59.25" customHeight="1" x14ac:dyDescent="0.15">
      <c r="A24" s="77"/>
      <c r="B24" s="76" t="s">
        <v>912</v>
      </c>
      <c r="C24" s="107" t="s">
        <v>1090</v>
      </c>
      <c r="D24" s="78" t="s">
        <v>1082</v>
      </c>
      <c r="E24" s="140" t="s">
        <v>992</v>
      </c>
      <c r="F24" s="133">
        <v>0</v>
      </c>
      <c r="G24" s="140"/>
      <c r="H24" s="133">
        <v>0</v>
      </c>
      <c r="I24" s="130"/>
      <c r="J24" s="133">
        <v>0</v>
      </c>
      <c r="K24" s="130"/>
    </row>
    <row r="25" spans="1:11" ht="24" customHeight="1" x14ac:dyDescent="0.15">
      <c r="A25" s="337" t="s">
        <v>964</v>
      </c>
      <c r="B25" s="338"/>
      <c r="C25" s="69" t="s">
        <v>1108</v>
      </c>
      <c r="D25" s="111" t="s">
        <v>1107</v>
      </c>
      <c r="E25" s="65"/>
      <c r="F25" s="78" t="s">
        <v>1163</v>
      </c>
      <c r="G25" s="65"/>
      <c r="H25" s="78">
        <v>5</v>
      </c>
      <c r="I25" s="65"/>
      <c r="J25" s="78" t="s">
        <v>1095</v>
      </c>
      <c r="K25" s="65"/>
    </row>
    <row r="26" spans="1:11"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31"/>
  <sheetViews>
    <sheetView view="pageBreakPreview" zoomScaleNormal="100" zoomScaleSheetLayoutView="100" workbookViewId="0">
      <selection activeCell="H10" sqref="H10"/>
    </sheetView>
  </sheetViews>
  <sheetFormatPr defaultRowHeight="13.5" x14ac:dyDescent="0.15"/>
  <cols>
    <col min="1" max="1" width="2.375" style="154" customWidth="1"/>
    <col min="2" max="2" width="28.75" style="154" customWidth="1"/>
    <col min="3" max="3" width="8.625" style="154" customWidth="1"/>
    <col min="4" max="4" width="8.625" style="62" customWidth="1"/>
    <col min="5" max="5" width="30.625" style="154" customWidth="1"/>
    <col min="6" max="6" width="8.625" style="62" customWidth="1"/>
    <col min="7" max="7" width="25.625" style="154" customWidth="1"/>
    <col min="8" max="8" width="8.625" style="62" customWidth="1"/>
    <col min="9" max="9" width="25.625" style="154" customWidth="1"/>
    <col min="10" max="10" width="6.75" style="62" customWidth="1"/>
    <col min="11" max="11" width="22" style="154" customWidth="1"/>
    <col min="12" max="16384" width="9" style="154"/>
  </cols>
  <sheetData>
    <row r="1" spans="1:11" ht="45" customHeight="1" x14ac:dyDescent="0.15">
      <c r="A1" s="161" t="s">
        <v>1211</v>
      </c>
      <c r="K1" s="160" t="s">
        <v>1212</v>
      </c>
    </row>
    <row r="2" spans="1:11" ht="8.1" customHeight="1" x14ac:dyDescent="0.15">
      <c r="A2" s="324" t="s">
        <v>901</v>
      </c>
      <c r="B2" s="325"/>
      <c r="C2" s="329" t="s">
        <v>1075</v>
      </c>
      <c r="D2" s="197"/>
      <c r="E2" s="197"/>
      <c r="F2" s="224"/>
      <c r="G2" s="199"/>
      <c r="H2" s="221"/>
      <c r="I2" s="221"/>
      <c r="J2" s="221"/>
      <c r="K2" s="220"/>
    </row>
    <row r="3" spans="1:11" s="223" customFormat="1" ht="21" customHeight="1" x14ac:dyDescent="0.15">
      <c r="A3" s="326"/>
      <c r="B3" s="327"/>
      <c r="C3" s="330"/>
      <c r="D3" s="312" t="s">
        <v>1230</v>
      </c>
      <c r="E3" s="313"/>
      <c r="F3" s="225"/>
      <c r="G3" s="199"/>
      <c r="H3" s="221"/>
      <c r="I3" s="221"/>
      <c r="J3" s="221"/>
      <c r="K3" s="220"/>
    </row>
    <row r="4" spans="1:11" ht="18" customHeight="1" x14ac:dyDescent="0.15">
      <c r="A4" s="328"/>
      <c r="B4" s="327"/>
      <c r="C4" s="330"/>
      <c r="D4" s="218"/>
      <c r="E4" s="314" t="s">
        <v>1181</v>
      </c>
      <c r="F4" s="226" t="s">
        <v>1231</v>
      </c>
      <c r="G4" s="215"/>
      <c r="H4" s="227"/>
      <c r="I4" s="227"/>
      <c r="J4" s="227"/>
      <c r="K4" s="228"/>
    </row>
    <row r="5" spans="1:11" ht="8.1" customHeight="1" x14ac:dyDescent="0.15">
      <c r="A5" s="328"/>
      <c r="B5" s="327"/>
      <c r="C5" s="330"/>
      <c r="D5" s="218"/>
      <c r="E5" s="315"/>
      <c r="F5" s="350"/>
      <c r="G5" s="347" t="s">
        <v>1244</v>
      </c>
      <c r="H5" s="229"/>
      <c r="I5" s="229"/>
      <c r="J5" s="229"/>
      <c r="K5" s="230"/>
    </row>
    <row r="6" spans="1:11" ht="15" customHeight="1" x14ac:dyDescent="0.15">
      <c r="A6" s="328"/>
      <c r="B6" s="327"/>
      <c r="C6" s="330"/>
      <c r="D6" s="218"/>
      <c r="E6" s="315"/>
      <c r="F6" s="350"/>
      <c r="G6" s="348"/>
      <c r="H6" s="219" t="s">
        <v>1182</v>
      </c>
      <c r="I6" s="220"/>
      <c r="J6" s="219" t="s">
        <v>1184</v>
      </c>
      <c r="K6" s="220"/>
    </row>
    <row r="7" spans="1:11" ht="15" customHeight="1" x14ac:dyDescent="0.15">
      <c r="A7" s="328"/>
      <c r="B7" s="327"/>
      <c r="C7" s="330"/>
      <c r="D7" s="218"/>
      <c r="E7" s="316"/>
      <c r="F7" s="351"/>
      <c r="G7" s="349"/>
      <c r="H7" s="222"/>
      <c r="I7" s="169" t="s">
        <v>1181</v>
      </c>
      <c r="J7" s="222"/>
      <c r="K7" s="169" t="s">
        <v>1181</v>
      </c>
    </row>
    <row r="8" spans="1:11" s="172" customFormat="1" ht="30" customHeight="1" x14ac:dyDescent="0.15">
      <c r="A8" s="319" t="s">
        <v>1214</v>
      </c>
      <c r="B8" s="320"/>
      <c r="C8" s="170" t="s">
        <v>1076</v>
      </c>
      <c r="D8" s="171" t="s">
        <v>1096</v>
      </c>
      <c r="E8" s="159" t="s">
        <v>922</v>
      </c>
      <c r="F8" s="158" t="s">
        <v>1148</v>
      </c>
      <c r="G8" s="159" t="s">
        <v>922</v>
      </c>
      <c r="H8" s="158">
        <v>0</v>
      </c>
      <c r="I8" s="159" t="s">
        <v>922</v>
      </c>
      <c r="J8" s="158" t="s">
        <v>1171</v>
      </c>
      <c r="K8" s="159" t="s">
        <v>922</v>
      </c>
    </row>
    <row r="9" spans="1:11" ht="73.5" customHeight="1" x14ac:dyDescent="0.15">
      <c r="A9" s="166"/>
      <c r="B9" s="167" t="s">
        <v>1215</v>
      </c>
      <c r="C9" s="107">
        <v>9</v>
      </c>
      <c r="D9" s="78">
        <f>GETPIVOTDATA("実施判断",実施項目Piv!$A$3,"大項目","（１）　市民と共に構築し、市民が主役のまちづくり","中項目","ア　市民の活力を生かすまちづくりの推進")</f>
        <v>6</v>
      </c>
      <c r="E9" s="162" t="s">
        <v>951</v>
      </c>
      <c r="F9" s="155">
        <v>0</v>
      </c>
      <c r="G9" s="147"/>
      <c r="H9" s="155">
        <v>0</v>
      </c>
      <c r="I9" s="156"/>
      <c r="J9" s="155">
        <v>0</v>
      </c>
      <c r="K9" s="156"/>
    </row>
    <row r="10" spans="1:11" ht="72" customHeight="1" x14ac:dyDescent="0.15">
      <c r="A10" s="168"/>
      <c r="B10" s="167" t="s">
        <v>1216</v>
      </c>
      <c r="C10" s="107" t="s">
        <v>1077</v>
      </c>
      <c r="D10" s="78" t="s">
        <v>1100</v>
      </c>
      <c r="E10" s="162" t="s">
        <v>1188</v>
      </c>
      <c r="F10" s="155" t="s">
        <v>1186</v>
      </c>
      <c r="G10" s="162" t="s">
        <v>1199</v>
      </c>
      <c r="H10" s="155">
        <v>0</v>
      </c>
      <c r="I10" s="147"/>
      <c r="J10" s="155" t="s">
        <v>1187</v>
      </c>
      <c r="K10" s="162" t="s">
        <v>1167</v>
      </c>
    </row>
    <row r="11" spans="1:11" s="172" customFormat="1" ht="30" customHeight="1" x14ac:dyDescent="0.15">
      <c r="A11" s="321" t="s">
        <v>1217</v>
      </c>
      <c r="B11" s="322"/>
      <c r="C11" s="170" t="s">
        <v>1078</v>
      </c>
      <c r="D11" s="171" t="s">
        <v>1101</v>
      </c>
      <c r="E11" s="157"/>
      <c r="F11" s="158" t="s">
        <v>1162</v>
      </c>
      <c r="G11" s="157"/>
      <c r="H11" s="158">
        <v>1</v>
      </c>
      <c r="I11" s="159"/>
      <c r="J11" s="158" t="s">
        <v>1171</v>
      </c>
      <c r="K11" s="159"/>
    </row>
    <row r="12" spans="1:11" ht="87" customHeight="1" x14ac:dyDescent="0.15">
      <c r="A12" s="166"/>
      <c r="B12" s="167" t="s">
        <v>894</v>
      </c>
      <c r="C12" s="107" t="s">
        <v>1079</v>
      </c>
      <c r="D12" s="78" t="s">
        <v>1079</v>
      </c>
      <c r="E12" s="162" t="s">
        <v>1189</v>
      </c>
      <c r="F12" s="155" t="s">
        <v>1190</v>
      </c>
      <c r="G12" s="162" t="s">
        <v>1204</v>
      </c>
      <c r="H12" s="155">
        <v>0</v>
      </c>
      <c r="I12" s="147"/>
      <c r="J12" s="155">
        <v>0</v>
      </c>
      <c r="K12" s="147"/>
    </row>
    <row r="13" spans="1:11" ht="80.25" customHeight="1" x14ac:dyDescent="0.15">
      <c r="A13" s="166"/>
      <c r="B13" s="167" t="s">
        <v>908</v>
      </c>
      <c r="C13" s="107" t="s">
        <v>1080</v>
      </c>
      <c r="D13" s="78" t="s">
        <v>1090</v>
      </c>
      <c r="E13" s="147" t="s">
        <v>1185</v>
      </c>
      <c r="F13" s="155" t="s">
        <v>1186</v>
      </c>
      <c r="G13" s="162" t="s">
        <v>1200</v>
      </c>
      <c r="H13" s="155">
        <v>0</v>
      </c>
      <c r="I13" s="137"/>
      <c r="J13" s="155" t="s">
        <v>1187</v>
      </c>
      <c r="K13" s="162" t="s">
        <v>1168</v>
      </c>
    </row>
    <row r="14" spans="1:11" ht="48" customHeight="1" x14ac:dyDescent="0.15">
      <c r="A14" s="166"/>
      <c r="B14" s="167" t="s">
        <v>926</v>
      </c>
      <c r="C14" s="107" t="s">
        <v>1081</v>
      </c>
      <c r="D14" s="78" t="s">
        <v>1095</v>
      </c>
      <c r="E14" s="162" t="s">
        <v>1191</v>
      </c>
      <c r="F14" s="155" t="s">
        <v>1192</v>
      </c>
      <c r="G14" s="162" t="s">
        <v>1193</v>
      </c>
      <c r="H14" s="155">
        <v>1</v>
      </c>
      <c r="I14" s="162" t="s">
        <v>1194</v>
      </c>
      <c r="J14" s="155">
        <v>0</v>
      </c>
      <c r="K14" s="137"/>
    </row>
    <row r="15" spans="1:11" ht="49.5" customHeight="1" x14ac:dyDescent="0.15">
      <c r="A15" s="168"/>
      <c r="B15" s="167" t="s">
        <v>1218</v>
      </c>
      <c r="C15" s="107" t="s">
        <v>1082</v>
      </c>
      <c r="D15" s="78">
        <f>GETPIVOTDATA("実施判断",実施項目Piv!$A$3,"大項目","（２）　市民視点による行政サービスと透明性の向上","中項目","エ　法令遵守・公正確保の仕組みづくり")</f>
        <v>4</v>
      </c>
      <c r="E15" s="162" t="s">
        <v>957</v>
      </c>
      <c r="F15" s="155">
        <v>2</v>
      </c>
      <c r="G15" s="162" t="s">
        <v>1135</v>
      </c>
      <c r="H15" s="155">
        <v>0</v>
      </c>
      <c r="I15" s="137"/>
      <c r="J15" s="155">
        <v>0</v>
      </c>
      <c r="K15" s="137"/>
    </row>
    <row r="16" spans="1:11" s="172" customFormat="1" ht="30" customHeight="1" x14ac:dyDescent="0.15">
      <c r="A16" s="321" t="s">
        <v>1219</v>
      </c>
      <c r="B16" s="323"/>
      <c r="C16" s="170" t="s">
        <v>1083</v>
      </c>
      <c r="D16" s="171" t="s">
        <v>1105</v>
      </c>
      <c r="E16" s="157"/>
      <c r="F16" s="158" t="s">
        <v>1088</v>
      </c>
      <c r="G16" s="157"/>
      <c r="H16" s="158">
        <v>4</v>
      </c>
      <c r="I16" s="159"/>
      <c r="J16" s="158">
        <v>1</v>
      </c>
      <c r="K16" s="159"/>
    </row>
    <row r="17" spans="1:11" ht="96" customHeight="1" x14ac:dyDescent="0.15">
      <c r="A17" s="166"/>
      <c r="B17" s="167" t="s">
        <v>896</v>
      </c>
      <c r="C17" s="107">
        <v>11</v>
      </c>
      <c r="D17" s="78">
        <f>GETPIVOTDATA("実施判断",実施項目Piv!$A$3,"大項目","（３）　簡素で効率的・効果的な行財政運営","中項目","ア　事務事業の整理合理化")</f>
        <v>8</v>
      </c>
      <c r="E17" s="163" t="s">
        <v>958</v>
      </c>
      <c r="F17" s="155">
        <v>5</v>
      </c>
      <c r="G17" s="163" t="s">
        <v>1203</v>
      </c>
      <c r="H17" s="155">
        <v>0</v>
      </c>
      <c r="I17" s="137"/>
      <c r="J17" s="155">
        <v>0</v>
      </c>
      <c r="K17" s="137"/>
    </row>
    <row r="18" spans="1:11" ht="106.5" customHeight="1" x14ac:dyDescent="0.15">
      <c r="A18" s="166"/>
      <c r="B18" s="167" t="s">
        <v>914</v>
      </c>
      <c r="C18" s="107">
        <v>10</v>
      </c>
      <c r="D18" s="78">
        <f>GETPIVOTDATA("実施判断",実施項目Piv!$A$3,"大項目","（３）　簡素で効率的・効果的な行財政運営","中項目","イ　民間機能の活用")</f>
        <v>7</v>
      </c>
      <c r="E18" s="162" t="s">
        <v>1206</v>
      </c>
      <c r="F18" s="155">
        <v>4</v>
      </c>
      <c r="G18" s="163" t="s">
        <v>1213</v>
      </c>
      <c r="H18" s="155">
        <v>3</v>
      </c>
      <c r="I18" s="163" t="s">
        <v>1205</v>
      </c>
      <c r="J18" s="155">
        <v>1</v>
      </c>
      <c r="K18" s="162" t="s">
        <v>1210</v>
      </c>
    </row>
    <row r="19" spans="1:11" ht="48.75" customHeight="1" x14ac:dyDescent="0.15">
      <c r="A19" s="166"/>
      <c r="B19" s="167" t="s">
        <v>1220</v>
      </c>
      <c r="C19" s="107" t="s">
        <v>1084</v>
      </c>
      <c r="D19" s="78" t="s">
        <v>1104</v>
      </c>
      <c r="E19" s="162" t="s">
        <v>993</v>
      </c>
      <c r="F19" s="155" t="s">
        <v>1195</v>
      </c>
      <c r="G19" s="162" t="s">
        <v>1201</v>
      </c>
      <c r="H19" s="155">
        <v>1</v>
      </c>
      <c r="I19" s="162" t="s">
        <v>1176</v>
      </c>
      <c r="J19" s="155">
        <v>0</v>
      </c>
      <c r="K19" s="137"/>
    </row>
    <row r="20" spans="1:11" ht="24" customHeight="1" x14ac:dyDescent="0.15">
      <c r="A20" s="166"/>
      <c r="B20" s="167" t="s">
        <v>905</v>
      </c>
      <c r="C20" s="107">
        <v>1</v>
      </c>
      <c r="D20" s="78">
        <f>GETPIVOTDATA("実施判断",実施項目Piv!$A$3,"大項目","（３）　簡素で効率的・効果的な行財政運営","中項目","エ　補助金の見直し")</f>
        <v>1</v>
      </c>
      <c r="E20" s="162" t="s">
        <v>930</v>
      </c>
      <c r="F20" s="155">
        <v>0</v>
      </c>
      <c r="G20" s="164"/>
      <c r="H20" s="155">
        <v>0</v>
      </c>
      <c r="I20" s="165"/>
      <c r="J20" s="155">
        <v>0</v>
      </c>
      <c r="K20" s="165"/>
    </row>
    <row r="21" spans="1:11" ht="40.5" customHeight="1" x14ac:dyDescent="0.15">
      <c r="A21" s="166"/>
      <c r="B21" s="167" t="s">
        <v>906</v>
      </c>
      <c r="C21" s="107">
        <v>5</v>
      </c>
      <c r="D21" s="78">
        <f>GETPIVOTDATA("実施判断",実施項目Piv!$A$3,"大項目","（３）　簡素で効率的・効果的な行財政運営","中項目","オ　定員及び給与の見直し")</f>
        <v>3</v>
      </c>
      <c r="E21" s="162" t="s">
        <v>960</v>
      </c>
      <c r="F21" s="155">
        <v>0</v>
      </c>
      <c r="G21" s="147"/>
      <c r="H21" s="155">
        <v>0</v>
      </c>
      <c r="I21" s="156"/>
      <c r="J21" s="155">
        <v>0</v>
      </c>
      <c r="K21" s="156"/>
    </row>
    <row r="22" spans="1:11" ht="71.25" customHeight="1" x14ac:dyDescent="0.15">
      <c r="A22" s="168"/>
      <c r="B22" s="167" t="s">
        <v>907</v>
      </c>
      <c r="C22" s="107" t="s">
        <v>1082</v>
      </c>
      <c r="D22" s="78" t="s">
        <v>1082</v>
      </c>
      <c r="E22" s="162" t="s">
        <v>1207</v>
      </c>
      <c r="F22" s="155">
        <v>0</v>
      </c>
      <c r="G22" s="147"/>
      <c r="H22" s="155">
        <v>0</v>
      </c>
      <c r="I22" s="137"/>
      <c r="J22" s="155">
        <v>0</v>
      </c>
      <c r="K22" s="137"/>
    </row>
    <row r="23" spans="1:11" s="172" customFormat="1" ht="30" customHeight="1" x14ac:dyDescent="0.15">
      <c r="A23" s="319" t="s">
        <v>918</v>
      </c>
      <c r="B23" s="320"/>
      <c r="C23" s="170" t="s">
        <v>1085</v>
      </c>
      <c r="D23" s="171" t="s">
        <v>1096</v>
      </c>
      <c r="E23" s="157"/>
      <c r="F23" s="158" t="s">
        <v>1079</v>
      </c>
      <c r="G23" s="157"/>
      <c r="H23" s="158">
        <v>0</v>
      </c>
      <c r="I23" s="159"/>
      <c r="J23" s="158">
        <v>2</v>
      </c>
      <c r="K23" s="159"/>
    </row>
    <row r="24" spans="1:11" ht="102" customHeight="1" x14ac:dyDescent="0.15">
      <c r="A24" s="166"/>
      <c r="B24" s="167" t="s">
        <v>904</v>
      </c>
      <c r="C24" s="107" t="s">
        <v>1086</v>
      </c>
      <c r="D24" s="78" t="s">
        <v>1093</v>
      </c>
      <c r="E24" s="162" t="s">
        <v>1092</v>
      </c>
      <c r="F24" s="155" t="s">
        <v>1197</v>
      </c>
      <c r="G24" s="162" t="s">
        <v>1202</v>
      </c>
      <c r="H24" s="155">
        <v>0</v>
      </c>
      <c r="I24" s="147"/>
      <c r="J24" s="155">
        <v>2</v>
      </c>
      <c r="K24" s="162" t="s">
        <v>1198</v>
      </c>
    </row>
    <row r="25" spans="1:11" ht="32.25" customHeight="1" x14ac:dyDescent="0.15">
      <c r="A25" s="166"/>
      <c r="B25" s="167" t="s">
        <v>910</v>
      </c>
      <c r="C25" s="107" t="s">
        <v>1087</v>
      </c>
      <c r="D25" s="78" t="s">
        <v>1094</v>
      </c>
      <c r="E25" s="162" t="s">
        <v>991</v>
      </c>
      <c r="F25" s="155">
        <v>1</v>
      </c>
      <c r="G25" s="162" t="s">
        <v>944</v>
      </c>
      <c r="H25" s="155">
        <v>0</v>
      </c>
      <c r="I25" s="137"/>
      <c r="J25" s="155">
        <v>0</v>
      </c>
      <c r="K25" s="137"/>
    </row>
    <row r="26" spans="1:11" ht="33" customHeight="1" x14ac:dyDescent="0.15">
      <c r="A26" s="168"/>
      <c r="B26" s="167" t="s">
        <v>1221</v>
      </c>
      <c r="C26" s="107">
        <v>1</v>
      </c>
      <c r="D26" s="78">
        <f>GETPIVOTDATA("実施判断",実施項目Piv!$A$3,"大項目","（４）　新たな執行体制の確立","中項目","ウ　トップマネジメント機能の強化")</f>
        <v>1</v>
      </c>
      <c r="E26" s="162" t="s">
        <v>935</v>
      </c>
      <c r="F26" s="155">
        <v>0</v>
      </c>
      <c r="G26" s="164"/>
      <c r="H26" s="155">
        <v>0</v>
      </c>
      <c r="I26" s="165"/>
      <c r="J26" s="155">
        <v>0</v>
      </c>
      <c r="K26" s="165"/>
    </row>
    <row r="27" spans="1:11" s="172" customFormat="1" ht="30" customHeight="1" x14ac:dyDescent="0.15">
      <c r="A27" s="319" t="s">
        <v>919</v>
      </c>
      <c r="B27" s="320"/>
      <c r="C27" s="170" t="s">
        <v>1088</v>
      </c>
      <c r="D27" s="171" t="s">
        <v>1102</v>
      </c>
      <c r="E27" s="157"/>
      <c r="F27" s="158">
        <f>SUM(F28:F29)</f>
        <v>0</v>
      </c>
      <c r="G27" s="157"/>
      <c r="H27" s="158">
        <f>SUM(H28:H29)</f>
        <v>0</v>
      </c>
      <c r="I27" s="159"/>
      <c r="J27" s="158">
        <f>SUM(J28:J29)</f>
        <v>0</v>
      </c>
      <c r="K27" s="159"/>
    </row>
    <row r="28" spans="1:11" ht="48.75" customHeight="1" x14ac:dyDescent="0.15">
      <c r="A28" s="166"/>
      <c r="B28" s="167" t="s">
        <v>899</v>
      </c>
      <c r="C28" s="107" t="s">
        <v>1089</v>
      </c>
      <c r="D28" s="78">
        <v>4</v>
      </c>
      <c r="E28" s="162" t="s">
        <v>936</v>
      </c>
      <c r="F28" s="155">
        <v>0</v>
      </c>
      <c r="G28" s="162"/>
      <c r="H28" s="155">
        <v>0</v>
      </c>
      <c r="I28" s="156"/>
      <c r="J28" s="155">
        <v>0</v>
      </c>
      <c r="K28" s="156"/>
    </row>
    <row r="29" spans="1:11" ht="59.25" customHeight="1" x14ac:dyDescent="0.15">
      <c r="A29" s="168"/>
      <c r="B29" s="167" t="s">
        <v>912</v>
      </c>
      <c r="C29" s="107" t="s">
        <v>1090</v>
      </c>
      <c r="D29" s="78" t="s">
        <v>1082</v>
      </c>
      <c r="E29" s="162" t="s">
        <v>992</v>
      </c>
      <c r="F29" s="155">
        <v>0</v>
      </c>
      <c r="G29" s="147"/>
      <c r="H29" s="155">
        <v>0</v>
      </c>
      <c r="I29" s="156"/>
      <c r="J29" s="155">
        <v>0</v>
      </c>
      <c r="K29" s="156"/>
    </row>
    <row r="30" spans="1:11" ht="24" customHeight="1" x14ac:dyDescent="0.15">
      <c r="A30" s="352" t="s">
        <v>964</v>
      </c>
      <c r="B30" s="353"/>
      <c r="C30" s="69" t="s">
        <v>1108</v>
      </c>
      <c r="D30" s="111" t="s">
        <v>1107</v>
      </c>
      <c r="E30" s="65"/>
      <c r="F30" s="78" t="s">
        <v>1163</v>
      </c>
      <c r="G30" s="65"/>
      <c r="H30" s="78">
        <v>5</v>
      </c>
      <c r="I30" s="65"/>
      <c r="J30" s="78" t="s">
        <v>1095</v>
      </c>
      <c r="K30" s="65"/>
    </row>
    <row r="31" spans="1:11" ht="14.25" x14ac:dyDescent="0.15">
      <c r="B31" s="61"/>
    </row>
  </sheetData>
  <mergeCells count="12">
    <mergeCell ref="G5:G7"/>
    <mergeCell ref="F5:F7"/>
    <mergeCell ref="A30:B30"/>
    <mergeCell ref="A2:B7"/>
    <mergeCell ref="C2:C7"/>
    <mergeCell ref="A8:B8"/>
    <mergeCell ref="A11:B11"/>
    <mergeCell ref="A16:B16"/>
    <mergeCell ref="A23:B23"/>
    <mergeCell ref="A27:B27"/>
    <mergeCell ref="D3:E3"/>
    <mergeCell ref="E4:E7"/>
  </mergeCells>
  <phoneticPr fontId="1"/>
  <pageMargins left="0.70866141732283472" right="0.70866141732283472" top="0.74803149606299213" bottom="0.74803149606299213" header="0.31496062992125984" footer="0.31496062992125984"/>
  <pageSetup paperSize="9" scale="74" orientation="landscape" r:id="rId1"/>
  <rowBreaks count="2" manualBreakCount="2">
    <brk id="15" max="16383" man="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U27"/>
  <sheetViews>
    <sheetView showGridLines="0" topLeftCell="A10" zoomScaleNormal="100" workbookViewId="0">
      <selection activeCell="A19" sqref="A19"/>
    </sheetView>
  </sheetViews>
  <sheetFormatPr defaultRowHeight="13.5" x14ac:dyDescent="0.15"/>
  <cols>
    <col min="1" max="1" width="2.375" style="128" customWidth="1"/>
    <col min="2" max="2" width="37.625" style="128" customWidth="1"/>
    <col min="3" max="3" width="8.625" style="128" customWidth="1"/>
    <col min="4" max="4" width="8.625" style="62" customWidth="1"/>
    <col min="5" max="5" width="31.75" style="128" hidden="1" customWidth="1"/>
    <col min="6" max="6" width="8.625" style="62" customWidth="1"/>
    <col min="7" max="7" width="34.75" style="128" hidden="1" customWidth="1"/>
    <col min="8" max="8" width="8.625" style="62" customWidth="1"/>
    <col min="9" max="9" width="34.375" style="128" hidden="1" customWidth="1"/>
    <col min="10" max="10" width="8.625" style="62" customWidth="1"/>
    <col min="11" max="11" width="34.375" style="128" hidden="1" customWidth="1"/>
    <col min="12" max="12" width="9" style="128"/>
    <col min="13" max="13" width="37.625" style="128" customWidth="1"/>
    <col min="14" max="15" width="9" style="128"/>
    <col min="16" max="16" width="0" style="128" hidden="1" customWidth="1"/>
    <col min="17" max="17" width="9" style="128"/>
    <col min="18" max="18" width="0" style="128" hidden="1" customWidth="1"/>
    <col min="19" max="19" width="9" style="128"/>
    <col min="20" max="20" width="0" style="128" hidden="1" customWidth="1"/>
    <col min="21" max="16384" width="9" style="128"/>
  </cols>
  <sheetData>
    <row r="2" spans="1:21" ht="9.9499999999999993" customHeight="1" x14ac:dyDescent="0.15">
      <c r="A2" s="357" t="s">
        <v>901</v>
      </c>
      <c r="B2" s="358"/>
      <c r="C2" s="354" t="s">
        <v>1075</v>
      </c>
      <c r="D2" s="356" t="s">
        <v>1106</v>
      </c>
      <c r="E2" s="125" t="s">
        <v>956</v>
      </c>
      <c r="F2" s="357" t="s">
        <v>1173</v>
      </c>
      <c r="G2" s="151" t="s">
        <v>1153</v>
      </c>
      <c r="H2" s="149"/>
      <c r="I2" s="149"/>
      <c r="J2" s="150"/>
      <c r="K2" s="125" t="s">
        <v>1165</v>
      </c>
      <c r="L2" s="357" t="s">
        <v>901</v>
      </c>
      <c r="M2" s="358"/>
      <c r="N2" s="354" t="s">
        <v>1075</v>
      </c>
      <c r="O2" s="356" t="s">
        <v>1106</v>
      </c>
      <c r="P2" s="125" t="s">
        <v>956</v>
      </c>
      <c r="Q2" s="357" t="s">
        <v>1173</v>
      </c>
      <c r="R2" s="151" t="s">
        <v>1153</v>
      </c>
      <c r="S2" s="149"/>
      <c r="T2" s="149"/>
      <c r="U2" s="150"/>
    </row>
    <row r="3" spans="1:21" ht="24.95" customHeight="1" x14ac:dyDescent="0.15">
      <c r="A3" s="359"/>
      <c r="B3" s="360"/>
      <c r="C3" s="355"/>
      <c r="D3" s="273"/>
      <c r="E3" s="125"/>
      <c r="F3" s="277"/>
      <c r="G3" s="152"/>
      <c r="H3" s="148" t="s">
        <v>1174</v>
      </c>
      <c r="I3" s="125" t="s">
        <v>1159</v>
      </c>
      <c r="J3" s="148" t="s">
        <v>1175</v>
      </c>
      <c r="K3" s="125"/>
      <c r="L3" s="359"/>
      <c r="M3" s="360"/>
      <c r="N3" s="355"/>
      <c r="O3" s="273"/>
      <c r="P3" s="125"/>
      <c r="Q3" s="277"/>
      <c r="R3" s="152"/>
      <c r="S3" s="148" t="s">
        <v>1174</v>
      </c>
      <c r="T3" s="125" t="s">
        <v>1159</v>
      </c>
      <c r="U3" s="148" t="s">
        <v>1175</v>
      </c>
    </row>
    <row r="4" spans="1:21" ht="30" customHeight="1" x14ac:dyDescent="0.15">
      <c r="A4" s="341" t="s">
        <v>902</v>
      </c>
      <c r="B4" s="342"/>
      <c r="C4" s="109" t="s">
        <v>1076</v>
      </c>
      <c r="D4" s="108" t="s">
        <v>1096</v>
      </c>
      <c r="E4" s="131" t="s">
        <v>922</v>
      </c>
      <c r="F4" s="132" t="s">
        <v>1148</v>
      </c>
      <c r="G4" s="131" t="s">
        <v>922</v>
      </c>
      <c r="H4" s="132">
        <v>0</v>
      </c>
      <c r="I4" s="131" t="s">
        <v>922</v>
      </c>
      <c r="J4" s="132" t="s">
        <v>1171</v>
      </c>
      <c r="K4" s="131" t="s">
        <v>922</v>
      </c>
      <c r="L4" s="341" t="s">
        <v>918</v>
      </c>
      <c r="M4" s="342"/>
      <c r="N4" s="109" t="s">
        <v>1085</v>
      </c>
      <c r="O4" s="108" t="s">
        <v>1096</v>
      </c>
      <c r="P4" s="144"/>
      <c r="Q4" s="132" t="s">
        <v>1152</v>
      </c>
      <c r="R4" s="144"/>
      <c r="S4" s="132">
        <v>0</v>
      </c>
      <c r="T4" s="131"/>
      <c r="U4" s="132">
        <v>2</v>
      </c>
    </row>
    <row r="5" spans="1:21" ht="30" customHeight="1" x14ac:dyDescent="0.15">
      <c r="A5" s="75"/>
      <c r="B5" s="76" t="s">
        <v>892</v>
      </c>
      <c r="C5" s="107">
        <v>9</v>
      </c>
      <c r="D5" s="78">
        <f>GETPIVOTDATA("実施判断",実施項目Piv!$A$3,"大項目","（１）　市民と共に構築し、市民が主役のまちづくり","中項目","ア　市民の活力を生かすまちづくりの推進")</f>
        <v>6</v>
      </c>
      <c r="E5" s="139" t="s">
        <v>951</v>
      </c>
      <c r="F5" s="133">
        <v>0</v>
      </c>
      <c r="G5" s="140"/>
      <c r="H5" s="133">
        <v>0</v>
      </c>
      <c r="I5" s="130"/>
      <c r="J5" s="133">
        <v>0</v>
      </c>
      <c r="K5" s="130"/>
      <c r="L5" s="75"/>
      <c r="M5" s="76" t="s">
        <v>904</v>
      </c>
      <c r="N5" s="107" t="s">
        <v>1086</v>
      </c>
      <c r="O5" s="78" t="s">
        <v>1093</v>
      </c>
      <c r="P5" s="140" t="s">
        <v>1092</v>
      </c>
      <c r="Q5" s="133" t="s">
        <v>1151</v>
      </c>
      <c r="R5" s="140" t="s">
        <v>1147</v>
      </c>
      <c r="S5" s="133">
        <v>0</v>
      </c>
      <c r="T5" s="140" t="s">
        <v>1158</v>
      </c>
      <c r="U5" s="133">
        <v>2</v>
      </c>
    </row>
    <row r="6" spans="1:21" ht="30" customHeight="1" x14ac:dyDescent="0.15">
      <c r="A6" s="77"/>
      <c r="B6" s="76" t="s">
        <v>913</v>
      </c>
      <c r="C6" s="107" t="s">
        <v>1077</v>
      </c>
      <c r="D6" s="78" t="s">
        <v>1100</v>
      </c>
      <c r="E6" s="140" t="s">
        <v>1139</v>
      </c>
      <c r="F6" s="133" t="s">
        <v>1148</v>
      </c>
      <c r="G6" s="142" t="s">
        <v>1166</v>
      </c>
      <c r="H6" s="133">
        <v>0</v>
      </c>
      <c r="I6" s="142" t="s">
        <v>1156</v>
      </c>
      <c r="J6" s="133" t="s">
        <v>1171</v>
      </c>
      <c r="K6" s="145" t="s">
        <v>1167</v>
      </c>
      <c r="L6" s="75"/>
      <c r="M6" s="76" t="s">
        <v>910</v>
      </c>
      <c r="N6" s="107" t="s">
        <v>1087</v>
      </c>
      <c r="O6" s="78" t="s">
        <v>1094</v>
      </c>
      <c r="P6" s="140" t="s">
        <v>991</v>
      </c>
      <c r="Q6" s="133">
        <v>1</v>
      </c>
      <c r="R6" s="145" t="s">
        <v>944</v>
      </c>
      <c r="S6" s="133">
        <v>0</v>
      </c>
      <c r="T6" s="135" t="s">
        <v>944</v>
      </c>
      <c r="U6" s="133">
        <v>0</v>
      </c>
    </row>
    <row r="7" spans="1:21" ht="30" customHeight="1" x14ac:dyDescent="0.15">
      <c r="A7" s="343" t="s">
        <v>916</v>
      </c>
      <c r="B7" s="344"/>
      <c r="C7" s="109" t="s">
        <v>1078</v>
      </c>
      <c r="D7" s="108" t="s">
        <v>1101</v>
      </c>
      <c r="E7" s="144"/>
      <c r="F7" s="132" t="s">
        <v>1162</v>
      </c>
      <c r="G7" s="144"/>
      <c r="H7" s="132">
        <v>1</v>
      </c>
      <c r="I7" s="131"/>
      <c r="J7" s="132" t="s">
        <v>1171</v>
      </c>
      <c r="K7" s="131"/>
      <c r="L7" s="77"/>
      <c r="M7" s="76" t="s">
        <v>911</v>
      </c>
      <c r="N7" s="107">
        <v>1</v>
      </c>
      <c r="O7" s="78">
        <f>GETPIVOTDATA("実施判断",実施項目Piv!$A$3,"大項目","（４）　新たな執行体制の確立","中項目","ウ　トップマネジメント機能の強化")</f>
        <v>1</v>
      </c>
      <c r="P7" s="143" t="s">
        <v>935</v>
      </c>
      <c r="Q7" s="133">
        <v>0</v>
      </c>
      <c r="R7" s="143"/>
      <c r="S7" s="133">
        <v>0</v>
      </c>
      <c r="T7" s="138"/>
      <c r="U7" s="133">
        <v>0</v>
      </c>
    </row>
    <row r="8" spans="1:21" ht="30" customHeight="1" x14ac:dyDescent="0.15">
      <c r="A8" s="75"/>
      <c r="B8" s="76" t="s">
        <v>894</v>
      </c>
      <c r="C8" s="107" t="s">
        <v>1079</v>
      </c>
      <c r="D8" s="78" t="s">
        <v>1079</v>
      </c>
      <c r="E8" s="140" t="s">
        <v>1140</v>
      </c>
      <c r="F8" s="133" t="s">
        <v>1160</v>
      </c>
      <c r="G8" s="145" t="s">
        <v>1161</v>
      </c>
      <c r="H8" s="133">
        <v>0</v>
      </c>
      <c r="I8" s="145" t="s">
        <v>1161</v>
      </c>
      <c r="J8" s="133">
        <v>0</v>
      </c>
      <c r="K8" s="145"/>
      <c r="L8" s="341" t="s">
        <v>919</v>
      </c>
      <c r="M8" s="342"/>
      <c r="N8" s="109" t="s">
        <v>1088</v>
      </c>
      <c r="O8" s="108" t="s">
        <v>1102</v>
      </c>
      <c r="P8" s="144"/>
      <c r="Q8" s="132">
        <f>SUM(Q9:Q10)</f>
        <v>0</v>
      </c>
      <c r="R8" s="144"/>
      <c r="S8" s="132">
        <f>SUM(S9:S10)</f>
        <v>0</v>
      </c>
      <c r="T8" s="131"/>
      <c r="U8" s="132">
        <f>SUM(U9:U10)</f>
        <v>0</v>
      </c>
    </row>
    <row r="9" spans="1:21" ht="30" customHeight="1" x14ac:dyDescent="0.15">
      <c r="A9" s="75"/>
      <c r="B9" s="76" t="s">
        <v>908</v>
      </c>
      <c r="C9" s="107" t="s">
        <v>1080</v>
      </c>
      <c r="D9" s="78" t="s">
        <v>1090</v>
      </c>
      <c r="E9" s="140" t="s">
        <v>1141</v>
      </c>
      <c r="F9" s="133" t="s">
        <v>1148</v>
      </c>
      <c r="G9" s="140" t="s">
        <v>1149</v>
      </c>
      <c r="H9" s="133">
        <v>0</v>
      </c>
      <c r="I9" s="134" t="s">
        <v>1136</v>
      </c>
      <c r="J9" s="133" t="s">
        <v>1171</v>
      </c>
      <c r="K9" s="135" t="s">
        <v>1168</v>
      </c>
      <c r="L9" s="75"/>
      <c r="M9" s="76" t="s">
        <v>899</v>
      </c>
      <c r="N9" s="107" t="s">
        <v>1089</v>
      </c>
      <c r="O9" s="78">
        <v>4</v>
      </c>
      <c r="P9" s="140" t="s">
        <v>1091</v>
      </c>
      <c r="Q9" s="133">
        <v>0</v>
      </c>
      <c r="R9" s="140"/>
      <c r="S9" s="133">
        <v>0</v>
      </c>
      <c r="T9" s="130"/>
      <c r="U9" s="133">
        <v>0</v>
      </c>
    </row>
    <row r="10" spans="1:21" ht="30" customHeight="1" x14ac:dyDescent="0.15">
      <c r="A10" s="75"/>
      <c r="B10" s="76" t="s">
        <v>926</v>
      </c>
      <c r="C10" s="107" t="s">
        <v>1081</v>
      </c>
      <c r="D10" s="78" t="s">
        <v>1095</v>
      </c>
      <c r="E10" s="140" t="s">
        <v>1142</v>
      </c>
      <c r="F10" s="133" t="s">
        <v>1150</v>
      </c>
      <c r="G10" s="145" t="s">
        <v>1144</v>
      </c>
      <c r="H10" s="133">
        <v>1</v>
      </c>
      <c r="I10" s="135" t="s">
        <v>1134</v>
      </c>
      <c r="J10" s="133">
        <v>0</v>
      </c>
      <c r="K10" s="135"/>
      <c r="L10" s="77"/>
      <c r="M10" s="76" t="s">
        <v>912</v>
      </c>
      <c r="N10" s="107" t="s">
        <v>1090</v>
      </c>
      <c r="O10" s="78" t="s">
        <v>1082</v>
      </c>
      <c r="P10" s="140" t="s">
        <v>992</v>
      </c>
      <c r="Q10" s="133">
        <v>0</v>
      </c>
      <c r="R10" s="140"/>
      <c r="S10" s="133">
        <v>0</v>
      </c>
      <c r="T10" s="130"/>
      <c r="U10" s="133">
        <v>0</v>
      </c>
    </row>
    <row r="11" spans="1:21" ht="30" customHeight="1" x14ac:dyDescent="0.15">
      <c r="A11" s="77"/>
      <c r="B11" s="76" t="s">
        <v>909</v>
      </c>
      <c r="C11" s="107" t="s">
        <v>1082</v>
      </c>
      <c r="D11" s="78">
        <f>GETPIVOTDATA("実施判断",実施項目Piv!$A$3,"大項目","（２）　市民視点による行政サービスと透明性の向上","中項目","エ　法令遵守・公正確保の仕組みづくり")</f>
        <v>4</v>
      </c>
      <c r="E11" s="140" t="s">
        <v>957</v>
      </c>
      <c r="F11" s="133">
        <v>2</v>
      </c>
      <c r="G11" s="145" t="s">
        <v>1135</v>
      </c>
      <c r="H11" s="133">
        <v>0</v>
      </c>
      <c r="I11" s="135" t="s">
        <v>1135</v>
      </c>
      <c r="J11" s="133">
        <v>0</v>
      </c>
      <c r="K11" s="135"/>
      <c r="L11" s="337" t="s">
        <v>964</v>
      </c>
      <c r="M11" s="338"/>
      <c r="N11" s="69" t="s">
        <v>1108</v>
      </c>
      <c r="O11" s="111" t="s">
        <v>1107</v>
      </c>
      <c r="P11" s="65"/>
      <c r="Q11" s="78" t="s">
        <v>1163</v>
      </c>
      <c r="R11" s="65"/>
      <c r="S11" s="78">
        <v>5</v>
      </c>
      <c r="T11" s="65"/>
      <c r="U11" s="78" t="s">
        <v>1172</v>
      </c>
    </row>
    <row r="12" spans="1:21" ht="30" customHeight="1" x14ac:dyDescent="0.15">
      <c r="A12" s="345" t="s">
        <v>917</v>
      </c>
      <c r="B12" s="346"/>
      <c r="C12" s="109" t="s">
        <v>1083</v>
      </c>
      <c r="D12" s="108" t="s">
        <v>1105</v>
      </c>
      <c r="E12" s="144"/>
      <c r="F12" s="132" t="s">
        <v>1155</v>
      </c>
      <c r="G12" s="144"/>
      <c r="H12" s="132">
        <v>4</v>
      </c>
      <c r="I12" s="131"/>
      <c r="J12" s="132">
        <v>1</v>
      </c>
      <c r="K12" s="131"/>
    </row>
    <row r="13" spans="1:21" ht="30" customHeight="1" x14ac:dyDescent="0.15">
      <c r="A13" s="75"/>
      <c r="B13" s="76" t="s">
        <v>896</v>
      </c>
      <c r="C13" s="107">
        <v>11</v>
      </c>
      <c r="D13" s="78">
        <f>GETPIVOTDATA("実施判断",実施項目Piv!$A$3,"大項目","（３）　簡素で効率的・効果的な行財政運営","中項目","ア　事務事業の整理合理化")</f>
        <v>8</v>
      </c>
      <c r="E13" s="140" t="s">
        <v>1143</v>
      </c>
      <c r="F13" s="133">
        <v>5</v>
      </c>
      <c r="G13" s="140" t="s">
        <v>1145</v>
      </c>
      <c r="H13" s="133">
        <v>0</v>
      </c>
      <c r="I13" s="134" t="s">
        <v>1137</v>
      </c>
      <c r="J13" s="133">
        <v>0</v>
      </c>
      <c r="K13" s="134"/>
    </row>
    <row r="14" spans="1:21" ht="30" customHeight="1" x14ac:dyDescent="0.15">
      <c r="A14" s="75"/>
      <c r="B14" s="76" t="s">
        <v>914</v>
      </c>
      <c r="C14" s="107">
        <v>10</v>
      </c>
      <c r="D14" s="78">
        <f>GETPIVOTDATA("実施判断",実施項目Piv!$A$3,"大項目","（３）　簡素で効率的・効果的な行財政運営","中項目","イ　民間機能の活用")</f>
        <v>7</v>
      </c>
      <c r="E14" s="140" t="s">
        <v>959</v>
      </c>
      <c r="F14" s="133">
        <v>4</v>
      </c>
      <c r="G14" s="140" t="s">
        <v>1154</v>
      </c>
      <c r="H14" s="133">
        <v>3</v>
      </c>
      <c r="I14" s="140" t="s">
        <v>1157</v>
      </c>
      <c r="J14" s="133">
        <v>1</v>
      </c>
      <c r="K14" s="145" t="s">
        <v>1169</v>
      </c>
    </row>
    <row r="15" spans="1:21" ht="30" customHeight="1" x14ac:dyDescent="0.15">
      <c r="A15" s="75"/>
      <c r="B15" s="76" t="s">
        <v>915</v>
      </c>
      <c r="C15" s="107" t="s">
        <v>1084</v>
      </c>
      <c r="D15" s="78" t="s">
        <v>1104</v>
      </c>
      <c r="E15" s="140" t="s">
        <v>993</v>
      </c>
      <c r="F15" s="133" t="s">
        <v>1087</v>
      </c>
      <c r="G15" s="140" t="s">
        <v>1146</v>
      </c>
      <c r="H15" s="133">
        <v>1</v>
      </c>
      <c r="I15" s="134" t="s">
        <v>1138</v>
      </c>
      <c r="J15" s="133">
        <v>0</v>
      </c>
      <c r="K15" s="134"/>
    </row>
    <row r="16" spans="1:21" ht="30" customHeight="1" x14ac:dyDescent="0.15">
      <c r="A16" s="75"/>
      <c r="B16" s="76" t="s">
        <v>905</v>
      </c>
      <c r="C16" s="107">
        <v>1</v>
      </c>
      <c r="D16" s="78">
        <f>GETPIVOTDATA("実施判断",実施項目Piv!$A$3,"大項目","（３）　簡素で効率的・効果的な行財政運営","中項目","エ　補助金の見直し")</f>
        <v>1</v>
      </c>
      <c r="E16" s="141" t="s">
        <v>930</v>
      </c>
      <c r="F16" s="133">
        <v>0</v>
      </c>
      <c r="G16" s="146"/>
      <c r="H16" s="133">
        <v>0</v>
      </c>
      <c r="I16" s="136"/>
      <c r="J16" s="133">
        <v>0</v>
      </c>
      <c r="K16" s="136"/>
    </row>
    <row r="17" spans="1:11" ht="30" customHeight="1" x14ac:dyDescent="0.15">
      <c r="A17" s="75"/>
      <c r="B17" s="76" t="s">
        <v>906</v>
      </c>
      <c r="C17" s="107">
        <v>5</v>
      </c>
      <c r="D17" s="78">
        <f>GETPIVOTDATA("実施判断",実施項目Piv!$A$3,"大項目","（３）　簡素で効率的・効果的な行財政運営","中項目","オ　定員及び給与の見直し")</f>
        <v>3</v>
      </c>
      <c r="E17" s="140" t="s">
        <v>960</v>
      </c>
      <c r="F17" s="133">
        <v>0</v>
      </c>
      <c r="G17" s="140"/>
      <c r="H17" s="133">
        <v>0</v>
      </c>
      <c r="I17" s="130"/>
      <c r="J17" s="133">
        <v>0</v>
      </c>
      <c r="K17" s="130"/>
    </row>
    <row r="18" spans="1:11" ht="30" customHeight="1" x14ac:dyDescent="0.15">
      <c r="A18" s="77"/>
      <c r="B18" s="76" t="s">
        <v>907</v>
      </c>
      <c r="C18" s="107" t="s">
        <v>1082</v>
      </c>
      <c r="D18" s="78" t="s">
        <v>1082</v>
      </c>
      <c r="E18" s="142" t="s">
        <v>994</v>
      </c>
      <c r="F18" s="133">
        <v>0</v>
      </c>
      <c r="G18" s="147"/>
      <c r="H18" s="133">
        <v>0</v>
      </c>
      <c r="I18" s="137"/>
      <c r="J18" s="133">
        <v>0</v>
      </c>
      <c r="K18" s="137"/>
    </row>
    <row r="19" spans="1:11" ht="30" customHeight="1" x14ac:dyDescent="0.15">
      <c r="A19" s="129" t="s">
        <v>1177</v>
      </c>
      <c r="K19" s="131"/>
    </row>
    <row r="20" spans="1:11" ht="30" customHeight="1" x14ac:dyDescent="0.15">
      <c r="K20" s="145" t="s">
        <v>1170</v>
      </c>
    </row>
    <row r="21" spans="1:11" ht="30" customHeight="1" x14ac:dyDescent="0.15">
      <c r="K21" s="135"/>
    </row>
    <row r="22" spans="1:11" ht="30" customHeight="1" x14ac:dyDescent="0.15">
      <c r="K22" s="138"/>
    </row>
    <row r="23" spans="1:11" ht="30" customHeight="1" x14ac:dyDescent="0.15">
      <c r="K23" s="131"/>
    </row>
    <row r="24" spans="1:11" ht="30" customHeight="1" x14ac:dyDescent="0.15">
      <c r="K24" s="130"/>
    </row>
    <row r="25" spans="1:11" ht="30" customHeight="1" x14ac:dyDescent="0.15">
      <c r="K25" s="130"/>
    </row>
    <row r="26" spans="1:11" ht="30" customHeight="1" x14ac:dyDescent="0.15">
      <c r="K26" s="65"/>
    </row>
    <row r="27" spans="1:11" ht="14.25" x14ac:dyDescent="0.15">
      <c r="B27" s="61"/>
    </row>
  </sheetData>
  <mergeCells count="14">
    <mergeCell ref="N2:N3"/>
    <mergeCell ref="O2:O3"/>
    <mergeCell ref="Q2:Q3"/>
    <mergeCell ref="A7:B7"/>
    <mergeCell ref="A12:B12"/>
    <mergeCell ref="L4:M4"/>
    <mergeCell ref="L8:M8"/>
    <mergeCell ref="L11:M11"/>
    <mergeCell ref="A2:B3"/>
    <mergeCell ref="C2:C3"/>
    <mergeCell ref="D2:D3"/>
    <mergeCell ref="F2:F3"/>
    <mergeCell ref="A4:B4"/>
    <mergeCell ref="L2:M3"/>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K26"/>
  <sheetViews>
    <sheetView topLeftCell="A22" zoomScaleNormal="100" workbookViewId="0">
      <selection activeCell="I19" sqref="I19"/>
    </sheetView>
  </sheetViews>
  <sheetFormatPr defaultRowHeight="13.5" x14ac:dyDescent="0.15"/>
  <cols>
    <col min="1" max="1" width="2.375" customWidth="1"/>
    <col min="2" max="2" width="37.625" customWidth="1"/>
    <col min="3" max="3" width="9" style="128"/>
    <col min="4" max="4" width="10.625" style="62" customWidth="1"/>
    <col min="5" max="5" width="31.75" style="128" customWidth="1"/>
    <col min="6" max="6" width="6.75" style="62" customWidth="1"/>
    <col min="7" max="7" width="34.75" customWidth="1"/>
    <col min="8" max="8" width="6.75" style="62" customWidth="1"/>
    <col min="9" max="9" width="34.375" style="128" customWidth="1"/>
    <col min="10" max="10" width="6.75" style="62" customWidth="1"/>
    <col min="11" max="11" width="34.375" style="128" customWidth="1"/>
  </cols>
  <sheetData>
    <row r="2" spans="1:11" ht="37.5" customHeight="1" x14ac:dyDescent="0.15">
      <c r="A2" s="339" t="s">
        <v>901</v>
      </c>
      <c r="B2" s="340"/>
      <c r="C2" s="112" t="s">
        <v>1075</v>
      </c>
      <c r="D2" s="125" t="s">
        <v>1106</v>
      </c>
      <c r="E2" s="125" t="s">
        <v>956</v>
      </c>
      <c r="F2" s="125" t="s">
        <v>963</v>
      </c>
      <c r="G2" s="125" t="s">
        <v>1153</v>
      </c>
      <c r="H2" s="125" t="s">
        <v>963</v>
      </c>
      <c r="I2" s="125" t="s">
        <v>1159</v>
      </c>
      <c r="J2" s="125" t="s">
        <v>963</v>
      </c>
      <c r="K2" s="125" t="s">
        <v>1165</v>
      </c>
    </row>
    <row r="3" spans="1:11" ht="30" customHeight="1" x14ac:dyDescent="0.15">
      <c r="A3" s="341" t="s">
        <v>902</v>
      </c>
      <c r="B3" s="342"/>
      <c r="C3" s="109" t="s">
        <v>1076</v>
      </c>
      <c r="D3" s="108" t="s">
        <v>1096</v>
      </c>
      <c r="E3" s="131" t="s">
        <v>922</v>
      </c>
      <c r="F3" s="132" t="s">
        <v>1148</v>
      </c>
      <c r="G3" s="131" t="s">
        <v>922</v>
      </c>
      <c r="H3" s="132">
        <v>0</v>
      </c>
      <c r="I3" s="131" t="s">
        <v>922</v>
      </c>
      <c r="J3" s="132" t="s">
        <v>1171</v>
      </c>
      <c r="K3" s="131" t="s">
        <v>922</v>
      </c>
    </row>
    <row r="4" spans="1:11" ht="90" customHeight="1" x14ac:dyDescent="0.15">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x14ac:dyDescent="0.15">
      <c r="A5" s="77"/>
      <c r="B5" s="76" t="s">
        <v>913</v>
      </c>
      <c r="C5" s="107" t="s">
        <v>1077</v>
      </c>
      <c r="D5" s="78" t="s">
        <v>1100</v>
      </c>
      <c r="E5" s="140" t="s">
        <v>1139</v>
      </c>
      <c r="F5" s="133" t="s">
        <v>1148</v>
      </c>
      <c r="G5" s="142" t="s">
        <v>1166</v>
      </c>
      <c r="H5" s="133">
        <v>0</v>
      </c>
      <c r="I5" s="142"/>
      <c r="J5" s="133" t="s">
        <v>1171</v>
      </c>
      <c r="K5" s="145" t="s">
        <v>1167</v>
      </c>
    </row>
    <row r="6" spans="1:11" ht="30" customHeight="1" x14ac:dyDescent="0.15">
      <c r="A6" s="343" t="s">
        <v>916</v>
      </c>
      <c r="B6" s="344"/>
      <c r="C6" s="109" t="s">
        <v>1078</v>
      </c>
      <c r="D6" s="108" t="s">
        <v>1101</v>
      </c>
      <c r="E6" s="144"/>
      <c r="F6" s="132" t="s">
        <v>1162</v>
      </c>
      <c r="G6" s="144"/>
      <c r="H6" s="132">
        <v>1</v>
      </c>
      <c r="I6" s="131"/>
      <c r="J6" s="132" t="s">
        <v>1171</v>
      </c>
      <c r="K6" s="131"/>
    </row>
    <row r="7" spans="1:11" ht="105.75" customHeight="1" x14ac:dyDescent="0.15">
      <c r="A7" s="75"/>
      <c r="B7" s="76" t="s">
        <v>894</v>
      </c>
      <c r="C7" s="107" t="s">
        <v>1079</v>
      </c>
      <c r="D7" s="78" t="s">
        <v>1079</v>
      </c>
      <c r="E7" s="140" t="s">
        <v>1140</v>
      </c>
      <c r="F7" s="133" t="s">
        <v>1160</v>
      </c>
      <c r="G7" s="145" t="s">
        <v>1161</v>
      </c>
      <c r="H7" s="133">
        <v>0</v>
      </c>
      <c r="I7" s="145"/>
      <c r="J7" s="133">
        <v>0</v>
      </c>
      <c r="K7" s="145"/>
    </row>
    <row r="8" spans="1:11" ht="99" customHeight="1" x14ac:dyDescent="0.15">
      <c r="A8" s="75"/>
      <c r="B8" s="76" t="s">
        <v>908</v>
      </c>
      <c r="C8" s="107" t="s">
        <v>1080</v>
      </c>
      <c r="D8" s="78" t="s">
        <v>1090</v>
      </c>
      <c r="E8" s="140" t="s">
        <v>1141</v>
      </c>
      <c r="F8" s="133" t="s">
        <v>1148</v>
      </c>
      <c r="G8" s="140" t="s">
        <v>1149</v>
      </c>
      <c r="H8" s="133">
        <v>0</v>
      </c>
      <c r="I8" s="134"/>
      <c r="J8" s="133" t="s">
        <v>1171</v>
      </c>
      <c r="K8" s="135" t="s">
        <v>1168</v>
      </c>
    </row>
    <row r="9" spans="1:11" ht="58.5" customHeight="1" x14ac:dyDescent="0.15">
      <c r="A9" s="75"/>
      <c r="B9" s="76" t="s">
        <v>926</v>
      </c>
      <c r="C9" s="107" t="s">
        <v>1081</v>
      </c>
      <c r="D9" s="78" t="s">
        <v>1095</v>
      </c>
      <c r="E9" s="140" t="s">
        <v>1142</v>
      </c>
      <c r="F9" s="133" t="s">
        <v>1150</v>
      </c>
      <c r="G9" s="145" t="s">
        <v>1144</v>
      </c>
      <c r="H9" s="133">
        <v>1</v>
      </c>
      <c r="I9" s="135" t="s">
        <v>1134</v>
      </c>
      <c r="J9" s="133">
        <v>0</v>
      </c>
      <c r="K9" s="135"/>
    </row>
    <row r="10" spans="1:11" ht="56.25" customHeight="1" x14ac:dyDescent="0.15">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x14ac:dyDescent="0.15">
      <c r="A11" s="345" t="s">
        <v>917</v>
      </c>
      <c r="B11" s="346"/>
      <c r="C11" s="109" t="s">
        <v>1083</v>
      </c>
      <c r="D11" s="108" t="s">
        <v>1105</v>
      </c>
      <c r="E11" s="144"/>
      <c r="F11" s="132" t="s">
        <v>1155</v>
      </c>
      <c r="G11" s="144"/>
      <c r="H11" s="132">
        <v>4</v>
      </c>
      <c r="I11" s="131"/>
      <c r="J11" s="132">
        <v>1</v>
      </c>
      <c r="K11" s="131"/>
    </row>
    <row r="12" spans="1:11" ht="102.75" customHeight="1" x14ac:dyDescent="0.15">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x14ac:dyDescent="0.15">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x14ac:dyDescent="0.15">
      <c r="A14" s="75"/>
      <c r="B14" s="76" t="s">
        <v>915</v>
      </c>
      <c r="C14" s="107" t="s">
        <v>1084</v>
      </c>
      <c r="D14" s="78" t="s">
        <v>1104</v>
      </c>
      <c r="E14" s="140" t="s">
        <v>993</v>
      </c>
      <c r="F14" s="133" t="s">
        <v>1087</v>
      </c>
      <c r="G14" s="140" t="s">
        <v>1146</v>
      </c>
      <c r="H14" s="133">
        <v>1</v>
      </c>
      <c r="I14" s="135" t="s">
        <v>1176</v>
      </c>
      <c r="J14" s="133">
        <v>0</v>
      </c>
      <c r="K14" s="134"/>
    </row>
    <row r="15" spans="1:11" ht="35.25" customHeight="1" x14ac:dyDescent="0.15">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x14ac:dyDescent="0.15">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x14ac:dyDescent="0.15">
      <c r="A17" s="77"/>
      <c r="B17" s="76" t="s">
        <v>907</v>
      </c>
      <c r="C17" s="107" t="s">
        <v>1082</v>
      </c>
      <c r="D17" s="78" t="s">
        <v>1082</v>
      </c>
      <c r="E17" s="142" t="s">
        <v>994</v>
      </c>
      <c r="F17" s="133">
        <v>0</v>
      </c>
      <c r="G17" s="147"/>
      <c r="H17" s="133">
        <v>0</v>
      </c>
      <c r="I17" s="137"/>
      <c r="J17" s="133">
        <v>0</v>
      </c>
      <c r="K17" s="137"/>
    </row>
    <row r="18" spans="1:11" ht="30" customHeight="1" x14ac:dyDescent="0.15">
      <c r="A18" s="341" t="s">
        <v>918</v>
      </c>
      <c r="B18" s="342"/>
      <c r="C18" s="109" t="s">
        <v>1085</v>
      </c>
      <c r="D18" s="108" t="s">
        <v>1096</v>
      </c>
      <c r="E18" s="144"/>
      <c r="F18" s="132" t="s">
        <v>1152</v>
      </c>
      <c r="G18" s="144"/>
      <c r="H18" s="132">
        <v>0</v>
      </c>
      <c r="I18" s="131"/>
      <c r="J18" s="132">
        <v>2</v>
      </c>
      <c r="K18" s="131"/>
    </row>
    <row r="19" spans="1:11" ht="127.5" customHeight="1" x14ac:dyDescent="0.15">
      <c r="A19" s="75"/>
      <c r="B19" s="76" t="s">
        <v>904</v>
      </c>
      <c r="C19" s="107" t="s">
        <v>1086</v>
      </c>
      <c r="D19" s="78" t="s">
        <v>1093</v>
      </c>
      <c r="E19" s="140" t="s">
        <v>1092</v>
      </c>
      <c r="F19" s="133" t="s">
        <v>1151</v>
      </c>
      <c r="G19" s="140" t="s">
        <v>1147</v>
      </c>
      <c r="H19" s="133">
        <v>0</v>
      </c>
      <c r="I19" s="140"/>
      <c r="J19" s="133">
        <v>2</v>
      </c>
      <c r="K19" s="145" t="s">
        <v>1170</v>
      </c>
    </row>
    <row r="20" spans="1:11" ht="30.75" customHeight="1" x14ac:dyDescent="0.15">
      <c r="A20" s="75"/>
      <c r="B20" s="76" t="s">
        <v>910</v>
      </c>
      <c r="C20" s="107" t="s">
        <v>1087</v>
      </c>
      <c r="D20" s="78" t="s">
        <v>1094</v>
      </c>
      <c r="E20" s="140" t="s">
        <v>991</v>
      </c>
      <c r="F20" s="133">
        <v>1</v>
      </c>
      <c r="G20" s="145" t="s">
        <v>944</v>
      </c>
      <c r="H20" s="133">
        <v>0</v>
      </c>
      <c r="I20" s="135"/>
      <c r="J20" s="133">
        <v>0</v>
      </c>
      <c r="K20" s="135"/>
    </row>
    <row r="21" spans="1:11" ht="15" customHeight="1" x14ac:dyDescent="0.15">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x14ac:dyDescent="0.15">
      <c r="A22" s="341" t="s">
        <v>919</v>
      </c>
      <c r="B22" s="342"/>
      <c r="C22" s="109" t="s">
        <v>1088</v>
      </c>
      <c r="D22" s="108" t="s">
        <v>1102</v>
      </c>
      <c r="E22" s="144"/>
      <c r="F22" s="132">
        <f>SUM(F23:F24)</f>
        <v>0</v>
      </c>
      <c r="G22" s="144"/>
      <c r="H22" s="132">
        <f>SUM(H23:H24)</f>
        <v>0</v>
      </c>
      <c r="I22" s="131"/>
      <c r="J22" s="132">
        <f>SUM(J23:J24)</f>
        <v>0</v>
      </c>
      <c r="K22" s="131"/>
    </row>
    <row r="23" spans="1:11" ht="48.75" customHeight="1" x14ac:dyDescent="0.15">
      <c r="A23" s="75"/>
      <c r="B23" s="76" t="s">
        <v>899</v>
      </c>
      <c r="C23" s="107" t="s">
        <v>1089</v>
      </c>
      <c r="D23" s="78">
        <v>4</v>
      </c>
      <c r="E23" s="140" t="s">
        <v>1091</v>
      </c>
      <c r="F23" s="133">
        <v>0</v>
      </c>
      <c r="G23" s="140"/>
      <c r="H23" s="133">
        <v>0</v>
      </c>
      <c r="I23" s="130"/>
      <c r="J23" s="133">
        <v>0</v>
      </c>
      <c r="K23" s="130"/>
    </row>
    <row r="24" spans="1:11" ht="59.25" customHeight="1" x14ac:dyDescent="0.15">
      <c r="A24" s="77"/>
      <c r="B24" s="76" t="s">
        <v>912</v>
      </c>
      <c r="C24" s="107" t="s">
        <v>1090</v>
      </c>
      <c r="D24" s="78" t="s">
        <v>1082</v>
      </c>
      <c r="E24" s="140" t="s">
        <v>992</v>
      </c>
      <c r="F24" s="133">
        <v>0</v>
      </c>
      <c r="G24" s="140"/>
      <c r="H24" s="133">
        <v>0</v>
      </c>
      <c r="I24" s="130"/>
      <c r="J24" s="133">
        <v>0</v>
      </c>
      <c r="K24" s="130"/>
    </row>
    <row r="25" spans="1:11" ht="24" customHeight="1" x14ac:dyDescent="0.15">
      <c r="A25" s="337" t="s">
        <v>964</v>
      </c>
      <c r="B25" s="338"/>
      <c r="C25" s="69" t="s">
        <v>1108</v>
      </c>
      <c r="D25" s="111" t="s">
        <v>1107</v>
      </c>
      <c r="E25" s="65"/>
      <c r="F25" s="78" t="s">
        <v>1163</v>
      </c>
      <c r="G25" s="65"/>
      <c r="H25" s="78" t="s">
        <v>1164</v>
      </c>
      <c r="I25" s="65"/>
      <c r="J25" s="78" t="s">
        <v>1172</v>
      </c>
      <c r="K25" s="65"/>
    </row>
    <row r="26" spans="1:11" ht="14.25" x14ac:dyDescent="0.1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O26"/>
  <sheetViews>
    <sheetView showGridLines="0" topLeftCell="A7" workbookViewId="0">
      <selection activeCell="E16" sqref="E16"/>
    </sheetView>
  </sheetViews>
  <sheetFormatPr defaultRowHeight="13.5" x14ac:dyDescent="0.15"/>
  <cols>
    <col min="1" max="1" width="2.375" customWidth="1"/>
    <col min="2" max="2" width="55.25" customWidth="1"/>
    <col min="3" max="3" width="8.5" style="62" customWidth="1"/>
    <col min="6" max="8" width="9.125" customWidth="1"/>
    <col min="9" max="10" width="5.625" hidden="1" customWidth="1"/>
    <col min="11" max="13" width="13.875" customWidth="1"/>
    <col min="14" max="15" width="4.625" customWidth="1"/>
  </cols>
  <sheetData>
    <row r="2" spans="1:15" ht="35.25" customHeight="1" x14ac:dyDescent="0.15">
      <c r="A2" s="339" t="s">
        <v>901</v>
      </c>
      <c r="B2" s="340"/>
      <c r="C2" s="84" t="s">
        <v>1106</v>
      </c>
      <c r="D2" s="112" t="s">
        <v>1075</v>
      </c>
      <c r="F2" s="367" t="s">
        <v>1120</v>
      </c>
      <c r="G2" s="369"/>
      <c r="H2" s="369"/>
      <c r="I2" s="367" t="s">
        <v>1113</v>
      </c>
      <c r="J2" s="369"/>
      <c r="K2" s="367" t="s">
        <v>967</v>
      </c>
      <c r="L2" s="368"/>
      <c r="M2" s="369"/>
      <c r="N2" s="367" t="s">
        <v>1116</v>
      </c>
      <c r="O2" s="369"/>
    </row>
    <row r="3" spans="1:15" ht="17.100000000000001" customHeight="1" x14ac:dyDescent="0.15">
      <c r="A3" s="341" t="s">
        <v>902</v>
      </c>
      <c r="B3" s="342"/>
      <c r="C3" s="108" t="s">
        <v>1096</v>
      </c>
      <c r="D3" s="109" t="s">
        <v>1076</v>
      </c>
      <c r="F3" s="370" t="s">
        <v>1121</v>
      </c>
      <c r="G3" s="371"/>
      <c r="H3" s="371"/>
      <c r="I3" s="372">
        <v>16</v>
      </c>
      <c r="J3" s="373"/>
      <c r="K3" s="374" t="s">
        <v>969</v>
      </c>
      <c r="L3" s="375"/>
      <c r="M3" s="376"/>
      <c r="N3" s="372">
        <v>12</v>
      </c>
      <c r="O3" s="373"/>
    </row>
    <row r="4" spans="1:15" ht="17.100000000000001" customHeight="1" x14ac:dyDescent="0.15">
      <c r="A4" s="75"/>
      <c r="B4" s="76" t="s">
        <v>892</v>
      </c>
      <c r="C4" s="78">
        <f>GETPIVOTDATA("実施判断",実施項目Piv!$A$3,"大項目","（１）　市民と共に構築し、市民が主役のまちづくり","中項目","ア　市民の活力を生かすまちづくりの推進")</f>
        <v>6</v>
      </c>
      <c r="D4" s="107">
        <v>9</v>
      </c>
      <c r="F4" s="370"/>
      <c r="G4" s="371"/>
      <c r="H4" s="371"/>
      <c r="I4" s="377" t="s">
        <v>1122</v>
      </c>
      <c r="J4" s="378"/>
      <c r="K4" s="364" t="s">
        <v>970</v>
      </c>
      <c r="L4" s="365"/>
      <c r="M4" s="366"/>
      <c r="N4" s="377" t="s">
        <v>1122</v>
      </c>
      <c r="O4" s="378"/>
    </row>
    <row r="5" spans="1:15" ht="17.100000000000001" customHeight="1" x14ac:dyDescent="0.15">
      <c r="A5" s="77"/>
      <c r="B5" s="76" t="s">
        <v>913</v>
      </c>
      <c r="C5" s="78" t="s">
        <v>1100</v>
      </c>
      <c r="D5" s="107" t="s">
        <v>1077</v>
      </c>
      <c r="F5" s="370" t="s">
        <v>1123</v>
      </c>
      <c r="G5" s="371"/>
      <c r="H5" s="371"/>
      <c r="I5" s="406" t="s">
        <v>1126</v>
      </c>
      <c r="J5" s="373"/>
      <c r="K5" s="374" t="s">
        <v>972</v>
      </c>
      <c r="L5" s="375"/>
      <c r="M5" s="376"/>
      <c r="N5" s="372">
        <v>22</v>
      </c>
      <c r="O5" s="373"/>
    </row>
    <row r="6" spans="1:15" ht="17.100000000000001" customHeight="1" x14ac:dyDescent="0.15">
      <c r="A6" s="343" t="s">
        <v>916</v>
      </c>
      <c r="B6" s="344"/>
      <c r="C6" s="108" t="s">
        <v>1101</v>
      </c>
      <c r="D6" s="109" t="s">
        <v>1078</v>
      </c>
      <c r="F6" s="370"/>
      <c r="G6" s="371"/>
      <c r="H6" s="371"/>
      <c r="I6" s="379" t="s">
        <v>1127</v>
      </c>
      <c r="J6" s="380"/>
      <c r="K6" s="361" t="s">
        <v>974</v>
      </c>
      <c r="L6" s="362"/>
      <c r="M6" s="363"/>
      <c r="N6" s="379" t="s">
        <v>1117</v>
      </c>
      <c r="O6" s="380"/>
    </row>
    <row r="7" spans="1:15" ht="17.100000000000001" customHeight="1" x14ac:dyDescent="0.15">
      <c r="A7" s="75"/>
      <c r="B7" s="76" t="s">
        <v>894</v>
      </c>
      <c r="C7" s="78" t="s">
        <v>1079</v>
      </c>
      <c r="D7" s="107" t="s">
        <v>1079</v>
      </c>
      <c r="F7" s="370"/>
      <c r="G7" s="371"/>
      <c r="H7" s="371"/>
      <c r="I7" s="115"/>
      <c r="J7" s="79"/>
      <c r="K7" s="361" t="s">
        <v>975</v>
      </c>
      <c r="L7" s="362"/>
      <c r="M7" s="363"/>
      <c r="N7" s="115"/>
      <c r="O7" s="79"/>
    </row>
    <row r="8" spans="1:15" ht="17.100000000000001" customHeight="1" x14ac:dyDescent="0.15">
      <c r="A8" s="75"/>
      <c r="B8" s="76" t="s">
        <v>908</v>
      </c>
      <c r="C8" s="78" t="s">
        <v>1090</v>
      </c>
      <c r="D8" s="107" t="s">
        <v>1080</v>
      </c>
      <c r="F8" s="370"/>
      <c r="G8" s="371"/>
      <c r="H8" s="371"/>
      <c r="I8" s="116"/>
      <c r="J8" s="80"/>
      <c r="K8" s="364" t="s">
        <v>976</v>
      </c>
      <c r="L8" s="365"/>
      <c r="M8" s="366"/>
      <c r="N8" s="116"/>
      <c r="O8" s="80"/>
    </row>
    <row r="9" spans="1:15" ht="17.100000000000001" customHeight="1" x14ac:dyDescent="0.15">
      <c r="A9" s="75"/>
      <c r="B9" s="76" t="s">
        <v>926</v>
      </c>
      <c r="C9" s="78" t="s">
        <v>1095</v>
      </c>
      <c r="D9" s="107" t="s">
        <v>1081</v>
      </c>
      <c r="F9" s="392" t="s">
        <v>1124</v>
      </c>
      <c r="G9" s="393"/>
      <c r="H9" s="394"/>
      <c r="I9" s="400">
        <v>41</v>
      </c>
      <c r="J9" s="394"/>
      <c r="K9" s="383" t="s">
        <v>1133</v>
      </c>
      <c r="L9" s="384"/>
      <c r="M9" s="385"/>
      <c r="N9" s="400">
        <v>28</v>
      </c>
      <c r="O9" s="394"/>
    </row>
    <row r="10" spans="1:15" ht="17.100000000000001" customHeight="1" x14ac:dyDescent="0.15">
      <c r="A10" s="77"/>
      <c r="B10" s="76" t="s">
        <v>909</v>
      </c>
      <c r="C10" s="78">
        <f>GETPIVOTDATA("実施判断",実施項目Piv!$A$3,"大項目","（２）　市民視点による行政サービスと透明性の向上","中項目","エ　法令遵守・公正確保の仕組みづくり")</f>
        <v>4</v>
      </c>
      <c r="D10" s="107" t="s">
        <v>1082</v>
      </c>
      <c r="F10" s="395"/>
      <c r="G10" s="396"/>
      <c r="H10" s="382"/>
      <c r="I10" s="381" t="s">
        <v>1117</v>
      </c>
      <c r="J10" s="382"/>
      <c r="K10" s="386"/>
      <c r="L10" s="387"/>
      <c r="M10" s="388"/>
      <c r="N10" s="381" t="s">
        <v>1118</v>
      </c>
      <c r="O10" s="382"/>
    </row>
    <row r="11" spans="1:15" ht="17.100000000000001" customHeight="1" x14ac:dyDescent="0.15">
      <c r="A11" s="345" t="s">
        <v>917</v>
      </c>
      <c r="B11" s="346"/>
      <c r="C11" s="108" t="s">
        <v>1105</v>
      </c>
      <c r="D11" s="109" t="s">
        <v>1083</v>
      </c>
      <c r="F11" s="395"/>
      <c r="G11" s="396"/>
      <c r="H11" s="382"/>
      <c r="I11" s="115"/>
      <c r="J11" s="124"/>
      <c r="K11" s="386"/>
      <c r="L11" s="387"/>
      <c r="M11" s="388"/>
      <c r="N11" s="115"/>
      <c r="O11" s="124"/>
    </row>
    <row r="12" spans="1:15" ht="59.25" customHeight="1" x14ac:dyDescent="0.15">
      <c r="A12" s="75"/>
      <c r="B12" s="76" t="s">
        <v>896</v>
      </c>
      <c r="C12" s="78">
        <f>GETPIVOTDATA("実施判断",実施項目Piv!$A$3,"大項目","（３）　簡素で効率的・効果的な行財政運営","中項目","ア　事務事業の整理合理化")</f>
        <v>8</v>
      </c>
      <c r="D12" s="107">
        <v>11</v>
      </c>
      <c r="F12" s="397"/>
      <c r="G12" s="398"/>
      <c r="H12" s="399"/>
      <c r="I12" s="116"/>
      <c r="J12" s="123"/>
      <c r="K12" s="389"/>
      <c r="L12" s="390"/>
      <c r="M12" s="391"/>
      <c r="N12" s="116"/>
      <c r="O12" s="123"/>
    </row>
    <row r="13" spans="1:15" ht="17.100000000000001" customHeight="1" x14ac:dyDescent="0.15">
      <c r="A13" s="75"/>
      <c r="B13" s="76" t="s">
        <v>914</v>
      </c>
      <c r="C13" s="78">
        <f>GETPIVOTDATA("実施判断",実施項目Piv!$A$3,"大項目","（３）　簡素で効率的・効果的な行財政運営","中項目","イ　民間機能の活用")</f>
        <v>7</v>
      </c>
      <c r="D13" s="107">
        <v>10</v>
      </c>
      <c r="F13" s="370" t="s">
        <v>1125</v>
      </c>
      <c r="G13" s="371"/>
      <c r="H13" s="371"/>
      <c r="I13" s="372">
        <v>15</v>
      </c>
      <c r="J13" s="373"/>
      <c r="K13" s="374" t="s">
        <v>983</v>
      </c>
      <c r="L13" s="375"/>
      <c r="M13" s="376"/>
      <c r="N13" s="372">
        <v>12</v>
      </c>
      <c r="O13" s="373"/>
    </row>
    <row r="14" spans="1:15" ht="17.100000000000001" customHeight="1" x14ac:dyDescent="0.15">
      <c r="A14" s="75"/>
      <c r="B14" s="76" t="s">
        <v>915</v>
      </c>
      <c r="C14" s="78" t="s">
        <v>1104</v>
      </c>
      <c r="D14" s="107" t="s">
        <v>1084</v>
      </c>
      <c r="F14" s="370"/>
      <c r="G14" s="371"/>
      <c r="H14" s="371"/>
      <c r="I14" s="379" t="s">
        <v>1119</v>
      </c>
      <c r="J14" s="380"/>
      <c r="K14" s="364" t="s">
        <v>984</v>
      </c>
      <c r="L14" s="365"/>
      <c r="M14" s="366"/>
      <c r="N14" s="379" t="s">
        <v>995</v>
      </c>
      <c r="O14" s="380"/>
    </row>
    <row r="15" spans="1:15" ht="17.100000000000001" customHeight="1" x14ac:dyDescent="0.15">
      <c r="A15" s="75"/>
      <c r="B15" s="76" t="s">
        <v>905</v>
      </c>
      <c r="C15" s="78">
        <f>GETPIVOTDATA("実施判断",実施項目Piv!$A$3,"大項目","（３）　簡素で効率的・効果的な行財政運営","中項目","エ　補助金の見直し")</f>
        <v>1</v>
      </c>
      <c r="D15" s="107">
        <v>1</v>
      </c>
      <c r="F15" s="370" t="s">
        <v>985</v>
      </c>
      <c r="G15" s="371"/>
      <c r="H15" s="371"/>
      <c r="I15" s="372">
        <v>12</v>
      </c>
      <c r="J15" s="373"/>
      <c r="K15" s="374" t="s">
        <v>986</v>
      </c>
      <c r="L15" s="375"/>
      <c r="M15" s="376"/>
      <c r="N15" s="372">
        <v>9</v>
      </c>
      <c r="O15" s="373"/>
    </row>
    <row r="16" spans="1:15" ht="17.100000000000001" customHeight="1" x14ac:dyDescent="0.15">
      <c r="A16" s="75"/>
      <c r="B16" s="76" t="s">
        <v>906</v>
      </c>
      <c r="C16" s="78">
        <f>GETPIVOTDATA("実施判断",実施項目Piv!$A$3,"大項目","（３）　簡素で効率的・効果的な行財政運営","中項目","オ　定員及び給与の見直し")</f>
        <v>3</v>
      </c>
      <c r="D16" s="107">
        <v>5</v>
      </c>
      <c r="F16" s="370"/>
      <c r="G16" s="371"/>
      <c r="H16" s="371"/>
      <c r="I16" s="379" t="s">
        <v>987</v>
      </c>
      <c r="J16" s="380"/>
      <c r="K16" s="364" t="s">
        <v>988</v>
      </c>
      <c r="L16" s="365"/>
      <c r="M16" s="366"/>
      <c r="N16" s="379" t="s">
        <v>987</v>
      </c>
      <c r="O16" s="380"/>
    </row>
    <row r="17" spans="1:15" ht="17.100000000000001" customHeight="1" x14ac:dyDescent="0.15">
      <c r="A17" s="77"/>
      <c r="B17" s="76" t="s">
        <v>907</v>
      </c>
      <c r="C17" s="78" t="s">
        <v>1082</v>
      </c>
      <c r="D17" s="107" t="s">
        <v>1082</v>
      </c>
      <c r="F17" s="400" t="s">
        <v>989</v>
      </c>
      <c r="G17" s="401"/>
      <c r="H17" s="402"/>
      <c r="I17" s="372">
        <v>103</v>
      </c>
      <c r="J17" s="373"/>
      <c r="K17" s="117"/>
      <c r="L17" s="118"/>
      <c r="M17" s="119"/>
      <c r="N17" s="372">
        <v>76</v>
      </c>
      <c r="O17" s="373"/>
    </row>
    <row r="18" spans="1:15" ht="17.100000000000001" customHeight="1" x14ac:dyDescent="0.15">
      <c r="A18" s="341" t="s">
        <v>918</v>
      </c>
      <c r="B18" s="342"/>
      <c r="C18" s="108" t="s">
        <v>1096</v>
      </c>
      <c r="D18" s="109" t="s">
        <v>1085</v>
      </c>
      <c r="F18" s="403"/>
      <c r="G18" s="404"/>
      <c r="H18" s="405"/>
      <c r="I18" s="377" t="s">
        <v>1114</v>
      </c>
      <c r="J18" s="378"/>
      <c r="K18" s="120"/>
      <c r="L18" s="121"/>
      <c r="M18" s="122"/>
      <c r="N18" s="377" t="s">
        <v>1128</v>
      </c>
      <c r="O18" s="378"/>
    </row>
    <row r="19" spans="1:15" ht="8.25" customHeight="1" x14ac:dyDescent="0.15">
      <c r="A19" s="75"/>
      <c r="B19" s="76" t="s">
        <v>904</v>
      </c>
      <c r="C19" s="78" t="s">
        <v>1093</v>
      </c>
      <c r="D19" s="107" t="s">
        <v>1086</v>
      </c>
      <c r="F19" s="114"/>
      <c r="G19" s="114"/>
      <c r="H19" s="114"/>
      <c r="I19" s="114"/>
      <c r="J19" s="114"/>
      <c r="K19" s="114"/>
      <c r="L19" s="114"/>
      <c r="M19" s="114"/>
      <c r="N19" s="114"/>
      <c r="O19" s="114"/>
    </row>
    <row r="20" spans="1:15" x14ac:dyDescent="0.15">
      <c r="A20" s="75"/>
      <c r="B20" s="76" t="s">
        <v>910</v>
      </c>
      <c r="C20" s="78" t="s">
        <v>1094</v>
      </c>
      <c r="D20" s="107" t="s">
        <v>1087</v>
      </c>
      <c r="F20" s="114" t="s">
        <v>1131</v>
      </c>
      <c r="G20" s="114"/>
      <c r="H20" s="114"/>
      <c r="I20" s="114"/>
      <c r="J20" s="114"/>
      <c r="K20" s="114"/>
      <c r="L20" s="114"/>
      <c r="M20" s="114"/>
      <c r="N20" s="114"/>
      <c r="O20" s="114"/>
    </row>
    <row r="21" spans="1:15" x14ac:dyDescent="0.15">
      <c r="A21" s="77"/>
      <c r="B21" s="76" t="s">
        <v>911</v>
      </c>
      <c r="C21" s="78">
        <f>GETPIVOTDATA("実施判断",実施項目Piv!$A$3,"大項目","（４）　新たな執行体制の確立","中項目","ウ　トップマネジメント機能の強化")</f>
        <v>1</v>
      </c>
      <c r="D21" s="107">
        <v>1</v>
      </c>
      <c r="F21" t="s">
        <v>1132</v>
      </c>
    </row>
    <row r="22" spans="1:15" x14ac:dyDescent="0.15">
      <c r="A22" s="341" t="s">
        <v>919</v>
      </c>
      <c r="B22" s="342"/>
      <c r="C22" s="108" t="s">
        <v>1102</v>
      </c>
      <c r="D22" s="109" t="s">
        <v>1088</v>
      </c>
    </row>
    <row r="23" spans="1:15" x14ac:dyDescent="0.15">
      <c r="A23" s="75"/>
      <c r="B23" s="76" t="s">
        <v>899</v>
      </c>
      <c r="C23" s="78">
        <v>4</v>
      </c>
      <c r="D23" s="107" t="s">
        <v>1089</v>
      </c>
    </row>
    <row r="24" spans="1:15" x14ac:dyDescent="0.15">
      <c r="A24" s="77"/>
      <c r="B24" s="76" t="s">
        <v>912</v>
      </c>
      <c r="C24" s="78" t="s">
        <v>1082</v>
      </c>
      <c r="D24" s="107" t="s">
        <v>1090</v>
      </c>
    </row>
    <row r="25" spans="1:15" x14ac:dyDescent="0.15">
      <c r="A25" s="337" t="s">
        <v>964</v>
      </c>
      <c r="B25" s="338"/>
      <c r="C25" s="111" t="s">
        <v>1107</v>
      </c>
      <c r="D25" s="69" t="s">
        <v>1108</v>
      </c>
    </row>
    <row r="26" spans="1:15" ht="14.25" x14ac:dyDescent="0.15">
      <c r="B26" s="61"/>
    </row>
  </sheetData>
  <mergeCells count="52">
    <mergeCell ref="A22:B22"/>
    <mergeCell ref="A25:B25"/>
    <mergeCell ref="I17:J17"/>
    <mergeCell ref="I18:J18"/>
    <mergeCell ref="I3:J3"/>
    <mergeCell ref="I4:J4"/>
    <mergeCell ref="F17:H18"/>
    <mergeCell ref="F13:H14"/>
    <mergeCell ref="I13:J13"/>
    <mergeCell ref="I10:J10"/>
    <mergeCell ref="F5:H8"/>
    <mergeCell ref="I5:J5"/>
    <mergeCell ref="N17:O17"/>
    <mergeCell ref="N18:O18"/>
    <mergeCell ref="A2:B2"/>
    <mergeCell ref="A3:B3"/>
    <mergeCell ref="A6:B6"/>
    <mergeCell ref="A11:B11"/>
    <mergeCell ref="A18:B18"/>
    <mergeCell ref="F15:H16"/>
    <mergeCell ref="I15:J15"/>
    <mergeCell ref="N15:O15"/>
    <mergeCell ref="F9:H12"/>
    <mergeCell ref="I9:J9"/>
    <mergeCell ref="N9:O9"/>
    <mergeCell ref="F2:H2"/>
    <mergeCell ref="I2:J2"/>
    <mergeCell ref="N2:O2"/>
    <mergeCell ref="N10:O10"/>
    <mergeCell ref="K9:M12"/>
    <mergeCell ref="K15:M15"/>
    <mergeCell ref="I16:J16"/>
    <mergeCell ref="N16:O16"/>
    <mergeCell ref="K16:M16"/>
    <mergeCell ref="N13:O13"/>
    <mergeCell ref="K13:M13"/>
    <mergeCell ref="I14:J14"/>
    <mergeCell ref="N14:O14"/>
    <mergeCell ref="K14:M14"/>
    <mergeCell ref="K7:M7"/>
    <mergeCell ref="K8:M8"/>
    <mergeCell ref="K2:M2"/>
    <mergeCell ref="F3:H4"/>
    <mergeCell ref="N3:O3"/>
    <mergeCell ref="K3:M3"/>
    <mergeCell ref="N4:O4"/>
    <mergeCell ref="K4:M4"/>
    <mergeCell ref="N5:O5"/>
    <mergeCell ref="K5:M5"/>
    <mergeCell ref="I6:J6"/>
    <mergeCell ref="N6:O6"/>
    <mergeCell ref="K6:M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5:AR60"/>
  <sheetViews>
    <sheetView view="pageBreakPreview" topLeftCell="G4" zoomScaleNormal="100" zoomScaleSheetLayoutView="100" zoomScalePageLayoutView="75" workbookViewId="0">
      <selection activeCell="K19" sqref="K19"/>
    </sheetView>
  </sheetViews>
  <sheetFormatPr defaultRowHeight="13.5" x14ac:dyDescent="0.15"/>
  <cols>
    <col min="1" max="1" width="1.625" customWidth="1"/>
    <col min="2" max="44" width="5.625" customWidth="1"/>
  </cols>
  <sheetData>
    <row r="5" spans="1:44" ht="29.25" customHeight="1" x14ac:dyDescent="0.15">
      <c r="A5" s="68"/>
      <c r="B5" s="68"/>
      <c r="C5" s="68"/>
      <c r="D5" s="68"/>
      <c r="E5" s="68"/>
      <c r="F5" s="68"/>
      <c r="G5" s="68"/>
      <c r="H5" s="68"/>
    </row>
    <row r="6" spans="1:44" ht="29.25" customHeight="1" x14ac:dyDescent="0.15">
      <c r="A6" s="68"/>
      <c r="B6" s="68"/>
      <c r="C6" s="68"/>
      <c r="D6" s="68"/>
      <c r="E6" s="68"/>
      <c r="F6" s="68"/>
      <c r="G6" s="68"/>
      <c r="H6" s="68"/>
      <c r="M6" s="82"/>
    </row>
    <row r="7" spans="1:44" ht="18" customHeight="1" x14ac:dyDescent="0.15">
      <c r="T7" s="67"/>
    </row>
    <row r="8" spans="1:44" ht="18" customHeight="1" x14ac:dyDescent="0.15"/>
    <row r="9" spans="1:44" ht="18" customHeight="1" x14ac:dyDescent="0.15"/>
    <row r="10" spans="1:44" ht="18" customHeight="1" x14ac:dyDescent="0.15"/>
    <row r="11" spans="1:44" ht="18" customHeight="1" x14ac:dyDescent="0.15">
      <c r="AL11" s="85"/>
      <c r="AM11" s="86"/>
      <c r="AN11" s="86"/>
      <c r="AO11" s="86"/>
      <c r="AP11" s="86"/>
      <c r="AQ11" s="86"/>
      <c r="AR11" s="87"/>
    </row>
    <row r="12" spans="1:44" ht="18" customHeight="1" x14ac:dyDescent="0.15"/>
    <row r="13" spans="1:44" ht="18" customHeight="1" x14ac:dyDescent="0.15"/>
    <row r="14" spans="1:44" ht="12" customHeight="1" x14ac:dyDescent="0.15"/>
    <row r="15" spans="1:44" ht="18" customHeight="1" x14ac:dyDescent="0.15"/>
    <row r="16" spans="1:44"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phoneticPr fontId="1"/>
  <pageMargins left="0.51181102362204722" right="0.5118110236220472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54"/>
  <sheetViews>
    <sheetView zoomScaleNormal="100" workbookViewId="0">
      <selection activeCell="E19" sqref="E19"/>
    </sheetView>
  </sheetViews>
  <sheetFormatPr defaultRowHeight="13.5" x14ac:dyDescent="0.15"/>
  <cols>
    <col min="1" max="1" width="2.375" customWidth="1"/>
    <col min="2" max="2" width="55.25" customWidth="1"/>
    <col min="3" max="3" width="10.625" style="62" hidden="1" customWidth="1"/>
    <col min="4" max="4" width="10.625" customWidth="1"/>
    <col min="9" max="9" width="12" style="91" customWidth="1"/>
    <col min="10" max="10" width="3.875" style="95" customWidth="1"/>
    <col min="11" max="11" width="66.25" style="95" customWidth="1"/>
  </cols>
  <sheetData>
    <row r="1" spans="1:11" ht="14.25" x14ac:dyDescent="0.15">
      <c r="I1" s="106" t="s">
        <v>996</v>
      </c>
      <c r="J1" s="106"/>
      <c r="K1" s="106"/>
    </row>
    <row r="2" spans="1:11" ht="36" customHeight="1" x14ac:dyDescent="0.15">
      <c r="A2" s="339" t="s">
        <v>901</v>
      </c>
      <c r="B2" s="340"/>
      <c r="C2" s="84" t="s">
        <v>1106</v>
      </c>
      <c r="D2" s="112" t="s">
        <v>1075</v>
      </c>
      <c r="I2" s="92"/>
      <c r="J2" s="92"/>
      <c r="K2" s="92"/>
    </row>
    <row r="3" spans="1:11" ht="15" customHeight="1" x14ac:dyDescent="0.15">
      <c r="A3" s="341" t="s">
        <v>902</v>
      </c>
      <c r="B3" s="342"/>
      <c r="C3" s="108" t="s">
        <v>1096</v>
      </c>
      <c r="D3" s="109" t="s">
        <v>1076</v>
      </c>
      <c r="I3" s="93" t="s">
        <v>997</v>
      </c>
      <c r="J3" s="92"/>
      <c r="K3" s="92"/>
    </row>
    <row r="4" spans="1:11" ht="15" customHeight="1" x14ac:dyDescent="0.15">
      <c r="A4" s="75"/>
      <c r="B4" s="76" t="s">
        <v>892</v>
      </c>
      <c r="C4" s="78">
        <f>GETPIVOTDATA("実施判断",実施項目Piv!$A$3,"大項目","（１）　市民と共に構築し、市民が主役のまちづくり","中項目","ア　市民の活力を生かすまちづくりの推進")</f>
        <v>6</v>
      </c>
      <c r="D4" s="107">
        <v>9</v>
      </c>
      <c r="I4" s="94" t="s">
        <v>998</v>
      </c>
      <c r="J4" s="94"/>
      <c r="K4" s="94"/>
    </row>
    <row r="5" spans="1:11" ht="15" customHeight="1" x14ac:dyDescent="0.15">
      <c r="A5" s="77"/>
      <c r="B5" s="76" t="s">
        <v>913</v>
      </c>
      <c r="C5" s="78" t="s">
        <v>1100</v>
      </c>
      <c r="D5" s="107" t="s">
        <v>1077</v>
      </c>
      <c r="I5" s="96"/>
      <c r="J5" s="97" t="s">
        <v>999</v>
      </c>
      <c r="K5" s="98" t="s">
        <v>1000</v>
      </c>
    </row>
    <row r="6" spans="1:11" ht="15" customHeight="1" x14ac:dyDescent="0.15">
      <c r="A6" s="343" t="s">
        <v>916</v>
      </c>
      <c r="B6" s="344"/>
      <c r="C6" s="108" t="s">
        <v>1101</v>
      </c>
      <c r="D6" s="109" t="s">
        <v>1078</v>
      </c>
      <c r="I6" s="99"/>
      <c r="J6" s="100">
        <v>1</v>
      </c>
      <c r="K6" s="101" t="s">
        <v>132</v>
      </c>
    </row>
    <row r="7" spans="1:11" ht="15" customHeight="1" x14ac:dyDescent="0.15">
      <c r="A7" s="75"/>
      <c r="B7" s="76" t="s">
        <v>894</v>
      </c>
      <c r="C7" s="78" t="s">
        <v>1079</v>
      </c>
      <c r="D7" s="107" t="s">
        <v>1079</v>
      </c>
      <c r="I7" s="99"/>
      <c r="J7" s="100">
        <v>2</v>
      </c>
      <c r="K7" s="101" t="s">
        <v>147</v>
      </c>
    </row>
    <row r="8" spans="1:11" ht="15" customHeight="1" x14ac:dyDescent="0.15">
      <c r="A8" s="75"/>
      <c r="B8" s="76" t="s">
        <v>908</v>
      </c>
      <c r="C8" s="78" t="s">
        <v>1090</v>
      </c>
      <c r="D8" s="107" t="s">
        <v>1080</v>
      </c>
      <c r="I8" s="99"/>
      <c r="J8" s="100">
        <v>3</v>
      </c>
      <c r="K8" s="101" t="s">
        <v>152</v>
      </c>
    </row>
    <row r="9" spans="1:11" ht="15" customHeight="1" x14ac:dyDescent="0.15">
      <c r="A9" s="75"/>
      <c r="B9" s="76" t="s">
        <v>926</v>
      </c>
      <c r="C9" s="78" t="s">
        <v>1095</v>
      </c>
      <c r="D9" s="107" t="s">
        <v>1081</v>
      </c>
      <c r="I9" s="99"/>
      <c r="J9" s="100">
        <v>4</v>
      </c>
      <c r="K9" s="101" t="s">
        <v>159</v>
      </c>
    </row>
    <row r="10" spans="1:11" ht="15" customHeight="1" x14ac:dyDescent="0.15">
      <c r="A10" s="77"/>
      <c r="B10" s="76" t="s">
        <v>909</v>
      </c>
      <c r="C10" s="78">
        <f>GETPIVOTDATA("実施判断",実施項目Piv!$A$3,"大項目","（２）　市民視点による行政サービスと透明性の向上","中項目","エ　法令遵守・公正確保の仕組みづくり")</f>
        <v>4</v>
      </c>
      <c r="D10" s="107" t="s">
        <v>1082</v>
      </c>
      <c r="I10" s="99"/>
      <c r="J10" s="100">
        <v>5</v>
      </c>
      <c r="K10" s="101" t="s">
        <v>169</v>
      </c>
    </row>
    <row r="11" spans="1:11" ht="15" customHeight="1" x14ac:dyDescent="0.15">
      <c r="A11" s="345" t="s">
        <v>917</v>
      </c>
      <c r="B11" s="346"/>
      <c r="C11" s="108" t="s">
        <v>1105</v>
      </c>
      <c r="D11" s="109" t="s">
        <v>1083</v>
      </c>
      <c r="I11" s="99"/>
      <c r="J11" s="100">
        <v>6</v>
      </c>
      <c r="K11" s="101" t="s">
        <v>181</v>
      </c>
    </row>
    <row r="12" spans="1:11" ht="15" customHeight="1" x14ac:dyDescent="0.15">
      <c r="A12" s="75"/>
      <c r="B12" s="76" t="s">
        <v>896</v>
      </c>
      <c r="C12" s="78">
        <f>GETPIVOTDATA("実施判断",実施項目Piv!$A$3,"大項目","（３）　簡素で効率的・効果的な行財政運営","中項目","ア　事務事業の整理合理化")</f>
        <v>8</v>
      </c>
      <c r="D12" s="107">
        <v>11</v>
      </c>
      <c r="I12" s="99"/>
      <c r="J12" s="100">
        <v>7</v>
      </c>
      <c r="K12" s="101" t="s">
        <v>1001</v>
      </c>
    </row>
    <row r="13" spans="1:11" ht="15" customHeight="1" x14ac:dyDescent="0.15">
      <c r="A13" s="75"/>
      <c r="B13" s="76" t="s">
        <v>914</v>
      </c>
      <c r="C13" s="78">
        <f>GETPIVOTDATA("実施判断",実施項目Piv!$A$3,"大項目","（３）　簡素で効率的・効果的な行財政運営","中項目","イ　民間機能の活用")</f>
        <v>7</v>
      </c>
      <c r="D13" s="107">
        <v>10</v>
      </c>
      <c r="I13" s="99"/>
      <c r="J13" s="100">
        <v>8</v>
      </c>
      <c r="K13" s="101" t="s">
        <v>206</v>
      </c>
    </row>
    <row r="14" spans="1:11" ht="15" customHeight="1" x14ac:dyDescent="0.15">
      <c r="A14" s="75"/>
      <c r="B14" s="76" t="s">
        <v>915</v>
      </c>
      <c r="C14" s="78" t="s">
        <v>1104</v>
      </c>
      <c r="D14" s="107" t="s">
        <v>1084</v>
      </c>
      <c r="I14" s="99"/>
      <c r="J14" s="100">
        <v>9</v>
      </c>
      <c r="K14" s="101" t="s">
        <v>1002</v>
      </c>
    </row>
    <row r="15" spans="1:11" ht="15" customHeight="1" x14ac:dyDescent="0.15">
      <c r="A15" s="75"/>
      <c r="B15" s="76" t="s">
        <v>905</v>
      </c>
      <c r="C15" s="78">
        <f>GETPIVOTDATA("実施判断",実施項目Piv!$A$3,"大項目","（３）　簡素で効率的・効果的な行財政運営","中項目","エ　補助金の見直し")</f>
        <v>1</v>
      </c>
      <c r="D15" s="107">
        <v>1</v>
      </c>
      <c r="I15" s="94" t="s">
        <v>1003</v>
      </c>
      <c r="J15" s="94"/>
      <c r="K15" s="94"/>
    </row>
    <row r="16" spans="1:11" ht="15" customHeight="1" x14ac:dyDescent="0.15">
      <c r="A16" s="75"/>
      <c r="B16" s="76" t="s">
        <v>906</v>
      </c>
      <c r="C16" s="78">
        <f>GETPIVOTDATA("実施判断",実施項目Piv!$A$3,"大項目","（３）　簡素で効率的・効果的な行財政運営","中項目","オ　定員及び給与の見直し")</f>
        <v>3</v>
      </c>
      <c r="D16" s="107">
        <v>5</v>
      </c>
      <c r="I16" s="96"/>
      <c r="J16" s="97" t="s">
        <v>999</v>
      </c>
      <c r="K16" s="98" t="s">
        <v>1000</v>
      </c>
    </row>
    <row r="17" spans="1:11" ht="15" customHeight="1" x14ac:dyDescent="0.15">
      <c r="A17" s="77"/>
      <c r="B17" s="76" t="s">
        <v>907</v>
      </c>
      <c r="C17" s="78" t="s">
        <v>1082</v>
      </c>
      <c r="D17" s="107" t="s">
        <v>1082</v>
      </c>
      <c r="I17" s="99"/>
      <c r="J17" s="100">
        <v>10</v>
      </c>
      <c r="K17" s="101" t="s">
        <v>1004</v>
      </c>
    </row>
    <row r="18" spans="1:11" ht="15" customHeight="1" x14ac:dyDescent="0.15">
      <c r="A18" s="341" t="s">
        <v>918</v>
      </c>
      <c r="B18" s="342"/>
      <c r="C18" s="108" t="s">
        <v>1096</v>
      </c>
      <c r="D18" s="109" t="s">
        <v>1085</v>
      </c>
      <c r="I18" s="99"/>
      <c r="J18" s="100">
        <v>11</v>
      </c>
      <c r="K18" s="101" t="s">
        <v>1005</v>
      </c>
    </row>
    <row r="19" spans="1:11" ht="15" customHeight="1" x14ac:dyDescent="0.15">
      <c r="A19" s="75"/>
      <c r="B19" s="76" t="s">
        <v>904</v>
      </c>
      <c r="C19" s="78" t="s">
        <v>1093</v>
      </c>
      <c r="D19" s="107" t="s">
        <v>1086</v>
      </c>
      <c r="I19" s="99"/>
      <c r="J19" s="100">
        <v>12</v>
      </c>
      <c r="K19" s="101" t="s">
        <v>1006</v>
      </c>
    </row>
    <row r="20" spans="1:11" ht="15" customHeight="1" x14ac:dyDescent="0.15">
      <c r="A20" s="75"/>
      <c r="B20" s="76" t="s">
        <v>910</v>
      </c>
      <c r="C20" s="78" t="s">
        <v>1094</v>
      </c>
      <c r="D20" s="107" t="s">
        <v>1087</v>
      </c>
      <c r="I20" s="99"/>
      <c r="J20" s="100">
        <v>13</v>
      </c>
      <c r="K20" s="101" t="s">
        <v>1007</v>
      </c>
    </row>
    <row r="21" spans="1:11" ht="15" customHeight="1" x14ac:dyDescent="0.15">
      <c r="A21" s="77"/>
      <c r="B21" s="76" t="s">
        <v>911</v>
      </c>
      <c r="C21" s="78">
        <f>GETPIVOTDATA("実施判断",実施項目Piv!$A$3,"大項目","（４）　新たな執行体制の確立","中項目","ウ　トップマネジメント機能の強化")</f>
        <v>1</v>
      </c>
      <c r="D21" s="107">
        <v>1</v>
      </c>
      <c r="I21" s="99"/>
      <c r="J21" s="100">
        <v>14</v>
      </c>
      <c r="K21" s="101" t="s">
        <v>1008</v>
      </c>
    </row>
    <row r="22" spans="1:11" ht="15" customHeight="1" x14ac:dyDescent="0.15">
      <c r="A22" s="341" t="s">
        <v>919</v>
      </c>
      <c r="B22" s="342"/>
      <c r="C22" s="108" t="s">
        <v>1102</v>
      </c>
      <c r="D22" s="109" t="s">
        <v>1088</v>
      </c>
      <c r="I22" s="99"/>
      <c r="J22" s="100">
        <v>15</v>
      </c>
      <c r="K22" s="101" t="s">
        <v>1009</v>
      </c>
    </row>
    <row r="23" spans="1:11" ht="15" customHeight="1" x14ac:dyDescent="0.15">
      <c r="A23" s="75"/>
      <c r="B23" s="76" t="s">
        <v>899</v>
      </c>
      <c r="C23" s="78">
        <v>4</v>
      </c>
      <c r="D23" s="107" t="s">
        <v>1089</v>
      </c>
      <c r="I23" s="99"/>
      <c r="J23" s="100">
        <v>16</v>
      </c>
      <c r="K23" s="101" t="s">
        <v>1010</v>
      </c>
    </row>
    <row r="24" spans="1:11" ht="15" customHeight="1" x14ac:dyDescent="0.15">
      <c r="A24" s="77"/>
      <c r="B24" s="76" t="s">
        <v>912</v>
      </c>
      <c r="C24" s="78" t="s">
        <v>1082</v>
      </c>
      <c r="D24" s="107" t="s">
        <v>1090</v>
      </c>
      <c r="I24" s="93" t="s">
        <v>1011</v>
      </c>
      <c r="J24" s="92"/>
      <c r="K24" s="92"/>
    </row>
    <row r="25" spans="1:11" ht="15" customHeight="1" x14ac:dyDescent="0.15">
      <c r="A25" s="337" t="s">
        <v>964</v>
      </c>
      <c r="B25" s="338"/>
      <c r="C25" s="111" t="s">
        <v>1107</v>
      </c>
      <c r="D25" s="69" t="s">
        <v>1108</v>
      </c>
      <c r="I25" s="94" t="s">
        <v>1012</v>
      </c>
      <c r="J25" s="94"/>
      <c r="K25" s="94"/>
    </row>
    <row r="26" spans="1:11" ht="14.25" x14ac:dyDescent="0.15">
      <c r="B26" s="61"/>
      <c r="I26" s="96"/>
      <c r="J26" s="97" t="s">
        <v>999</v>
      </c>
      <c r="K26" s="98" t="s">
        <v>1000</v>
      </c>
    </row>
    <row r="27" spans="1:11" x14ac:dyDescent="0.15">
      <c r="I27" s="99"/>
      <c r="J27" s="100">
        <v>1</v>
      </c>
      <c r="K27" s="101" t="s">
        <v>269</v>
      </c>
    </row>
    <row r="28" spans="1:11" x14ac:dyDescent="0.15">
      <c r="I28" s="99"/>
      <c r="J28" s="100">
        <v>2</v>
      </c>
      <c r="K28" s="101" t="s">
        <v>279</v>
      </c>
    </row>
    <row r="29" spans="1:11" x14ac:dyDescent="0.15">
      <c r="I29" s="99"/>
      <c r="J29" s="100">
        <v>3</v>
      </c>
      <c r="K29" s="101" t="s">
        <v>287</v>
      </c>
    </row>
    <row r="30" spans="1:11" x14ac:dyDescent="0.15">
      <c r="I30" s="99"/>
      <c r="J30" s="100">
        <v>4</v>
      </c>
      <c r="K30" s="101" t="s">
        <v>291</v>
      </c>
    </row>
    <row r="31" spans="1:11" x14ac:dyDescent="0.15">
      <c r="I31" s="99"/>
      <c r="J31" s="100">
        <v>5</v>
      </c>
      <c r="K31" s="101" t="s">
        <v>1013</v>
      </c>
    </row>
    <row r="32" spans="1:11" x14ac:dyDescent="0.15">
      <c r="I32" s="99"/>
      <c r="J32" s="100">
        <v>6</v>
      </c>
      <c r="K32" s="101" t="s">
        <v>304</v>
      </c>
    </row>
    <row r="33" spans="9:11" x14ac:dyDescent="0.15">
      <c r="I33" s="99"/>
      <c r="J33" s="100">
        <v>7</v>
      </c>
      <c r="K33" s="101" t="s">
        <v>1014</v>
      </c>
    </row>
    <row r="34" spans="9:11" ht="24" x14ac:dyDescent="0.15">
      <c r="I34" s="94" t="s">
        <v>1015</v>
      </c>
      <c r="J34" s="94"/>
      <c r="K34" s="94"/>
    </row>
    <row r="35" spans="9:11" x14ac:dyDescent="0.15">
      <c r="I35" s="96"/>
      <c r="J35" s="97" t="s">
        <v>999</v>
      </c>
      <c r="K35" s="98" t="s">
        <v>1000</v>
      </c>
    </row>
    <row r="36" spans="9:11" x14ac:dyDescent="0.15">
      <c r="I36" s="99"/>
      <c r="J36" s="100">
        <v>8</v>
      </c>
      <c r="K36" s="101" t="s">
        <v>316</v>
      </c>
    </row>
    <row r="37" spans="9:11" x14ac:dyDescent="0.15">
      <c r="I37" s="99"/>
      <c r="J37" s="100">
        <v>9</v>
      </c>
      <c r="K37" s="101" t="s">
        <v>321</v>
      </c>
    </row>
    <row r="38" spans="9:11" x14ac:dyDescent="0.15">
      <c r="I38" s="99"/>
      <c r="J38" s="100">
        <v>10</v>
      </c>
      <c r="K38" s="101" t="s">
        <v>327</v>
      </c>
    </row>
    <row r="39" spans="9:11" x14ac:dyDescent="0.15">
      <c r="I39" s="99"/>
      <c r="J39" s="100">
        <v>11</v>
      </c>
      <c r="K39" s="101" t="s">
        <v>335</v>
      </c>
    </row>
    <row r="40" spans="9:11" x14ac:dyDescent="0.15">
      <c r="I40" s="99"/>
      <c r="J40" s="100">
        <v>12</v>
      </c>
      <c r="K40" s="101" t="s">
        <v>1016</v>
      </c>
    </row>
    <row r="41" spans="9:11" x14ac:dyDescent="0.15">
      <c r="I41" s="99"/>
      <c r="J41" s="100">
        <v>13</v>
      </c>
      <c r="K41" s="101" t="s">
        <v>348</v>
      </c>
    </row>
    <row r="42" spans="9:11" x14ac:dyDescent="0.15">
      <c r="I42" s="99"/>
      <c r="J42" s="100">
        <v>14</v>
      </c>
      <c r="K42" s="101" t="s">
        <v>355</v>
      </c>
    </row>
    <row r="43" spans="9:11" x14ac:dyDescent="0.15">
      <c r="I43" s="99"/>
      <c r="J43" s="100">
        <v>15</v>
      </c>
      <c r="K43" s="101" t="s">
        <v>1017</v>
      </c>
    </row>
    <row r="44" spans="9:11" x14ac:dyDescent="0.15">
      <c r="I44" s="99"/>
      <c r="J44" s="100">
        <v>16</v>
      </c>
      <c r="K44" s="101" t="s">
        <v>363</v>
      </c>
    </row>
    <row r="45" spans="9:11" x14ac:dyDescent="0.15">
      <c r="I45" s="99"/>
      <c r="J45" s="100">
        <v>17</v>
      </c>
      <c r="K45" s="101" t="s">
        <v>373</v>
      </c>
    </row>
    <row r="46" spans="9:11" x14ac:dyDescent="0.15">
      <c r="I46" s="99"/>
      <c r="J46" s="100">
        <v>18</v>
      </c>
      <c r="K46" s="101" t="s">
        <v>1018</v>
      </c>
    </row>
    <row r="47" spans="9:11" x14ac:dyDescent="0.15">
      <c r="I47" s="99"/>
      <c r="J47" s="100">
        <v>19</v>
      </c>
      <c r="K47" s="101" t="s">
        <v>390</v>
      </c>
    </row>
    <row r="48" spans="9:11" ht="24" x14ac:dyDescent="0.15">
      <c r="I48" s="94" t="s">
        <v>1019</v>
      </c>
      <c r="J48" s="94"/>
      <c r="K48" s="94"/>
    </row>
    <row r="49" spans="9:11" x14ac:dyDescent="0.15">
      <c r="I49" s="96"/>
      <c r="J49" s="97" t="s">
        <v>999</v>
      </c>
      <c r="K49" s="98" t="s">
        <v>1000</v>
      </c>
    </row>
    <row r="50" spans="9:11" x14ac:dyDescent="0.15">
      <c r="I50" s="99"/>
      <c r="J50" s="100">
        <v>20</v>
      </c>
      <c r="K50" s="101" t="s">
        <v>394</v>
      </c>
    </row>
    <row r="51" spans="9:11" x14ac:dyDescent="0.15">
      <c r="I51" s="99"/>
      <c r="J51" s="100">
        <v>21</v>
      </c>
      <c r="K51" s="101" t="s">
        <v>1020</v>
      </c>
    </row>
    <row r="52" spans="9:11" x14ac:dyDescent="0.15">
      <c r="I52" s="99"/>
      <c r="J52" s="100">
        <v>22</v>
      </c>
      <c r="K52" s="101" t="s">
        <v>408</v>
      </c>
    </row>
    <row r="53" spans="9:11" x14ac:dyDescent="0.15">
      <c r="I53" s="99"/>
      <c r="J53" s="100">
        <v>23</v>
      </c>
      <c r="K53" s="101" t="s">
        <v>1021</v>
      </c>
    </row>
    <row r="54" spans="9:11" x14ac:dyDescent="0.15">
      <c r="I54" s="99"/>
      <c r="J54" s="100">
        <v>24</v>
      </c>
      <c r="K54" s="101" t="s">
        <v>422</v>
      </c>
    </row>
    <row r="55" spans="9:11" ht="48" x14ac:dyDescent="0.15">
      <c r="I55" s="94" t="s">
        <v>1022</v>
      </c>
      <c r="J55" s="94"/>
      <c r="K55" s="94"/>
    </row>
    <row r="56" spans="9:11" x14ac:dyDescent="0.15">
      <c r="I56" s="96"/>
      <c r="J56" s="97" t="s">
        <v>999</v>
      </c>
      <c r="K56" s="98" t="s">
        <v>1000</v>
      </c>
    </row>
    <row r="57" spans="9:11" x14ac:dyDescent="0.15">
      <c r="I57" s="99"/>
      <c r="J57" s="100">
        <v>25</v>
      </c>
      <c r="K57" s="101" t="s">
        <v>425</v>
      </c>
    </row>
    <row r="58" spans="9:11" x14ac:dyDescent="0.15">
      <c r="I58" s="99"/>
      <c r="J58" s="100">
        <v>26</v>
      </c>
      <c r="K58" s="101" t="s">
        <v>1023</v>
      </c>
    </row>
    <row r="59" spans="9:11" x14ac:dyDescent="0.15">
      <c r="I59" s="99"/>
      <c r="J59" s="100">
        <v>27</v>
      </c>
      <c r="K59" s="101" t="s">
        <v>429</v>
      </c>
    </row>
    <row r="60" spans="9:11" x14ac:dyDescent="0.15">
      <c r="I60" s="99"/>
      <c r="J60" s="100">
        <v>28</v>
      </c>
      <c r="K60" s="101" t="s">
        <v>434</v>
      </c>
    </row>
    <row r="61" spans="9:11" x14ac:dyDescent="0.15">
      <c r="I61" s="99"/>
      <c r="J61" s="100">
        <v>29</v>
      </c>
      <c r="K61" s="101" t="s">
        <v>437</v>
      </c>
    </row>
    <row r="62" spans="9:11" x14ac:dyDescent="0.15">
      <c r="I62" s="93" t="s">
        <v>1024</v>
      </c>
      <c r="J62" s="92"/>
      <c r="K62" s="92"/>
    </row>
    <row r="63" spans="9:11" ht="36" x14ac:dyDescent="0.15">
      <c r="I63" s="94" t="s">
        <v>1025</v>
      </c>
      <c r="J63" s="94"/>
      <c r="K63" s="94"/>
    </row>
    <row r="64" spans="9:11" x14ac:dyDescent="0.15">
      <c r="I64" s="96"/>
      <c r="J64" s="97" t="s">
        <v>999</v>
      </c>
      <c r="K64" s="98" t="s">
        <v>1000</v>
      </c>
    </row>
    <row r="65" spans="9:11" x14ac:dyDescent="0.15">
      <c r="I65" s="102"/>
      <c r="J65" s="100">
        <v>1</v>
      </c>
      <c r="K65" s="101" t="s">
        <v>445</v>
      </c>
    </row>
    <row r="66" spans="9:11" x14ac:dyDescent="0.15">
      <c r="I66" s="102"/>
      <c r="J66" s="100">
        <v>2</v>
      </c>
      <c r="K66" s="101" t="s">
        <v>1026</v>
      </c>
    </row>
    <row r="67" spans="9:11" x14ac:dyDescent="0.15">
      <c r="I67" s="102"/>
      <c r="J67" s="100">
        <v>3</v>
      </c>
      <c r="K67" s="101" t="s">
        <v>1027</v>
      </c>
    </row>
    <row r="68" spans="9:11" x14ac:dyDescent="0.15">
      <c r="I68" s="102"/>
      <c r="J68" s="100">
        <v>4</v>
      </c>
      <c r="K68" s="101" t="s">
        <v>1028</v>
      </c>
    </row>
    <row r="69" spans="9:11" x14ac:dyDescent="0.15">
      <c r="I69" s="102"/>
      <c r="J69" s="100">
        <v>5</v>
      </c>
      <c r="K69" s="101" t="s">
        <v>1029</v>
      </c>
    </row>
    <row r="70" spans="9:11" x14ac:dyDescent="0.15">
      <c r="I70" s="102"/>
      <c r="J70" s="100">
        <v>6</v>
      </c>
      <c r="K70" s="101" t="s">
        <v>1030</v>
      </c>
    </row>
    <row r="71" spans="9:11" x14ac:dyDescent="0.15">
      <c r="I71" s="102"/>
      <c r="J71" s="100">
        <v>7</v>
      </c>
      <c r="K71" s="101" t="s">
        <v>1031</v>
      </c>
    </row>
    <row r="72" spans="9:11" x14ac:dyDescent="0.15">
      <c r="I72" s="102"/>
      <c r="J72" s="100">
        <v>8</v>
      </c>
      <c r="K72" s="101" t="s">
        <v>485</v>
      </c>
    </row>
    <row r="73" spans="9:11" x14ac:dyDescent="0.15">
      <c r="I73" s="102"/>
      <c r="J73" s="100">
        <v>9</v>
      </c>
      <c r="K73" s="101" t="s">
        <v>490</v>
      </c>
    </row>
    <row r="74" spans="9:11" x14ac:dyDescent="0.15">
      <c r="I74" s="102"/>
      <c r="J74" s="100">
        <v>10</v>
      </c>
      <c r="K74" s="101" t="s">
        <v>493</v>
      </c>
    </row>
    <row r="75" spans="9:11" x14ac:dyDescent="0.15">
      <c r="I75" s="102"/>
      <c r="J75" s="100">
        <v>11</v>
      </c>
      <c r="K75" s="101" t="s">
        <v>1032</v>
      </c>
    </row>
    <row r="76" spans="9:11" ht="24" x14ac:dyDescent="0.15">
      <c r="I76" s="94" t="s">
        <v>1033</v>
      </c>
      <c r="J76" s="94"/>
      <c r="K76" s="94"/>
    </row>
    <row r="77" spans="9:11" x14ac:dyDescent="0.15">
      <c r="I77" s="96"/>
      <c r="J77" s="97" t="s">
        <v>999</v>
      </c>
      <c r="K77" s="98" t="s">
        <v>1000</v>
      </c>
    </row>
    <row r="78" spans="9:11" x14ac:dyDescent="0.15">
      <c r="I78" s="102"/>
      <c r="J78" s="100">
        <v>12</v>
      </c>
      <c r="K78" s="101" t="s">
        <v>1034</v>
      </c>
    </row>
    <row r="79" spans="9:11" x14ac:dyDescent="0.15">
      <c r="I79" s="102"/>
      <c r="J79" s="100">
        <v>13</v>
      </c>
      <c r="K79" s="101" t="s">
        <v>1035</v>
      </c>
    </row>
    <row r="80" spans="9:11" x14ac:dyDescent="0.15">
      <c r="I80" s="102"/>
      <c r="J80" s="100">
        <v>14</v>
      </c>
      <c r="K80" s="101" t="s">
        <v>1036</v>
      </c>
    </row>
    <row r="81" spans="9:11" x14ac:dyDescent="0.15">
      <c r="I81" s="102"/>
      <c r="J81" s="100">
        <v>15</v>
      </c>
      <c r="K81" s="103" t="s">
        <v>1037</v>
      </c>
    </row>
    <row r="82" spans="9:11" x14ac:dyDescent="0.15">
      <c r="I82" s="102"/>
      <c r="J82" s="100">
        <v>16</v>
      </c>
      <c r="K82" s="101" t="s">
        <v>1038</v>
      </c>
    </row>
    <row r="83" spans="9:11" x14ac:dyDescent="0.15">
      <c r="I83" s="102"/>
      <c r="J83" s="100">
        <v>17</v>
      </c>
      <c r="K83" s="101" t="s">
        <v>1039</v>
      </c>
    </row>
    <row r="84" spans="9:11" x14ac:dyDescent="0.15">
      <c r="I84" s="102"/>
      <c r="J84" s="100">
        <v>18</v>
      </c>
      <c r="K84" s="104" t="s">
        <v>1040</v>
      </c>
    </row>
    <row r="85" spans="9:11" x14ac:dyDescent="0.15">
      <c r="I85" s="102"/>
      <c r="J85" s="100">
        <v>19</v>
      </c>
      <c r="K85" s="101" t="s">
        <v>563</v>
      </c>
    </row>
    <row r="86" spans="9:11" x14ac:dyDescent="0.15">
      <c r="I86" s="102"/>
      <c r="J86" s="100">
        <v>20</v>
      </c>
      <c r="K86" s="101" t="s">
        <v>1041</v>
      </c>
    </row>
    <row r="87" spans="9:11" x14ac:dyDescent="0.15">
      <c r="I87" s="102"/>
      <c r="J87" s="100">
        <v>21</v>
      </c>
      <c r="K87" s="101" t="s">
        <v>1042</v>
      </c>
    </row>
    <row r="88" spans="9:11" ht="48" x14ac:dyDescent="0.15">
      <c r="I88" s="94" t="s">
        <v>1043</v>
      </c>
      <c r="J88" s="94"/>
      <c r="K88" s="94"/>
    </row>
    <row r="89" spans="9:11" x14ac:dyDescent="0.15">
      <c r="I89" s="96"/>
      <c r="J89" s="97" t="s">
        <v>999</v>
      </c>
      <c r="K89" s="98" t="s">
        <v>1000</v>
      </c>
    </row>
    <row r="90" spans="9:11" x14ac:dyDescent="0.15">
      <c r="I90" s="102"/>
      <c r="J90" s="100">
        <v>22</v>
      </c>
      <c r="K90" s="101" t="s">
        <v>1044</v>
      </c>
    </row>
    <row r="91" spans="9:11" x14ac:dyDescent="0.15">
      <c r="I91" s="102"/>
      <c r="J91" s="100">
        <v>23</v>
      </c>
      <c r="K91" s="101" t="s">
        <v>590</v>
      </c>
    </row>
    <row r="92" spans="9:11" x14ac:dyDescent="0.15">
      <c r="I92" s="102"/>
      <c r="J92" s="100">
        <v>24</v>
      </c>
      <c r="K92" s="101" t="s">
        <v>594</v>
      </c>
    </row>
    <row r="93" spans="9:11" x14ac:dyDescent="0.15">
      <c r="I93" s="102"/>
      <c r="J93" s="100">
        <v>25</v>
      </c>
      <c r="K93" s="101" t="s">
        <v>1045</v>
      </c>
    </row>
    <row r="94" spans="9:11" x14ac:dyDescent="0.15">
      <c r="I94" s="102"/>
      <c r="J94" s="100">
        <v>26</v>
      </c>
      <c r="K94" s="101" t="s">
        <v>1046</v>
      </c>
    </row>
    <row r="95" spans="9:11" x14ac:dyDescent="0.15">
      <c r="I95" s="102"/>
      <c r="J95" s="100">
        <v>27</v>
      </c>
      <c r="K95" s="101" t="s">
        <v>1047</v>
      </c>
    </row>
    <row r="96" spans="9:11" x14ac:dyDescent="0.15">
      <c r="I96" s="102"/>
      <c r="J96" s="100">
        <v>28</v>
      </c>
      <c r="K96" s="101" t="s">
        <v>1048</v>
      </c>
    </row>
    <row r="97" spans="9:11" x14ac:dyDescent="0.15">
      <c r="I97" s="102"/>
      <c r="J97" s="100">
        <v>29</v>
      </c>
      <c r="K97" s="101" t="s">
        <v>1049</v>
      </c>
    </row>
    <row r="98" spans="9:11" x14ac:dyDescent="0.15">
      <c r="I98" s="102"/>
      <c r="J98" s="100">
        <v>30</v>
      </c>
      <c r="K98" s="101" t="s">
        <v>1050</v>
      </c>
    </row>
    <row r="99" spans="9:11" ht="24" x14ac:dyDescent="0.15">
      <c r="I99" s="94" t="s">
        <v>1051</v>
      </c>
      <c r="J99" s="94"/>
      <c r="K99" s="94"/>
    </row>
    <row r="100" spans="9:11" x14ac:dyDescent="0.15">
      <c r="I100" s="96"/>
      <c r="J100" s="97" t="s">
        <v>999</v>
      </c>
      <c r="K100" s="98" t="s">
        <v>1000</v>
      </c>
    </row>
    <row r="101" spans="9:11" x14ac:dyDescent="0.15">
      <c r="I101" s="102"/>
      <c r="J101" s="100">
        <v>31</v>
      </c>
      <c r="K101" s="101" t="s">
        <v>1052</v>
      </c>
    </row>
    <row r="102" spans="9:11" ht="36" x14ac:dyDescent="0.15">
      <c r="I102" s="94" t="s">
        <v>1053</v>
      </c>
      <c r="J102" s="94"/>
      <c r="K102" s="94"/>
    </row>
    <row r="103" spans="9:11" x14ac:dyDescent="0.15">
      <c r="I103" s="96"/>
      <c r="J103" s="97" t="s">
        <v>999</v>
      </c>
      <c r="K103" s="98" t="s">
        <v>1000</v>
      </c>
    </row>
    <row r="104" spans="9:11" x14ac:dyDescent="0.15">
      <c r="I104" s="102"/>
      <c r="J104" s="100">
        <v>32</v>
      </c>
      <c r="K104" s="101" t="s">
        <v>640</v>
      </c>
    </row>
    <row r="105" spans="9:11" x14ac:dyDescent="0.15">
      <c r="I105" s="102"/>
      <c r="J105" s="100">
        <v>33</v>
      </c>
      <c r="K105" s="101" t="s">
        <v>651</v>
      </c>
    </row>
    <row r="106" spans="9:11" x14ac:dyDescent="0.15">
      <c r="I106" s="102"/>
      <c r="J106" s="100">
        <v>34</v>
      </c>
      <c r="K106" s="101" t="s">
        <v>657</v>
      </c>
    </row>
    <row r="107" spans="9:11" x14ac:dyDescent="0.15">
      <c r="I107" s="102"/>
      <c r="J107" s="100">
        <v>35</v>
      </c>
      <c r="K107" s="101" t="s">
        <v>1054</v>
      </c>
    </row>
    <row r="108" spans="9:11" x14ac:dyDescent="0.15">
      <c r="I108" s="102"/>
      <c r="J108" s="100">
        <v>36</v>
      </c>
      <c r="K108" s="101" t="s">
        <v>1055</v>
      </c>
    </row>
    <row r="109" spans="9:11" ht="24" x14ac:dyDescent="0.15">
      <c r="I109" s="94" t="s">
        <v>1056</v>
      </c>
      <c r="J109" s="94"/>
      <c r="K109" s="94"/>
    </row>
    <row r="110" spans="9:11" x14ac:dyDescent="0.15">
      <c r="I110" s="96"/>
      <c r="J110" s="97" t="s">
        <v>999</v>
      </c>
      <c r="K110" s="98" t="s">
        <v>1000</v>
      </c>
    </row>
    <row r="111" spans="9:11" x14ac:dyDescent="0.15">
      <c r="I111" s="102"/>
      <c r="J111" s="100">
        <v>37</v>
      </c>
      <c r="K111" s="101" t="s">
        <v>672</v>
      </c>
    </row>
    <row r="112" spans="9:11" x14ac:dyDescent="0.15">
      <c r="I112" s="102"/>
      <c r="J112" s="100">
        <v>38</v>
      </c>
      <c r="K112" s="101" t="s">
        <v>685</v>
      </c>
    </row>
    <row r="113" spans="9:11" x14ac:dyDescent="0.15">
      <c r="I113" s="102"/>
      <c r="J113" s="100">
        <v>39</v>
      </c>
      <c r="K113" s="101" t="s">
        <v>1057</v>
      </c>
    </row>
    <row r="114" spans="9:11" x14ac:dyDescent="0.15">
      <c r="I114" s="102"/>
      <c r="J114" s="100">
        <v>40</v>
      </c>
      <c r="K114" s="101" t="s">
        <v>698</v>
      </c>
    </row>
    <row r="115" spans="9:11" x14ac:dyDescent="0.15">
      <c r="I115" s="102"/>
      <c r="J115" s="100">
        <v>41</v>
      </c>
      <c r="K115" s="101" t="s">
        <v>853</v>
      </c>
    </row>
    <row r="116" spans="9:11" x14ac:dyDescent="0.15">
      <c r="I116" s="93" t="s">
        <v>1058</v>
      </c>
      <c r="J116" s="92"/>
      <c r="K116" s="92"/>
    </row>
    <row r="117" spans="9:11" ht="24" x14ac:dyDescent="0.15">
      <c r="I117" s="94" t="s">
        <v>1059</v>
      </c>
      <c r="J117" s="94"/>
      <c r="K117" s="94"/>
    </row>
    <row r="118" spans="9:11" x14ac:dyDescent="0.15">
      <c r="I118" s="96"/>
      <c r="J118" s="97" t="s">
        <v>999</v>
      </c>
      <c r="K118" s="98" t="s">
        <v>1000</v>
      </c>
    </row>
    <row r="119" spans="9:11" x14ac:dyDescent="0.15">
      <c r="I119" s="99"/>
      <c r="J119" s="100">
        <v>1</v>
      </c>
      <c r="K119" s="101" t="s">
        <v>855</v>
      </c>
    </row>
    <row r="120" spans="9:11" x14ac:dyDescent="0.15">
      <c r="I120" s="99"/>
      <c r="J120" s="100">
        <v>2</v>
      </c>
      <c r="K120" s="101" t="s">
        <v>1060</v>
      </c>
    </row>
    <row r="121" spans="9:11" x14ac:dyDescent="0.15">
      <c r="I121" s="99"/>
      <c r="J121" s="100">
        <v>3</v>
      </c>
      <c r="K121" s="101" t="s">
        <v>1061</v>
      </c>
    </row>
    <row r="122" spans="9:11" x14ac:dyDescent="0.15">
      <c r="I122" s="99"/>
      <c r="J122" s="100">
        <v>4</v>
      </c>
      <c r="K122" s="101" t="s">
        <v>1062</v>
      </c>
    </row>
    <row r="123" spans="9:11" x14ac:dyDescent="0.15">
      <c r="I123" s="99"/>
      <c r="J123" s="100">
        <v>5</v>
      </c>
      <c r="K123" s="101" t="s">
        <v>718</v>
      </c>
    </row>
    <row r="124" spans="9:11" x14ac:dyDescent="0.15">
      <c r="I124" s="99"/>
      <c r="J124" s="100">
        <v>6</v>
      </c>
      <c r="K124" s="101" t="s">
        <v>723</v>
      </c>
    </row>
    <row r="125" spans="9:11" x14ac:dyDescent="0.15">
      <c r="I125" s="99"/>
      <c r="J125" s="100">
        <v>7</v>
      </c>
      <c r="K125" s="101" t="s">
        <v>731</v>
      </c>
    </row>
    <row r="126" spans="9:11" x14ac:dyDescent="0.15">
      <c r="I126" s="99"/>
      <c r="J126" s="100">
        <v>8</v>
      </c>
      <c r="K126" s="101" t="s">
        <v>860</v>
      </c>
    </row>
    <row r="127" spans="9:11" x14ac:dyDescent="0.15">
      <c r="I127" s="99"/>
      <c r="J127" s="100">
        <v>9</v>
      </c>
      <c r="K127" s="101" t="s">
        <v>1063</v>
      </c>
    </row>
    <row r="128" spans="9:11" x14ac:dyDescent="0.15">
      <c r="I128" s="99"/>
      <c r="J128" s="100">
        <v>10</v>
      </c>
      <c r="K128" s="101" t="s">
        <v>740</v>
      </c>
    </row>
    <row r="129" spans="9:11" x14ac:dyDescent="0.15">
      <c r="I129" s="99"/>
      <c r="J129" s="100">
        <v>11</v>
      </c>
      <c r="K129" s="101" t="s">
        <v>1064</v>
      </c>
    </row>
    <row r="130" spans="9:11" ht="24" x14ac:dyDescent="0.15">
      <c r="I130" s="94" t="s">
        <v>1065</v>
      </c>
      <c r="J130" s="94"/>
      <c r="K130" s="94"/>
    </row>
    <row r="131" spans="9:11" x14ac:dyDescent="0.15">
      <c r="I131" s="96"/>
      <c r="J131" s="97" t="s">
        <v>999</v>
      </c>
      <c r="K131" s="98" t="s">
        <v>1000</v>
      </c>
    </row>
    <row r="132" spans="9:11" x14ac:dyDescent="0.15">
      <c r="I132" s="99"/>
      <c r="J132" s="100">
        <v>12</v>
      </c>
      <c r="K132" s="101" t="s">
        <v>747</v>
      </c>
    </row>
    <row r="133" spans="9:11" x14ac:dyDescent="0.15">
      <c r="I133" s="99"/>
      <c r="J133" s="100">
        <v>13</v>
      </c>
      <c r="K133" s="104" t="s">
        <v>751</v>
      </c>
    </row>
    <row r="134" spans="9:11" x14ac:dyDescent="0.15">
      <c r="I134" s="99"/>
      <c r="J134" s="100">
        <v>14</v>
      </c>
      <c r="K134" s="101" t="s">
        <v>864</v>
      </c>
    </row>
    <row r="135" spans="9:11" ht="36" x14ac:dyDescent="0.15">
      <c r="I135" s="94" t="s">
        <v>1066</v>
      </c>
      <c r="J135" s="94"/>
      <c r="K135" s="94"/>
    </row>
    <row r="136" spans="9:11" x14ac:dyDescent="0.15">
      <c r="I136" s="96"/>
      <c r="J136" s="97" t="s">
        <v>999</v>
      </c>
      <c r="K136" s="98" t="s">
        <v>1000</v>
      </c>
    </row>
    <row r="137" spans="9:11" x14ac:dyDescent="0.15">
      <c r="I137" s="99"/>
      <c r="J137" s="100">
        <v>15</v>
      </c>
      <c r="K137" s="101" t="s">
        <v>1067</v>
      </c>
    </row>
    <row r="138" spans="9:11" x14ac:dyDescent="0.15">
      <c r="I138" s="93" t="s">
        <v>1068</v>
      </c>
      <c r="J138" s="92"/>
      <c r="K138" s="92"/>
    </row>
    <row r="139" spans="9:11" ht="24" x14ac:dyDescent="0.15">
      <c r="I139" s="94" t="s">
        <v>1069</v>
      </c>
      <c r="J139" s="94"/>
      <c r="K139" s="94"/>
    </row>
    <row r="140" spans="9:11" x14ac:dyDescent="0.15">
      <c r="I140" s="96"/>
      <c r="J140" s="97" t="s">
        <v>999</v>
      </c>
      <c r="K140" s="98" t="s">
        <v>1000</v>
      </c>
    </row>
    <row r="141" spans="9:11" x14ac:dyDescent="0.15">
      <c r="I141" s="99"/>
      <c r="J141" s="100">
        <v>1</v>
      </c>
      <c r="K141" s="101" t="s">
        <v>1070</v>
      </c>
    </row>
    <row r="142" spans="9:11" x14ac:dyDescent="0.15">
      <c r="I142" s="99"/>
      <c r="J142" s="100">
        <v>2</v>
      </c>
      <c r="K142" s="101" t="s">
        <v>776</v>
      </c>
    </row>
    <row r="143" spans="9:11" x14ac:dyDescent="0.15">
      <c r="I143" s="99"/>
      <c r="J143" s="100">
        <v>3</v>
      </c>
      <c r="K143" s="101" t="s">
        <v>785</v>
      </c>
    </row>
    <row r="144" spans="9:11" x14ac:dyDescent="0.15">
      <c r="I144" s="99"/>
      <c r="J144" s="100">
        <v>4</v>
      </c>
      <c r="K144" s="101" t="s">
        <v>789</v>
      </c>
    </row>
    <row r="145" spans="9:11" x14ac:dyDescent="0.15">
      <c r="I145" s="99"/>
      <c r="J145" s="100">
        <v>5</v>
      </c>
      <c r="K145" s="101" t="s">
        <v>795</v>
      </c>
    </row>
    <row r="146" spans="9:11" ht="24" x14ac:dyDescent="0.15">
      <c r="I146" s="94" t="s">
        <v>1071</v>
      </c>
      <c r="J146" s="94"/>
      <c r="K146" s="94"/>
    </row>
    <row r="147" spans="9:11" x14ac:dyDescent="0.15">
      <c r="I147" s="96"/>
      <c r="J147" s="97" t="s">
        <v>999</v>
      </c>
      <c r="K147" s="98" t="s">
        <v>1000</v>
      </c>
    </row>
    <row r="148" spans="9:11" x14ac:dyDescent="0.15">
      <c r="I148" s="99"/>
      <c r="J148" s="100">
        <v>6</v>
      </c>
      <c r="K148" s="101" t="s">
        <v>1072</v>
      </c>
    </row>
    <row r="149" spans="9:11" x14ac:dyDescent="0.15">
      <c r="I149" s="99"/>
      <c r="J149" s="100">
        <v>7</v>
      </c>
      <c r="K149" s="101" t="s">
        <v>810</v>
      </c>
    </row>
    <row r="150" spans="9:11" x14ac:dyDescent="0.15">
      <c r="I150" s="99"/>
      <c r="J150" s="100">
        <v>8</v>
      </c>
      <c r="K150" s="101" t="s">
        <v>817</v>
      </c>
    </row>
    <row r="151" spans="9:11" x14ac:dyDescent="0.15">
      <c r="I151" s="99"/>
      <c r="J151" s="100">
        <v>9</v>
      </c>
      <c r="K151" s="101" t="s">
        <v>823</v>
      </c>
    </row>
    <row r="152" spans="9:11" x14ac:dyDescent="0.15">
      <c r="I152" s="99"/>
      <c r="J152" s="100">
        <v>10</v>
      </c>
      <c r="K152" s="101" t="s">
        <v>866</v>
      </c>
    </row>
    <row r="153" spans="9:11" x14ac:dyDescent="0.15">
      <c r="I153" s="99"/>
      <c r="J153" s="100">
        <v>11</v>
      </c>
      <c r="K153" s="101" t="s">
        <v>1073</v>
      </c>
    </row>
    <row r="154" spans="9:11" x14ac:dyDescent="0.15">
      <c r="I154" s="99"/>
      <c r="J154" s="100">
        <v>12</v>
      </c>
      <c r="K154" s="101" t="s">
        <v>838</v>
      </c>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取組状況（1総括表）公表版</vt:lpstr>
      <vt:lpstr>達成状況（完了）たて</vt:lpstr>
      <vt:lpstr>達成状況（完了） (2)</vt:lpstr>
      <vt:lpstr>達成状況（完了）</vt:lpstr>
      <vt:lpstr>達成状況（再掲こみフル) (達成済みのみ) (2)</vt:lpstr>
      <vt:lpstr>達成状況（再掲こみフル) (達成済みのみ)</vt:lpstr>
      <vt:lpstr>Sheet2 (2)</vt:lpstr>
      <vt:lpstr>公表かがみ (横)</vt:lpstr>
      <vt:lpstr>達成状況（再掲こみフル) (2)</vt:lpstr>
      <vt:lpstr>公表かがみ</vt:lpstr>
      <vt:lpstr>達成状況（再掲こみフル)</vt:lpstr>
      <vt:lpstr>再掲チェック</vt:lpstr>
      <vt:lpstr>達成状況（スプリット)</vt:lpstr>
      <vt:lpstr>達成状況 (2)</vt:lpstr>
      <vt:lpstr>ボタン用</vt:lpstr>
      <vt:lpstr>もとネタ</vt:lpstr>
      <vt:lpstr>実施項目Piv</vt:lpstr>
      <vt:lpstr>h22実施項目</vt:lpstr>
      <vt:lpstr>公表かがみ!Print_Area</vt:lpstr>
      <vt:lpstr>'公表かがみ (横)'!Print_Area</vt:lpstr>
      <vt:lpstr>'取組状況（1総括表）公表版'!Print_Area</vt:lpstr>
      <vt:lpstr>'達成状況（完了）'!Print_Titles</vt:lpstr>
      <vt:lpstr>'達成状況（完了）たて'!Print_Titles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鈴木　紀充</cp:lastModifiedBy>
  <cp:lastPrinted>2014-08-26T00:11:21Z</cp:lastPrinted>
  <dcterms:created xsi:type="dcterms:W3CDTF">2009-07-15T00:39:33Z</dcterms:created>
  <dcterms:modified xsi:type="dcterms:W3CDTF">2018-03-20T08:46:19Z</dcterms:modified>
</cp:coreProperties>
</file>