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h5-v00n-hfls01\f25205000_都市局建築部建築指導課\09指導班\10_定期報告\15 オンライン化\7 作業フォルダ\01_提出様式作成\★HP掲載中データ\"/>
    </mc:Choice>
  </mc:AlternateContent>
  <xr:revisionPtr revIDLastSave="0" documentId="13_ncr:1_{7520038D-67F8-4079-8D5B-5A8578F09FDA}" xr6:coauthVersionLast="47" xr6:coauthVersionMax="47" xr10:uidLastSave="{00000000-0000-0000-0000-000000000000}"/>
  <workbookProtection workbookAlgorithmName="SHA-512" workbookHashValue="hJ0wbN2g0yXRj356WAYUyV7WUNh82E1OKmVt/8ekAxLv4uRow+7h6LWxlbFbrb03jQxxUPeputdl/f2YyhJ2qQ==" workbookSaltValue="IFNbd900MmpqZEh8V/Aw+A==" workbookSpinCount="100000" lockStructure="1"/>
  <bookViews>
    <workbookView xWindow="-110" yWindow="-110" windowWidth="19420" windowHeight="10300" firstSheet="2" activeTab="2" xr2:uid="{00000000-000D-0000-FFFF-FFFF00000000}"/>
  </bookViews>
  <sheets>
    <sheet name="マスタ" sheetId="17" state="hidden" r:id="rId1"/>
    <sheet name="台帳コピペ" sheetId="34" state="hidden" r:id="rId2"/>
    <sheet name="第一面" sheetId="31" r:id="rId3"/>
    <sheet name="第二面" sheetId="32" r:id="rId4"/>
    <sheet name="第三面" sheetId="37" r:id="rId5"/>
    <sheet name="排煙設備" sheetId="35" r:id="rId6"/>
    <sheet name="非常用の照明装置" sheetId="36" r:id="rId7"/>
    <sheet name="概要書" sheetId="38" r:id="rId8"/>
    <sheet name="v080501" sheetId="39" r:id="rId9"/>
  </sheets>
  <externalReferences>
    <externalReference r:id="rId10"/>
  </externalReferences>
  <definedNames>
    <definedName name="OLE_LINK1" localSheetId="7">概要書!#REF!</definedName>
    <definedName name="_xlnm.Print_Area" localSheetId="7">概要書!$A$1:$AN$179</definedName>
    <definedName name="_xlnm.Print_Area" localSheetId="2">第一面!$A$1:$AN$51</definedName>
    <definedName name="_xlnm.Print_Area" localSheetId="4">第三面!$A$1:$AM$33</definedName>
    <definedName name="_xlnm.Print_Area" localSheetId="3">第二面!$A$1:$AN$148</definedName>
    <definedName name="_xlnm.Print_Area" localSheetId="5">排煙設備!$A$1:$N$167</definedName>
    <definedName name="_xlnm.Print_Area" localSheetId="6">非常用の照明装置!$A$1:$N$74</definedName>
    <definedName name="Z_C29C37A8_DF0E_47BB_8687_13818B7BD619_.wvu.Cols" localSheetId="7" hidden="1">概要書!#REF!</definedName>
    <definedName name="Z_C29C37A8_DF0E_47BB_8687_13818B7BD619_.wvu.PrintArea" localSheetId="7" hidden="1">概要書!$A$2:$AJ$162</definedName>
    <definedName name="ﾁｪｯｸﾎﾞｯｸｽ" localSheetId="8">[1]マスタ!$F$4:$F$5</definedName>
    <definedName name="ﾁｪｯｸﾎﾞｯｸｽ">マスタ!$F$4:$F$5</definedName>
    <definedName name="記号番号">[1]マスタ!#REF!</definedName>
    <definedName name="級">マスタ!$B$4:$B$6</definedName>
    <definedName name="指摘選択">[1]マスタ!$Q$4:$X$162</definedName>
    <definedName name="指摘選択排">マスタ!$Q$4:$X$121</definedName>
    <definedName name="指摘選択非">マスタ!$Q$122:$X$162</definedName>
    <definedName name="指摘番号">[1]マスタ!$Q$4:$Q$162</definedName>
    <definedName name="指摘番号排">マスタ!$Q$4:$Q$121</definedName>
    <definedName name="指摘番号非">マスタ!$Q$122:$Q$162</definedName>
    <definedName name="特庁選択" localSheetId="8">[1]マスタ!#REF!</definedName>
    <definedName name="特庁選択">マスタ!#REF!</definedName>
    <definedName name="特定行政庁">[1]マスタ!#REF!</definedName>
    <definedName name="年号">マスタ!$AR$4:$AR$6</definedName>
    <definedName name="年号2">マスタ!$AV$4:$AV$5</definedName>
    <definedName name="判定">マスタ!$M$4:$M$6</definedName>
    <definedName name="判定１">[1]マスタ!$M$4:$M$5</definedName>
    <definedName name="判定２" localSheetId="8">[1]マスタ!$M$6:$M$8</definedName>
    <definedName name="判定２">マスタ!$M$7:$M$8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 i="31" l="1"/>
  <c r="BG11" i="31"/>
  <c r="AG45" i="31"/>
  <c r="AK46" i="38" s="1"/>
  <c r="AQ21" i="31" l="1"/>
  <c r="BG18" i="31"/>
  <c r="AO25" i="37"/>
  <c r="CO5" i="34" s="1"/>
  <c r="AO11" i="37"/>
  <c r="AG49" i="31"/>
  <c r="AG47" i="31"/>
  <c r="AC46" i="38" s="1"/>
  <c r="I45" i="31"/>
  <c r="F45" i="31"/>
  <c r="D45" i="31"/>
  <c r="L46" i="31"/>
  <c r="ET5" i="34" l="1"/>
  <c r="AA41" i="38" l="1"/>
  <c r="X41" i="38"/>
  <c r="AX133" i="32"/>
  <c r="AS133" i="32"/>
  <c r="AR133" i="32"/>
  <c r="AS79" i="32"/>
  <c r="AR79" i="32"/>
  <c r="K43" i="38"/>
  <c r="L93" i="38"/>
  <c r="L83" i="38"/>
  <c r="L57" i="38"/>
  <c r="L56" i="38"/>
  <c r="U56" i="38"/>
  <c r="AD56" i="38"/>
  <c r="S32" i="38"/>
  <c r="P32" i="38"/>
  <c r="D5" i="34"/>
  <c r="B5" i="34"/>
  <c r="BG87" i="32"/>
  <c r="AZ87" i="32"/>
  <c r="AV87" i="32"/>
  <c r="AR87" i="32"/>
  <c r="AZ141" i="32"/>
  <c r="AV141" i="32"/>
  <c r="BG141" i="32"/>
  <c r="AR141" i="32"/>
  <c r="AR42" i="32"/>
  <c r="AR41" i="32"/>
  <c r="AR31" i="32"/>
  <c r="AV23" i="32"/>
  <c r="BI23" i="32" s="1"/>
  <c r="AN5" i="34" s="1"/>
  <c r="AR23" i="32"/>
  <c r="AR22" i="32"/>
  <c r="AZ22" i="32"/>
  <c r="AV22" i="32"/>
  <c r="K40" i="38" l="1"/>
  <c r="BD133" i="32"/>
  <c r="CL5" i="34" s="1"/>
  <c r="BM141" i="32"/>
  <c r="CP5" i="34" s="1"/>
  <c r="BI22" i="32"/>
  <c r="BM87" i="32"/>
  <c r="BQ5" i="34" s="1"/>
  <c r="BG16" i="31" l="1"/>
  <c r="BG15" i="31"/>
  <c r="BG14" i="31"/>
  <c r="BC7" i="31"/>
  <c r="BG13" i="31"/>
  <c r="AQ1" i="31"/>
  <c r="D48" i="31"/>
  <c r="B66" i="36"/>
  <c r="B67" i="36"/>
  <c r="B68" i="36"/>
  <c r="B69" i="36"/>
  <c r="B71" i="36"/>
  <c r="B72" i="36"/>
  <c r="B73" i="36"/>
  <c r="B74" i="36"/>
  <c r="B65" i="36"/>
  <c r="B140" i="35"/>
  <c r="B141" i="35"/>
  <c r="B142" i="35"/>
  <c r="B143" i="35"/>
  <c r="AQ10" i="31" l="1"/>
  <c r="P41" i="38"/>
  <c r="K41" i="38"/>
  <c r="P39" i="38" l="1"/>
  <c r="P37" i="38"/>
  <c r="K39" i="38"/>
  <c r="K37" i="38"/>
  <c r="AH158" i="38"/>
  <c r="AB158" i="38"/>
  <c r="V158" i="38"/>
  <c r="Q159" i="38"/>
  <c r="L159" i="38"/>
  <c r="L157" i="38"/>
  <c r="AH155" i="38"/>
  <c r="AB155" i="38"/>
  <c r="V155" i="38"/>
  <c r="L155" i="38"/>
  <c r="AH153" i="38"/>
  <c r="AB153" i="38"/>
  <c r="V153" i="38"/>
  <c r="L153" i="38"/>
  <c r="AH151" i="38"/>
  <c r="AB151" i="38"/>
  <c r="V151" i="38"/>
  <c r="L151" i="38"/>
  <c r="AH149" i="38"/>
  <c r="Z149" i="38"/>
  <c r="V149" i="38"/>
  <c r="L149" i="38"/>
  <c r="AH147" i="38"/>
  <c r="Z147" i="38"/>
  <c r="V147" i="38"/>
  <c r="L147" i="38"/>
  <c r="L142" i="38"/>
  <c r="L141" i="38"/>
  <c r="L140" i="38"/>
  <c r="AG139" i="38"/>
  <c r="V139" i="38"/>
  <c r="M139" i="38"/>
  <c r="L138" i="38"/>
  <c r="L137" i="38"/>
  <c r="L136" i="38"/>
  <c r="AG135" i="38"/>
  <c r="AG134" i="38"/>
  <c r="V134" i="38"/>
  <c r="M134" i="38"/>
  <c r="K135" i="38"/>
  <c r="K134" i="38"/>
  <c r="L132" i="38"/>
  <c r="L131" i="38"/>
  <c r="L130" i="38"/>
  <c r="AG129" i="38"/>
  <c r="V129" i="38"/>
  <c r="M129" i="38"/>
  <c r="L128" i="38"/>
  <c r="L127" i="38"/>
  <c r="L126" i="38"/>
  <c r="AG125" i="38"/>
  <c r="AG124" i="38"/>
  <c r="V124" i="38"/>
  <c r="M124" i="38"/>
  <c r="K125" i="38"/>
  <c r="K124" i="38"/>
  <c r="AJ119" i="38"/>
  <c r="AE119" i="38"/>
  <c r="U119" i="38"/>
  <c r="M119" i="38"/>
  <c r="I119" i="38"/>
  <c r="AE117" i="38"/>
  <c r="AJ115" i="38"/>
  <c r="AE115" i="38"/>
  <c r="Z115" i="38"/>
  <c r="U115" i="38"/>
  <c r="AE113" i="38"/>
  <c r="Z113" i="38"/>
  <c r="U113" i="38"/>
  <c r="AJ111" i="38"/>
  <c r="AE111" i="38"/>
  <c r="Z111" i="38"/>
  <c r="U111" i="38"/>
  <c r="AE109" i="38"/>
  <c r="Z109" i="38"/>
  <c r="U109" i="38"/>
  <c r="AJ107" i="38"/>
  <c r="AE107" i="38"/>
  <c r="Z107" i="38"/>
  <c r="U107" i="38"/>
  <c r="AE105" i="38"/>
  <c r="Z105" i="38"/>
  <c r="U105" i="38"/>
  <c r="AJ103" i="38"/>
  <c r="AE103" i="38"/>
  <c r="Z103" i="38"/>
  <c r="U103" i="38"/>
  <c r="AH101" i="38"/>
  <c r="AC101" i="38"/>
  <c r="AL99" i="38"/>
  <c r="AC99" i="38"/>
  <c r="Z99" i="38"/>
  <c r="P101" i="38"/>
  <c r="P99" i="38"/>
  <c r="L95" i="38"/>
  <c r="L94" i="38"/>
  <c r="AG92" i="38"/>
  <c r="V92" i="38"/>
  <c r="M92" i="38"/>
  <c r="L91" i="38"/>
  <c r="L90" i="38"/>
  <c r="L89" i="38"/>
  <c r="AG88" i="38"/>
  <c r="AG87" i="38"/>
  <c r="V87" i="38"/>
  <c r="M87" i="38"/>
  <c r="K88" i="38"/>
  <c r="K87" i="38"/>
  <c r="L85" i="38"/>
  <c r="L84" i="38"/>
  <c r="AG82" i="38"/>
  <c r="AG78" i="38"/>
  <c r="V82" i="38"/>
  <c r="M82" i="38"/>
  <c r="L81" i="38"/>
  <c r="L80" i="38"/>
  <c r="L79" i="38"/>
  <c r="K78" i="38"/>
  <c r="M77" i="38"/>
  <c r="AG77" i="38"/>
  <c r="V77" i="38"/>
  <c r="K77" i="38"/>
  <c r="AG71" i="38"/>
  <c r="V71" i="38"/>
  <c r="AG69" i="38"/>
  <c r="O69" i="38"/>
  <c r="S69" i="38"/>
  <c r="S68" i="38"/>
  <c r="AA64" i="38"/>
  <c r="AA62" i="38"/>
  <c r="R64" i="38"/>
  <c r="L64" i="38"/>
  <c r="R62" i="38"/>
  <c r="L62" i="38"/>
  <c r="AH63" i="38"/>
  <c r="AH61" i="38"/>
  <c r="V63" i="38"/>
  <c r="V61" i="38"/>
  <c r="L55" i="38"/>
  <c r="L54" i="38"/>
  <c r="U53" i="38"/>
  <c r="N53" i="38"/>
  <c r="K33" i="38"/>
  <c r="AB32" i="38"/>
  <c r="K32" i="38"/>
  <c r="K31" i="38"/>
  <c r="AB30" i="38"/>
  <c r="U30" i="38"/>
  <c r="K30" i="38"/>
  <c r="K26" i="38"/>
  <c r="K25" i="38"/>
  <c r="K24" i="38"/>
  <c r="K23" i="38"/>
  <c r="K19" i="38"/>
  <c r="K18" i="38"/>
  <c r="K17" i="38"/>
  <c r="K16" i="38"/>
  <c r="K12" i="38"/>
  <c r="K11" i="38"/>
  <c r="K10" i="38"/>
  <c r="K9" i="38"/>
  <c r="J26" i="38"/>
  <c r="J25" i="38"/>
  <c r="J24" i="38"/>
  <c r="J19" i="38"/>
  <c r="J18" i="38"/>
  <c r="J17" i="38"/>
  <c r="J16" i="38"/>
  <c r="J12" i="38"/>
  <c r="J11" i="38"/>
  <c r="J10" i="38"/>
  <c r="R64" i="36"/>
  <c r="T73" i="36"/>
  <c r="R73" i="36"/>
  <c r="P73" i="36"/>
  <c r="T72" i="36"/>
  <c r="R72" i="36"/>
  <c r="P72" i="36"/>
  <c r="T71" i="36"/>
  <c r="R71" i="36"/>
  <c r="P71" i="36"/>
  <c r="T70" i="36"/>
  <c r="R70" i="36"/>
  <c r="P70" i="36"/>
  <c r="T69" i="36"/>
  <c r="R69" i="36"/>
  <c r="P69" i="36"/>
  <c r="T68" i="36"/>
  <c r="R68" i="36"/>
  <c r="P68" i="36"/>
  <c r="T67" i="36"/>
  <c r="R67" i="36"/>
  <c r="P67" i="36"/>
  <c r="T66" i="36"/>
  <c r="R66" i="36"/>
  <c r="P66" i="36"/>
  <c r="T65" i="36"/>
  <c r="R65" i="36"/>
  <c r="P65" i="36"/>
  <c r="T64" i="36"/>
  <c r="P64" i="36"/>
  <c r="BP5" i="34"/>
  <c r="U140" i="35"/>
  <c r="T141" i="35"/>
  <c r="T142" i="35"/>
  <c r="T143" i="35"/>
  <c r="T144" i="35"/>
  <c r="T145" i="35"/>
  <c r="T146" i="35"/>
  <c r="T147" i="35"/>
  <c r="T148" i="35"/>
  <c r="T149" i="35"/>
  <c r="P143" i="35"/>
  <c r="T140" i="35"/>
  <c r="R141" i="35"/>
  <c r="R142" i="35"/>
  <c r="R143" i="35"/>
  <c r="R144" i="35"/>
  <c r="R145" i="35"/>
  <c r="R146" i="35"/>
  <c r="R147" i="35"/>
  <c r="R148" i="35"/>
  <c r="R149" i="35"/>
  <c r="R140" i="35"/>
  <c r="P149" i="35"/>
  <c r="P148" i="35"/>
  <c r="P147" i="35"/>
  <c r="P146" i="35"/>
  <c r="P145" i="35"/>
  <c r="P144" i="35"/>
  <c r="P142" i="35"/>
  <c r="P141" i="35"/>
  <c r="P140" i="35"/>
  <c r="B149" i="35"/>
  <c r="B148" i="35"/>
  <c r="B147" i="35"/>
  <c r="B146" i="35"/>
  <c r="B145" i="35"/>
  <c r="B144" i="35"/>
  <c r="T158" i="35"/>
  <c r="R158" i="35"/>
  <c r="T156" i="35"/>
  <c r="R156" i="35"/>
  <c r="T154" i="35"/>
  <c r="R154" i="35"/>
  <c r="T152" i="35"/>
  <c r="R152" i="35"/>
  <c r="T150" i="35"/>
  <c r="R150" i="35"/>
  <c r="S140" i="35" l="1"/>
  <c r="BL5" i="34" s="1"/>
  <c r="S64" i="36"/>
  <c r="CK5" i="34" s="1"/>
  <c r="U64" i="36"/>
  <c r="Q64" i="36"/>
  <c r="CJ5" i="34" s="1"/>
  <c r="Q140" i="35"/>
  <c r="BK5" i="34" s="1"/>
  <c r="BC38" i="31" l="1"/>
  <c r="V5" i="34" s="1"/>
  <c r="AS38" i="31"/>
  <c r="U5" i="34" s="1"/>
  <c r="BJ37" i="31"/>
  <c r="BC37" i="31"/>
  <c r="AS37" i="31"/>
  <c r="AS40" i="31"/>
  <c r="X5" i="34" s="1"/>
  <c r="AS39" i="31"/>
  <c r="W5" i="34" s="1"/>
  <c r="E5" i="34"/>
  <c r="C5" i="34"/>
  <c r="BS37" i="31" l="1"/>
  <c r="T5" i="34" s="1"/>
  <c r="BK58" i="32"/>
  <c r="BK60" i="32"/>
  <c r="BK62" i="32"/>
  <c r="BK64" i="32"/>
  <c r="BK66" i="32"/>
  <c r="BK68" i="32"/>
  <c r="BP141" i="32" l="1"/>
  <c r="AR139" i="32"/>
  <c r="AV139" i="32"/>
  <c r="AV137" i="32"/>
  <c r="AR137" i="32"/>
  <c r="BB132" i="32"/>
  <c r="AR132" i="32"/>
  <c r="AX79" i="32"/>
  <c r="BD79" i="32" s="1"/>
  <c r="BM5" i="34" s="1"/>
  <c r="BI131" i="32"/>
  <c r="BB131" i="32"/>
  <c r="AR131" i="32"/>
  <c r="AR127" i="32"/>
  <c r="AR125" i="32"/>
  <c r="AR121" i="32"/>
  <c r="AR123" i="32"/>
  <c r="AR119" i="32"/>
  <c r="BF117" i="32"/>
  <c r="AR117" i="32"/>
  <c r="BF115" i="32"/>
  <c r="AR115" i="32"/>
  <c r="CF5" i="34"/>
  <c r="CE5" i="34"/>
  <c r="CD5" i="34"/>
  <c r="CB5" i="34"/>
  <c r="CA5" i="34"/>
  <c r="AR107" i="32"/>
  <c r="CC5" i="34" s="1"/>
  <c r="AR103" i="32"/>
  <c r="AR102" i="32"/>
  <c r="BY5" i="34"/>
  <c r="BX5" i="34"/>
  <c r="BW5" i="34"/>
  <c r="AR97" i="32"/>
  <c r="BV5" i="34" s="1"/>
  <c r="AR46" i="32"/>
  <c r="AZ5" i="34" s="1"/>
  <c r="AR36" i="32"/>
  <c r="AS5" i="34" s="1"/>
  <c r="BN119" i="32" l="1"/>
  <c r="CH5" i="34" s="1"/>
  <c r="BE137" i="32"/>
  <c r="CM5" i="34" s="1"/>
  <c r="BE139" i="32"/>
  <c r="CN5" i="34" s="1"/>
  <c r="BN115" i="32"/>
  <c r="CG5" i="34" s="1"/>
  <c r="BI102" i="32"/>
  <c r="BZ5" i="34" s="1"/>
  <c r="BR131" i="32"/>
  <c r="CI5" i="34" s="1"/>
  <c r="BU5" i="34" l="1"/>
  <c r="BT5" i="34"/>
  <c r="AR93" i="32"/>
  <c r="AR92" i="32"/>
  <c r="AV85" i="32"/>
  <c r="AR85" i="32"/>
  <c r="AV83" i="32"/>
  <c r="AR83" i="32"/>
  <c r="AR78" i="32"/>
  <c r="BB78" i="32"/>
  <c r="BI77" i="32"/>
  <c r="BB77" i="32"/>
  <c r="AR77" i="32"/>
  <c r="BN73" i="32"/>
  <c r="AV73" i="32"/>
  <c r="BD73" i="32"/>
  <c r="AR73" i="32"/>
  <c r="BA71" i="32"/>
  <c r="BA69" i="32"/>
  <c r="AR69" i="32"/>
  <c r="BA67" i="32"/>
  <c r="AR67" i="32"/>
  <c r="BA65" i="32"/>
  <c r="AR65" i="32"/>
  <c r="BA63" i="32"/>
  <c r="AR63" i="32"/>
  <c r="BA61" i="32"/>
  <c r="AR61" i="32"/>
  <c r="BA59" i="32"/>
  <c r="BA57" i="32"/>
  <c r="AR57" i="32"/>
  <c r="AR59" i="32"/>
  <c r="BA55" i="32"/>
  <c r="AR55" i="32"/>
  <c r="BA53" i="32"/>
  <c r="AR53" i="32"/>
  <c r="BD83" i="32" l="1"/>
  <c r="BN5" i="34" s="1"/>
  <c r="BT73" i="32"/>
  <c r="BI5" i="34" s="1"/>
  <c r="BK61" i="32"/>
  <c r="BF5" i="34" s="1"/>
  <c r="BK57" i="32"/>
  <c r="BE5" i="34" s="1"/>
  <c r="BK53" i="32"/>
  <c r="BD5" i="34" s="1"/>
  <c r="BK65" i="32"/>
  <c r="BG5" i="34" s="1"/>
  <c r="BI92" i="32"/>
  <c r="BS5" i="34" s="1"/>
  <c r="BK69" i="32"/>
  <c r="BH5" i="34" s="1"/>
  <c r="BD85" i="32"/>
  <c r="BO5" i="34" s="1"/>
  <c r="BP77" i="32"/>
  <c r="BJ5" i="34" s="1"/>
  <c r="BC5" i="34"/>
  <c r="BB5" i="34"/>
  <c r="BA5" i="34"/>
  <c r="AY5" i="34"/>
  <c r="AX5" i="34"/>
  <c r="BF41" i="32"/>
  <c r="AV5" i="34"/>
  <c r="AU5" i="34"/>
  <c r="AT5" i="34"/>
  <c r="AR5" i="34"/>
  <c r="AQ5" i="34"/>
  <c r="AR18" i="32"/>
  <c r="AW5" i="34" l="1"/>
  <c r="AR32" i="32"/>
  <c r="AR25" i="32"/>
  <c r="AO5" i="34" s="1"/>
  <c r="AM5" i="34"/>
  <c r="AU18" i="32"/>
  <c r="BB18" i="32" s="1"/>
  <c r="AK5" i="34" s="1"/>
  <c r="AJ5" i="34"/>
  <c r="AI5" i="34"/>
  <c r="AU16" i="32"/>
  <c r="AR16" i="32"/>
  <c r="AG5" i="34"/>
  <c r="AF5" i="34"/>
  <c r="AR10" i="32"/>
  <c r="AB5" i="34" s="1"/>
  <c r="AS10" i="32"/>
  <c r="AC5" i="34" s="1"/>
  <c r="AR9" i="32"/>
  <c r="AA5" i="34" s="1"/>
  <c r="AR8" i="32"/>
  <c r="Z5" i="34" s="1"/>
  <c r="AR7" i="32"/>
  <c r="Y5" i="34" s="1"/>
  <c r="BF31" i="32" l="1"/>
  <c r="AP5" i="34" s="1"/>
  <c r="BB16" i="32"/>
  <c r="AH5" i="34" s="1"/>
  <c r="S5" i="34"/>
  <c r="R5" i="34"/>
  <c r="Q5" i="34"/>
  <c r="P5" i="34"/>
  <c r="O5" i="34"/>
  <c r="N5" i="34"/>
  <c r="M5" i="34"/>
  <c r="L5" i="34"/>
  <c r="K5" i="34"/>
  <c r="J5" i="34"/>
  <c r="I5" i="34"/>
  <c r="H5" i="34"/>
  <c r="G5" i="34"/>
  <c r="F5" i="34"/>
  <c r="J33" i="31" l="1"/>
  <c r="J32" i="31"/>
  <c r="J31" i="31"/>
  <c r="J26" i="31"/>
  <c r="J25" i="31"/>
  <c r="J24" i="31"/>
  <c r="J23" i="31"/>
  <c r="J22" i="31"/>
  <c r="J18" i="31"/>
  <c r="J17" i="31"/>
  <c r="J16" i="31"/>
  <c r="J1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AQ10" authorId="0" shapeId="0" xr:uid="{00E0D024-C198-4BDB-8B05-209E04F914F0}">
      <text>
        <r>
          <rPr>
            <b/>
            <sz val="9"/>
            <color indexed="81"/>
            <rFont val="MS P ゴシック"/>
            <family val="3"/>
            <charset val="128"/>
          </rPr>
          <t>受理コメント
コピペ用</t>
        </r>
      </text>
    </comment>
    <comment ref="AQ21" authorId="0" shapeId="0" xr:uid="{17485EEC-F753-4EB8-AE99-4879BDED02DB}">
      <text>
        <r>
          <rPr>
            <b/>
            <sz val="9"/>
            <color indexed="81"/>
            <rFont val="MS P ゴシック"/>
            <family val="3"/>
            <charset val="128"/>
          </rPr>
          <t>フォルダ名コピペ用
番号＋建物名称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V15" authorId="0" shapeId="0" xr:uid="{7A305F99-B556-4252-BCE6-D6FD17208A8C}">
      <text>
        <r>
          <rPr>
            <b/>
            <sz val="9"/>
            <color indexed="81"/>
            <rFont val="MS P ゴシック"/>
            <family val="3"/>
            <charset val="128"/>
          </rPr>
          <t>日付を入力</t>
        </r>
      </text>
    </comment>
    <comment ref="V17" authorId="0" shapeId="0" xr:uid="{9E1FE3A4-5BFC-47D6-94D1-D58ABD7C41D4}">
      <text>
        <r>
          <rPr>
            <b/>
            <sz val="9"/>
            <color indexed="81"/>
            <rFont val="MS P ゴシック"/>
            <family val="3"/>
            <charset val="128"/>
          </rPr>
          <t>日付を入力</t>
        </r>
      </text>
    </comment>
    <comment ref="S22" authorId="0" shapeId="0" xr:uid="{65632319-AE56-4DE1-999A-06540E6EC9CF}">
      <text>
        <r>
          <rPr>
            <b/>
            <sz val="9"/>
            <color indexed="81"/>
            <rFont val="MS P ゴシック"/>
            <family val="3"/>
            <charset val="128"/>
          </rPr>
          <t>日付を入力</t>
        </r>
      </text>
    </comment>
    <comment ref="S23" authorId="0" shapeId="0" xr:uid="{59DF50A3-4DB9-4B4B-9EC3-D68F0BB383F0}">
      <text>
        <r>
          <rPr>
            <b/>
            <sz val="9"/>
            <color indexed="81"/>
            <rFont val="MS P ゴシック"/>
            <family val="3"/>
            <charset val="128"/>
          </rPr>
          <t>日付を入力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I139" authorId="0" shapeId="0" xr:uid="{80120830-8D2E-4636-8567-E2CDE90B8F08}">
      <text>
        <r>
          <rPr>
            <b/>
            <sz val="9"/>
            <color indexed="81"/>
            <rFont val="MS P ゴシック"/>
            <family val="3"/>
            <charset val="128"/>
          </rPr>
          <t>既存不適格の指摘の場合に☑してください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坂下　智幸</author>
  </authors>
  <commentList>
    <comment ref="I64" authorId="0" shapeId="0" xr:uid="{37D03E88-AEB1-4E91-8E1B-E655D6AFCB18}">
      <text>
        <r>
          <rPr>
            <b/>
            <sz val="9"/>
            <color indexed="81"/>
            <rFont val="MS P ゴシック"/>
            <family val="3"/>
            <charset val="128"/>
          </rPr>
          <t>既存不適格の指摘の場合に☑してください</t>
        </r>
      </text>
    </comment>
  </commentList>
</comments>
</file>

<file path=xl/sharedStrings.xml><?xml version="1.0" encoding="utf-8"?>
<sst xmlns="http://schemas.openxmlformats.org/spreadsheetml/2006/main" count="1967" uniqueCount="845">
  <si>
    <t>年</t>
    <rPh sb="0" eb="1">
      <t>ネン</t>
    </rPh>
    <phoneticPr fontId="1"/>
  </si>
  <si>
    <t>第</t>
    <rPh sb="0" eb="1">
      <t>ダイ</t>
    </rPh>
    <phoneticPr fontId="1"/>
  </si>
  <si>
    <t>号</t>
    <rPh sb="0" eb="1">
      <t>ゴウ</t>
    </rPh>
    <phoneticPr fontId="1"/>
  </si>
  <si>
    <t>※受付欄</t>
    <rPh sb="1" eb="2">
      <t>ウ</t>
    </rPh>
    <rPh sb="2" eb="3">
      <t>ツ</t>
    </rPh>
    <rPh sb="3" eb="4">
      <t>ラン</t>
    </rPh>
    <phoneticPr fontId="1"/>
  </si>
  <si>
    <t>※特記欄</t>
    <rPh sb="1" eb="3">
      <t>トッキ</t>
    </rPh>
    <rPh sb="3" eb="4">
      <t>ラン</t>
    </rPh>
    <phoneticPr fontId="1"/>
  </si>
  <si>
    <t>月</t>
    <rPh sb="0" eb="1">
      <t>ガツ</t>
    </rPh>
    <phoneticPr fontId="1"/>
  </si>
  <si>
    <t>日</t>
    <rPh sb="0" eb="1">
      <t>ニチ</t>
    </rPh>
    <phoneticPr fontId="1"/>
  </si>
  <si>
    <t>□</t>
  </si>
  <si>
    <t>要是正</t>
    <rPh sb="0" eb="1">
      <t>ヨウ</t>
    </rPh>
    <rPh sb="1" eb="3">
      <t>ゼセイ</t>
    </rPh>
    <phoneticPr fontId="1"/>
  </si>
  <si>
    <t>(2)</t>
  </si>
  <si>
    <t>(3)</t>
  </si>
  <si>
    <t>(4)</t>
  </si>
  <si>
    <t>(5)</t>
  </si>
  <si>
    <t>(6)</t>
  </si>
  <si>
    <t>(7)</t>
  </si>
  <si>
    <t>(8)</t>
  </si>
  <si>
    <t>(9)</t>
  </si>
  <si>
    <t>(10)</t>
  </si>
  <si>
    <t>(11)</t>
  </si>
  <si>
    <t>(12)</t>
  </si>
  <si>
    <t>(13)</t>
  </si>
  <si>
    <t>(14)</t>
  </si>
  <si>
    <t>(15)</t>
  </si>
  <si>
    <t>(16)</t>
  </si>
  <si>
    <t>(17)</t>
  </si>
  <si>
    <t>既存
不適格</t>
    <rPh sb="0" eb="2">
      <t>キゾン</t>
    </rPh>
    <rPh sb="3" eb="6">
      <t>フテキカク</t>
    </rPh>
    <phoneticPr fontId="1"/>
  </si>
  <si>
    <t>(18)</t>
  </si>
  <si>
    <t>(19)</t>
  </si>
  <si>
    <t>(20)</t>
  </si>
  <si>
    <t>(21)</t>
  </si>
  <si>
    <t>(22)</t>
  </si>
  <si>
    <t>(23)</t>
  </si>
  <si>
    <t>(24)</t>
  </si>
  <si>
    <t>(25)</t>
  </si>
  <si>
    <t>(26)</t>
  </si>
  <si>
    <t>(27)</t>
  </si>
  <si>
    <t>作動の状況</t>
    <rPh sb="0" eb="2">
      <t>サドウ</t>
    </rPh>
    <rPh sb="3" eb="5">
      <t>ジョウキョウ</t>
    </rPh>
    <phoneticPr fontId="8"/>
  </si>
  <si>
    <t>チェックボックス</t>
    <phoneticPr fontId="1"/>
  </si>
  <si>
    <t>□</t>
    <phoneticPr fontId="1"/>
  </si>
  <si>
    <t>☑</t>
    <phoneticPr fontId="1"/>
  </si>
  <si>
    <t>建築士</t>
    <rPh sb="0" eb="3">
      <t>ケンチクシ</t>
    </rPh>
    <phoneticPr fontId="1"/>
  </si>
  <si>
    <t>指摘番号</t>
    <rPh sb="0" eb="2">
      <t>シテキ</t>
    </rPh>
    <rPh sb="2" eb="4">
      <t>バンゴウ</t>
    </rPh>
    <phoneticPr fontId="1"/>
  </si>
  <si>
    <t>指摘項目</t>
    <rPh sb="0" eb="2">
      <t>シテキ</t>
    </rPh>
    <rPh sb="2" eb="4">
      <t>コウモク</t>
    </rPh>
    <phoneticPr fontId="1"/>
  </si>
  <si>
    <t>第一面</t>
    <rPh sb="0" eb="1">
      <t>ダイ</t>
    </rPh>
    <rPh sb="1" eb="3">
      <t>イチメン</t>
    </rPh>
    <phoneticPr fontId="1"/>
  </si>
  <si>
    <t>全般</t>
    <rPh sb="0" eb="2">
      <t>ゼンパン</t>
    </rPh>
    <phoneticPr fontId="1"/>
  </si>
  <si>
    <t>判定</t>
    <rPh sb="0" eb="2">
      <t>ハンテイ</t>
    </rPh>
    <phoneticPr fontId="1"/>
  </si>
  <si>
    <t>○</t>
    <phoneticPr fontId="1"/>
  </si>
  <si>
    <t>－</t>
    <phoneticPr fontId="1"/>
  </si>
  <si>
    <t>検査結果</t>
    <rPh sb="0" eb="2">
      <t>ケンサ</t>
    </rPh>
    <rPh sb="2" eb="4">
      <t>ケッカ</t>
    </rPh>
    <phoneticPr fontId="1"/>
  </si>
  <si>
    <t>場面</t>
    <rPh sb="0" eb="2">
      <t>バメン</t>
    </rPh>
    <phoneticPr fontId="1"/>
  </si>
  <si>
    <t>項目</t>
    <rPh sb="0" eb="2">
      <t>コウモク</t>
    </rPh>
    <phoneticPr fontId="1"/>
  </si>
  <si>
    <t>内容</t>
    <rPh sb="0" eb="2">
      <t>ナイヨウ</t>
    </rPh>
    <phoneticPr fontId="1"/>
  </si>
  <si>
    <t>排煙口の位置</t>
  </si>
  <si>
    <t>機械排煙設備の排煙風道（隠蔽部分及び埋設部分を除く。）</t>
    <rPh sb="12" eb="14">
      <t>インペイ</t>
    </rPh>
    <rPh sb="14" eb="16">
      <t>ブブン</t>
    </rPh>
    <rPh sb="16" eb="18">
      <t>オ</t>
    </rPh>
    <rPh sb="18" eb="20">
      <t>マイセツ</t>
    </rPh>
    <rPh sb="20" eb="22">
      <t>ブブン</t>
    </rPh>
    <rPh sb="23" eb="24">
      <t>ノゾ</t>
    </rPh>
    <phoneticPr fontId="8"/>
  </si>
  <si>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8"/>
  </si>
  <si>
    <t>防火ダンパーの温度ヒューズ</t>
  </si>
  <si>
    <t>給気風道の材質</t>
  </si>
  <si>
    <t>(28)</t>
  </si>
  <si>
    <t>(29)</t>
  </si>
  <si>
    <t>(30)</t>
  </si>
  <si>
    <t>(31)</t>
  </si>
  <si>
    <t>(32)</t>
  </si>
  <si>
    <t>予備電源</t>
    <rPh sb="0" eb="2">
      <t>ヨビ</t>
    </rPh>
    <rPh sb="2" eb="4">
      <t>デンゲン</t>
    </rPh>
    <phoneticPr fontId="8"/>
  </si>
  <si>
    <t>発電機の発電容量</t>
  </si>
  <si>
    <t>絶縁抵抗</t>
  </si>
  <si>
    <t>運転の状況</t>
    <rPh sb="0" eb="2">
      <t>ウンテン</t>
    </rPh>
    <rPh sb="3" eb="5">
      <t>ジョウキョウ</t>
    </rPh>
    <phoneticPr fontId="8"/>
  </si>
  <si>
    <t>Ｖベルト</t>
  </si>
  <si>
    <t>電池内蔵形の蓄電池、電源別置形の蓄電池及び自家用発電装置</t>
    <rPh sb="4" eb="5">
      <t>カタ</t>
    </rPh>
    <rPh sb="14" eb="15">
      <t>カタ</t>
    </rPh>
    <rPh sb="19" eb="21">
      <t>オ</t>
    </rPh>
    <phoneticPr fontId="8"/>
  </si>
  <si>
    <t>照度</t>
    <rPh sb="0" eb="2">
      <t>ショウド</t>
    </rPh>
    <phoneticPr fontId="8"/>
  </si>
  <si>
    <t>照度の状況</t>
    <rPh sb="0" eb="2">
      <t>ショウド</t>
    </rPh>
    <rPh sb="3" eb="5">
      <t>ジョウキョウ</t>
    </rPh>
    <phoneticPr fontId="8"/>
  </si>
  <si>
    <t>分電盤</t>
  </si>
  <si>
    <t>電源別置形の蓄電池及び自家用発電装置</t>
    <rPh sb="4" eb="5">
      <t>カタ</t>
    </rPh>
    <rPh sb="9" eb="11">
      <t>オ</t>
    </rPh>
    <phoneticPr fontId="8"/>
  </si>
  <si>
    <t>電気回路の接続の状況</t>
  </si>
  <si>
    <t>切替回路</t>
    <rPh sb="0" eb="1">
      <t>キ</t>
    </rPh>
    <rPh sb="1" eb="2">
      <t>カ</t>
    </rPh>
    <rPh sb="2" eb="4">
      <t>カイロ</t>
    </rPh>
    <phoneticPr fontId="8"/>
  </si>
  <si>
    <t>電池内蔵形の蓄電池</t>
    <rPh sb="4" eb="5">
      <t>カタ</t>
    </rPh>
    <rPh sb="6" eb="9">
      <t>チクデンチ</t>
    </rPh>
    <phoneticPr fontId="8"/>
  </si>
  <si>
    <t>配線及び充電ランプ</t>
    <rPh sb="2" eb="4">
      <t>オ</t>
    </rPh>
    <rPh sb="4" eb="6">
      <t>ジュウデン</t>
    </rPh>
    <phoneticPr fontId="8"/>
  </si>
  <si>
    <t>電源別置形の蓄電池</t>
    <rPh sb="0" eb="2">
      <t>デンゲン</t>
    </rPh>
    <rPh sb="2" eb="3">
      <t>ベツ</t>
    </rPh>
    <rPh sb="3" eb="4">
      <t>オ</t>
    </rPh>
    <rPh sb="4" eb="5">
      <t>カタ</t>
    </rPh>
    <rPh sb="6" eb="9">
      <t>チクデンチ</t>
    </rPh>
    <phoneticPr fontId="8"/>
  </si>
  <si>
    <t>蓄電池</t>
    <rPh sb="0" eb="3">
      <t>チクデンチ</t>
    </rPh>
    <phoneticPr fontId="8"/>
  </si>
  <si>
    <t>蓄電池の性能</t>
    <rPh sb="4" eb="6">
      <t>セイノウ</t>
    </rPh>
    <phoneticPr fontId="8"/>
  </si>
  <si>
    <t>充電器</t>
    <rPh sb="0" eb="3">
      <t>ジュウデンキ</t>
    </rPh>
    <phoneticPr fontId="8"/>
  </si>
  <si>
    <t>自家用発電装置</t>
    <rPh sb="0" eb="2">
      <t>ジカ</t>
    </rPh>
    <phoneticPr fontId="8"/>
  </si>
  <si>
    <t>排気の状況</t>
  </si>
  <si>
    <t>階</t>
    <rPh sb="0" eb="1">
      <t>カイ</t>
    </rPh>
    <phoneticPr fontId="8"/>
  </si>
  <si>
    <t>排煙風道の劣化及び損傷の状況</t>
  </si>
  <si>
    <t>排煙風道の取付けの状況</t>
  </si>
  <si>
    <t>排煙風道の材質</t>
  </si>
  <si>
    <t>給気風道の劣化及び損傷の状況</t>
  </si>
  <si>
    <t>給気風道の取付けの状況</t>
  </si>
  <si>
    <t>給気送風機の設置の状況</t>
  </si>
  <si>
    <t>給気風道との接続の状況</t>
  </si>
  <si>
    <t>吸込口の設置位置</t>
  </si>
  <si>
    <t>吸込口の周囲の状況</t>
  </si>
  <si>
    <t>屋外に設置された吸込口への雨水等の防止措置の状況</t>
  </si>
  <si>
    <t>給気口の周囲の状況</t>
  </si>
  <si>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8"/>
  </si>
  <si>
    <t>始動用の空気槽の圧力</t>
    <rPh sb="0" eb="3">
      <t>シドウヨウ</t>
    </rPh>
    <phoneticPr fontId="8"/>
  </si>
  <si>
    <t>計器類及びランプ類の指示及び点灯の状況</t>
  </si>
  <si>
    <t>直結エンジン</t>
    <rPh sb="0" eb="2">
      <t>チョッケツ</t>
    </rPh>
    <phoneticPr fontId="8"/>
  </si>
  <si>
    <t>給気送風機の給気風量</t>
    <rPh sb="0" eb="2">
      <t>キュウキ</t>
    </rPh>
    <rPh sb="2" eb="5">
      <t>ソウフウキ</t>
    </rPh>
    <rPh sb="6" eb="8">
      <t>キュウキ</t>
    </rPh>
    <rPh sb="8" eb="10">
      <t>フウリョウ</t>
    </rPh>
    <phoneticPr fontId="8"/>
  </si>
  <si>
    <t>令和</t>
    <rPh sb="0" eb="2">
      <t>レイワ</t>
    </rPh>
    <phoneticPr fontId="1"/>
  </si>
  <si>
    <t>(令和</t>
    <rPh sb="1" eb="3">
      <t>レイワ</t>
    </rPh>
    <phoneticPr fontId="1"/>
  </si>
  <si>
    <t>(平成</t>
    <rPh sb="1" eb="3">
      <t>ヘイセイ</t>
    </rPh>
    <phoneticPr fontId="1"/>
  </si>
  <si>
    <t>）</t>
    <phoneticPr fontId="8"/>
  </si>
  <si>
    <t>共通</t>
    <rPh sb="0" eb="2">
      <t>キョウツウ</t>
    </rPh>
    <phoneticPr fontId="1"/>
  </si>
  <si>
    <t>年号</t>
    <rPh sb="0" eb="2">
      <t>ネンゴウ</t>
    </rPh>
    <phoneticPr fontId="1"/>
  </si>
  <si>
    <t>昭和</t>
    <rPh sb="0" eb="2">
      <t>ショウワ</t>
    </rPh>
    <phoneticPr fontId="1"/>
  </si>
  <si>
    <t>平成</t>
    <rPh sb="0" eb="2">
      <t>ヘイセイ</t>
    </rPh>
    <phoneticPr fontId="1"/>
  </si>
  <si>
    <t>令和</t>
    <rPh sb="0" eb="2">
      <t>レイワ</t>
    </rPh>
    <phoneticPr fontId="1"/>
  </si>
  <si>
    <t>年号2</t>
    <rPh sb="0" eb="2">
      <t>ネンゴウ</t>
    </rPh>
    <phoneticPr fontId="1"/>
  </si>
  <si>
    <t>年</t>
    <rPh sb="0" eb="1">
      <t>ネン</t>
    </rPh>
    <phoneticPr fontId="8"/>
  </si>
  <si>
    <t>第三十六号の六様式（第六条、第六条の二の二関係）（Ａ４）</t>
    <phoneticPr fontId="8"/>
  </si>
  <si>
    <t>定期検査報告書</t>
    <phoneticPr fontId="8"/>
  </si>
  <si>
    <t>（建築設備（昇降機を除く。））</t>
    <phoneticPr fontId="8"/>
  </si>
  <si>
    <t>（第一面）</t>
    <phoneticPr fontId="8"/>
  </si>
  <si>
    <t>　建築基準法第12条第３項の規定により、定期検査の結果を報告します。この報告書に記載の事項は事実に相違ありません。</t>
    <phoneticPr fontId="8"/>
  </si>
  <si>
    <t>令和</t>
    <rPh sb="0" eb="2">
      <t>レイワ</t>
    </rPh>
    <phoneticPr fontId="8"/>
  </si>
  <si>
    <t>月</t>
    <rPh sb="0" eb="1">
      <t>ゲツ</t>
    </rPh>
    <phoneticPr fontId="8"/>
  </si>
  <si>
    <t>日</t>
    <rPh sb="0" eb="1">
      <t>ニチ</t>
    </rPh>
    <phoneticPr fontId="8"/>
  </si>
  <si>
    <t>報告者氏名</t>
    <rPh sb="0" eb="3">
      <t>ホウコクシャ</t>
    </rPh>
    <rPh sb="3" eb="5">
      <t>シメイ</t>
    </rPh>
    <phoneticPr fontId="8"/>
  </si>
  <si>
    <t>検査者氏名</t>
    <rPh sb="0" eb="3">
      <t>ケンサシャ</t>
    </rPh>
    <rPh sb="3" eb="5">
      <t>シメイ</t>
    </rPh>
    <phoneticPr fontId="8"/>
  </si>
  <si>
    <t>【１.所有者】</t>
    <phoneticPr fontId="8"/>
  </si>
  <si>
    <t>【イ．氏名のフリガナ】</t>
    <phoneticPr fontId="8"/>
  </si>
  <si>
    <t>【ロ．氏名】</t>
    <phoneticPr fontId="8"/>
  </si>
  <si>
    <t>【ハ．郵便番号】</t>
    <phoneticPr fontId="8"/>
  </si>
  <si>
    <t>【ニ．住所】</t>
    <phoneticPr fontId="8"/>
  </si>
  <si>
    <t>【ホ．電話番号】</t>
    <phoneticPr fontId="8"/>
  </si>
  <si>
    <t>【２.管理者】</t>
    <phoneticPr fontId="8"/>
  </si>
  <si>
    <t>【３.報告対象建築物】</t>
    <phoneticPr fontId="8"/>
  </si>
  <si>
    <t>【イ．所在地】</t>
    <phoneticPr fontId="8"/>
  </si>
  <si>
    <t>【ロ．名称のフリガナ】</t>
    <phoneticPr fontId="8"/>
  </si>
  <si>
    <t>【ハ．名称】　　　</t>
    <phoneticPr fontId="8"/>
  </si>
  <si>
    <t>【ニ．用途】</t>
    <phoneticPr fontId="8"/>
  </si>
  <si>
    <t>【４.検査による指摘の概要】</t>
    <rPh sb="3" eb="5">
      <t>ケンサ</t>
    </rPh>
    <phoneticPr fontId="8"/>
  </si>
  <si>
    <t>【イ．指摘の内容】</t>
    <phoneticPr fontId="8"/>
  </si>
  <si>
    <t>要是正の指摘あり</t>
    <phoneticPr fontId="8"/>
  </si>
  <si>
    <t>(</t>
    <phoneticPr fontId="8"/>
  </si>
  <si>
    <t>既存不適格）</t>
    <phoneticPr fontId="8"/>
  </si>
  <si>
    <t>指摘なし</t>
  </si>
  <si>
    <t>【ロ．指摘の概要】</t>
    <phoneticPr fontId="8"/>
  </si>
  <si>
    <t>【ハ．改善予定の有無】</t>
    <phoneticPr fontId="8"/>
  </si>
  <si>
    <t>有</t>
    <phoneticPr fontId="8"/>
  </si>
  <si>
    <t>（</t>
    <phoneticPr fontId="8"/>
  </si>
  <si>
    <t>無</t>
  </si>
  <si>
    <t>【ニ．その他特記事項】</t>
    <phoneticPr fontId="8"/>
  </si>
  <si>
    <t>（第二面）</t>
    <phoneticPr fontId="8"/>
  </si>
  <si>
    <t>建築設備の状況等</t>
    <rPh sb="0" eb="2">
      <t>ケンチク</t>
    </rPh>
    <rPh sb="2" eb="4">
      <t>セツビ</t>
    </rPh>
    <rPh sb="5" eb="8">
      <t>ジョウキョウナド</t>
    </rPh>
    <phoneticPr fontId="8"/>
  </si>
  <si>
    <t>【１.建築物の概要】</t>
    <phoneticPr fontId="8"/>
  </si>
  <si>
    <t>【イ．階数】</t>
    <phoneticPr fontId="8"/>
  </si>
  <si>
    <t>地上</t>
    <phoneticPr fontId="8"/>
  </si>
  <si>
    <t>地下</t>
    <phoneticPr fontId="8"/>
  </si>
  <si>
    <t>【ロ．建築面積】</t>
    <phoneticPr fontId="8"/>
  </si>
  <si>
    <t>㎡</t>
  </si>
  <si>
    <t>【ハ．延べ面積】</t>
    <phoneticPr fontId="8"/>
  </si>
  <si>
    <t>【ニ．検査対象建築設備】</t>
    <rPh sb="3" eb="5">
      <t>ケンサ</t>
    </rPh>
    <rPh sb="5" eb="7">
      <t>タイショウ</t>
    </rPh>
    <rPh sb="7" eb="9">
      <t>ケンチク</t>
    </rPh>
    <rPh sb="9" eb="11">
      <t>セツビ</t>
    </rPh>
    <phoneticPr fontId="8"/>
  </si>
  <si>
    <t>換気設備</t>
    <rPh sb="0" eb="2">
      <t>カンキ</t>
    </rPh>
    <rPh sb="2" eb="4">
      <t>セツビ</t>
    </rPh>
    <phoneticPr fontId="8"/>
  </si>
  <si>
    <t>排煙設備</t>
    <rPh sb="0" eb="2">
      <t>ハイエン</t>
    </rPh>
    <rPh sb="2" eb="4">
      <t>セツビ</t>
    </rPh>
    <phoneticPr fontId="8"/>
  </si>
  <si>
    <t>非常用の照明装置</t>
    <rPh sb="0" eb="3">
      <t>ヒジョウヨウ</t>
    </rPh>
    <rPh sb="4" eb="6">
      <t>ショウメイ</t>
    </rPh>
    <rPh sb="6" eb="8">
      <t>ソウチ</t>
    </rPh>
    <phoneticPr fontId="8"/>
  </si>
  <si>
    <t>【２.確認済証交付年月日等】</t>
    <rPh sb="3" eb="5">
      <t>カクニン</t>
    </rPh>
    <rPh sb="5" eb="6">
      <t>ズ</t>
    </rPh>
    <rPh sb="6" eb="7">
      <t>アカシ</t>
    </rPh>
    <rPh sb="7" eb="9">
      <t>コウフ</t>
    </rPh>
    <rPh sb="9" eb="12">
      <t>ネンガッピ</t>
    </rPh>
    <rPh sb="12" eb="13">
      <t>ナド</t>
    </rPh>
    <phoneticPr fontId="8"/>
  </si>
  <si>
    <t>【イ．確認済証交付年月日】</t>
    <rPh sb="7" eb="9">
      <t>コウフ</t>
    </rPh>
    <phoneticPr fontId="8"/>
  </si>
  <si>
    <t>第</t>
    <rPh sb="0" eb="1">
      <t>ダイ</t>
    </rPh>
    <phoneticPr fontId="8"/>
  </si>
  <si>
    <t>号</t>
    <rPh sb="0" eb="1">
      <t>ゴウ</t>
    </rPh>
    <phoneticPr fontId="8"/>
  </si>
  <si>
    <t>【ロ．確認済証交付者】</t>
    <rPh sb="7" eb="9">
      <t>コウフ</t>
    </rPh>
    <rPh sb="9" eb="10">
      <t>シャ</t>
    </rPh>
    <phoneticPr fontId="8"/>
  </si>
  <si>
    <t>建築主事</t>
    <phoneticPr fontId="8"/>
  </si>
  <si>
    <t>指定確認検査機関</t>
    <phoneticPr fontId="8"/>
  </si>
  <si>
    <t>【ハ．検査済証交付年月日】</t>
    <rPh sb="7" eb="9">
      <t>コウフ</t>
    </rPh>
    <phoneticPr fontId="8"/>
  </si>
  <si>
    <t>【ニ．検査済証交付者】</t>
    <rPh sb="3" eb="5">
      <t>ケンサ</t>
    </rPh>
    <rPh sb="5" eb="6">
      <t>スミ</t>
    </rPh>
    <rPh sb="7" eb="9">
      <t>コウフ</t>
    </rPh>
    <rPh sb="9" eb="10">
      <t>シャ</t>
    </rPh>
    <phoneticPr fontId="8"/>
  </si>
  <si>
    <t>【３.検査日等】</t>
    <rPh sb="3" eb="6">
      <t>ケンサビ</t>
    </rPh>
    <rPh sb="6" eb="7">
      <t>ナド</t>
    </rPh>
    <phoneticPr fontId="8"/>
  </si>
  <si>
    <t>【イ．今回の検査】</t>
    <rPh sb="6" eb="8">
      <t>ケンサ</t>
    </rPh>
    <phoneticPr fontId="8"/>
  </si>
  <si>
    <t>【ロ．前回の検査】</t>
    <rPh sb="6" eb="8">
      <t>ケンサ</t>
    </rPh>
    <phoneticPr fontId="8"/>
  </si>
  <si>
    <t>実施</t>
    <phoneticPr fontId="8"/>
  </si>
  <si>
    <t>未実施　</t>
  </si>
  <si>
    <t>【ハ．前回の検査に関する書類の写し】</t>
    <rPh sb="3" eb="5">
      <t>ゼンカイ</t>
    </rPh>
    <rPh sb="6" eb="8">
      <t>ケンサ</t>
    </rPh>
    <rPh sb="9" eb="10">
      <t>カン</t>
    </rPh>
    <rPh sb="12" eb="14">
      <t>ショルイ</t>
    </rPh>
    <rPh sb="15" eb="16">
      <t>ウツ</t>
    </rPh>
    <phoneticPr fontId="8"/>
  </si>
  <si>
    <t>（代表となる検査者）</t>
    <rPh sb="1" eb="3">
      <t>ダイヒョウ</t>
    </rPh>
    <rPh sb="6" eb="9">
      <t>ケンサシャ</t>
    </rPh>
    <phoneticPr fontId="8"/>
  </si>
  <si>
    <t>【イ．資格】</t>
    <phoneticPr fontId="8"/>
  </si>
  <si>
    <t>）建築士</t>
    <phoneticPr fontId="8"/>
  </si>
  <si>
    <t>）登録</t>
    <phoneticPr fontId="8"/>
  </si>
  <si>
    <t>第</t>
  </si>
  <si>
    <t>建築設備検査員</t>
  </si>
  <si>
    <t>【ロ．氏名のフリガナ】</t>
    <phoneticPr fontId="8"/>
  </si>
  <si>
    <t>【ハ．氏名】</t>
    <phoneticPr fontId="8"/>
  </si>
  <si>
    <t>【ニ．勤務先】</t>
    <phoneticPr fontId="8"/>
  </si>
  <si>
    <t>）建築士事務所</t>
    <phoneticPr fontId="8"/>
  </si>
  <si>
    <t>）知事登録</t>
    <phoneticPr fontId="8"/>
  </si>
  <si>
    <t>【ホ．郵便番号】</t>
    <phoneticPr fontId="8"/>
  </si>
  <si>
    <t>【ヘ．所在地】</t>
    <rPh sb="3" eb="6">
      <t>ショザイチ</t>
    </rPh>
    <phoneticPr fontId="8"/>
  </si>
  <si>
    <t>【ト．電話番号】</t>
    <phoneticPr fontId="8"/>
  </si>
  <si>
    <t>（その他の検査者）</t>
    <rPh sb="5" eb="7">
      <t>ケンサ</t>
    </rPh>
    <phoneticPr fontId="8"/>
  </si>
  <si>
    <t>無</t>
    <rPh sb="0" eb="1">
      <t>ナシ</t>
    </rPh>
    <phoneticPr fontId="8"/>
  </si>
  <si>
    <t>【イ．指摘の内容】</t>
  </si>
  <si>
    <t>【ロ．指摘の概要】</t>
  </si>
  <si>
    <t>【ハ．改善予定の有無】</t>
  </si>
  <si>
    <t>【イ．不具合】</t>
    <phoneticPr fontId="8"/>
  </si>
  <si>
    <t>【ロ．不具合記録】</t>
    <phoneticPr fontId="8"/>
  </si>
  <si>
    <t>【ハ．改善の状況】</t>
    <phoneticPr fontId="8"/>
  </si>
  <si>
    <t>実施済</t>
    <phoneticPr fontId="8"/>
  </si>
  <si>
    <t>改善予定</t>
    <phoneticPr fontId="8"/>
  </si>
  <si>
    <t>予定なし</t>
    <rPh sb="0" eb="2">
      <t>ヨテイ</t>
    </rPh>
    <phoneticPr fontId="8"/>
  </si>
  <si>
    <t>【イ．避難安全検証法等の適用】</t>
    <rPh sb="3" eb="5">
      <t>ヒナン</t>
    </rPh>
    <rPh sb="5" eb="7">
      <t>アンゼン</t>
    </rPh>
    <rPh sb="7" eb="10">
      <t>ケンショウホウ</t>
    </rPh>
    <rPh sb="10" eb="11">
      <t>トウ</t>
    </rPh>
    <rPh sb="12" eb="14">
      <t>テキヨウ</t>
    </rPh>
    <phoneticPr fontId="8"/>
  </si>
  <si>
    <t>区画避難安全検証法</t>
    <phoneticPr fontId="8"/>
  </si>
  <si>
    <t>階）</t>
    <phoneticPr fontId="8"/>
  </si>
  <si>
    <t>階避難安全検証法</t>
    <phoneticPr fontId="8"/>
  </si>
  <si>
    <t>全館避難安全検証法</t>
    <rPh sb="0" eb="2">
      <t>ゼンカン</t>
    </rPh>
    <rPh sb="2" eb="4">
      <t>ヒナン</t>
    </rPh>
    <rPh sb="4" eb="6">
      <t>アンゼン</t>
    </rPh>
    <rPh sb="6" eb="8">
      <t>ケンショウ</t>
    </rPh>
    <rPh sb="8" eb="9">
      <t>ホウ</t>
    </rPh>
    <phoneticPr fontId="8"/>
  </si>
  <si>
    <t>その他</t>
    <rPh sb="2" eb="3">
      <t>タ</t>
    </rPh>
    <phoneticPr fontId="8"/>
  </si>
  <si>
    <t>【ロ．特別避難階段の階段室又は付室】</t>
    <rPh sb="3" eb="5">
      <t>トクベツ</t>
    </rPh>
    <rPh sb="5" eb="7">
      <t>ヒナン</t>
    </rPh>
    <rPh sb="7" eb="9">
      <t>カイダン</t>
    </rPh>
    <rPh sb="10" eb="12">
      <t>カイダン</t>
    </rPh>
    <rPh sb="12" eb="13">
      <t>シツ</t>
    </rPh>
    <rPh sb="13" eb="14">
      <t>マタ</t>
    </rPh>
    <rPh sb="15" eb="16">
      <t>フ</t>
    </rPh>
    <rPh sb="16" eb="17">
      <t>シツ</t>
    </rPh>
    <phoneticPr fontId="8"/>
  </si>
  <si>
    <t>吸引式</t>
    <phoneticPr fontId="8"/>
  </si>
  <si>
    <t>区画）</t>
    <rPh sb="0" eb="2">
      <t>クカク</t>
    </rPh>
    <phoneticPr fontId="8"/>
  </si>
  <si>
    <t>給気式</t>
    <rPh sb="0" eb="2">
      <t>キュウキ</t>
    </rPh>
    <rPh sb="2" eb="3">
      <t>シキ</t>
    </rPh>
    <phoneticPr fontId="8"/>
  </si>
  <si>
    <t>加圧式</t>
    <rPh sb="0" eb="2">
      <t>カアツ</t>
    </rPh>
    <rPh sb="2" eb="3">
      <t>シキ</t>
    </rPh>
    <phoneticPr fontId="8"/>
  </si>
  <si>
    <t>【ハ．非常用エレベーターの昇降路又は乗降ロビー】</t>
    <rPh sb="3" eb="6">
      <t>ヒジョウヨウ</t>
    </rPh>
    <rPh sb="13" eb="15">
      <t>ショウコウ</t>
    </rPh>
    <rPh sb="15" eb="16">
      <t>ロ</t>
    </rPh>
    <rPh sb="16" eb="17">
      <t>マタ</t>
    </rPh>
    <rPh sb="18" eb="20">
      <t>ジョウコウ</t>
    </rPh>
    <phoneticPr fontId="8"/>
  </si>
  <si>
    <t>【ニ．非常用エレベーターの乗降ロビーの用に供する付室】</t>
    <rPh sb="3" eb="6">
      <t>ヒジョウヨウ</t>
    </rPh>
    <rPh sb="13" eb="15">
      <t>ジョウコウ</t>
    </rPh>
    <rPh sb="19" eb="20">
      <t>ヨウ</t>
    </rPh>
    <rPh sb="21" eb="22">
      <t>キョウ</t>
    </rPh>
    <rPh sb="24" eb="26">
      <t>フシツ</t>
    </rPh>
    <phoneticPr fontId="8"/>
  </si>
  <si>
    <t>【ホ．居室等】</t>
    <rPh sb="3" eb="6">
      <t>キョシツナド</t>
    </rPh>
    <phoneticPr fontId="8"/>
  </si>
  <si>
    <t>【ヘ．予備電源】</t>
    <phoneticPr fontId="8"/>
  </si>
  <si>
    <t>自家用発電装置</t>
    <rPh sb="0" eb="7">
      <t>ジカヨウハツデンソウチ</t>
    </rPh>
    <phoneticPr fontId="8"/>
  </si>
  <si>
    <t>に改善予定）</t>
    <rPh sb="1" eb="3">
      <t>カイゼン</t>
    </rPh>
    <rPh sb="3" eb="5">
      <t>ヨテイ</t>
    </rPh>
    <phoneticPr fontId="8"/>
  </si>
  <si>
    <t>【イ．照明器具】</t>
    <phoneticPr fontId="8"/>
  </si>
  <si>
    <t>白熱灯</t>
    <rPh sb="0" eb="3">
      <t>ハクネツトウ</t>
    </rPh>
    <phoneticPr fontId="8"/>
  </si>
  <si>
    <t>灯）</t>
    <rPh sb="0" eb="1">
      <t>トウ</t>
    </rPh>
    <phoneticPr fontId="8"/>
  </si>
  <si>
    <t>蛍光灯</t>
    <rPh sb="0" eb="3">
      <t>ケイコウトウ</t>
    </rPh>
    <phoneticPr fontId="8"/>
  </si>
  <si>
    <t>ＬＥＤランプ</t>
    <phoneticPr fontId="8"/>
  </si>
  <si>
    <t>【ロ．予備電源】</t>
    <phoneticPr fontId="8"/>
  </si>
  <si>
    <t>蓄電池（内蔵型）</t>
    <rPh sb="0" eb="3">
      <t>チクデンチ</t>
    </rPh>
    <rPh sb="4" eb="7">
      <t>ナイゾウガタ</t>
    </rPh>
    <phoneticPr fontId="8"/>
  </si>
  <si>
    <t>居室</t>
    <rPh sb="0" eb="2">
      <t>キョシツ</t>
    </rPh>
    <phoneticPr fontId="8"/>
  </si>
  <si>
    <t>灯、</t>
    <rPh sb="0" eb="1">
      <t>トウ</t>
    </rPh>
    <phoneticPr fontId="8"/>
  </si>
  <si>
    <t>廊下</t>
    <rPh sb="0" eb="2">
      <t>ロウカ</t>
    </rPh>
    <phoneticPr fontId="8"/>
  </si>
  <si>
    <t>階段</t>
    <rPh sb="0" eb="2">
      <t>カイダン</t>
    </rPh>
    <phoneticPr fontId="8"/>
  </si>
  <si>
    <t>蓄電池（別置型）</t>
    <rPh sb="0" eb="3">
      <t>チクデンチ</t>
    </rPh>
    <rPh sb="4" eb="7">
      <t>ベッチガタ</t>
    </rPh>
    <phoneticPr fontId="8"/>
  </si>
  <si>
    <t>自家用発電装置</t>
    <rPh sb="0" eb="3">
      <t>ジカヨウ</t>
    </rPh>
    <rPh sb="3" eb="7">
      <t>ハツデンソウチ</t>
    </rPh>
    <phoneticPr fontId="8"/>
  </si>
  <si>
    <t>灯)</t>
    <rPh sb="0" eb="1">
      <t>トウ</t>
    </rPh>
    <phoneticPr fontId="8"/>
  </si>
  <si>
    <t>蓄電池（別置形）・自家用発電装置併用</t>
    <phoneticPr fontId="8"/>
  </si>
  <si>
    <t>灯</t>
    <rPh sb="0" eb="1">
      <t>トウ</t>
    </rPh>
    <phoneticPr fontId="8"/>
  </si>
  <si>
    <t>、</t>
    <phoneticPr fontId="8"/>
  </si>
  <si>
    <t>（第三面）</t>
    <phoneticPr fontId="8"/>
  </si>
  <si>
    <t>建築設備に係る不具合の状況</t>
    <phoneticPr fontId="8"/>
  </si>
  <si>
    <t>改善措置の概要等</t>
    <phoneticPr fontId="8"/>
  </si>
  <si>
    <t>(注意)</t>
  </si>
  <si>
    <t>１. 各面共通関係</t>
    <phoneticPr fontId="8"/>
  </si>
  <si>
    <t>①</t>
  </si>
  <si>
    <t>　※印のある欄は記入しないでください。</t>
  </si>
  <si>
    <t>②</t>
  </si>
  <si>
    <t>　数字は算用数字を、単位はメートル法を用いてください。</t>
  </si>
  <si>
    <t>③</t>
  </si>
  <si>
    <t>　記入欄が不足する場合は、枠を拡大、行を追加して記入するか、別紙に必要な事項を記入し添えてください。</t>
  </si>
  <si>
    <t>２. 第一面関係</t>
    <phoneticPr fontId="8"/>
  </si>
  <si>
    <t>　検査者が２人以上のときは、代表となる検査者を検査者氏名欄に記入してください。</t>
  </si>
  <si>
    <t>　１欄及び２欄は、所有者又は管理者が法人のときは、「ロ」はそれぞれ法人の名称及び代表者氏名を、「ニ」はそれぞれ法人の所在地を記入してください。</t>
  </si>
  <si>
    <t>　第二面の６欄、10欄又は14欄のいずれかの「イ」において「要是正の指摘あり」のチェックボックスに「レ」マークを入れた場合においては、４欄の「イ」の「要是正の指摘あり」のチェックボックスに「レ」マークを入れ、それ以外のときは、「指摘なし」のチェックボックスに「レ」マークを入れてください。また、第二面の６欄、10欄及び14欄の「イ」の「要是正の指摘あり」のチェックボックスに「レ」マークを入れたものの全てにおいて、「既存不適格」のチェックボックスに「レ」マークを入れたときは、併せて４欄の「イ」の「既存不適格」のチェックボックスに「レ」マークを入れてください。</t>
    <phoneticPr fontId="8"/>
  </si>
  <si>
    <t>④</t>
  </si>
  <si>
    <t>　４欄の「ロ」は、指摘された事項のうち特に報告すべき事項があれば記入してください。</t>
    <phoneticPr fontId="8"/>
  </si>
  <si>
    <t>⑤</t>
  </si>
  <si>
    <t>　４欄の「ハ」は、第二面の６欄、10欄又は14欄のいずれかの「ハ」において改善予定があるとしているときは「有」のチェックボックスに「レ」マークを入れ、第二面の６欄、10欄又は14欄の「ハ」に記入されている改善予定年月のうち最も早いものを併せて記入してください。</t>
    <phoneticPr fontId="8"/>
  </si>
  <si>
    <t>⑥</t>
  </si>
  <si>
    <t>　４欄の「ニ」は、指摘された事項以外に特に報告すべき事項があれば記入してください。</t>
  </si>
  <si>
    <t>３. 第二面関係</t>
    <phoneticPr fontId="8"/>
  </si>
  <si>
    <t>　この書類は、建築物ごとに、建築設備等の概要及び当該建築設備等の構造方法に係る検査結果について作成してください。</t>
  </si>
  <si>
    <t>　１欄の「ニ」は、検査対象の建築設備について、該当する全てのチェックボックスに「レ」マークを入れてください。</t>
  </si>
  <si>
    <t>　２欄の「イ」及び「ロ」は、検査対象の建築設備等に関する直前の確認（建築基準法第87条の4及び同法第88条第２項の規定により準用して適用される同法第６条第１項に規定する確認を含む。以下この様式において同じ。）について、「ハ」及び「ニ」は、検査対象の建築設備等に関する直前の完了検査について、それぞれ記入してください。</t>
    <rPh sb="87" eb="88">
      <t>フク</t>
    </rPh>
    <phoneticPr fontId="8"/>
  </si>
  <si>
    <t>　２欄の「ロ」及び「ニ」は、該当するチェックボックスに「レ」マークを入れ、「指定確認検査機関」の場合には、併せてその名称を記入してください。</t>
  </si>
  <si>
    <t>　３欄の「イ」は、検査が終了した年月日を記入し、「ロ」は、検査対象の建築設備等に関する直前の報告について記入して下さい。</t>
  </si>
  <si>
    <t>　３欄の「ロ」は、報告の対象となっていない場合には「未実施」のチェックボックスに「レ」マークを入れてください。</t>
  </si>
  <si>
    <t>⑦</t>
  </si>
  <si>
    <t>　３欄の「ハ」は、前回の定期検査の結果を記録した書類の写しの保存の有無について記入してください。</t>
  </si>
  <si>
    <t>⑧</t>
  </si>
  <si>
    <t>　４欄から15欄までは、検査の対象となっていない建築設備等の欄には記入する必要はありません。</t>
  </si>
  <si>
    <t>⑨</t>
  </si>
  <si>
    <t>　４欄、８欄及び12欄は、代表となる検査者並びに検査に係る建築設備に係るすべての検査者について記入してください。当該建築設備の検査を行った検査者が１人の場合は、その他の検査者欄は削除して構いません。</t>
  </si>
  <si>
    <t>⑩</t>
  </si>
  <si>
    <t>　４欄、８欄及び12欄の「イ」は、検査者の有する資格について記入してください。検査者が建築設備検査員である場合は、その旨を証する書類に記載された番号を「建築設備検査員」の番号欄に記入してください。</t>
    <rPh sb="43" eb="45">
      <t>ケンチク</t>
    </rPh>
    <rPh sb="45" eb="47">
      <t>セツビ</t>
    </rPh>
    <rPh sb="47" eb="50">
      <t>ケンサイン</t>
    </rPh>
    <rPh sb="59" eb="60">
      <t>ムネ</t>
    </rPh>
    <rPh sb="61" eb="62">
      <t>ショウ</t>
    </rPh>
    <rPh sb="64" eb="66">
      <t>ショルイ</t>
    </rPh>
    <rPh sb="67" eb="69">
      <t>キサイ</t>
    </rPh>
    <rPh sb="72" eb="74">
      <t>バンゴウ</t>
    </rPh>
    <rPh sb="76" eb="78">
      <t>ケンチク</t>
    </rPh>
    <rPh sb="78" eb="80">
      <t>セツビ</t>
    </rPh>
    <rPh sb="80" eb="83">
      <t>ケンサイン</t>
    </rPh>
    <phoneticPr fontId="8"/>
  </si>
  <si>
    <t>⑪</t>
  </si>
  <si>
    <t>　４欄、８欄及び12欄の「ニ」は、検査者が法人に勤務している場合は、検査者の勤務先について記入し、勤務先が建築士事務所のときは、事務所登録番号を併せて記入してください。</t>
  </si>
  <si>
    <t>⑫</t>
  </si>
  <si>
    <t>　４欄、８欄及び12欄の「ホ」から「ト」までは、検査者が法人に勤務している場合は、検査者の勤務先について記入し、検査者が法人に勤務していない場合は検査者の住所について記入してください。</t>
  </si>
  <si>
    <t>⑬</t>
  </si>
  <si>
    <t>　５欄の「イ」は、換気のための有効な部分の面積が居室の床面積の20分の１未満となる居室（建築基準法第28条第３項に規定する特殊建築物の居室を除く。）について、「ロ」は、建築基準法第28条第３項に規定する居室（特殊建築物の居室を除く。）について記入し、それぞれ該当する室がない場合においては「無」のチェックボックスに「レ」マークを入れ、「ハ」は、同項に規定する特殊建築物の居室について記入してください。</t>
    <rPh sb="172" eb="174">
      <t>ドウコウ</t>
    </rPh>
    <rPh sb="175" eb="177">
      <t>キテイ</t>
    </rPh>
    <rPh sb="179" eb="181">
      <t>トクシュ</t>
    </rPh>
    <rPh sb="181" eb="184">
      <t>ケンチクブツ</t>
    </rPh>
    <phoneticPr fontId="8"/>
  </si>
  <si>
    <t>⑭</t>
  </si>
  <si>
    <t>　17欄の「イ」、「ロ」及び「ホ」は、それぞれ該当するチェックボックスに「レ」マークを入れ、「その他」の場合は併せて具体的な内容を記入してください。</t>
  </si>
  <si>
    <t>⑮</t>
  </si>
  <si>
    <t>　６欄、10欄及び14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</si>
  <si>
    <t>⑯</t>
  </si>
  <si>
    <t>　６欄、10欄及び14欄の「イ」の「要是正の指摘あり」のチェックボックスに「レ」マークを入れたとき（「既存不適格」のチェックボックスに「レ」を入れたときを除く。）は、「ロ」に指摘の概要を記入してください。</t>
  </si>
  <si>
    <t>⑰</t>
  </si>
  <si>
    <t>　６欄、10欄及び14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</si>
  <si>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⑱</t>
  </si>
  <si>
    <t>　前回検査時以降に把握した火災時の排煙設備不作動等機器の故障、異常動作、損傷、腐食その他の劣化に起因するもの（以下、「不具合」という。）について第三面の１欄、２欄、３欄又は４欄の「不具合の概要」欄に記入したときは、７欄、11欄又は15欄の「イ」の「有」のチェックボックスに「レ」マークを入れ、当該不具合について記録が有るときは７欄、11欄又は15欄の「ロ」の「有」のチェックボックスに「レ」マークを入れ、記録が無いときは７欄、11欄又は15欄の「ロ」の「無」のチェックボックスに「レ」マークを入れてください。また、第三面の１欄、２欄又は３欄に記入された不具合のうち当該不具合を受けた改善を既に実施しているものがあり、かつ、改善を行う予定があるものがない場合には７欄、11欄又は15欄の「ハ」の「実施済」のチェックボックスに「レ」マークを入れ、第三面の１欄、２欄又は３欄に記入された不具合のうち改善を行う予定があるものがある場合には７欄、11欄又は15欄の「改善予定」のチェックボックスに「レ」マークを入れ、併せて改善予定年月を記入し、改善の予定がない場合には７欄、11欄又は15欄の「予定なし」のチェックボックスに「レ」マークを入れてください。</t>
  </si>
  <si>
    <t>⑲</t>
  </si>
  <si>
    <t>　９欄の「イ」は、建築基準法施行令第128条６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31" eb="33">
      <t>クカク</t>
    </rPh>
    <rPh sb="33" eb="35">
      <t>ヒナン</t>
    </rPh>
    <rPh sb="35" eb="37">
      <t>アンゼン</t>
    </rPh>
    <rPh sb="37" eb="39">
      <t>ケンショウ</t>
    </rPh>
    <rPh sb="39" eb="40">
      <t>ホウ</t>
    </rPh>
    <rPh sb="49" eb="51">
      <t>セイノウ</t>
    </rPh>
    <rPh sb="52" eb="54">
      <t>ケンショウ</t>
    </rPh>
    <rPh sb="57" eb="60">
      <t>ケンチクブツ</t>
    </rPh>
    <rPh sb="65" eb="67">
      <t>クカク</t>
    </rPh>
    <rPh sb="67" eb="69">
      <t>ヒナン</t>
    </rPh>
    <rPh sb="69" eb="71">
      <t>アンゼン</t>
    </rPh>
    <rPh sb="71" eb="73">
      <t>ケンショウ</t>
    </rPh>
    <rPh sb="73" eb="74">
      <t>ホウ</t>
    </rPh>
    <rPh sb="86" eb="87">
      <t>ドウ</t>
    </rPh>
    <rPh sb="87" eb="88">
      <t>レイ</t>
    </rPh>
    <rPh sb="88" eb="89">
      <t>ダイ</t>
    </rPh>
    <rPh sb="92" eb="93">
      <t>ジョウ</t>
    </rPh>
    <rPh sb="120" eb="122">
      <t>ケンショウ</t>
    </rPh>
    <rPh sb="190" eb="192">
      <t>ケンショウ</t>
    </rPh>
    <rPh sb="250" eb="252">
      <t>バアイ</t>
    </rPh>
    <rPh sb="262" eb="264">
      <t>ケンショウ</t>
    </rPh>
    <rPh sb="266" eb="267">
      <t>カイ</t>
    </rPh>
    <rPh sb="291" eb="293">
      <t>ケンショウ</t>
    </rPh>
    <rPh sb="298" eb="299">
      <t>アワ</t>
    </rPh>
    <rPh sb="310" eb="312">
      <t>ケンチク</t>
    </rPh>
    <rPh sb="312" eb="315">
      <t>キジュンホウ</t>
    </rPh>
    <rPh sb="315" eb="316">
      <t>ダイ</t>
    </rPh>
    <rPh sb="318" eb="319">
      <t>ジョウ</t>
    </rPh>
    <rPh sb="320" eb="322">
      <t>ドウホウ</t>
    </rPh>
    <rPh sb="322" eb="323">
      <t>ダイ</t>
    </rPh>
    <rPh sb="325" eb="326">
      <t>ジョウ</t>
    </rPh>
    <rPh sb="327" eb="328">
      <t>ダイ</t>
    </rPh>
    <rPh sb="330" eb="331">
      <t>ジョウ</t>
    </rPh>
    <rPh sb="333" eb="334">
      <t>オヨ</t>
    </rPh>
    <rPh sb="335" eb="336">
      <t>ダイ</t>
    </rPh>
    <rPh sb="338" eb="339">
      <t>ジョウ</t>
    </rPh>
    <rPh sb="339" eb="340">
      <t>ダイ</t>
    </rPh>
    <rPh sb="341" eb="342">
      <t>コウ</t>
    </rPh>
    <rPh sb="346" eb="348">
      <t>ジュンヨウ</t>
    </rPh>
    <rPh sb="350" eb="352">
      <t>バアイ</t>
    </rPh>
    <rPh sb="353" eb="354">
      <t>フク</t>
    </rPh>
    <rPh sb="358" eb="360">
      <t>キテイ</t>
    </rPh>
    <rPh sb="363" eb="365">
      <t>トクシュ</t>
    </rPh>
    <rPh sb="365" eb="367">
      <t>コウゾウ</t>
    </rPh>
    <rPh sb="367" eb="369">
      <t>ホウホウ</t>
    </rPh>
    <rPh sb="369" eb="370">
      <t>トウ</t>
    </rPh>
    <rPh sb="370" eb="372">
      <t>ニンテイ</t>
    </rPh>
    <rPh sb="373" eb="375">
      <t>ドウホウ</t>
    </rPh>
    <rPh sb="375" eb="376">
      <t>ダイ</t>
    </rPh>
    <rPh sb="378" eb="379">
      <t>ジョウ</t>
    </rPh>
    <rPh sb="382" eb="383">
      <t>ダイ</t>
    </rPh>
    <rPh sb="384" eb="385">
      <t>コウ</t>
    </rPh>
    <rPh sb="386" eb="388">
      <t>キテイ</t>
    </rPh>
    <rPh sb="391" eb="393">
      <t>コウゾウ</t>
    </rPh>
    <rPh sb="393" eb="395">
      <t>ホウホウ</t>
    </rPh>
    <rPh sb="395" eb="396">
      <t>トウ</t>
    </rPh>
    <rPh sb="397" eb="399">
      <t>ニンテイ</t>
    </rPh>
    <rPh sb="399" eb="400">
      <t>マタ</t>
    </rPh>
    <rPh sb="401" eb="403">
      <t>ケンチク</t>
    </rPh>
    <rPh sb="403" eb="406">
      <t>キジュンホウ</t>
    </rPh>
    <rPh sb="407" eb="409">
      <t>イチブ</t>
    </rPh>
    <rPh sb="410" eb="412">
      <t>カイセイ</t>
    </rPh>
    <rPh sb="414" eb="416">
      <t>ホウリツ</t>
    </rPh>
    <rPh sb="417" eb="419">
      <t>ヘイセイ</t>
    </rPh>
    <rPh sb="421" eb="422">
      <t>ネン</t>
    </rPh>
    <rPh sb="422" eb="424">
      <t>ホウリツ</t>
    </rPh>
    <rPh sb="424" eb="425">
      <t>ダイ</t>
    </rPh>
    <rPh sb="428" eb="429">
      <t>ゴウ</t>
    </rPh>
    <rPh sb="433" eb="436">
      <t>カイセイマエ</t>
    </rPh>
    <rPh sb="437" eb="439">
      <t>ケンチク</t>
    </rPh>
    <rPh sb="439" eb="442">
      <t>キジュンホウ</t>
    </rPh>
    <rPh sb="442" eb="443">
      <t>ダイ</t>
    </rPh>
    <rPh sb="445" eb="446">
      <t>ジョウ</t>
    </rPh>
    <rPh sb="447" eb="449">
      <t>キテイ</t>
    </rPh>
    <rPh sb="452" eb="454">
      <t>ニンテイ</t>
    </rPh>
    <rPh sb="455" eb="456">
      <t>ウ</t>
    </rPh>
    <rPh sb="460" eb="463">
      <t>ケンチクブツ</t>
    </rPh>
    <rPh sb="467" eb="469">
      <t>トウガイ</t>
    </rPh>
    <rPh sb="469" eb="471">
      <t>テキヨウ</t>
    </rPh>
    <rPh sb="475" eb="476">
      <t>トク</t>
    </rPh>
    <rPh sb="477" eb="479">
      <t>ホウコク</t>
    </rPh>
    <rPh sb="480" eb="482">
      <t>ヒツヨウ</t>
    </rPh>
    <rPh sb="493" eb="494">
      <t>タ</t>
    </rPh>
    <rPh sb="517" eb="519">
      <t>ガイヨウ</t>
    </rPh>
    <rPh sb="520" eb="522">
      <t>キニュウ</t>
    </rPh>
    <phoneticPr fontId="8"/>
  </si>
  <si>
    <t>⑳</t>
  </si>
  <si>
    <t>　９欄の「ロ」及び「ハ」は、それぞれ該当する室がないときに「無」のチェックボックスに「レ」マークを入れ、「ニ」は、「ロ」及び「ハ」以外の居室、廊下及び階段の用に供する部分について記入してください。</t>
  </si>
  <si>
    <t>㉑</t>
  </si>
  <si>
    <t>　各欄に掲げられている項目以外で特に報告すべき事項は、16欄又は別紙に記載して添えてください。</t>
  </si>
  <si>
    <t>４.第三面関係</t>
    <phoneticPr fontId="8"/>
  </si>
  <si>
    <t>第三面の１欄、２欄又は３欄は、前回検査時以降に把握した建築設備に係る不具合のうち第二面の６欄、10欄又は14欄において指摘されるもの以外のものについて、把握できる範囲において記入してください。前回検査時以降不具合を把握していない場合は、第三面を省略することができます。</t>
  </si>
  <si>
    <t>　「不具合を把握した年月」欄は、当該不具合を把握した年月を記入してください。</t>
  </si>
  <si>
    <t>　「不具合の概要」欄は、当該不具合の箇所を特定した上で、当該不具合の具体的内容を記入してください。</t>
  </si>
  <si>
    <t>　「考えられる原因」欄は、当該不具合が生じた原因として主として考えられるものを記入してください。ただし、当該不具合が生じた原因が不明な場合は「不明」と記入してください。</t>
  </si>
  <si>
    <t>　「改善(予定)年月」欄は、既に改善を実施している場合には実施年月を、改善を行う予定がある場合には改善予定年月を記入し、改善を行う予定がない場合には「－」を記入してください。</t>
  </si>
  <si>
    <t>　「改善措置の概要等」欄は、既に改善を実施している場合又は改善を行う予定がある場合に、具体的措置の概要を記入してください。改善を行う予定がない場合には、その理由を記入してください。</t>
  </si>
  <si>
    <t>不具合を把握した
年月</t>
    <phoneticPr fontId="8"/>
  </si>
  <si>
    <t>考えられる原因</t>
    <phoneticPr fontId="8"/>
  </si>
  <si>
    <t>改善(予定)年月</t>
    <phoneticPr fontId="8"/>
  </si>
  <si>
    <t xml:space="preserve">
</t>
    <phoneticPr fontId="8"/>
  </si>
  <si>
    <t>所有者</t>
    <rPh sb="0" eb="3">
      <t>ショユウシャ</t>
    </rPh>
    <phoneticPr fontId="8"/>
  </si>
  <si>
    <t>管理者</t>
    <rPh sb="0" eb="3">
      <t>カンリシャ</t>
    </rPh>
    <phoneticPr fontId="8"/>
  </si>
  <si>
    <t>報告対象建築物</t>
    <rPh sb="0" eb="2">
      <t>ホウコク</t>
    </rPh>
    <rPh sb="2" eb="4">
      <t>タイショウ</t>
    </rPh>
    <rPh sb="4" eb="7">
      <t>ケンチクブツ</t>
    </rPh>
    <phoneticPr fontId="8"/>
  </si>
  <si>
    <t>対象外のみ入力</t>
    <rPh sb="0" eb="3">
      <t>タイショウガイ</t>
    </rPh>
    <rPh sb="5" eb="7">
      <t>ニュウリョク</t>
    </rPh>
    <phoneticPr fontId="8"/>
  </si>
  <si>
    <t>受付日</t>
    <rPh sb="0" eb="2">
      <t>ウケツケ</t>
    </rPh>
    <phoneticPr fontId="8"/>
  </si>
  <si>
    <t>受付番号</t>
    <rPh sb="0" eb="3">
      <t>チバシ</t>
    </rPh>
    <phoneticPr fontId="8"/>
  </si>
  <si>
    <t>報告日</t>
    <phoneticPr fontId="8"/>
  </si>
  <si>
    <t>氏名のフリガナ</t>
    <rPh sb="0" eb="2">
      <t>シメイ</t>
    </rPh>
    <phoneticPr fontId="8"/>
  </si>
  <si>
    <t>氏名</t>
    <rPh sb="0" eb="2">
      <t>シメイ</t>
    </rPh>
    <phoneticPr fontId="8"/>
  </si>
  <si>
    <t>郵便番号</t>
    <rPh sb="0" eb="4">
      <t>ユウビンバンゴウ</t>
    </rPh>
    <phoneticPr fontId="8"/>
  </si>
  <si>
    <t>住所</t>
    <rPh sb="0" eb="2">
      <t>ジュウショ</t>
    </rPh>
    <phoneticPr fontId="8"/>
  </si>
  <si>
    <t>電話番号</t>
    <rPh sb="0" eb="2">
      <t>ホンズ</t>
    </rPh>
    <phoneticPr fontId="8"/>
  </si>
  <si>
    <t>郵便番号</t>
    <phoneticPr fontId="8"/>
  </si>
  <si>
    <t>所在地（報告書記載）</t>
    <rPh sb="0" eb="3">
      <t>ショザイチ</t>
    </rPh>
    <rPh sb="4" eb="7">
      <t>ホウコクショ</t>
    </rPh>
    <rPh sb="7" eb="9">
      <t>キサイ</t>
    </rPh>
    <phoneticPr fontId="8"/>
  </si>
  <si>
    <t>名称のフリガナ</t>
    <rPh sb="0" eb="2">
      <t>メイショウ</t>
    </rPh>
    <phoneticPr fontId="8"/>
  </si>
  <si>
    <t>名称</t>
    <rPh sb="0" eb="2">
      <t>メイショウ</t>
    </rPh>
    <phoneticPr fontId="8"/>
  </si>
  <si>
    <t>用途</t>
    <rPh sb="0" eb="2">
      <t>ヨウト</t>
    </rPh>
    <phoneticPr fontId="8"/>
  </si>
  <si>
    <t>指摘の概要</t>
    <phoneticPr fontId="8"/>
  </si>
  <si>
    <t>建築物の概要　</t>
    <rPh sb="0" eb="3">
      <t>ケンチクブツ</t>
    </rPh>
    <rPh sb="4" eb="6">
      <t>ガイヨウ</t>
    </rPh>
    <phoneticPr fontId="8"/>
  </si>
  <si>
    <t>確認済証交付年月日等</t>
    <rPh sb="0" eb="2">
      <t>カクニン</t>
    </rPh>
    <rPh sb="2" eb="3">
      <t>ズ</t>
    </rPh>
    <rPh sb="3" eb="4">
      <t>アカシ</t>
    </rPh>
    <rPh sb="4" eb="6">
      <t>コウフ</t>
    </rPh>
    <rPh sb="6" eb="9">
      <t>ネンガッピ</t>
    </rPh>
    <rPh sb="9" eb="10">
      <t>トウ</t>
    </rPh>
    <phoneticPr fontId="8"/>
  </si>
  <si>
    <t>検査日等</t>
    <rPh sb="0" eb="4">
      <t>ケンサビトウ</t>
    </rPh>
    <phoneticPr fontId="8"/>
  </si>
  <si>
    <t>給水設備及び排水設備</t>
    <rPh sb="0" eb="1">
      <t>キュウ</t>
    </rPh>
    <rPh sb="1" eb="2">
      <t>スイ</t>
    </rPh>
    <rPh sb="2" eb="4">
      <t>セツビ</t>
    </rPh>
    <rPh sb="4" eb="5">
      <t>オヨ</t>
    </rPh>
    <rPh sb="6" eb="8">
      <t>ハイスイ</t>
    </rPh>
    <rPh sb="8" eb="10">
      <t>セツビ</t>
    </rPh>
    <phoneticPr fontId="8"/>
  </si>
  <si>
    <t>備考</t>
    <rPh sb="0" eb="2">
      <t>ビコウ</t>
    </rPh>
    <phoneticPr fontId="8"/>
  </si>
  <si>
    <t>指摘の内容</t>
    <rPh sb="0" eb="2">
      <t>シテキ</t>
    </rPh>
    <rPh sb="3" eb="5">
      <t>ナイヨウ</t>
    </rPh>
    <phoneticPr fontId="8"/>
  </si>
  <si>
    <t>指摘の概要</t>
    <rPh sb="0" eb="2">
      <t>シテキ</t>
    </rPh>
    <rPh sb="3" eb="5">
      <t>ガイヨウ</t>
    </rPh>
    <phoneticPr fontId="8"/>
  </si>
  <si>
    <t>　（既存不適格）</t>
    <rPh sb="2" eb="4">
      <t>キソン</t>
    </rPh>
    <rPh sb="4" eb="7">
      <t>フテキカク</t>
    </rPh>
    <phoneticPr fontId="8"/>
  </si>
  <si>
    <t>改善予定の有無</t>
    <rPh sb="0" eb="2">
      <t>カイゼン</t>
    </rPh>
    <rPh sb="2" eb="4">
      <t>ヨテイ</t>
    </rPh>
    <rPh sb="5" eb="7">
      <t>ウム</t>
    </rPh>
    <phoneticPr fontId="8"/>
  </si>
  <si>
    <t>その他特記事項</t>
    <rPh sb="2" eb="3">
      <t>タ</t>
    </rPh>
    <rPh sb="3" eb="5">
      <t>トッキ</t>
    </rPh>
    <rPh sb="5" eb="7">
      <t>ジコウ</t>
    </rPh>
    <phoneticPr fontId="8"/>
  </si>
  <si>
    <t>階数</t>
    <rPh sb="0" eb="2">
      <t>カイスウ</t>
    </rPh>
    <phoneticPr fontId="8"/>
  </si>
  <si>
    <t>建築面積</t>
    <rPh sb="0" eb="2">
      <t>ケンチク</t>
    </rPh>
    <rPh sb="2" eb="4">
      <t>メンセキ</t>
    </rPh>
    <phoneticPr fontId="8"/>
  </si>
  <si>
    <t>延べ面積</t>
    <rPh sb="0" eb="1">
      <t>ノ</t>
    </rPh>
    <rPh sb="2" eb="4">
      <t>メンセキ</t>
    </rPh>
    <phoneticPr fontId="8"/>
  </si>
  <si>
    <t>対象建築設備</t>
    <rPh sb="0" eb="2">
      <t>タイショウ</t>
    </rPh>
    <rPh sb="2" eb="4">
      <t>ケンチク</t>
    </rPh>
    <rPh sb="4" eb="6">
      <t>セツビ</t>
    </rPh>
    <phoneticPr fontId="8"/>
  </si>
  <si>
    <t>確認済証</t>
    <rPh sb="0" eb="2">
      <t>カクニン</t>
    </rPh>
    <rPh sb="2" eb="3">
      <t>ズ</t>
    </rPh>
    <rPh sb="3" eb="4">
      <t>アカシ</t>
    </rPh>
    <phoneticPr fontId="8"/>
  </si>
  <si>
    <t>検査済証</t>
    <rPh sb="0" eb="2">
      <t>ケンサ</t>
    </rPh>
    <rPh sb="2" eb="3">
      <t>ズ</t>
    </rPh>
    <rPh sb="3" eb="4">
      <t>アカシ</t>
    </rPh>
    <phoneticPr fontId="8"/>
  </si>
  <si>
    <t>今回の検査</t>
    <rPh sb="0" eb="2">
      <t>コンカイ</t>
    </rPh>
    <rPh sb="3" eb="5">
      <t>ケンサ</t>
    </rPh>
    <phoneticPr fontId="8"/>
  </si>
  <si>
    <t>前回の検査（報告）</t>
    <rPh sb="0" eb="2">
      <t>ゼンカイ</t>
    </rPh>
    <rPh sb="3" eb="5">
      <t>ケンサ</t>
    </rPh>
    <rPh sb="6" eb="8">
      <t>ホウコク</t>
    </rPh>
    <phoneticPr fontId="8"/>
  </si>
  <si>
    <t>書類の写し（前回）</t>
    <rPh sb="0" eb="2">
      <t>ショルイ</t>
    </rPh>
    <rPh sb="3" eb="4">
      <t>ウツ</t>
    </rPh>
    <rPh sb="6" eb="8">
      <t>ゼンカイ</t>
    </rPh>
    <phoneticPr fontId="8"/>
  </si>
  <si>
    <t>代表となる検査者</t>
    <rPh sb="0" eb="2">
      <t>ダイヒョウ</t>
    </rPh>
    <rPh sb="5" eb="8">
      <t>ケンサシャ</t>
    </rPh>
    <phoneticPr fontId="8"/>
  </si>
  <si>
    <t>その他の検査者</t>
    <rPh sb="2" eb="3">
      <t>タ</t>
    </rPh>
    <rPh sb="4" eb="7">
      <t>ケンサシャ</t>
    </rPh>
    <phoneticPr fontId="8"/>
  </si>
  <si>
    <t>概要　</t>
    <rPh sb="0" eb="2">
      <t>ガイヨウ</t>
    </rPh>
    <phoneticPr fontId="8"/>
  </si>
  <si>
    <t>検査の状況</t>
    <rPh sb="0" eb="2">
      <t>ケンサ</t>
    </rPh>
    <rPh sb="3" eb="5">
      <t>ジョウキョウ</t>
    </rPh>
    <phoneticPr fontId="8"/>
  </si>
  <si>
    <t>不具合等</t>
    <rPh sb="0" eb="3">
      <t>フグアイ</t>
    </rPh>
    <rPh sb="3" eb="4">
      <t>トウ</t>
    </rPh>
    <phoneticPr fontId="8"/>
  </si>
  <si>
    <t>（３年毎）
大臣が定める検査</t>
    <rPh sb="6" eb="8">
      <t>ダイジン</t>
    </rPh>
    <rPh sb="9" eb="10">
      <t>サダ</t>
    </rPh>
    <rPh sb="12" eb="14">
      <t>ケンサ</t>
    </rPh>
    <phoneticPr fontId="8"/>
  </si>
  <si>
    <t>概要</t>
    <rPh sb="0" eb="2">
      <t>ガイヨウ</t>
    </rPh>
    <phoneticPr fontId="8"/>
  </si>
  <si>
    <t>改善通知</t>
    <rPh sb="0" eb="2">
      <t>カイゼン</t>
    </rPh>
    <rPh sb="2" eb="4">
      <t>ツウチ</t>
    </rPh>
    <phoneticPr fontId="8"/>
  </si>
  <si>
    <t>改善報告</t>
    <rPh sb="0" eb="2">
      <t>カイゼン</t>
    </rPh>
    <rPh sb="2" eb="4">
      <t>ホウコク</t>
    </rPh>
    <phoneticPr fontId="8"/>
  </si>
  <si>
    <t>概要・備考</t>
    <rPh sb="0" eb="2">
      <t>ガイヨウ</t>
    </rPh>
    <rPh sb="3" eb="5">
      <t>ビコウ</t>
    </rPh>
    <phoneticPr fontId="8"/>
  </si>
  <si>
    <t>非常用照明</t>
    <rPh sb="0" eb="3">
      <t>ヒジョウヨウ</t>
    </rPh>
    <rPh sb="3" eb="5">
      <t>ショウメイ</t>
    </rPh>
    <phoneticPr fontId="8"/>
  </si>
  <si>
    <t>給水・排水設備</t>
    <rPh sb="0" eb="2">
      <t>キュウスイ</t>
    </rPh>
    <rPh sb="3" eb="5">
      <t>ハイスイ</t>
    </rPh>
    <rPh sb="5" eb="7">
      <t>セツビ</t>
    </rPh>
    <phoneticPr fontId="8"/>
  </si>
  <si>
    <t>交付年月日</t>
    <rPh sb="0" eb="2">
      <t>コウフ</t>
    </rPh>
    <rPh sb="2" eb="5">
      <t>ネンガッピ</t>
    </rPh>
    <phoneticPr fontId="8"/>
  </si>
  <si>
    <t>交付番号</t>
    <rPh sb="0" eb="2">
      <t>コウフ</t>
    </rPh>
    <rPh sb="2" eb="4">
      <t>バンゴウ</t>
    </rPh>
    <phoneticPr fontId="8"/>
  </si>
  <si>
    <t>交付者</t>
    <phoneticPr fontId="8"/>
  </si>
  <si>
    <t>交付者</t>
    <rPh sb="0" eb="2">
      <t>コウフ</t>
    </rPh>
    <rPh sb="2" eb="3">
      <t>シャ</t>
    </rPh>
    <phoneticPr fontId="8"/>
  </si>
  <si>
    <t>資格等</t>
    <rPh sb="0" eb="2">
      <t>シカク</t>
    </rPh>
    <rPh sb="2" eb="3">
      <t>トウ</t>
    </rPh>
    <phoneticPr fontId="8"/>
  </si>
  <si>
    <t>勤務先</t>
    <rPh sb="0" eb="3">
      <t>キンムサキ</t>
    </rPh>
    <phoneticPr fontId="8"/>
  </si>
  <si>
    <t>所在地</t>
    <rPh sb="0" eb="3">
      <t>ショザイチ</t>
    </rPh>
    <phoneticPr fontId="8"/>
  </si>
  <si>
    <t>電話番号</t>
    <rPh sb="0" eb="2">
      <t>デンワ</t>
    </rPh>
    <rPh sb="2" eb="4">
      <t>バンゴウ</t>
    </rPh>
    <phoneticPr fontId="8"/>
  </si>
  <si>
    <t>避難安全検証法</t>
    <rPh sb="0" eb="2">
      <t>ヒナン</t>
    </rPh>
    <rPh sb="2" eb="4">
      <t>アンゼン</t>
    </rPh>
    <rPh sb="4" eb="6">
      <t>ケンショウ</t>
    </rPh>
    <rPh sb="6" eb="7">
      <t>ホウ</t>
    </rPh>
    <phoneticPr fontId="8"/>
  </si>
  <si>
    <t>特別避難階段の付室</t>
    <rPh sb="0" eb="2">
      <t>トクベツ</t>
    </rPh>
    <rPh sb="2" eb="4">
      <t>ヒナン</t>
    </rPh>
    <rPh sb="4" eb="6">
      <t>カイダン</t>
    </rPh>
    <rPh sb="7" eb="8">
      <t>フ</t>
    </rPh>
    <rPh sb="8" eb="9">
      <t>シツ</t>
    </rPh>
    <phoneticPr fontId="8"/>
  </si>
  <si>
    <t>非常用EVの昇降機又は乗降ロビー</t>
    <rPh sb="0" eb="2">
      <t>ヒジョウ</t>
    </rPh>
    <rPh sb="2" eb="3">
      <t>ヨウ</t>
    </rPh>
    <rPh sb="6" eb="9">
      <t>ショウコウキ</t>
    </rPh>
    <rPh sb="9" eb="10">
      <t>マタ</t>
    </rPh>
    <rPh sb="11" eb="13">
      <t>ジョウコウ</t>
    </rPh>
    <phoneticPr fontId="8"/>
  </si>
  <si>
    <t>非常用EVの乗降ロビーの用に供する付室</t>
    <rPh sb="0" eb="3">
      <t>ヒジョウヨウ</t>
    </rPh>
    <rPh sb="6" eb="7">
      <t>ジョウ</t>
    </rPh>
    <rPh sb="7" eb="8">
      <t>コウ</t>
    </rPh>
    <rPh sb="12" eb="13">
      <t>ヨウ</t>
    </rPh>
    <rPh sb="14" eb="15">
      <t>キョウ</t>
    </rPh>
    <rPh sb="17" eb="18">
      <t>フ</t>
    </rPh>
    <rPh sb="18" eb="19">
      <t>シツ</t>
    </rPh>
    <phoneticPr fontId="8"/>
  </si>
  <si>
    <t>居室等</t>
    <rPh sb="0" eb="3">
      <t>キョシツトウ</t>
    </rPh>
    <phoneticPr fontId="8"/>
  </si>
  <si>
    <t>既存不適格</t>
    <rPh sb="0" eb="2">
      <t>キソン</t>
    </rPh>
    <rPh sb="2" eb="5">
      <t>フテキカク</t>
    </rPh>
    <phoneticPr fontId="8"/>
  </si>
  <si>
    <t>不具合</t>
    <rPh sb="0" eb="3">
      <t>フグアイ</t>
    </rPh>
    <phoneticPr fontId="8"/>
  </si>
  <si>
    <t>不具合記録</t>
    <rPh sb="0" eb="3">
      <t>フグアイ</t>
    </rPh>
    <rPh sb="3" eb="5">
      <t>キロク</t>
    </rPh>
    <phoneticPr fontId="8"/>
  </si>
  <si>
    <t>不具合の概要</t>
    <rPh sb="0" eb="3">
      <t>フグアイ</t>
    </rPh>
    <rPh sb="4" eb="6">
      <t>ガイヨウ</t>
    </rPh>
    <phoneticPr fontId="8"/>
  </si>
  <si>
    <t>改善の状況</t>
    <rPh sb="0" eb="2">
      <t>カイゼン</t>
    </rPh>
    <rPh sb="3" eb="5">
      <t>ジョウキョウ</t>
    </rPh>
    <phoneticPr fontId="8"/>
  </si>
  <si>
    <t>照明器具</t>
    <rPh sb="0" eb="2">
      <t>ショウメイ</t>
    </rPh>
    <rPh sb="2" eb="4">
      <t>キグ</t>
    </rPh>
    <phoneticPr fontId="8"/>
  </si>
  <si>
    <t>無窓居室</t>
    <rPh sb="0" eb="1">
      <t>ム</t>
    </rPh>
    <rPh sb="1" eb="2">
      <t>ソウ</t>
    </rPh>
    <rPh sb="2" eb="4">
      <t>キョシツ</t>
    </rPh>
    <phoneticPr fontId="8"/>
  </si>
  <si>
    <t>火気使用室</t>
    <phoneticPr fontId="8"/>
  </si>
  <si>
    <t>空気調和設備</t>
    <rPh sb="0" eb="2">
      <t>クウキ</t>
    </rPh>
    <rPh sb="2" eb="4">
      <t>チョウワ</t>
    </rPh>
    <rPh sb="4" eb="6">
      <t>セツビ</t>
    </rPh>
    <phoneticPr fontId="8"/>
  </si>
  <si>
    <t>飲料水の配管設備</t>
    <rPh sb="0" eb="3">
      <t>インリョウスイ</t>
    </rPh>
    <rPh sb="4" eb="6">
      <t>ハイカン</t>
    </rPh>
    <rPh sb="6" eb="8">
      <t>セツビ</t>
    </rPh>
    <phoneticPr fontId="8"/>
  </si>
  <si>
    <t>排水設備</t>
    <rPh sb="0" eb="2">
      <t>ハイスイ</t>
    </rPh>
    <rPh sb="2" eb="4">
      <t>セツビ</t>
    </rPh>
    <phoneticPr fontId="8"/>
  </si>
  <si>
    <t>圧力タンクの有無</t>
  </si>
  <si>
    <t>給湯方式</t>
    <rPh sb="0" eb="2">
      <t>キュウトウ</t>
    </rPh>
    <rPh sb="2" eb="4">
      <t>ホウシキ</t>
    </rPh>
    <phoneticPr fontId="8"/>
  </si>
  <si>
    <t>湯沸器（H19給湯設備の有無）</t>
    <rPh sb="0" eb="2">
      <t>ユワカ</t>
    </rPh>
    <rPh sb="2" eb="3">
      <t>キ</t>
    </rPh>
    <rPh sb="7" eb="9">
      <t>キュウトウ</t>
    </rPh>
    <rPh sb="9" eb="11">
      <t>セツビ</t>
    </rPh>
    <rPh sb="12" eb="14">
      <t>ウム</t>
    </rPh>
    <phoneticPr fontId="8"/>
  </si>
  <si>
    <r>
      <t>別記第二号</t>
    </r>
    <r>
      <rPr>
        <sz val="8"/>
        <rFont val="ＭＳ 明朝"/>
        <family val="1"/>
        <charset val="128"/>
      </rPr>
      <t>（Ａ４）</t>
    </r>
    <rPh sb="0" eb="2">
      <t>ベッキ</t>
    </rPh>
    <rPh sb="2" eb="3">
      <t>ダイ</t>
    </rPh>
    <rPh sb="3" eb="4">
      <t>ニ</t>
    </rPh>
    <rPh sb="4" eb="5">
      <t>ゴウ</t>
    </rPh>
    <phoneticPr fontId="8"/>
  </si>
  <si>
    <t>検査結果表</t>
    <rPh sb="0" eb="2">
      <t>ケンサ</t>
    </rPh>
    <rPh sb="2" eb="5">
      <t>ケッカヒョウ</t>
    </rPh>
    <phoneticPr fontId="8"/>
  </si>
  <si>
    <t>（排煙設備）</t>
    <rPh sb="1" eb="3">
      <t>ハイエン</t>
    </rPh>
    <rPh sb="3" eb="5">
      <t>セツビ</t>
    </rPh>
    <phoneticPr fontId="8"/>
  </si>
  <si>
    <t>当該検査に関与した検査者</t>
    <rPh sb="0" eb="2">
      <t>トウガイ</t>
    </rPh>
    <rPh sb="2" eb="4">
      <t>ケンサ</t>
    </rPh>
    <rPh sb="5" eb="7">
      <t>カンヨ</t>
    </rPh>
    <rPh sb="9" eb="12">
      <t>ケンサシャ</t>
    </rPh>
    <phoneticPr fontId="8"/>
  </si>
  <si>
    <t>　　氏　名</t>
    <rPh sb="2" eb="3">
      <t>シ</t>
    </rPh>
    <rPh sb="4" eb="5">
      <t>メイ</t>
    </rPh>
    <phoneticPr fontId="8"/>
  </si>
  <si>
    <t>検査者番号</t>
    <rPh sb="0" eb="3">
      <t>ケンサシャ</t>
    </rPh>
    <rPh sb="3" eb="5">
      <t>バンゴウ</t>
    </rPh>
    <phoneticPr fontId="8"/>
  </si>
  <si>
    <t>番号</t>
    <rPh sb="0" eb="2">
      <t>バンゴウ</t>
    </rPh>
    <phoneticPr fontId="8"/>
  </si>
  <si>
    <t>検　査　項　目　等</t>
    <rPh sb="8" eb="9">
      <t>トウ</t>
    </rPh>
    <phoneticPr fontId="8"/>
  </si>
  <si>
    <t>検査結果</t>
    <rPh sb="0" eb="2">
      <t>ケンサ</t>
    </rPh>
    <rPh sb="2" eb="4">
      <t>ケッカ</t>
    </rPh>
    <phoneticPr fontId="8"/>
  </si>
  <si>
    <t>担当
検査者
番号</t>
    <rPh sb="0" eb="2">
      <t>タントウ</t>
    </rPh>
    <rPh sb="3" eb="6">
      <t>ケンサシャ</t>
    </rPh>
    <rPh sb="7" eb="9">
      <t>バンゴウ</t>
    </rPh>
    <phoneticPr fontId="8"/>
  </si>
  <si>
    <t>指摘
なし</t>
    <phoneticPr fontId="8"/>
  </si>
  <si>
    <t>要是正</t>
    <rPh sb="0" eb="1">
      <t>ヨウ</t>
    </rPh>
    <rPh sb="1" eb="3">
      <t>ゼセイ</t>
    </rPh>
    <phoneticPr fontId="8"/>
  </si>
  <si>
    <t>既　存
不適格</t>
    <phoneticPr fontId="8"/>
  </si>
  <si>
    <t>令第123条第３項第２号に規定する階段室又は付室、令第129条の13の３第13項に規定する昇降路又は乗降ロビー、令第126条の２第１項に規定する居室等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ナド</t>
    </rPh>
    <phoneticPr fontId="8"/>
  </si>
  <si>
    <t>(1)</t>
    <phoneticPr fontId="8"/>
  </si>
  <si>
    <t>排煙機　　　　　　　　　　　　　　</t>
    <phoneticPr fontId="8"/>
  </si>
  <si>
    <t>排煙機の外観</t>
    <phoneticPr fontId="8"/>
  </si>
  <si>
    <t>排煙機の設置の状況</t>
    <rPh sb="7" eb="9">
      <t>ジョウキョウ</t>
    </rPh>
    <phoneticPr fontId="8"/>
  </si>
  <si>
    <t>(2)</t>
    <phoneticPr fontId="8"/>
  </si>
  <si>
    <t>排煙風道との接続の状況</t>
    <rPh sb="3" eb="4">
      <t>ミチ</t>
    </rPh>
    <rPh sb="9" eb="11">
      <t>ジョウキョウ</t>
    </rPh>
    <phoneticPr fontId="8"/>
  </si>
  <si>
    <t>(3)</t>
    <phoneticPr fontId="8"/>
  </si>
  <si>
    <t>排煙出口の設置の状況</t>
    <rPh sb="0" eb="2">
      <t>ハイエン</t>
    </rPh>
    <rPh sb="2" eb="4">
      <t>デグチ</t>
    </rPh>
    <rPh sb="5" eb="7">
      <t>セッチ</t>
    </rPh>
    <rPh sb="8" eb="10">
      <t>ジョウキョウ</t>
    </rPh>
    <phoneticPr fontId="8"/>
  </si>
  <si>
    <t>(4)</t>
    <phoneticPr fontId="8"/>
  </si>
  <si>
    <t>排煙出口の周囲の状況</t>
    <rPh sb="0" eb="2">
      <t>ハイエン</t>
    </rPh>
    <rPh sb="2" eb="4">
      <t>デグチ</t>
    </rPh>
    <rPh sb="8" eb="10">
      <t>ジョウキョウ</t>
    </rPh>
    <phoneticPr fontId="8"/>
  </si>
  <si>
    <t>(5)</t>
    <phoneticPr fontId="8"/>
  </si>
  <si>
    <t>屋外に設置された排煙出口への雨水等の防止措置の状況</t>
    <rPh sb="0" eb="2">
      <t>オクガイ</t>
    </rPh>
    <rPh sb="3" eb="5">
      <t>セッチ</t>
    </rPh>
    <rPh sb="8" eb="10">
      <t>ハイエン</t>
    </rPh>
    <rPh sb="10" eb="12">
      <t>デグチ</t>
    </rPh>
    <rPh sb="14" eb="16">
      <t>アマミズ</t>
    </rPh>
    <rPh sb="16" eb="17">
      <t>トウ</t>
    </rPh>
    <rPh sb="18" eb="20">
      <t>ボウシ</t>
    </rPh>
    <rPh sb="20" eb="22">
      <t>ソチ</t>
    </rPh>
    <rPh sb="23" eb="25">
      <t>ジョウキョウ</t>
    </rPh>
    <phoneticPr fontId="8"/>
  </si>
  <si>
    <t>(6)</t>
    <phoneticPr fontId="8"/>
  </si>
  <si>
    <t>排煙機の性能</t>
    <phoneticPr fontId="8"/>
  </si>
  <si>
    <t>排煙口の開放と連動起動の状況</t>
    <rPh sb="12" eb="14">
      <t>ジョウキョウ</t>
    </rPh>
    <phoneticPr fontId="8"/>
  </si>
  <si>
    <t>(7)</t>
    <phoneticPr fontId="8"/>
  </si>
  <si>
    <t>作動の状況</t>
    <rPh sb="0" eb="2">
      <t>サドウ</t>
    </rPh>
    <rPh sb="3" eb="4">
      <t>ジョウ</t>
    </rPh>
    <rPh sb="4" eb="5">
      <t>キョウ</t>
    </rPh>
    <phoneticPr fontId="8"/>
  </si>
  <si>
    <t>(8)</t>
    <phoneticPr fontId="8"/>
  </si>
  <si>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8"/>
  </si>
  <si>
    <t>(9)</t>
    <phoneticPr fontId="8"/>
  </si>
  <si>
    <t>排煙機の排煙風量　　　　　　　　　　　　　　　　　　　　　　　　</t>
    <rPh sb="2" eb="3">
      <t>キ</t>
    </rPh>
    <rPh sb="4" eb="6">
      <t>ハイエン</t>
    </rPh>
    <rPh sb="6" eb="8">
      <t>フウリョウ</t>
    </rPh>
    <phoneticPr fontId="8"/>
  </si>
  <si>
    <t>(10)</t>
    <phoneticPr fontId="8"/>
  </si>
  <si>
    <t>中央管理室における制御及び作動状態の監視の状況</t>
    <rPh sb="4" eb="5">
      <t>シツ</t>
    </rPh>
    <rPh sb="11" eb="12">
      <t>オヨ</t>
    </rPh>
    <rPh sb="15" eb="17">
      <t>ジョウタイ</t>
    </rPh>
    <rPh sb="21" eb="23">
      <t>ジョウキョウ</t>
    </rPh>
    <phoneticPr fontId="8"/>
  </si>
  <si>
    <t>(11)</t>
    <phoneticPr fontId="8"/>
  </si>
  <si>
    <t xml:space="preserve">排煙口           </t>
    <rPh sb="0" eb="3">
      <t>ハイエンコウ</t>
    </rPh>
    <phoneticPr fontId="8"/>
  </si>
  <si>
    <t>機械排煙設備の排煙口の外観</t>
    <phoneticPr fontId="8"/>
  </si>
  <si>
    <t>(12)</t>
    <phoneticPr fontId="8"/>
  </si>
  <si>
    <t>排煙口の周囲の状況</t>
    <rPh sb="7" eb="9">
      <t>ジョウキョウ</t>
    </rPh>
    <phoneticPr fontId="8"/>
  </si>
  <si>
    <t>(13)</t>
    <phoneticPr fontId="8"/>
  </si>
  <si>
    <t>排煙口の取付けの状況</t>
    <rPh sb="4" eb="5">
      <t>ト</t>
    </rPh>
    <rPh sb="5" eb="6">
      <t>ツケ</t>
    </rPh>
    <rPh sb="8" eb="10">
      <t>ジョウキョウ</t>
    </rPh>
    <phoneticPr fontId="8"/>
  </si>
  <si>
    <t>(14)</t>
    <phoneticPr fontId="8"/>
  </si>
  <si>
    <t>手動開放装置の周囲の状況</t>
    <rPh sb="7" eb="9">
      <t>シュウイ</t>
    </rPh>
    <rPh sb="10" eb="12">
      <t>ジョウキョウ</t>
    </rPh>
    <phoneticPr fontId="8"/>
  </si>
  <si>
    <t>(15)</t>
    <phoneticPr fontId="8"/>
  </si>
  <si>
    <t>手動開放装置の操作方法の表示の状況</t>
    <rPh sb="7" eb="9">
      <t>ソウサ</t>
    </rPh>
    <rPh sb="9" eb="11">
      <t>ホウホウ</t>
    </rPh>
    <rPh sb="15" eb="17">
      <t>ジョウキョウ</t>
    </rPh>
    <phoneticPr fontId="8"/>
  </si>
  <si>
    <t>(16)</t>
    <phoneticPr fontId="8"/>
  </si>
  <si>
    <t>機械排煙設備の排煙口の性能</t>
    <phoneticPr fontId="8"/>
  </si>
  <si>
    <t>手動開放装置による開放の状況</t>
    <rPh sb="9" eb="11">
      <t>カイホウ</t>
    </rPh>
    <rPh sb="12" eb="14">
      <t>ジョウキョウ</t>
    </rPh>
    <phoneticPr fontId="8"/>
  </si>
  <si>
    <t>(17)</t>
    <phoneticPr fontId="8"/>
  </si>
  <si>
    <t>排煙口の開放の状況</t>
    <rPh sb="0" eb="2">
      <t>ハイエン</t>
    </rPh>
    <rPh sb="2" eb="3">
      <t>クチ</t>
    </rPh>
    <rPh sb="4" eb="6">
      <t>カイホウ</t>
    </rPh>
    <rPh sb="7" eb="9">
      <t>ジョウキョウ</t>
    </rPh>
    <phoneticPr fontId="8"/>
  </si>
  <si>
    <t>(18)</t>
    <phoneticPr fontId="8"/>
  </si>
  <si>
    <t>(19)</t>
    <phoneticPr fontId="8"/>
  </si>
  <si>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8"/>
  </si>
  <si>
    <t>(20)</t>
    <phoneticPr fontId="8"/>
  </si>
  <si>
    <t>煙感知器による作動の状況</t>
    <rPh sb="10" eb="12">
      <t>ジョウキョウ</t>
    </rPh>
    <phoneticPr fontId="8"/>
  </si>
  <si>
    <t>(21)</t>
    <phoneticPr fontId="8"/>
  </si>
  <si>
    <t>排煙風道の劣化及び損傷の状況</t>
    <rPh sb="5" eb="7">
      <t>レッカ</t>
    </rPh>
    <rPh sb="7" eb="8">
      <t>オヨ</t>
    </rPh>
    <rPh sb="9" eb="11">
      <t>ソンショウ</t>
    </rPh>
    <rPh sb="12" eb="14">
      <t>ジョウキョウ</t>
    </rPh>
    <phoneticPr fontId="8"/>
  </si>
  <si>
    <t>(22)</t>
    <phoneticPr fontId="8"/>
  </si>
  <si>
    <t>排煙風道の取付けの状況</t>
    <rPh sb="9" eb="11">
      <t>ジョウキョウ</t>
    </rPh>
    <phoneticPr fontId="8"/>
  </si>
  <si>
    <t>(23)</t>
    <phoneticPr fontId="8"/>
  </si>
  <si>
    <t>排煙風道の材質</t>
    <rPh sb="5" eb="7">
      <t>ザイシツ</t>
    </rPh>
    <phoneticPr fontId="8"/>
  </si>
  <si>
    <t>(24)</t>
    <phoneticPr fontId="8"/>
  </si>
  <si>
    <t>防煙壁の貫通措置の状況</t>
    <rPh sb="2" eb="3">
      <t>カベ</t>
    </rPh>
    <rPh sb="9" eb="11">
      <t>ジョウキョウ</t>
    </rPh>
    <phoneticPr fontId="8"/>
  </si>
  <si>
    <t>(25)</t>
    <phoneticPr fontId="8"/>
  </si>
  <si>
    <t>排煙風道と可燃物、電線等との離隔距離及び断熱の状況</t>
    <rPh sb="14" eb="16">
      <t>リカク</t>
    </rPh>
    <rPh sb="16" eb="18">
      <t>キョリ</t>
    </rPh>
    <rPh sb="18" eb="20">
      <t>オ</t>
    </rPh>
    <rPh sb="20" eb="22">
      <t>ダンネツ</t>
    </rPh>
    <rPh sb="23" eb="25">
      <t>ジョウキョウ</t>
    </rPh>
    <phoneticPr fontId="8"/>
  </si>
  <si>
    <t>(26)</t>
    <phoneticPr fontId="8"/>
  </si>
  <si>
    <t>防火ダンパー（外壁の開口部で延焼のおそれのある部分に設けるものを除く。）</t>
    <rPh sb="7" eb="9">
      <t>ガイヘキ</t>
    </rPh>
    <rPh sb="10" eb="13">
      <t>カイコウブ</t>
    </rPh>
    <rPh sb="14" eb="16">
      <t>エンショウ</t>
    </rPh>
    <rPh sb="23" eb="25">
      <t>ブブン</t>
    </rPh>
    <rPh sb="26" eb="27">
      <t>モウ</t>
    </rPh>
    <rPh sb="32" eb="33">
      <t>ノゾ</t>
    </rPh>
    <phoneticPr fontId="8"/>
  </si>
  <si>
    <t>防火ダンパーの取付けの状況</t>
    <rPh sb="0" eb="2">
      <t>ボウカ</t>
    </rPh>
    <rPh sb="7" eb="9">
      <t>トリツ</t>
    </rPh>
    <rPh sb="11" eb="13">
      <t>ジョウキョウ</t>
    </rPh>
    <phoneticPr fontId="8"/>
  </si>
  <si>
    <t>(27)</t>
    <phoneticPr fontId="8"/>
  </si>
  <si>
    <t>防火ダンパーの作動の状況</t>
    <rPh sb="0" eb="2">
      <t>ボウカ</t>
    </rPh>
    <rPh sb="7" eb="9">
      <t>サドウ</t>
    </rPh>
    <rPh sb="10" eb="12">
      <t>ジョウキョウ</t>
    </rPh>
    <phoneticPr fontId="8"/>
  </si>
  <si>
    <t>(28)</t>
    <phoneticPr fontId="8"/>
  </si>
  <si>
    <t>防火ダンパーの劣化及び損傷の状況</t>
    <rPh sb="0" eb="2">
      <t>ボウカ</t>
    </rPh>
    <rPh sb="7" eb="9">
      <t>レッカ</t>
    </rPh>
    <rPh sb="9" eb="10">
      <t>オヨ</t>
    </rPh>
    <rPh sb="11" eb="13">
      <t>ソンショウ</t>
    </rPh>
    <rPh sb="14" eb="16">
      <t>ジョウキョウ</t>
    </rPh>
    <phoneticPr fontId="8"/>
  </si>
  <si>
    <t>(29)</t>
    <phoneticPr fontId="8"/>
  </si>
  <si>
    <t>(30)</t>
    <phoneticPr fontId="8"/>
  </si>
  <si>
    <t>(31)</t>
    <phoneticPr fontId="8"/>
  </si>
  <si>
    <t>防火区画の貫通措置の状況</t>
    <rPh sb="0" eb="2">
      <t>ボウカ</t>
    </rPh>
    <rPh sb="2" eb="4">
      <t>クカク</t>
    </rPh>
    <rPh sb="5" eb="7">
      <t>カンツウ</t>
    </rPh>
    <rPh sb="7" eb="9">
      <t>ソチ</t>
    </rPh>
    <rPh sb="10" eb="12">
      <t>ジョウキョウ</t>
    </rPh>
    <phoneticPr fontId="8"/>
  </si>
  <si>
    <t>(32)</t>
    <phoneticPr fontId="8"/>
  </si>
  <si>
    <t>特殊な構造の排煙設備</t>
    <phoneticPr fontId="8"/>
  </si>
  <si>
    <t>特殊な構造の排煙設備の排煙口及び給気口の外観</t>
    <phoneticPr fontId="8"/>
  </si>
  <si>
    <t>排煙口及び給気口の大きさ及び位置</t>
    <rPh sb="12" eb="14">
      <t>オ</t>
    </rPh>
    <phoneticPr fontId="8"/>
  </si>
  <si>
    <t>(33)</t>
    <phoneticPr fontId="8"/>
  </si>
  <si>
    <t>排煙口及び給気口の周囲の状況</t>
    <rPh sb="12" eb="14">
      <t>ジョウキョウ</t>
    </rPh>
    <phoneticPr fontId="8"/>
  </si>
  <si>
    <t>(34)</t>
    <phoneticPr fontId="8"/>
  </si>
  <si>
    <t>排煙口及び給気口の取付けの状況</t>
    <rPh sb="9" eb="10">
      <t>ト</t>
    </rPh>
    <rPh sb="10" eb="11">
      <t>ツ</t>
    </rPh>
    <rPh sb="13" eb="15">
      <t>ジョウキョウ</t>
    </rPh>
    <phoneticPr fontId="8"/>
  </si>
  <si>
    <t>(35)</t>
    <phoneticPr fontId="8"/>
  </si>
  <si>
    <t>手動開放装置の周囲の状況</t>
    <rPh sb="10" eb="12">
      <t>ジョウキョウ</t>
    </rPh>
    <phoneticPr fontId="8"/>
  </si>
  <si>
    <t>(36)</t>
    <phoneticPr fontId="8"/>
  </si>
  <si>
    <t>手動開放装置の操作方法の表示の状況</t>
    <rPh sb="15" eb="17">
      <t>ジョウキョウ</t>
    </rPh>
    <phoneticPr fontId="8"/>
  </si>
  <si>
    <t>(37)</t>
    <phoneticPr fontId="8"/>
  </si>
  <si>
    <t>特殊な構造の排煙設備の排煙口の性能</t>
    <phoneticPr fontId="8"/>
  </si>
  <si>
    <t>排煙口の排煙風量　　　　　　　　　　　　　　　　　　　　　　　　　　　　　　　　　</t>
    <rPh sb="6" eb="8">
      <t>フウリョウ</t>
    </rPh>
    <phoneticPr fontId="8"/>
  </si>
  <si>
    <t>(38)</t>
    <phoneticPr fontId="8"/>
  </si>
  <si>
    <t>(39)</t>
    <phoneticPr fontId="8"/>
  </si>
  <si>
    <t>(40)</t>
    <phoneticPr fontId="8"/>
  </si>
  <si>
    <t>特殊な構造の排煙設備の給気風道（隠蔽部分及び埋設部分を除く。）</t>
    <rPh sb="20" eb="22">
      <t>オ</t>
    </rPh>
    <phoneticPr fontId="8"/>
  </si>
  <si>
    <t>給気風道の劣化及び損傷の状況</t>
    <rPh sb="5" eb="7">
      <t>レッカ</t>
    </rPh>
    <rPh sb="7" eb="8">
      <t>オヨ</t>
    </rPh>
    <rPh sb="9" eb="11">
      <t>ソンショウ</t>
    </rPh>
    <rPh sb="12" eb="14">
      <t>ジョウキョウ</t>
    </rPh>
    <phoneticPr fontId="8"/>
  </si>
  <si>
    <t>(41)</t>
    <phoneticPr fontId="8"/>
  </si>
  <si>
    <t>(42)</t>
    <phoneticPr fontId="8"/>
  </si>
  <si>
    <t>給気風道の取付けの状況</t>
    <rPh sb="9" eb="11">
      <t>ジョウキョウ</t>
    </rPh>
    <phoneticPr fontId="8"/>
  </si>
  <si>
    <t>(43)</t>
    <phoneticPr fontId="8"/>
  </si>
  <si>
    <t>防煙壁の貫通措置の状況</t>
    <rPh sb="0" eb="2">
      <t>ボウエン</t>
    </rPh>
    <rPh sb="2" eb="3">
      <t>カベ</t>
    </rPh>
    <rPh sb="4" eb="6">
      <t>カンツウ</t>
    </rPh>
    <rPh sb="9" eb="11">
      <t>ジョウキョウ</t>
    </rPh>
    <phoneticPr fontId="8"/>
  </si>
  <si>
    <t>(44)</t>
    <phoneticPr fontId="8"/>
  </si>
  <si>
    <t>特殊な構造の排煙設備の給気送風機の外観</t>
    <phoneticPr fontId="8"/>
  </si>
  <si>
    <t>給気送風機の設置の状況</t>
    <rPh sb="9" eb="11">
      <t>ジョウキョウ</t>
    </rPh>
    <phoneticPr fontId="8"/>
  </si>
  <si>
    <t>(45)</t>
    <phoneticPr fontId="8"/>
  </si>
  <si>
    <t>給気風道との接続の状況</t>
    <rPh sb="9" eb="11">
      <t>ジョウキョウ</t>
    </rPh>
    <phoneticPr fontId="8"/>
  </si>
  <si>
    <t>(46)</t>
    <phoneticPr fontId="8"/>
  </si>
  <si>
    <t>特殊な構造の排煙設備の給気送風機の性能</t>
    <phoneticPr fontId="8"/>
  </si>
  <si>
    <t>(47)</t>
    <phoneticPr fontId="8"/>
  </si>
  <si>
    <t>(48)</t>
    <phoneticPr fontId="8"/>
  </si>
  <si>
    <t>(49)</t>
  </si>
  <si>
    <t>(50)</t>
  </si>
  <si>
    <t>中央管理室における制御及び作動状態の監視の状況</t>
    <rPh sb="4" eb="5">
      <t>シツ</t>
    </rPh>
    <rPh sb="15" eb="17">
      <t>ジョウタイ</t>
    </rPh>
    <rPh sb="21" eb="23">
      <t>ジョウキョウ</t>
    </rPh>
    <phoneticPr fontId="8"/>
  </si>
  <si>
    <t>(51)</t>
  </si>
  <si>
    <t>特殊な構造の排煙設備の給気送風機の吸込口</t>
    <phoneticPr fontId="8"/>
  </si>
  <si>
    <t>吸込口の設置位置</t>
    <rPh sb="4" eb="6">
      <t>セッチ</t>
    </rPh>
    <phoneticPr fontId="8"/>
  </si>
  <si>
    <t>(52)</t>
  </si>
  <si>
    <t>吸込口の周囲の状況</t>
    <rPh sb="4" eb="6">
      <t>シュウイ</t>
    </rPh>
    <rPh sb="7" eb="9">
      <t>ジョウキョウ</t>
    </rPh>
    <phoneticPr fontId="8"/>
  </si>
  <si>
    <t>(53)</t>
    <phoneticPr fontId="8"/>
  </si>
  <si>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8"/>
  </si>
  <si>
    <t>令第123条第３項第２号に規定する階段室又は付室、令第129条の13の３第１３項に規定する昇降路又は乗降ロビー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8"/>
  </si>
  <si>
    <t>特別避難階段の階段室又は付室及び非常用エレベーターの昇降路又は乗降ロビーに設ける排煙口及び給気口</t>
    <phoneticPr fontId="8"/>
  </si>
  <si>
    <t>排煙機、排煙口及び給気口の作動の状況</t>
    <rPh sb="0" eb="3">
      <t>ハイエンキ</t>
    </rPh>
    <rPh sb="4" eb="6">
      <t>ハイエン</t>
    </rPh>
    <rPh sb="7" eb="9">
      <t>オ</t>
    </rPh>
    <rPh sb="13" eb="15">
      <t>サドウ</t>
    </rPh>
    <rPh sb="16" eb="18">
      <t>ジョウキョウ</t>
    </rPh>
    <phoneticPr fontId="8"/>
  </si>
  <si>
    <t>給気口の周囲の状況</t>
    <rPh sb="0" eb="1">
      <t>キュウ</t>
    </rPh>
    <rPh sb="1" eb="2">
      <t>キ</t>
    </rPh>
    <rPh sb="2" eb="3">
      <t>クチ</t>
    </rPh>
    <rPh sb="7" eb="9">
      <t>ジョウキョウ</t>
    </rPh>
    <phoneticPr fontId="8"/>
  </si>
  <si>
    <t>加圧防排煙
設備</t>
    <phoneticPr fontId="8"/>
  </si>
  <si>
    <t>排煙風道（隠蔽部分及び埋設部分を除く。）</t>
    <phoneticPr fontId="8"/>
  </si>
  <si>
    <t>給気口の外観</t>
    <phoneticPr fontId="8"/>
  </si>
  <si>
    <t>給気口の手動開放装置の周囲の状況</t>
    <rPh sb="11" eb="13">
      <t>シュウイ</t>
    </rPh>
    <phoneticPr fontId="8"/>
  </si>
  <si>
    <t>給気口の性能</t>
    <phoneticPr fontId="8"/>
  </si>
  <si>
    <t>給気風道（隠蔽部分及び埋設部分を除く。）</t>
    <rPh sb="5" eb="7">
      <t>インペイ</t>
    </rPh>
    <phoneticPr fontId="8"/>
  </si>
  <si>
    <t>給気送風機の外観</t>
    <phoneticPr fontId="8"/>
  </si>
  <si>
    <t>給気送風機の性能</t>
    <phoneticPr fontId="8"/>
  </si>
  <si>
    <t>中央管理室における制御及び作動状態の監視の状況</t>
    <rPh sb="13" eb="15">
      <t>サドウ</t>
    </rPh>
    <phoneticPr fontId="8"/>
  </si>
  <si>
    <t>給気送風機の吸込口</t>
    <phoneticPr fontId="8"/>
  </si>
  <si>
    <t>遮煙開口部の性能</t>
    <phoneticPr fontId="8"/>
  </si>
  <si>
    <t>空気逃し口の外観</t>
    <phoneticPr fontId="8"/>
  </si>
  <si>
    <t>空気逃し口の性能</t>
    <phoneticPr fontId="8"/>
  </si>
  <si>
    <t>圧力調整装置の外観</t>
    <phoneticPr fontId="8"/>
  </si>
  <si>
    <t>圧力調整装置の性能</t>
    <phoneticPr fontId="8"/>
  </si>
  <si>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8"/>
  </si>
  <si>
    <t>可動防煙壁　　　　　　</t>
    <phoneticPr fontId="8"/>
  </si>
  <si>
    <t>手動降下装置の作動の状況</t>
    <rPh sb="7" eb="9">
      <t>サドウ</t>
    </rPh>
    <rPh sb="10" eb="12">
      <t>ジョウキョウ</t>
    </rPh>
    <phoneticPr fontId="8"/>
  </si>
  <si>
    <t>手動降下装置による連動の状況</t>
    <rPh sb="9" eb="11">
      <t>レンドウ</t>
    </rPh>
    <rPh sb="12" eb="14">
      <t>ジョウキョウ</t>
    </rPh>
    <phoneticPr fontId="8"/>
  </si>
  <si>
    <t>煙感知器による連動の状況</t>
    <rPh sb="10" eb="12">
      <t>ジョウキョウ</t>
    </rPh>
    <phoneticPr fontId="8"/>
  </si>
  <si>
    <t>可動防煙壁の材質</t>
    <rPh sb="0" eb="2">
      <t>カドウ</t>
    </rPh>
    <rPh sb="7" eb="8">
      <t>シツ</t>
    </rPh>
    <phoneticPr fontId="8"/>
  </si>
  <si>
    <t>可動防煙壁の防煙区画</t>
    <rPh sb="0" eb="2">
      <t>カドウ</t>
    </rPh>
    <rPh sb="2" eb="4">
      <t>ボウエン</t>
    </rPh>
    <rPh sb="4" eb="5">
      <t>カベ</t>
    </rPh>
    <rPh sb="6" eb="8">
      <t>ボウエン</t>
    </rPh>
    <rPh sb="8" eb="10">
      <t>クカク</t>
    </rPh>
    <phoneticPr fontId="8"/>
  </si>
  <si>
    <t>中央管理室における制御及び作動状態の監視の状況</t>
    <rPh sb="4" eb="5">
      <t>シツ</t>
    </rPh>
    <rPh sb="11" eb="12">
      <t>オヨ</t>
    </rPh>
    <rPh sb="15" eb="17">
      <t>ジョウタイ</t>
    </rPh>
    <rPh sb="18" eb="20">
      <t>カンシ</t>
    </rPh>
    <rPh sb="21" eb="23">
      <t>ジョウキョウ</t>
    </rPh>
    <phoneticPr fontId="8"/>
  </si>
  <si>
    <t>自家用発電装置　　</t>
    <phoneticPr fontId="8"/>
  </si>
  <si>
    <t>自家用発電装置等の状況</t>
    <rPh sb="7" eb="8">
      <t>トウ</t>
    </rPh>
    <rPh sb="9" eb="11">
      <t>ジョウキョウ</t>
    </rPh>
    <phoneticPr fontId="8"/>
  </si>
  <si>
    <t>自家用発電機室の防火区画等の貫通措置の状況</t>
    <rPh sb="8" eb="10">
      <t>ボウカ</t>
    </rPh>
    <rPh sb="10" eb="12">
      <t>クカク</t>
    </rPh>
    <rPh sb="12" eb="13">
      <t>トウ</t>
    </rPh>
    <rPh sb="14" eb="16">
      <t>カンツウ</t>
    </rPh>
    <rPh sb="16" eb="18">
      <t>ソチ</t>
    </rPh>
    <rPh sb="19" eb="21">
      <t>ジョウキョウ</t>
    </rPh>
    <phoneticPr fontId="8"/>
  </si>
  <si>
    <t>発電機及び原動機の状況</t>
    <rPh sb="9" eb="11">
      <t>ジョウキョウ</t>
    </rPh>
    <phoneticPr fontId="8"/>
  </si>
  <si>
    <t>燃料油、潤滑油及び冷却水の状況</t>
    <rPh sb="7" eb="9">
      <t>オ</t>
    </rPh>
    <rPh sb="13" eb="15">
      <t>ジョウキョウ</t>
    </rPh>
    <phoneticPr fontId="8"/>
  </si>
  <si>
    <t>セル始動用蓄電池及び電気ケーブルの接続の状況</t>
    <rPh sb="10" eb="12">
      <t>デンキ</t>
    </rPh>
    <phoneticPr fontId="8"/>
  </si>
  <si>
    <t>燃料及び冷却水の漏洩の状況</t>
    <rPh sb="11" eb="13">
      <t>ジョウキョウ</t>
    </rPh>
    <phoneticPr fontId="8"/>
  </si>
  <si>
    <t>自家用発電装置の取付けの状況</t>
    <rPh sb="8" eb="9">
      <t>ト</t>
    </rPh>
    <rPh sb="9" eb="10">
      <t>ツ</t>
    </rPh>
    <rPh sb="12" eb="14">
      <t>ジョウキョウ</t>
    </rPh>
    <phoneticPr fontId="8"/>
  </si>
  <si>
    <t>自家用発電機室の給排気の状況（屋内に設置されている場合に限る。）</t>
    <rPh sb="0" eb="3">
      <t>ジカヨウ</t>
    </rPh>
    <rPh sb="3" eb="6">
      <t>ハツデンキ</t>
    </rPh>
    <rPh sb="6" eb="7">
      <t>シツ</t>
    </rPh>
    <rPh sb="8" eb="11">
      <t>キュウハイキ</t>
    </rPh>
    <rPh sb="12" eb="14">
      <t>ジョウキョウ</t>
    </rPh>
    <rPh sb="15" eb="17">
      <t>オクナイ</t>
    </rPh>
    <rPh sb="18" eb="20">
      <t>セッチ</t>
    </rPh>
    <rPh sb="25" eb="27">
      <t>バアイ</t>
    </rPh>
    <rPh sb="28" eb="29">
      <t>カギ</t>
    </rPh>
    <phoneticPr fontId="8"/>
  </si>
  <si>
    <t>接地線の接続の状況</t>
    <rPh sb="4" eb="6">
      <t>セツゾク</t>
    </rPh>
    <rPh sb="7" eb="9">
      <t>ジョウキョウ</t>
    </rPh>
    <phoneticPr fontId="8"/>
  </si>
  <si>
    <t>自家用発電装置の性能</t>
    <phoneticPr fontId="8"/>
  </si>
  <si>
    <t>電源の切替えの状況</t>
    <rPh sb="7" eb="9">
      <t>ジョウキョウ</t>
    </rPh>
    <phoneticPr fontId="8"/>
  </si>
  <si>
    <t>始動の状況</t>
    <rPh sb="3" eb="5">
      <t>ジョウキョウ</t>
    </rPh>
    <phoneticPr fontId="8"/>
  </si>
  <si>
    <t>排気の状況</t>
    <rPh sb="3" eb="5">
      <t>ジョウキョウ</t>
    </rPh>
    <phoneticPr fontId="8"/>
  </si>
  <si>
    <t>コンプレッサー、燃料ポンプ、冷却水ポンプ等の補機類の作動の状況</t>
    <rPh sb="29" eb="31">
      <t>ジョウキョウ</t>
    </rPh>
    <phoneticPr fontId="8"/>
  </si>
  <si>
    <t>直結エンジンの外観</t>
    <phoneticPr fontId="8"/>
  </si>
  <si>
    <t>直結エンジンの設置の状況</t>
    <rPh sb="0" eb="2">
      <t>チョッケツ</t>
    </rPh>
    <rPh sb="7" eb="9">
      <t>セッチ</t>
    </rPh>
    <rPh sb="10" eb="12">
      <t>ジョウキョウ</t>
    </rPh>
    <phoneticPr fontId="8"/>
  </si>
  <si>
    <t>燃料油、潤滑油及び冷却水の状況</t>
    <rPh sb="0" eb="2">
      <t>ネンリョウ</t>
    </rPh>
    <rPh sb="2" eb="3">
      <t>アブラ</t>
    </rPh>
    <rPh sb="7" eb="9">
      <t>オ</t>
    </rPh>
    <rPh sb="9" eb="12">
      <t>レイキャクスイ</t>
    </rPh>
    <rPh sb="13" eb="15">
      <t>ジョウキョウ</t>
    </rPh>
    <phoneticPr fontId="8"/>
  </si>
  <si>
    <t>給気部及び排気管の取付けの状況</t>
    <rPh sb="2" eb="3">
      <t>ブ</t>
    </rPh>
    <rPh sb="3" eb="5">
      <t>オ</t>
    </rPh>
    <rPh sb="13" eb="15">
      <t>ジョウキョウ</t>
    </rPh>
    <phoneticPr fontId="8"/>
  </si>
  <si>
    <t>直結エンジンの性能</t>
    <phoneticPr fontId="8"/>
  </si>
  <si>
    <t>始動及び停止並びに運転の状況</t>
    <rPh sb="2" eb="4">
      <t>オ</t>
    </rPh>
    <rPh sb="6" eb="7">
      <t>ナラ</t>
    </rPh>
    <rPh sb="9" eb="11">
      <t>ウンテン</t>
    </rPh>
    <rPh sb="12" eb="14">
      <t>ジョウキョウ</t>
    </rPh>
    <phoneticPr fontId="8"/>
  </si>
  <si>
    <t>上記以外の検査項目等</t>
    <rPh sb="0" eb="2">
      <t>ジョウキ</t>
    </rPh>
    <rPh sb="2" eb="4">
      <t>イガイ</t>
    </rPh>
    <rPh sb="5" eb="7">
      <t>ケンサ</t>
    </rPh>
    <rPh sb="7" eb="9">
      <t>コウモク</t>
    </rPh>
    <rPh sb="9" eb="10">
      <t>トウ</t>
    </rPh>
    <phoneticPr fontId="8"/>
  </si>
  <si>
    <t>特記事項</t>
    <rPh sb="0" eb="1">
      <t>トク</t>
    </rPh>
    <rPh sb="1" eb="3">
      <t>キジ</t>
    </rPh>
    <rPh sb="3" eb="4">
      <t>コウ</t>
    </rPh>
    <phoneticPr fontId="8"/>
  </si>
  <si>
    <t>検査項目等</t>
    <rPh sb="0" eb="2">
      <t>ケンサ</t>
    </rPh>
    <rPh sb="2" eb="4">
      <t>コウモク</t>
    </rPh>
    <rPh sb="4" eb="5">
      <t>トウ</t>
    </rPh>
    <phoneticPr fontId="8"/>
  </si>
  <si>
    <t>指摘の具体的内容等</t>
    <rPh sb="0" eb="2">
      <t>シテキ</t>
    </rPh>
    <rPh sb="8" eb="9">
      <t>トウ</t>
    </rPh>
    <phoneticPr fontId="8"/>
  </si>
  <si>
    <t>改善策の具体的内容等</t>
    <rPh sb="9" eb="10">
      <t>トウ</t>
    </rPh>
    <phoneticPr fontId="8"/>
  </si>
  <si>
    <t>改善（予定）年月</t>
    <rPh sb="0" eb="2">
      <t>カイゼン</t>
    </rPh>
    <rPh sb="3" eb="5">
      <t>ヨテイ</t>
    </rPh>
    <rPh sb="6" eb="8">
      <t>ネンゲツ</t>
    </rPh>
    <phoneticPr fontId="8"/>
  </si>
  <si>
    <t>（注意）</t>
    <rPh sb="1" eb="3">
      <t>チュウイ</t>
    </rPh>
    <phoneticPr fontId="8"/>
  </si>
  <si>
    <t>①</t>
    <phoneticPr fontId="8"/>
  </si>
  <si>
    <t>　この書類は、建築物ごとに作成してください。</t>
    <rPh sb="7" eb="10">
      <t>ケンチクブツ</t>
    </rPh>
    <phoneticPr fontId="8"/>
  </si>
  <si>
    <t>②</t>
    <phoneticPr fontId="8"/>
  </si>
  <si>
    <t>③</t>
    <phoneticPr fontId="8"/>
  </si>
  <si>
    <t>④</t>
    <phoneticPr fontId="8"/>
  </si>
  <si>
    <t>⑤</t>
    <phoneticPr fontId="8"/>
  </si>
  <si>
    <t>⑥</t>
    <phoneticPr fontId="8"/>
  </si>
  <si>
    <t>⑦</t>
    <phoneticPr fontId="8"/>
  </si>
  <si>
    <t>⑧</t>
    <phoneticPr fontId="8"/>
  </si>
  <si>
    <t>　「検査結果」欄のうち「指摘なし」欄は、⑦に該当しない場合に○印を記入してください。</t>
    <phoneticPr fontId="8"/>
  </si>
  <si>
    <t>⑨</t>
    <phoneticPr fontId="8"/>
  </si>
  <si>
    <t>　「既存不適格」欄は、「要是正」欄に○印を記入した場合で、建築基準法第３条第２項の規定の適用を受けているものであることが確認されたときは、○印を記入してください。</t>
    <phoneticPr fontId="8"/>
  </si>
  <si>
    <t>⑩</t>
    <phoneticPr fontId="8"/>
  </si>
  <si>
    <t>⑪</t>
    <phoneticPr fontId="8"/>
  </si>
  <si>
    <t>　１(9)「排煙機の排煙風量」及び１(18)「排煙口の排煙風量」については、排煙風量測定記録表（別表３）を添付してください。</t>
    <phoneticPr fontId="8"/>
  </si>
  <si>
    <t>⑫</t>
    <phoneticPr fontId="8"/>
  </si>
  <si>
    <t>⑬</t>
    <phoneticPr fontId="8"/>
  </si>
  <si>
    <t>　２(24)「遮煙開口部の排出風速」については、排煙風量測定記録表（別表３－３）を添付してください。</t>
    <phoneticPr fontId="8"/>
  </si>
  <si>
    <t>⑭</t>
    <phoneticPr fontId="8"/>
  </si>
  <si>
    <t>⑮</t>
    <phoneticPr fontId="8"/>
  </si>
  <si>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8"/>
  </si>
  <si>
    <t>⑯</t>
    <phoneticPr fontId="8"/>
  </si>
  <si>
    <r>
      <t>別記第三号</t>
    </r>
    <r>
      <rPr>
        <sz val="8"/>
        <rFont val="ＭＳ 明朝"/>
        <family val="1"/>
        <charset val="128"/>
      </rPr>
      <t>（Ａ４）</t>
    </r>
    <rPh sb="0" eb="2">
      <t>ベッキ</t>
    </rPh>
    <rPh sb="2" eb="3">
      <t>ダイ</t>
    </rPh>
    <rPh sb="3" eb="4">
      <t>サン</t>
    </rPh>
    <rPh sb="4" eb="5">
      <t>ゴウ</t>
    </rPh>
    <phoneticPr fontId="8"/>
  </si>
  <si>
    <t>（非常用の照明装置）</t>
    <rPh sb="1" eb="4">
      <t>ヒジョウヨウ</t>
    </rPh>
    <rPh sb="5" eb="7">
      <t>ショウメイ</t>
    </rPh>
    <rPh sb="7" eb="9">
      <t>ソウチ</t>
    </rPh>
    <phoneticPr fontId="8"/>
  </si>
  <si>
    <t xml:space="preserve">照明器具  </t>
    <phoneticPr fontId="8"/>
  </si>
  <si>
    <t>非常用の照明器具</t>
    <phoneticPr fontId="50"/>
  </si>
  <si>
    <t xml:space="preserve">使用電球、ランプ等 </t>
    <rPh sb="0" eb="2">
      <t>シヨウ</t>
    </rPh>
    <rPh sb="2" eb="4">
      <t>デンキュウ</t>
    </rPh>
    <rPh sb="8" eb="9">
      <t>トウ</t>
    </rPh>
    <phoneticPr fontId="8"/>
  </si>
  <si>
    <t>照明器具の取付けの状況</t>
    <rPh sb="5" eb="6">
      <t>ト</t>
    </rPh>
    <rPh sb="6" eb="7">
      <t>ツ</t>
    </rPh>
    <rPh sb="9" eb="11">
      <t>ジョウキョウ</t>
    </rPh>
    <phoneticPr fontId="8"/>
  </si>
  <si>
    <t>予備電源への切替え及び器具の点灯の状況並びに予備電源の性能</t>
    <rPh sb="0" eb="2">
      <t>ヨビ</t>
    </rPh>
    <rPh sb="2" eb="4">
      <t>デンゲン</t>
    </rPh>
    <rPh sb="6" eb="7">
      <t>キ</t>
    </rPh>
    <rPh sb="7" eb="8">
      <t>カ</t>
    </rPh>
    <rPh sb="9" eb="11">
      <t>オ</t>
    </rPh>
    <rPh sb="11" eb="13">
      <t>キグ</t>
    </rPh>
    <rPh sb="14" eb="16">
      <t>テントウ</t>
    </rPh>
    <rPh sb="19" eb="20">
      <t>ナラ</t>
    </rPh>
    <rPh sb="22" eb="24">
      <t>ヨビ</t>
    </rPh>
    <rPh sb="24" eb="26">
      <t>デンゲン</t>
    </rPh>
    <rPh sb="27" eb="29">
      <t>セイノウ</t>
    </rPh>
    <phoneticPr fontId="8"/>
  </si>
  <si>
    <t xml:space="preserve">非常用電源分岐回路の表示の状況 </t>
    <rPh sb="0" eb="3">
      <t>ヒジョウヨウ</t>
    </rPh>
    <rPh sb="3" eb="5">
      <t>デンゲン</t>
    </rPh>
    <rPh sb="5" eb="7">
      <t>ブンキ</t>
    </rPh>
    <rPh sb="7" eb="9">
      <t>カイロ</t>
    </rPh>
    <rPh sb="10" eb="12">
      <t>ヒョウジ</t>
    </rPh>
    <phoneticPr fontId="8"/>
  </si>
  <si>
    <t>配線</t>
    <phoneticPr fontId="8"/>
  </si>
  <si>
    <t xml:space="preserve">配電管等の防火区画貫通措置の状況（隠蔽部分及び埋設部分を除く。） </t>
    <rPh sb="11" eb="13">
      <t>ソチ</t>
    </rPh>
    <rPh sb="21" eb="23">
      <t>オ</t>
    </rPh>
    <phoneticPr fontId="8"/>
  </si>
  <si>
    <t>照明器具の取付状況及び配線の接続の状況（隠蔽部分及び埋設部分を除く。）</t>
    <rPh sb="5" eb="6">
      <t>ト</t>
    </rPh>
    <rPh sb="6" eb="7">
      <t>ツ</t>
    </rPh>
    <rPh sb="7" eb="9">
      <t>ジョウキョウ</t>
    </rPh>
    <rPh sb="9" eb="11">
      <t>オ</t>
    </rPh>
    <rPh sb="24" eb="26">
      <t>オ</t>
    </rPh>
    <phoneticPr fontId="8"/>
  </si>
  <si>
    <t>接続部（幹線分岐及びボックス内に限る。）の耐熱処理の状況</t>
    <rPh sb="2" eb="3">
      <t>ブ</t>
    </rPh>
    <rPh sb="16" eb="17">
      <t>カギ</t>
    </rPh>
    <phoneticPr fontId="8"/>
  </si>
  <si>
    <t>常用の電源から蓄電池設備への切替えの状況</t>
    <rPh sb="0" eb="2">
      <t>ジョウヨウ</t>
    </rPh>
    <rPh sb="3" eb="5">
      <t>デンゲン</t>
    </rPh>
    <phoneticPr fontId="8"/>
  </si>
  <si>
    <t>蓄電池設備と自家用発電装置併用の場合の切替えの状況</t>
    <rPh sb="19" eb="20">
      <t>キ</t>
    </rPh>
    <rPh sb="20" eb="21">
      <t>カ</t>
    </rPh>
    <phoneticPr fontId="8"/>
  </si>
  <si>
    <t xml:space="preserve">充電ランプの点灯の状況 </t>
    <rPh sb="9" eb="11">
      <t>ジョウキョウ</t>
    </rPh>
    <phoneticPr fontId="8"/>
  </si>
  <si>
    <t xml:space="preserve">誘導灯及び非常用照明兼用器具の専用回路の確保の状況 </t>
    <rPh sb="3" eb="5">
      <t>オ</t>
    </rPh>
    <rPh sb="5" eb="8">
      <t>ヒジョウヨウ</t>
    </rPh>
    <rPh sb="8" eb="10">
      <t>ショウメイ</t>
    </rPh>
    <phoneticPr fontId="8"/>
  </si>
  <si>
    <t>蓄電池等の状況</t>
    <rPh sb="3" eb="4">
      <t>トウ</t>
    </rPh>
    <rPh sb="5" eb="7">
      <t>ジョウキョウ</t>
    </rPh>
    <phoneticPr fontId="8"/>
  </si>
  <si>
    <t>蓄電池室の防火区画等の貫通措置の状況</t>
    <rPh sb="0" eb="3">
      <t>チクデンチ</t>
    </rPh>
    <rPh sb="3" eb="4">
      <t>シツ</t>
    </rPh>
    <rPh sb="11" eb="13">
      <t>カンツウ</t>
    </rPh>
    <phoneticPr fontId="8"/>
  </si>
  <si>
    <t>蓄電池室の換気の状況</t>
    <rPh sb="0" eb="3">
      <t>チクデンチ</t>
    </rPh>
    <rPh sb="3" eb="4">
      <t>シツ</t>
    </rPh>
    <rPh sb="5" eb="7">
      <t>カンキ</t>
    </rPh>
    <rPh sb="8" eb="10">
      <t>ジョウキョウ</t>
    </rPh>
    <phoneticPr fontId="8"/>
  </si>
  <si>
    <t>蓄電池の設置の状況</t>
    <rPh sb="4" eb="6">
      <t>セッチ</t>
    </rPh>
    <phoneticPr fontId="8"/>
  </si>
  <si>
    <t xml:space="preserve">電解液比重 </t>
    <rPh sb="0" eb="3">
      <t>デンカイエキ</t>
    </rPh>
    <rPh sb="3" eb="5">
      <t>ヒジュウ</t>
    </rPh>
    <phoneticPr fontId="8"/>
  </si>
  <si>
    <t>電解液の温度</t>
    <rPh sb="0" eb="3">
      <t>デンカイエキ</t>
    </rPh>
    <rPh sb="4" eb="6">
      <t>オンド</t>
    </rPh>
    <phoneticPr fontId="8"/>
  </si>
  <si>
    <t>充電器室の防火区画等の貫通措置の状況</t>
    <rPh sb="0" eb="2">
      <t>ジュウデン</t>
    </rPh>
    <rPh sb="2" eb="3">
      <t>キ</t>
    </rPh>
    <rPh sb="3" eb="4">
      <t>シツ</t>
    </rPh>
    <rPh sb="5" eb="7">
      <t>ボウカ</t>
    </rPh>
    <rPh sb="11" eb="13">
      <t>カンツウ</t>
    </rPh>
    <phoneticPr fontId="8"/>
  </si>
  <si>
    <t>キュービクルの取付けの状況</t>
    <rPh sb="7" eb="8">
      <t>ト</t>
    </rPh>
    <phoneticPr fontId="8"/>
  </si>
  <si>
    <t>自家用発電機室の防火区画等の貫通措置の状況</t>
    <rPh sb="0" eb="3">
      <t>ジカヨウ</t>
    </rPh>
    <rPh sb="3" eb="5">
      <t>ハツデン</t>
    </rPh>
    <rPh sb="5" eb="6">
      <t>キ</t>
    </rPh>
    <rPh sb="6" eb="7">
      <t>シツ</t>
    </rPh>
    <rPh sb="8" eb="10">
      <t>ボウカ</t>
    </rPh>
    <rPh sb="10" eb="12">
      <t>クカク</t>
    </rPh>
    <rPh sb="12" eb="13">
      <t>トウ</t>
    </rPh>
    <rPh sb="14" eb="16">
      <t>カンツウ</t>
    </rPh>
    <rPh sb="16" eb="18">
      <t>ソチ</t>
    </rPh>
    <rPh sb="19" eb="21">
      <t>ジョウキョウ</t>
    </rPh>
    <phoneticPr fontId="8"/>
  </si>
  <si>
    <t>計器類及びランプ類の指示及び点灯の状況</t>
    <rPh sb="3" eb="5">
      <t>オ</t>
    </rPh>
    <rPh sb="12" eb="14">
      <t>オ</t>
    </rPh>
    <rPh sb="17" eb="19">
      <t>ジョウキョウ</t>
    </rPh>
    <phoneticPr fontId="8"/>
  </si>
  <si>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8"/>
  </si>
  <si>
    <t>受付日</t>
    <rPh sb="0" eb="3">
      <t>ウケツケビ</t>
    </rPh>
    <phoneticPr fontId="1"/>
  </si>
  <si>
    <t>受付番号</t>
    <rPh sb="0" eb="2">
      <t>ウケツケ</t>
    </rPh>
    <rPh sb="2" eb="4">
      <t>バンゴウ</t>
    </rPh>
    <phoneticPr fontId="1"/>
  </si>
  <si>
    <t>年　　　</t>
    <rPh sb="0" eb="1">
      <t>ネン</t>
    </rPh>
    <phoneticPr fontId="1"/>
  </si>
  <si>
    <t>-</t>
    <phoneticPr fontId="1"/>
  </si>
  <si>
    <t>要是正の指摘</t>
    <rPh sb="0" eb="1">
      <t>ヨウ</t>
    </rPh>
    <rPh sb="1" eb="3">
      <t>ゼセイ</t>
    </rPh>
    <rPh sb="4" eb="6">
      <t>シテキ</t>
    </rPh>
    <phoneticPr fontId="1"/>
  </si>
  <si>
    <t>有</t>
  </si>
  <si>
    <t>月</t>
    <rPh sb="0" eb="1">
      <t>ガツ</t>
    </rPh>
    <phoneticPr fontId="8"/>
  </si>
  <si>
    <t>既存不適格</t>
    <phoneticPr fontId="8"/>
  </si>
  <si>
    <t>）</t>
  </si>
  <si>
    <t>【２.非常用の照明装置】</t>
    <phoneticPr fontId="8"/>
  </si>
  <si>
    <t>【１.排煙設備】</t>
    <phoneticPr fontId="8"/>
  </si>
  <si>
    <t>既存不適格</t>
    <rPh sb="0" eb="2">
      <t>キゾン</t>
    </rPh>
    <rPh sb="2" eb="5">
      <t>フテキカク</t>
    </rPh>
    <phoneticPr fontId="1"/>
  </si>
  <si>
    <t>電子申請</t>
    <phoneticPr fontId="1"/>
  </si>
  <si>
    <t>第三十六号の七様式（第六条、第六条の二の二、第六条の三、第十一条の三関係）（Ａ４）</t>
  </si>
  <si>
    <t>定期検査報告概要書</t>
  </si>
  <si>
    <t>（建築設備（昇降機を除く。））</t>
  </si>
  <si>
    <t>（第一面）</t>
  </si>
  <si>
    <t>【５.不具合の発生状況】</t>
    <phoneticPr fontId="8"/>
  </si>
  <si>
    <t>【イ．不具合】</t>
  </si>
  <si>
    <t>【ロ．不具合記録】</t>
  </si>
  <si>
    <t>【ハ．不具合の概要】</t>
    <rPh sb="7" eb="8">
      <t>ガイ</t>
    </rPh>
    <rPh sb="8" eb="9">
      <t>ヨウ</t>
    </rPh>
    <phoneticPr fontId="8"/>
  </si>
  <si>
    <t>【ニ．改善の状況】</t>
  </si>
  <si>
    <t>実施済</t>
  </si>
  <si>
    <t>改善予定</t>
  </si>
  <si>
    <t>（</t>
  </si>
  <si>
    <t>予定なし</t>
  </si>
  <si>
    <t>地上</t>
    <rPh sb="0" eb="2">
      <t>チジョウ</t>
    </rPh>
    <phoneticPr fontId="8"/>
  </si>
  <si>
    <t>地下</t>
    <rPh sb="0" eb="2">
      <t>チカ</t>
    </rPh>
    <phoneticPr fontId="8"/>
  </si>
  <si>
    <t>実施</t>
    <rPh sb="0" eb="2">
      <t>ジッシ</t>
    </rPh>
    <phoneticPr fontId="8"/>
  </si>
  <si>
    <t>報告）</t>
    <rPh sb="0" eb="2">
      <t>ホウコク</t>
    </rPh>
    <phoneticPr fontId="8"/>
  </si>
  <si>
    <t>【８.非常用の照明装置の検査者】</t>
    <phoneticPr fontId="8"/>
  </si>
  <si>
    <t>【９.非常用の照明装置の概要】</t>
    <phoneticPr fontId="8"/>
  </si>
  <si>
    <t>（注意）
　この様式には、第三十六号の六様式に記入した内容と同一の内容を記入してください。第二面は、同様式第二面において指摘があつた建築設備についてのみ作成し、第一面に添えてください。</t>
    <phoneticPr fontId="8"/>
  </si>
  <si>
    <t>排煙風道</t>
    <rPh sb="0" eb="2">
      <t>ハイエン</t>
    </rPh>
    <rPh sb="2" eb="3">
      <t>カゼ</t>
    </rPh>
    <rPh sb="3" eb="4">
      <t>ミチ</t>
    </rPh>
    <phoneticPr fontId="8"/>
  </si>
  <si>
    <t>排煙口の排煙風量　　　　　　　　　　　　　　　　　　　　</t>
  </si>
  <si>
    <t>給気口の取付けの状況</t>
  </si>
  <si>
    <t>給気口の手動開放装置の操作方法の表示の状況</t>
  </si>
  <si>
    <t>給気口の手動開放装置による開放の状況</t>
  </si>
  <si>
    <t>給気口の開放の状況</t>
  </si>
  <si>
    <t>給気口の開放と連動起動の状況</t>
  </si>
  <si>
    <t>給気送風機の作動の状況</t>
  </si>
  <si>
    <t>電源を必要とする給気送風機の予備電源による作動の状況</t>
  </si>
  <si>
    <t>遮煙開口部の排出風速</t>
  </si>
  <si>
    <t>空気逃し口の大きさ及び位置</t>
  </si>
  <si>
    <t>空気逃し口の周囲の状況</t>
  </si>
  <si>
    <t>空気逃し口の取付けの状況</t>
  </si>
  <si>
    <t>空気逃し口の作動の状況</t>
  </si>
  <si>
    <t>圧力調整装置の大きさ及び位置</t>
  </si>
  <si>
    <t>圧力調整装置の周囲の状況</t>
  </si>
  <si>
    <t>圧力調整装置の取付けの状況</t>
  </si>
  <si>
    <t>圧力調整装置の作動の状況</t>
  </si>
  <si>
    <t>照明の妨げとなる物品の放置の状況</t>
    <phoneticPr fontId="8"/>
  </si>
  <si>
    <t>照明の妨げとなる物品の放置の状況</t>
  </si>
  <si>
    <t>予備電源から非常用の照明器具間の耐熱配線処理の状況（隠蔽部分及び埋設部分を除く。）</t>
  </si>
  <si>
    <t xml:space="preserve">電圧 </t>
  </si>
  <si>
    <t>　特定行政庁　千葉市長　様</t>
    <rPh sb="1" eb="6">
      <t>トクテイギョウセイチョウ</t>
    </rPh>
    <rPh sb="7" eb="11">
      <t>チバシチョウ</t>
    </rPh>
    <phoneticPr fontId="8"/>
  </si>
  <si>
    <t>係員氏名</t>
    <rPh sb="0" eb="4">
      <t>カカリインシメイ</t>
    </rPh>
    <phoneticPr fontId="1"/>
  </si>
  <si>
    <t>　記入欄が不足する場合は、枠を拡大、行を追加して記入するか、別紙に必要な事項を記入して添えてください。</t>
    <phoneticPr fontId="8"/>
  </si>
  <si>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記入不要です。</t>
    <phoneticPr fontId="8"/>
  </si>
  <si>
    <t>　検査対象建築物に排煙設備がない場合は、この様式は記入不要です。</t>
    <phoneticPr fontId="8"/>
  </si>
  <si>
    <t>　該当しない検査項目等がある場合は、当該項目の「検査結果」欄及び「担当検査者番号」欄に「－」を記入してください。</t>
    <phoneticPr fontId="8"/>
  </si>
  <si>
    <t>　「検査結果」欄は、別表第二（ろ）欄に掲げる各検査事項ごとに記入してください。</t>
    <phoneticPr fontId="8"/>
  </si>
  <si>
    <t>　「検査結果」欄のうち「要是正」欄は、別表第二（ろ）欄に掲げる検査事項について同表（に）欄に掲げる判定基準に該当する場合に○印を記入してください。</t>
    <phoneticPr fontId="8"/>
  </si>
  <si>
    <t>　「担当検査者番号」欄は、「検査に関与した検査者」欄で記入した番号、記号等を記入してください。ただし、当該建築設備の検査を行った検査者が１人の場合は、記入不要です。</t>
    <phoneticPr fontId="8"/>
  </si>
  <si>
    <t>　１(37)「排煙口の排煙風量」及び１(49)「給気送風機の給気風量」については、排煙風量測定記録表（別表３－２）を添付してください。</t>
    <phoneticPr fontId="8"/>
  </si>
  <si>
    <t>　５「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phoneticPr fontId="8"/>
  </si>
  <si>
    <t>　要是正とされた検査項目等（既存不適格の場合を除く。）については、要是正とされた部分を撮影した写真を別添の様式に従い添付してください。</t>
    <phoneticPr fontId="8"/>
  </si>
  <si>
    <t>　この書類は、建築物ごとに作成してください。</t>
    <phoneticPr fontId="8"/>
  </si>
  <si>
    <t>　「当該検査に関与した検査者」欄は、建築基準法施行規則別記第36の６様式第二面12欄に記入した検査者について記入し、「検査者番号」欄に検査者を特定できる番号、記号等を記入してください。当該建築設備の検査を行った検査者が１人の場合は、その他の検査者欄は記入不要です。</t>
    <phoneticPr fontId="8"/>
  </si>
  <si>
    <t>　検査対象建築物に非常用の照明装置がない場合は、この様式は記入不要です。</t>
    <phoneticPr fontId="8"/>
  </si>
  <si>
    <t>　「検査結果」欄は、別表第三（ろ）欄に掲げる各検査事項ごとに記入してください。</t>
    <phoneticPr fontId="8"/>
  </si>
  <si>
    <t>　「検査結果」欄のうち「要是正」欄は、別表第三（ろ）欄に掲げる検査事項について同表（に）欄に掲げる判定基準に該当する場合に○印を記入してください。</t>
    <phoneticPr fontId="8"/>
  </si>
  <si>
    <t>　「検査結果」欄のうち「指摘なし」欄は、⑦に該当しない場合に〇印を記入してください。</t>
    <phoneticPr fontId="8"/>
  </si>
  <si>
    <t>　２(2)「照度」については、非常用の照明装置の照度測定表（別表４）を添付してください。</t>
    <phoneticPr fontId="8"/>
  </si>
  <si>
    <t>　７「上記以外の検査項目等」欄は、第２第２項の規定により特定行政庁が検査項目等を付加している場合に、当該検査項目等を追加し、⑥から⑩までに準じて検査結果等を記入してください。また、第２第３項に規定する認定検査項目等が定められている場合に、当該認定検査項目等を追加し、⑥から⑩までに準じて検査結果等を記入してください。</t>
    <phoneticPr fontId="8"/>
  </si>
  <si>
    <t>【４.排煙設備の検査者】</t>
    <phoneticPr fontId="8"/>
  </si>
  <si>
    <t>【５.排煙設備の概要】</t>
    <phoneticPr fontId="8"/>
  </si>
  <si>
    <t>【６.排煙設備の検査の状況】</t>
    <phoneticPr fontId="8"/>
  </si>
  <si>
    <t>【７.排煙設備の不具合の発生状況】</t>
    <phoneticPr fontId="8"/>
  </si>
  <si>
    <t>【10.非常用の照明装置の検査の状況】</t>
    <phoneticPr fontId="8"/>
  </si>
  <si>
    <t>【11.非常用の照明装置の不具合の発生状況】</t>
    <phoneticPr fontId="8"/>
  </si>
  <si>
    <t>【12.備考】</t>
    <phoneticPr fontId="8"/>
  </si>
  <si>
    <t>1(1)</t>
    <phoneticPr fontId="1"/>
  </si>
  <si>
    <t>1(2)</t>
  </si>
  <si>
    <t>1(2)</t>
    <phoneticPr fontId="1"/>
  </si>
  <si>
    <t>1(3)</t>
  </si>
  <si>
    <t>1(4)</t>
  </si>
  <si>
    <t>1(5)</t>
  </si>
  <si>
    <t>1(6)</t>
  </si>
  <si>
    <t>1(7)</t>
  </si>
  <si>
    <t>1(8)</t>
  </si>
  <si>
    <t>1(9)</t>
  </si>
  <si>
    <t>1(10)</t>
  </si>
  <si>
    <t>1(11)</t>
  </si>
  <si>
    <t>1(12)</t>
  </si>
  <si>
    <t>1(13)</t>
  </si>
  <si>
    <t>1(14)</t>
  </si>
  <si>
    <t>1(15)</t>
  </si>
  <si>
    <t>1(16)</t>
  </si>
  <si>
    <t>1(17)</t>
  </si>
  <si>
    <t>1(18)</t>
  </si>
  <si>
    <t>1(19)</t>
  </si>
  <si>
    <t>1(20)</t>
  </si>
  <si>
    <t>1(21)</t>
  </si>
  <si>
    <t>2(1)</t>
    <phoneticPr fontId="1"/>
  </si>
  <si>
    <t>2(2)</t>
    <phoneticPr fontId="1"/>
  </si>
  <si>
    <t>2(3)</t>
    <phoneticPr fontId="1"/>
  </si>
  <si>
    <t>2(4)</t>
    <phoneticPr fontId="1"/>
  </si>
  <si>
    <t>2(5)</t>
    <phoneticPr fontId="1"/>
  </si>
  <si>
    <t>2(6)</t>
    <phoneticPr fontId="1"/>
  </si>
  <si>
    <t>2(7)</t>
    <phoneticPr fontId="1"/>
  </si>
  <si>
    <t>2(8)</t>
    <phoneticPr fontId="1"/>
  </si>
  <si>
    <t>2(9)</t>
    <phoneticPr fontId="1"/>
  </si>
  <si>
    <t>2(10)</t>
    <phoneticPr fontId="1"/>
  </si>
  <si>
    <t>2(11)</t>
    <phoneticPr fontId="1"/>
  </si>
  <si>
    <t>2(12)</t>
    <phoneticPr fontId="1"/>
  </si>
  <si>
    <t>2(13)</t>
    <phoneticPr fontId="1"/>
  </si>
  <si>
    <t>3(1)</t>
    <phoneticPr fontId="1"/>
  </si>
  <si>
    <t>3(2)</t>
    <phoneticPr fontId="1"/>
  </si>
  <si>
    <t>3(3)</t>
    <phoneticPr fontId="1"/>
  </si>
  <si>
    <t>3(4)</t>
    <phoneticPr fontId="1"/>
  </si>
  <si>
    <t>3(5)</t>
    <phoneticPr fontId="1"/>
  </si>
  <si>
    <t>3(6)</t>
    <phoneticPr fontId="1"/>
  </si>
  <si>
    <t>1(22)</t>
  </si>
  <si>
    <t>1(23)</t>
  </si>
  <si>
    <t>1(24)</t>
  </si>
  <si>
    <t>1(25)</t>
  </si>
  <si>
    <t>1(26)</t>
  </si>
  <si>
    <t>1(27)</t>
  </si>
  <si>
    <t>1(28)</t>
  </si>
  <si>
    <t>1(29)</t>
  </si>
  <si>
    <t>1(30)</t>
  </si>
  <si>
    <t>1(31)</t>
  </si>
  <si>
    <t>1(32)</t>
  </si>
  <si>
    <t>1(33)</t>
  </si>
  <si>
    <t>1(34)</t>
  </si>
  <si>
    <t>1(35)</t>
  </si>
  <si>
    <t>1(36)</t>
  </si>
  <si>
    <t>1(37)</t>
  </si>
  <si>
    <t>1(38)</t>
  </si>
  <si>
    <t>1(39)</t>
  </si>
  <si>
    <t>1(40)</t>
    <phoneticPr fontId="1"/>
  </si>
  <si>
    <t>1(41)</t>
    <phoneticPr fontId="1"/>
  </si>
  <si>
    <t>1(42)</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</si>
  <si>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</si>
  <si>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</si>
  <si>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</si>
  <si>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</si>
  <si>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</si>
  <si>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</si>
  <si>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</si>
  <si>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</si>
  <si>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</si>
  <si>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</si>
  <si>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1(53)</t>
    <phoneticPr fontId="1"/>
  </si>
  <si>
    <t>2(14)</t>
    <phoneticPr fontId="1"/>
  </si>
  <si>
    <t>2(15)</t>
    <phoneticPr fontId="1"/>
  </si>
  <si>
    <t>2(16)</t>
    <phoneticPr fontId="1"/>
  </si>
  <si>
    <t>2(17)</t>
    <phoneticPr fontId="1"/>
  </si>
  <si>
    <t>2(18)</t>
    <phoneticPr fontId="1"/>
  </si>
  <si>
    <t>2(19)</t>
    <phoneticPr fontId="1"/>
  </si>
  <si>
    <t>2(20)</t>
    <phoneticPr fontId="1"/>
  </si>
  <si>
    <t>2(21)</t>
    <phoneticPr fontId="1"/>
  </si>
  <si>
    <t>2(22)</t>
    <phoneticPr fontId="1"/>
  </si>
  <si>
    <t>2(23)</t>
    <phoneticPr fontId="1"/>
  </si>
  <si>
    <t>2(24)</t>
    <phoneticPr fontId="1"/>
  </si>
  <si>
    <t>2(25)</t>
    <phoneticPr fontId="1"/>
  </si>
  <si>
    <t>2(26)</t>
    <phoneticPr fontId="1"/>
  </si>
  <si>
    <t>2(27)</t>
    <phoneticPr fontId="1"/>
  </si>
  <si>
    <t>2(28)</t>
    <phoneticPr fontId="1"/>
  </si>
  <si>
    <t>2(29)</t>
    <phoneticPr fontId="1"/>
  </si>
  <si>
    <t>2(30)</t>
    <phoneticPr fontId="1"/>
  </si>
  <si>
    <t>2(31)</t>
    <phoneticPr fontId="1"/>
  </si>
  <si>
    <t>2(32)</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</si>
  <si>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</si>
  <si>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</si>
  <si>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</si>
  <si>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</si>
  <si>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</si>
  <si>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</si>
  <si>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</si>
  <si>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</si>
  <si>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</si>
  <si>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4(10)</t>
    <phoneticPr fontId="1"/>
  </si>
  <si>
    <t>4(11)</t>
    <phoneticPr fontId="1"/>
  </si>
  <si>
    <t>4(12)</t>
    <phoneticPr fontId="1"/>
  </si>
  <si>
    <t>4(13)</t>
    <phoneticPr fontId="1"/>
  </si>
  <si>
    <t>4(14)</t>
    <phoneticPr fontId="1"/>
  </si>
  <si>
    <t>4(15)</t>
    <phoneticPr fontId="1"/>
  </si>
  <si>
    <t>4(16)</t>
    <phoneticPr fontId="1"/>
  </si>
  <si>
    <t>4(17)</t>
    <phoneticPr fontId="1"/>
  </si>
  <si>
    <t>4(18)</t>
    <phoneticPr fontId="1"/>
  </si>
  <si>
    <t>4(19)</t>
    <phoneticPr fontId="1"/>
  </si>
  <si>
    <t>4(20)</t>
    <phoneticPr fontId="1"/>
  </si>
  <si>
    <t>4(21)</t>
    <phoneticPr fontId="1"/>
  </si>
  <si>
    <t>4(22)</t>
    <phoneticPr fontId="1"/>
  </si>
  <si>
    <t>4(23)</t>
    <phoneticPr fontId="1"/>
  </si>
  <si>
    <t>4(24)</t>
    <phoneticPr fontId="1"/>
  </si>
  <si>
    <t>4(25)</t>
    <phoneticPr fontId="1"/>
  </si>
  <si>
    <t>4(26)</t>
    <phoneticPr fontId="1"/>
  </si>
  <si>
    <t>↓排煙</t>
    <rPh sb="1" eb="3">
      <t>ハイエン</t>
    </rPh>
    <phoneticPr fontId="1"/>
  </si>
  <si>
    <t>↓非常用照明</t>
    <rPh sb="1" eb="6">
      <t>ヒジョウヨウショウメイ</t>
    </rPh>
    <phoneticPr fontId="1"/>
  </si>
  <si>
    <t>5(1)</t>
    <phoneticPr fontId="1"/>
  </si>
  <si>
    <t>5(2)</t>
    <phoneticPr fontId="1"/>
  </si>
  <si>
    <t>5(3)</t>
    <phoneticPr fontId="1"/>
  </si>
  <si>
    <t>5(4)</t>
    <phoneticPr fontId="1"/>
  </si>
  <si>
    <t>5(5)</t>
    <phoneticPr fontId="1"/>
  </si>
  <si>
    <t>5(6)</t>
    <phoneticPr fontId="1"/>
  </si>
  <si>
    <t>5(7)</t>
    <phoneticPr fontId="1"/>
  </si>
  <si>
    <t>5(8)</t>
    <phoneticPr fontId="1"/>
  </si>
  <si>
    <t>6(1)</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</si>
  <si>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</si>
  <si>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</si>
  <si>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</si>
  <si>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</si>
  <si>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</si>
  <si>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</si>
  <si>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</si>
  <si>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</si>
  <si>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</si>
  <si>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t>
    <phoneticPr fontId="1"/>
  </si>
  <si>
    <t>6(12)</t>
    <phoneticPr fontId="1"/>
  </si>
  <si>
    <t>6(13)</t>
    <phoneticPr fontId="1"/>
  </si>
  <si>
    <t>6(14)</t>
    <phoneticPr fontId="1"/>
  </si>
  <si>
    <t>6(15)</t>
    <phoneticPr fontId="1"/>
  </si>
  <si>
    <t>6(16)</t>
    <phoneticPr fontId="1"/>
  </si>
  <si>
    <t>6(17)</t>
    <phoneticPr fontId="1"/>
  </si>
  <si>
    <t>※受付担当者が入力</t>
    <rPh sb="1" eb="3">
      <t>ウケツケ</t>
    </rPh>
    <rPh sb="3" eb="6">
      <t>タントウシャ</t>
    </rPh>
    <rPh sb="7" eb="9">
      <t>ニュウリョク</t>
    </rPh>
    <phoneticPr fontId="1"/>
  </si>
  <si>
    <t>　</t>
    <phoneticPr fontId="1"/>
  </si>
  <si>
    <t xml:space="preserve">   </t>
    <phoneticPr fontId="1"/>
  </si>
  <si>
    <t>建築設備</t>
    <phoneticPr fontId="8"/>
  </si>
  <si>
    <t>建築主事等</t>
    <rPh sb="4" eb="5">
      <t>トウ</t>
    </rPh>
    <phoneticPr fontId="8"/>
  </si>
  <si>
    <t>実施</t>
    <rPh sb="0" eb="2">
      <t>ジッシ</t>
    </rPh>
    <phoneticPr fontId="1"/>
  </si>
  <si>
    <t>報告</t>
    <rPh sb="0" eb="2">
      <t>ホウコク</t>
    </rPh>
    <phoneticPr fontId="1"/>
  </si>
  <si>
    <t>月</t>
    <rPh sb="0" eb="1">
      <t>ツキ</t>
    </rPh>
    <phoneticPr fontId="8"/>
  </si>
  <si>
    <t>不具合の概要</t>
    <phoneticPr fontId="8"/>
  </si>
  <si>
    <t>【６.非常用の照明装置の検査者】</t>
    <phoneticPr fontId="8"/>
  </si>
  <si>
    <t>【７.非常用の照明装置の概要】</t>
    <phoneticPr fontId="8"/>
  </si>
  <si>
    <t>【９.備考】</t>
    <phoneticPr fontId="8"/>
  </si>
  <si>
    <t>給水設備及び排水設備</t>
    <rPh sb="0" eb="2">
      <t>キュウスイ</t>
    </rPh>
    <rPh sb="2" eb="4">
      <t>セツビ</t>
    </rPh>
    <rPh sb="4" eb="5">
      <t>オヨ</t>
    </rPh>
    <rPh sb="6" eb="8">
      <t>ハイスイ</t>
    </rPh>
    <rPh sb="8" eb="10">
      <t>セツビ</t>
    </rPh>
    <phoneticPr fontId="8"/>
  </si>
  <si>
    <t>-------------------------------------------------------------</t>
    <phoneticPr fontId="1"/>
  </si>
  <si>
    <t>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</si>
</sst>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FC11]General;gGeneral;"/>
    <numFmt numFmtId="178" formatCode="#,##0.00_ "/>
    <numFmt numFmtId="179" formatCode="General;General;"/>
    <numFmt numFmtId="180" formatCode="[$-411]ggge&quot;年&quot;m&quot;月&quot;d&quot;日&quot;;@"/>
  </numFmts>
  <fonts count="64">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color theme="1"/>
      <name val="ＭＳ ゴシック"/>
      <family val="3"/>
      <charset val="128"/>
    </font>
    <font>
      <sz val="8"/>
      <color theme="1"/>
      <name val="ＭＳ 明朝"/>
      <family val="1"/>
      <charset val="128"/>
    </font>
    <font>
      <sz val="6"/>
      <color theme="1"/>
      <name val="ＭＳ 明朝"/>
      <family val="1"/>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8"/>
      <name val="ＭＳ 明朝"/>
      <family val="1"/>
      <charset val="128"/>
    </font>
    <font>
      <sz val="11"/>
      <color indexed="17"/>
      <name val="ＭＳ Ｐゴシック"/>
      <family val="3"/>
      <charset val="128"/>
    </font>
    <font>
      <sz val="9"/>
      <color theme="1"/>
      <name val="ＭＳ ゴシック"/>
      <family val="3"/>
      <charset val="128"/>
    </font>
    <font>
      <sz val="12"/>
      <color theme="1"/>
      <name val="ＭＳ 明朝"/>
      <family val="1"/>
      <charset val="128"/>
    </font>
    <font>
      <sz val="10"/>
      <name val="ＭＳ ゴシック"/>
      <family val="3"/>
      <charset val="128"/>
    </font>
    <font>
      <sz val="10"/>
      <color indexed="8"/>
      <name val="ＭＳ ゴシック"/>
      <family val="3"/>
      <charset val="128"/>
    </font>
    <font>
      <b/>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b/>
      <sz val="8"/>
      <name val="ＭＳ 明朝"/>
      <family val="1"/>
      <charset val="128"/>
    </font>
    <font>
      <sz val="8"/>
      <name val="ＭＳ Ｐ明朝"/>
      <family val="1"/>
      <charset val="128"/>
    </font>
    <font>
      <sz val="8"/>
      <name val="ＭＳ ゴシック"/>
      <family val="3"/>
      <charset val="128"/>
    </font>
    <font>
      <sz val="9"/>
      <name val="ＭＳ 明朝"/>
      <family val="1"/>
      <charset val="128"/>
    </font>
    <font>
      <sz val="7.5"/>
      <name val="ＭＳ Ｐ明朝"/>
      <family val="1"/>
      <charset val="128"/>
    </font>
    <font>
      <sz val="11"/>
      <color theme="1"/>
      <name val="ＭＳ Ｐゴシック"/>
      <family val="2"/>
      <charset val="128"/>
      <scheme val="minor"/>
    </font>
    <font>
      <b/>
      <sz val="10"/>
      <color theme="1"/>
      <name val="ＭＳ 明朝"/>
      <family val="1"/>
      <charset val="128"/>
    </font>
    <font>
      <sz val="11"/>
      <name val="ＭＳ Ｐ明朝"/>
      <family val="1"/>
      <charset val="128"/>
    </font>
    <font>
      <sz val="8"/>
      <name val="ＭＳ Ｐゴシック"/>
      <family val="3"/>
      <charset val="128"/>
    </font>
    <font>
      <b/>
      <sz val="8"/>
      <name val="ＭＳ Ｐゴシック"/>
      <family val="3"/>
      <charset val="128"/>
    </font>
    <font>
      <sz val="8"/>
      <color rgb="FFFF0000"/>
      <name val="ＭＳ Ｐゴシック"/>
      <family val="3"/>
      <charset val="128"/>
    </font>
    <font>
      <b/>
      <sz val="8"/>
      <color rgb="FFFF0000"/>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8"/>
      <name val="ＭＳ ゴシック"/>
      <family val="3"/>
      <charset val="128"/>
    </font>
    <font>
      <sz val="8"/>
      <color rgb="FF000000"/>
      <name val="ＭＳ 明朝"/>
      <family val="1"/>
      <charset val="128"/>
    </font>
    <font>
      <sz val="6"/>
      <name val="游ゴシック"/>
      <family val="3"/>
      <charset val="128"/>
    </font>
    <font>
      <b/>
      <sz val="9"/>
      <color indexed="81"/>
      <name val="MS P ゴシック"/>
      <family val="3"/>
      <charset val="128"/>
    </font>
    <font>
      <b/>
      <sz val="11"/>
      <color theme="1"/>
      <name val="ＭＳ Ｐゴシック"/>
      <family val="3"/>
      <charset val="128"/>
      <scheme val="minor"/>
    </font>
    <font>
      <sz val="8"/>
      <color theme="1"/>
      <name val="ＭＳ Ｐゴシック"/>
      <family val="3"/>
      <charset val="128"/>
      <scheme val="minor"/>
    </font>
    <font>
      <sz val="8"/>
      <color theme="1"/>
      <name val="BIZ UDPゴシック"/>
      <family val="3"/>
      <charset val="128"/>
    </font>
    <font>
      <sz val="8"/>
      <color rgb="FFFF0000"/>
      <name val="ＭＳ 明朝"/>
      <family val="1"/>
      <charset val="128"/>
    </font>
    <font>
      <sz val="10"/>
      <color rgb="FFFF0000"/>
      <name val="ＭＳ ゴシック"/>
      <family val="3"/>
      <charset val="128"/>
    </font>
    <font>
      <sz val="8"/>
      <color rgb="FFFF0000"/>
      <name val="ＭＳ Ｐ明朝"/>
      <family val="1"/>
      <charset val="128"/>
    </font>
    <font>
      <strike/>
      <sz val="12"/>
      <color theme="1"/>
      <name val="ＭＳ 明朝"/>
      <family val="1"/>
      <charset val="128"/>
    </font>
    <font>
      <strike/>
      <sz val="10"/>
      <color theme="1"/>
      <name val="ＭＳ 明朝"/>
      <family val="1"/>
      <charset val="128"/>
    </font>
    <font>
      <sz val="8"/>
      <color theme="1"/>
      <name val="ＭＳ Ｐゴシック"/>
      <family val="2"/>
      <charset val="128"/>
      <scheme val="minor"/>
    </font>
    <font>
      <sz val="11"/>
      <name val="ＭＳ Ｐゴシック"/>
      <family val="2"/>
      <charset val="128"/>
      <scheme val="minor"/>
    </font>
    <font>
      <b/>
      <sz val="12"/>
      <color rgb="FFFF0000"/>
      <name val="ＭＳ 明朝"/>
      <family val="1"/>
      <charset val="128"/>
    </font>
    <font>
      <b/>
      <sz val="10"/>
      <color theme="1"/>
      <name val="ＭＳ ゴシック"/>
      <family val="3"/>
      <charset val="128"/>
    </font>
  </fonts>
  <fills count="4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rgb="FFFFFF80"/>
        <bgColor indexed="64"/>
      </patternFill>
    </fill>
    <fill>
      <patternFill patternType="solid">
        <fgColor rgb="FFB7DEE8"/>
        <bgColor indexed="64"/>
      </patternFill>
    </fill>
    <fill>
      <patternFill patternType="solid">
        <fgColor rgb="FF99FF66"/>
        <bgColor indexed="64"/>
      </patternFill>
    </fill>
    <fill>
      <patternFill patternType="solid">
        <fgColor rgb="FFFFD88B"/>
        <bgColor indexed="64"/>
      </patternFill>
    </fill>
    <fill>
      <patternFill patternType="solid">
        <fgColor theme="9" tint="0.59999389629810485"/>
        <bgColor indexed="64"/>
      </patternFill>
    </fill>
    <fill>
      <patternFill patternType="solid">
        <fgColor rgb="FFD58987"/>
        <bgColor indexed="64"/>
      </patternFill>
    </fill>
    <fill>
      <patternFill patternType="solid">
        <fgColor rgb="FFCC66FF"/>
        <bgColor indexed="64"/>
      </patternFill>
    </fill>
    <fill>
      <patternFill patternType="solid">
        <fgColor rgb="FFFFCC66"/>
        <bgColor indexed="64"/>
      </patternFill>
    </fill>
    <fill>
      <patternFill patternType="solid">
        <fgColor rgb="FF92D050"/>
        <bgColor indexed="64"/>
      </patternFill>
    </fill>
    <fill>
      <patternFill patternType="solid">
        <fgColor rgb="FFFFFF4B"/>
        <bgColor indexed="64"/>
      </patternFill>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thin">
        <color auto="1"/>
      </top>
      <bottom/>
      <diagonal/>
    </border>
    <border>
      <left/>
      <right style="thin">
        <color indexed="64"/>
      </right>
      <top style="thin">
        <color auto="1"/>
      </top>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diagonalUp="1" diagonalDown="1">
      <left style="thin">
        <color indexed="64"/>
      </left>
      <right style="thin">
        <color indexed="64"/>
      </right>
      <top style="thin">
        <color indexed="64"/>
      </top>
      <bottom/>
      <diagonal style="thin">
        <color indexed="64"/>
      </diagonal>
    </border>
    <border>
      <left style="thin">
        <color indexed="64"/>
      </left>
      <right style="hair">
        <color indexed="64"/>
      </right>
      <top/>
      <bottom style="thin">
        <color auto="1"/>
      </bottom>
      <diagonal/>
    </border>
    <border>
      <left style="hair">
        <color auto="1"/>
      </left>
      <right style="thin">
        <color indexed="64"/>
      </right>
      <top/>
      <bottom style="thin">
        <color indexed="64"/>
      </bottom>
      <diagonal/>
    </border>
    <border diagonalUp="1"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top style="double">
        <color auto="1"/>
      </top>
      <bottom/>
      <diagonal/>
    </border>
    <border>
      <left/>
      <right/>
      <top/>
      <bottom style="double">
        <color auto="1"/>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auto="1"/>
      </bottom>
      <diagonal/>
    </border>
    <border>
      <left/>
      <right style="double">
        <color theme="1"/>
      </right>
      <top/>
      <bottom style="double">
        <color auto="1"/>
      </bottom>
      <diagonal/>
    </border>
    <border>
      <left style="double">
        <color theme="1"/>
      </left>
      <right/>
      <top style="double">
        <color auto="1"/>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right style="double">
        <color theme="1"/>
      </right>
      <top style="double">
        <color auto="1"/>
      </top>
      <bottom/>
      <diagonal/>
    </border>
  </borders>
  <cellStyleXfs count="73">
    <xf numFmtId="0" fontId="0" fillId="0" borderId="0">
      <alignment vertical="center"/>
    </xf>
    <xf numFmtId="0" fontId="6" fillId="0" borderId="0">
      <alignment vertical="center"/>
    </xf>
    <xf numFmtId="0" fontId="7" fillId="0" borderId="0"/>
    <xf numFmtId="0" fontId="7" fillId="0" borderId="0">
      <alignment vertical="center"/>
    </xf>
    <xf numFmtId="0" fontId="7" fillId="0" borderId="0"/>
    <xf numFmtId="0" fontId="7" fillId="0" borderId="0">
      <alignment vertical="center"/>
    </xf>
    <xf numFmtId="0" fontId="6" fillId="0" borderId="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4" borderId="0" applyNumberFormat="0" applyBorder="0" applyAlignment="0" applyProtection="0">
      <alignment vertical="center"/>
    </xf>
    <xf numFmtId="0" fontId="18" fillId="0" borderId="0" applyNumberFormat="0" applyFill="0" applyBorder="0" applyAlignment="0" applyProtection="0">
      <alignment vertical="center"/>
    </xf>
    <xf numFmtId="0" fontId="19" fillId="25" borderId="40" applyNumberFormat="0" applyAlignment="0" applyProtection="0">
      <alignment vertical="center"/>
    </xf>
    <xf numFmtId="0" fontId="20" fillId="26" borderId="0" applyNumberFormat="0" applyBorder="0" applyAlignment="0" applyProtection="0">
      <alignment vertical="center"/>
    </xf>
    <xf numFmtId="0" fontId="7" fillId="27" borderId="41" applyNumberFormat="0" applyFont="0" applyAlignment="0" applyProtection="0">
      <alignment vertical="center"/>
    </xf>
    <xf numFmtId="0" fontId="21" fillId="0" borderId="42" applyNumberFormat="0" applyFill="0" applyAlignment="0" applyProtection="0">
      <alignment vertical="center"/>
    </xf>
    <xf numFmtId="0" fontId="22" fillId="8" borderId="0" applyNumberFormat="0" applyBorder="0" applyAlignment="0" applyProtection="0">
      <alignment vertical="center"/>
    </xf>
    <xf numFmtId="0" fontId="23" fillId="28" borderId="43" applyNumberFormat="0" applyAlignment="0" applyProtection="0">
      <alignment vertical="center"/>
    </xf>
    <xf numFmtId="0" fontId="24" fillId="0" borderId="0" applyNumberFormat="0" applyFill="0" applyBorder="0" applyAlignment="0" applyProtection="0">
      <alignment vertical="center"/>
    </xf>
    <xf numFmtId="0" fontId="25" fillId="0" borderId="44" applyNumberFormat="0" applyFill="0" applyAlignment="0" applyProtection="0">
      <alignment vertical="center"/>
    </xf>
    <xf numFmtId="0" fontId="26" fillId="0" borderId="45" applyNumberFormat="0" applyFill="0" applyAlignment="0" applyProtection="0">
      <alignment vertical="center"/>
    </xf>
    <xf numFmtId="0" fontId="27" fillId="0" borderId="46" applyNumberFormat="0" applyFill="0" applyAlignment="0" applyProtection="0">
      <alignment vertical="center"/>
    </xf>
    <xf numFmtId="0" fontId="27" fillId="0" borderId="0" applyNumberFormat="0" applyFill="0" applyBorder="0" applyAlignment="0" applyProtection="0">
      <alignment vertical="center"/>
    </xf>
    <xf numFmtId="0" fontId="28" fillId="0" borderId="47" applyNumberFormat="0" applyFill="0" applyAlignment="0" applyProtection="0">
      <alignment vertical="center"/>
    </xf>
    <xf numFmtId="0" fontId="29" fillId="28" borderId="48" applyNumberFormat="0" applyAlignment="0" applyProtection="0">
      <alignment vertical="center"/>
    </xf>
    <xf numFmtId="0" fontId="30" fillId="0" borderId="0" applyNumberFormat="0" applyFill="0" applyBorder="0" applyAlignment="0" applyProtection="0">
      <alignment vertical="center"/>
    </xf>
    <xf numFmtId="6" fontId="7" fillId="0" borderId="0" applyFont="0" applyFill="0" applyBorder="0" applyAlignment="0" applyProtection="0"/>
    <xf numFmtId="6" fontId="7" fillId="0" borderId="0" applyFont="0" applyFill="0" applyBorder="0" applyAlignment="0" applyProtection="0"/>
    <xf numFmtId="0" fontId="31" fillId="12" borderId="43" applyNumberFormat="0" applyAlignment="0" applyProtection="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xf numFmtId="0" fontId="6" fillId="0" borderId="0">
      <alignment vertical="center"/>
    </xf>
    <xf numFmtId="0" fontId="7" fillId="0" borderId="0">
      <alignment vertical="center"/>
    </xf>
    <xf numFmtId="0" fontId="7" fillId="0" borderId="0">
      <alignment vertical="center"/>
    </xf>
    <xf numFmtId="0" fontId="10" fillId="9" borderId="0" applyNumberFormat="0" applyBorder="0" applyAlignment="0" applyProtection="0">
      <alignment vertical="center"/>
    </xf>
    <xf numFmtId="38" fontId="38" fillId="0" borderId="0" applyFont="0" applyFill="0" applyBorder="0" applyAlignment="0" applyProtection="0">
      <alignment vertical="center"/>
    </xf>
    <xf numFmtId="0" fontId="16" fillId="0" borderId="0"/>
    <xf numFmtId="0" fontId="7" fillId="0" borderId="0">
      <alignment vertical="center"/>
    </xf>
  </cellStyleXfs>
  <cellXfs count="621">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xf>
    <xf numFmtId="0" fontId="13" fillId="2" borderId="0" xfId="3" applyFont="1" applyFill="1">
      <alignment vertical="center"/>
    </xf>
    <xf numFmtId="0" fontId="14" fillId="2" borderId="0" xfId="1" applyFont="1" applyFill="1">
      <alignment vertical="center"/>
    </xf>
    <xf numFmtId="0" fontId="3" fillId="2" borderId="0" xfId="1" applyFont="1" applyFill="1">
      <alignment vertical="center"/>
    </xf>
    <xf numFmtId="0" fontId="3" fillId="2" borderId="0" xfId="6" applyFont="1" applyFill="1">
      <alignment vertical="center"/>
    </xf>
    <xf numFmtId="0" fontId="14" fillId="2" borderId="0" xfId="6" applyFont="1" applyFill="1">
      <alignment vertical="center"/>
    </xf>
    <xf numFmtId="0" fontId="3" fillId="2" borderId="7" xfId="0" applyFont="1" applyFill="1" applyBorder="1" applyAlignment="1">
      <alignment horizontal="center" vertical="center"/>
    </xf>
    <xf numFmtId="0" fontId="3" fillId="2" borderId="7" xfId="0" applyFont="1" applyFill="1" applyBorder="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4" xfId="0" applyFont="1" applyFill="1" applyBorder="1" applyAlignment="1">
      <alignment vertical="center" wrapText="1"/>
    </xf>
    <xf numFmtId="0" fontId="13" fillId="2" borderId="4" xfId="3" applyFont="1" applyFill="1" applyBorder="1" applyAlignment="1">
      <alignment vertical="center" wrapText="1"/>
    </xf>
    <xf numFmtId="49" fontId="3" fillId="2" borderId="4" xfId="0" applyNumberFormat="1" applyFont="1" applyFill="1" applyBorder="1">
      <alignment vertical="center"/>
    </xf>
    <xf numFmtId="0" fontId="3" fillId="2" borderId="4" xfId="0" applyFont="1" applyFill="1" applyBorder="1" applyAlignment="1">
      <alignment horizontal="center" vertical="center"/>
    </xf>
    <xf numFmtId="0" fontId="34" fillId="0" borderId="0" xfId="68" applyFont="1" applyAlignment="1">
      <alignment vertical="top"/>
    </xf>
    <xf numFmtId="0" fontId="34" fillId="2" borderId="0" xfId="3" applyFont="1" applyFill="1" applyAlignment="1">
      <alignment vertical="top"/>
    </xf>
    <xf numFmtId="0" fontId="34" fillId="2" borderId="0" xfId="6" applyFont="1" applyFill="1" applyAlignment="1">
      <alignment vertical="top"/>
    </xf>
    <xf numFmtId="0" fontId="34" fillId="2" borderId="0" xfId="3" applyFont="1" applyFill="1" applyAlignment="1">
      <alignment horizontal="left" vertical="top"/>
    </xf>
    <xf numFmtId="0" fontId="34" fillId="0" borderId="0" xfId="68" applyFont="1" applyAlignment="1">
      <alignment horizontal="left" vertical="top"/>
    </xf>
    <xf numFmtId="0" fontId="37" fillId="2" borderId="0" xfId="3" applyFont="1" applyFill="1" applyAlignment="1">
      <alignment vertical="top"/>
    </xf>
    <xf numFmtId="0" fontId="3" fillId="2" borderId="1" xfId="0" applyFont="1" applyFill="1" applyBorder="1">
      <alignment vertical="center"/>
    </xf>
    <xf numFmtId="0" fontId="41" fillId="32" borderId="1" xfId="0" applyFont="1" applyFill="1" applyBorder="1" applyAlignment="1">
      <alignment horizontal="center"/>
    </xf>
    <xf numFmtId="176" fontId="42" fillId="32" borderId="59" xfId="0" applyNumberFormat="1" applyFont="1" applyFill="1" applyBorder="1" applyAlignment="1">
      <alignment horizontal="left"/>
    </xf>
    <xf numFmtId="176" fontId="41" fillId="32" borderId="59" xfId="0" applyNumberFormat="1" applyFont="1" applyFill="1" applyBorder="1" applyAlignment="1">
      <alignment horizontal="left"/>
    </xf>
    <xf numFmtId="176" fontId="42" fillId="32" borderId="59" xfId="0" applyNumberFormat="1" applyFont="1" applyFill="1" applyBorder="1">
      <alignment vertical="center"/>
    </xf>
    <xf numFmtId="0" fontId="41" fillId="32" borderId="10" xfId="0" applyFont="1" applyFill="1" applyBorder="1" applyAlignment="1">
      <alignment horizontal="left"/>
    </xf>
    <xf numFmtId="176" fontId="41" fillId="32" borderId="10" xfId="0" applyNumberFormat="1" applyFont="1" applyFill="1" applyBorder="1" applyAlignment="1">
      <alignment horizontal="left"/>
    </xf>
    <xf numFmtId="0" fontId="41" fillId="32" borderId="59" xfId="0" applyFont="1" applyFill="1" applyBorder="1" applyAlignment="1">
      <alignment horizontal="left"/>
    </xf>
    <xf numFmtId="0" fontId="42" fillId="32" borderId="59" xfId="0" applyFont="1" applyFill="1" applyBorder="1" applyAlignment="1">
      <alignment horizontal="left"/>
    </xf>
    <xf numFmtId="0" fontId="41" fillId="32" borderId="60" xfId="0" applyFont="1" applyFill="1" applyBorder="1" applyAlignment="1">
      <alignment horizontal="left"/>
    </xf>
    <xf numFmtId="176" fontId="41" fillId="39" borderId="49" xfId="71" applyNumberFormat="1" applyFont="1" applyFill="1" applyBorder="1" applyAlignment="1">
      <alignment horizontal="center" vertical="center"/>
    </xf>
    <xf numFmtId="176" fontId="41" fillId="32" borderId="6" xfId="71" applyNumberFormat="1" applyFont="1" applyFill="1" applyBorder="1" applyAlignment="1">
      <alignment horizontal="center" vertical="center" textRotation="255"/>
    </xf>
    <xf numFmtId="176" fontId="41" fillId="32" borderId="7" xfId="71" applyNumberFormat="1" applyFont="1" applyFill="1" applyBorder="1" applyAlignment="1">
      <alignment horizontal="center" vertical="center" textRotation="255"/>
    </xf>
    <xf numFmtId="176" fontId="41" fillId="32" borderId="8" xfId="71" applyNumberFormat="1" applyFont="1" applyFill="1" applyBorder="1" applyAlignment="1">
      <alignment horizontal="center" vertical="center" textRotation="255"/>
    </xf>
    <xf numFmtId="176" fontId="41" fillId="39" borderId="51" xfId="71" applyNumberFormat="1" applyFont="1" applyFill="1" applyBorder="1" applyAlignment="1">
      <alignment vertical="center" textRotation="255"/>
    </xf>
    <xf numFmtId="176" fontId="41" fillId="0" borderId="12" xfId="71" applyNumberFormat="1" applyFont="1" applyBorder="1" applyAlignment="1">
      <alignment horizontal="center" vertical="top" textRotation="255"/>
    </xf>
    <xf numFmtId="0" fontId="41" fillId="0" borderId="12" xfId="71" applyFont="1" applyBorder="1" applyAlignment="1">
      <alignment horizontal="center" vertical="top" textRotation="255"/>
    </xf>
    <xf numFmtId="176" fontId="41" fillId="6" borderId="12" xfId="71" applyNumberFormat="1" applyFont="1" applyFill="1" applyBorder="1" applyAlignment="1">
      <alignment vertical="top" textRotation="255"/>
    </xf>
    <xf numFmtId="0" fontId="41" fillId="6" borderId="12" xfId="71" applyFont="1" applyFill="1" applyBorder="1" applyAlignment="1">
      <alignment vertical="top" textRotation="255"/>
    </xf>
    <xf numFmtId="176" fontId="41" fillId="39" borderId="50" xfId="71" applyNumberFormat="1" applyFont="1" applyFill="1" applyBorder="1" applyAlignment="1">
      <alignment vertical="center" textRotation="255"/>
    </xf>
    <xf numFmtId="176" fontId="41" fillId="0" borderId="12" xfId="71" applyNumberFormat="1" applyFont="1" applyBorder="1" applyAlignment="1">
      <alignment vertical="top" textRotation="255"/>
    </xf>
    <xf numFmtId="0" fontId="41" fillId="0" borderId="12" xfId="71" applyFont="1" applyBorder="1" applyAlignment="1">
      <alignment vertical="top" textRotation="255"/>
    </xf>
    <xf numFmtId="176" fontId="41" fillId="0" borderId="50" xfId="71" applyNumberFormat="1" applyFont="1" applyBorder="1" applyAlignment="1">
      <alignment horizontal="center" vertical="top" textRotation="255"/>
    </xf>
    <xf numFmtId="176" fontId="41" fillId="0" borderId="50" xfId="71" applyNumberFormat="1" applyFont="1" applyBorder="1" applyAlignment="1">
      <alignment vertical="top" textRotation="255"/>
    </xf>
    <xf numFmtId="176" fontId="41" fillId="29" borderId="12" xfId="71" applyNumberFormat="1" applyFont="1" applyFill="1" applyBorder="1" applyAlignment="1">
      <alignment horizontal="center" vertical="top" textRotation="255"/>
    </xf>
    <xf numFmtId="0" fontId="12" fillId="30" borderId="0" xfId="0" applyFont="1" applyFill="1" applyAlignment="1" applyProtection="1">
      <alignment horizontal="center" vertical="center" shrinkToFit="1"/>
      <protection locked="0"/>
    </xf>
    <xf numFmtId="0" fontId="12" fillId="3" borderId="0" xfId="0" applyFont="1" applyFill="1" applyAlignment="1" applyProtection="1">
      <alignment horizontal="center" vertical="center" shrinkToFit="1"/>
      <protection locked="0"/>
    </xf>
    <xf numFmtId="0" fontId="2" fillId="4" borderId="0" xfId="0" applyFont="1" applyFill="1" applyAlignment="1" applyProtection="1">
      <alignment horizontal="center" vertical="center" shrinkToFit="1"/>
      <protection locked="0"/>
    </xf>
    <xf numFmtId="0" fontId="11" fillId="3" borderId="57"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56" fillId="2" borderId="0" xfId="0" applyFont="1" applyFill="1">
      <alignment vertical="center"/>
    </xf>
    <xf numFmtId="0" fontId="57" fillId="2" borderId="0" xfId="3" applyFont="1" applyFill="1" applyAlignment="1">
      <alignment vertical="top"/>
    </xf>
    <xf numFmtId="0" fontId="3" fillId="41" borderId="4" xfId="0" applyFont="1" applyFill="1" applyBorder="1">
      <alignment vertical="center"/>
    </xf>
    <xf numFmtId="0" fontId="3" fillId="41" borderId="0" xfId="0" applyFont="1" applyFill="1">
      <alignment vertical="center"/>
    </xf>
    <xf numFmtId="0" fontId="3" fillId="41" borderId="4" xfId="0" applyFont="1" applyFill="1" applyBorder="1" applyAlignment="1">
      <alignment horizontal="left" vertical="center"/>
    </xf>
    <xf numFmtId="0" fontId="3" fillId="42" borderId="4" xfId="0" applyFont="1" applyFill="1" applyBorder="1">
      <alignment vertical="center"/>
    </xf>
    <xf numFmtId="0" fontId="3" fillId="42" borderId="0" xfId="0" applyFont="1" applyFill="1">
      <alignment vertical="center"/>
    </xf>
    <xf numFmtId="0" fontId="56" fillId="42" borderId="4" xfId="0" applyFont="1" applyFill="1" applyBorder="1">
      <alignment vertical="center"/>
    </xf>
    <xf numFmtId="0" fontId="56" fillId="42" borderId="0" xfId="0" applyFont="1" applyFill="1">
      <alignment vertical="center"/>
    </xf>
    <xf numFmtId="0" fontId="3" fillId="0" borderId="0" xfId="0" applyFont="1">
      <alignment vertical="center"/>
    </xf>
    <xf numFmtId="0" fontId="3" fillId="0" borderId="4" xfId="0" applyFont="1" applyBorder="1">
      <alignment vertical="center"/>
    </xf>
    <xf numFmtId="0" fontId="0" fillId="0" borderId="0" xfId="0" applyAlignment="1">
      <alignment vertical="center" textRotation="255" wrapText="1"/>
    </xf>
    <xf numFmtId="176" fontId="0" fillId="0" borderId="0" xfId="0" applyNumberFormat="1" applyAlignment="1">
      <alignment vertical="center" textRotation="255" wrapText="1"/>
    </xf>
    <xf numFmtId="176" fontId="53" fillId="0" borderId="0" xfId="0" applyNumberFormat="1" applyFont="1" applyAlignment="1">
      <alignment horizontal="center" vertical="center" textRotation="255"/>
    </xf>
    <xf numFmtId="49" fontId="0" fillId="0" borderId="0" xfId="0" applyNumberFormat="1" applyAlignment="1">
      <alignment vertical="center" textRotation="255" wrapText="1"/>
    </xf>
    <xf numFmtId="14" fontId="0" fillId="0" borderId="0" xfId="0" applyNumberFormat="1" applyAlignment="1">
      <alignment vertical="center" textRotation="255" wrapText="1"/>
    </xf>
    <xf numFmtId="0" fontId="0" fillId="0" borderId="0" xfId="0" applyAlignment="1">
      <alignment horizontal="right" vertical="top" textRotation="255" wrapText="1"/>
    </xf>
    <xf numFmtId="0" fontId="11" fillId="3" borderId="1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5" fillId="0" borderId="0" xfId="72" applyFont="1">
      <alignment vertical="center"/>
    </xf>
    <xf numFmtId="0" fontId="2" fillId="0" borderId="0" xfId="72" applyFont="1" applyAlignment="1">
      <alignment horizontal="center" vertical="center"/>
    </xf>
    <xf numFmtId="0" fontId="2" fillId="0" borderId="0" xfId="72" applyFont="1">
      <alignment vertical="center"/>
    </xf>
    <xf numFmtId="0" fontId="2" fillId="0" borderId="59" xfId="72" applyFont="1" applyBorder="1" applyAlignment="1">
      <alignment horizontal="center" vertical="center"/>
    </xf>
    <xf numFmtId="0" fontId="2" fillId="0" borderId="0" xfId="72" applyFont="1" applyAlignment="1">
      <alignment horizontal="left" vertical="center"/>
    </xf>
    <xf numFmtId="177" fontId="12" fillId="0" borderId="0" xfId="72" applyNumberFormat="1" applyFont="1" applyAlignment="1">
      <alignment horizontal="center" vertical="center" shrinkToFit="1"/>
    </xf>
    <xf numFmtId="0" fontId="54" fillId="0" borderId="0" xfId="72" applyFont="1" applyAlignment="1">
      <alignment horizontal="left" vertical="center" wrapText="1"/>
    </xf>
    <xf numFmtId="0" fontId="32" fillId="0" borderId="0" xfId="0" applyFont="1">
      <alignment vertical="center"/>
    </xf>
    <xf numFmtId="0" fontId="40" fillId="0" borderId="0" xfId="0" applyFont="1">
      <alignment vertical="center"/>
    </xf>
    <xf numFmtId="0" fontId="54" fillId="0" borderId="0" xfId="72" applyFont="1" applyAlignment="1">
      <alignment horizontal="left" vertical="center"/>
    </xf>
    <xf numFmtId="0" fontId="8" fillId="0" borderId="0" xfId="72" applyFont="1">
      <alignment vertical="center"/>
    </xf>
    <xf numFmtId="0" fontId="2" fillId="0" borderId="0" xfId="72" applyFont="1" applyAlignment="1">
      <alignment horizontal="center" vertical="center" shrinkToFit="1"/>
    </xf>
    <xf numFmtId="179" fontId="2" fillId="0" borderId="0" xfId="72" applyNumberFormat="1" applyFont="1">
      <alignment vertical="center"/>
    </xf>
    <xf numFmtId="177" fontId="2" fillId="0" borderId="0" xfId="72" applyNumberFormat="1" applyFont="1" applyAlignment="1">
      <alignment horizontal="center" vertical="center"/>
    </xf>
    <xf numFmtId="177" fontId="2" fillId="0" borderId="0" xfId="72" applyNumberFormat="1" applyFont="1">
      <alignment vertical="center"/>
    </xf>
    <xf numFmtId="0" fontId="4" fillId="0" borderId="0" xfId="72" applyFont="1">
      <alignment vertical="center"/>
    </xf>
    <xf numFmtId="177" fontId="58" fillId="0" borderId="0" xfId="72" applyNumberFormat="1" applyFont="1" applyAlignment="1">
      <alignment horizontal="center" vertical="center" shrinkToFit="1"/>
    </xf>
    <xf numFmtId="0" fontId="59" fillId="0" borderId="0" xfId="72" applyFont="1" applyAlignment="1">
      <alignment horizontal="left" vertical="center"/>
    </xf>
    <xf numFmtId="0" fontId="2" fillId="0" borderId="7" xfId="72" applyFont="1" applyBorder="1">
      <alignment vertical="center"/>
    </xf>
    <xf numFmtId="0" fontId="3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0" fillId="0" borderId="0" xfId="0" applyAlignment="1">
      <alignment horizontal="left" vertical="center"/>
    </xf>
    <xf numFmtId="0" fontId="53" fillId="0" borderId="0" xfId="0" applyFont="1">
      <alignment vertical="center"/>
    </xf>
    <xf numFmtId="0" fontId="53" fillId="0" borderId="0" xfId="0" applyFont="1" applyAlignment="1">
      <alignment horizontal="left" vertical="top" wrapText="1"/>
    </xf>
    <xf numFmtId="0" fontId="60" fillId="0" borderId="0" xfId="0" applyFont="1">
      <alignment vertical="center"/>
    </xf>
    <xf numFmtId="0" fontId="39" fillId="0" borderId="0" xfId="0" applyFont="1" applyAlignment="1">
      <alignment horizontal="center"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2" fillId="0" borderId="0" xfId="0" applyFont="1" applyAlignment="1">
      <alignment horizontal="left" vertical="center" wrapText="1"/>
    </xf>
    <xf numFmtId="0" fontId="0" fillId="0" borderId="74" xfId="0" applyBorder="1">
      <alignment vertical="center"/>
    </xf>
    <xf numFmtId="0" fontId="0" fillId="0" borderId="75" xfId="0" applyBorder="1">
      <alignment vertical="center"/>
    </xf>
    <xf numFmtId="176" fontId="0" fillId="0" borderId="74" xfId="0" applyNumberFormat="1" applyBorder="1">
      <alignment vertical="center"/>
    </xf>
    <xf numFmtId="0" fontId="0" fillId="0" borderId="12" xfId="0" applyBorder="1">
      <alignment vertical="center"/>
    </xf>
    <xf numFmtId="176" fontId="0" fillId="0" borderId="0" xfId="0" applyNumberFormat="1">
      <alignment vertical="center"/>
    </xf>
    <xf numFmtId="0" fontId="2" fillId="4" borderId="0" xfId="0" applyFont="1" applyFill="1" applyAlignment="1">
      <alignment horizontal="center" vertical="center" shrinkToFit="1"/>
    </xf>
    <xf numFmtId="0" fontId="0" fillId="0" borderId="76" xfId="0" applyBorder="1">
      <alignment vertical="center"/>
    </xf>
    <xf numFmtId="0" fontId="0" fillId="0" borderId="70" xfId="0" applyBorder="1">
      <alignment vertical="center"/>
    </xf>
    <xf numFmtId="0" fontId="0" fillId="0" borderId="77" xfId="0" applyBorder="1">
      <alignment vertical="center"/>
    </xf>
    <xf numFmtId="0" fontId="2" fillId="0" borderId="7" xfId="0" applyFont="1" applyBorder="1">
      <alignment vertical="center"/>
    </xf>
    <xf numFmtId="0" fontId="0" fillId="0" borderId="0" xfId="0" quotePrefix="1">
      <alignment vertical="center"/>
    </xf>
    <xf numFmtId="0" fontId="2" fillId="31" borderId="0" xfId="0" applyFont="1" applyFill="1" applyAlignment="1">
      <alignment horizontal="left" vertical="center" shrinkToFit="1"/>
    </xf>
    <xf numFmtId="0" fontId="53" fillId="0" borderId="75" xfId="0" applyFont="1" applyBorder="1" applyAlignment="1">
      <alignment horizontal="left" vertical="top" wrapText="1"/>
    </xf>
    <xf numFmtId="0" fontId="0" fillId="0" borderId="0" xfId="0" applyAlignment="1">
      <alignment vertical="center" textRotation="255"/>
    </xf>
    <xf numFmtId="0" fontId="2" fillId="0" borderId="59" xfId="0" applyFont="1" applyBorder="1" applyAlignment="1">
      <alignment horizontal="center" vertical="center"/>
    </xf>
    <xf numFmtId="0" fontId="40" fillId="31" borderId="0" xfId="0" applyFont="1" applyFill="1" applyAlignment="1">
      <alignment horizontal="left" vertical="center" shrinkToFit="1"/>
    </xf>
    <xf numFmtId="49" fontId="40" fillId="31" borderId="0" xfId="0" applyNumberFormat="1" applyFont="1" applyFill="1" applyAlignment="1">
      <alignment horizontal="left" vertical="center" shrinkToFit="1"/>
    </xf>
    <xf numFmtId="0" fontId="2" fillId="0" borderId="7" xfId="0" applyFont="1" applyBorder="1" applyAlignment="1">
      <alignment horizontal="center" vertical="center"/>
    </xf>
    <xf numFmtId="0" fontId="53" fillId="0" borderId="80" xfId="0" applyFont="1" applyBorder="1" applyAlignment="1">
      <alignment horizontal="left" vertical="top" wrapText="1"/>
    </xf>
    <xf numFmtId="0" fontId="53" fillId="0" borderId="81" xfId="0" applyFont="1" applyBorder="1" applyAlignment="1">
      <alignment horizontal="left" vertical="top" wrapText="1"/>
    </xf>
    <xf numFmtId="0" fontId="2" fillId="4" borderId="0" xfId="0" applyFont="1" applyFill="1" applyAlignment="1">
      <alignment horizontal="left" vertical="center" shrinkToFit="1"/>
    </xf>
    <xf numFmtId="0" fontId="12" fillId="3" borderId="0" xfId="0" applyFont="1" applyFill="1" applyAlignment="1">
      <alignment horizontal="center" vertical="center" shrinkToFit="1"/>
    </xf>
    <xf numFmtId="0" fontId="40" fillId="0" borderId="0" xfId="0" applyFont="1" applyAlignment="1">
      <alignment horizontal="right" vertical="center"/>
    </xf>
    <xf numFmtId="0" fontId="2" fillId="5" borderId="0" xfId="0" applyFont="1" applyFill="1" applyAlignment="1">
      <alignment horizontal="left" vertical="center" shrinkToFi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0" fillId="0" borderId="10" xfId="0" applyBorder="1">
      <alignment vertical="center"/>
    </xf>
    <xf numFmtId="0" fontId="2" fillId="0" borderId="11" xfId="0" applyFont="1" applyBorder="1" applyAlignment="1">
      <alignment horizontal="left" vertical="center"/>
    </xf>
    <xf numFmtId="0" fontId="2" fillId="0" borderId="1" xfId="0" applyFont="1" applyBorder="1" applyAlignment="1">
      <alignment horizontal="right" vertical="center"/>
    </xf>
    <xf numFmtId="0" fontId="2" fillId="0" borderId="59" xfId="0" applyFont="1" applyBorder="1" applyAlignment="1">
      <alignment horizontal="right" vertical="center"/>
    </xf>
    <xf numFmtId="0" fontId="2" fillId="0" borderId="60" xfId="0" applyFont="1" applyBorder="1" applyAlignment="1">
      <alignment horizontal="right" vertical="center"/>
    </xf>
    <xf numFmtId="0" fontId="2" fillId="0" borderId="1" xfId="0" applyFont="1" applyBorder="1" applyAlignment="1">
      <alignment horizontal="center" vertical="center"/>
    </xf>
    <xf numFmtId="0" fontId="2" fillId="0" borderId="6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2" fillId="0" borderId="4" xfId="0" applyFont="1" applyBorder="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12" fillId="0" borderId="5"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12" fillId="0" borderId="7" xfId="0" applyFont="1" applyBorder="1">
      <alignment vertical="center"/>
    </xf>
    <xf numFmtId="0" fontId="12" fillId="0" borderId="8" xfId="0" applyFont="1" applyBorder="1" applyAlignment="1">
      <alignment horizontal="right" vertical="center"/>
    </xf>
    <xf numFmtId="0" fontId="12" fillId="0" borderId="1" xfId="0" applyFont="1" applyBorder="1" applyAlignment="1">
      <alignment horizontal="right" vertical="center"/>
    </xf>
    <xf numFmtId="0" fontId="12" fillId="0" borderId="59" xfId="0" applyFont="1" applyBorder="1" applyAlignment="1">
      <alignment horizontal="right" vertical="center"/>
    </xf>
    <xf numFmtId="0" fontId="12" fillId="0" borderId="60" xfId="0" applyFont="1" applyBorder="1" applyAlignment="1">
      <alignment horizontal="right" vertical="center"/>
    </xf>
    <xf numFmtId="0" fontId="12" fillId="0" borderId="4" xfId="0" applyFont="1" applyBorder="1" applyAlignment="1">
      <alignment horizontal="right" vertical="center"/>
    </xf>
    <xf numFmtId="0" fontId="12" fillId="0" borderId="1" xfId="0" applyFont="1" applyBorder="1" applyAlignment="1">
      <alignment horizontal="left" vertical="center"/>
    </xf>
    <xf numFmtId="0" fontId="12" fillId="0" borderId="59" xfId="0" applyFont="1" applyBorder="1" applyAlignment="1">
      <alignment horizontal="left" vertical="center"/>
    </xf>
    <xf numFmtId="0" fontId="12" fillId="0" borderId="6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0" fillId="0" borderId="7" xfId="0" applyBorder="1">
      <alignment vertical="center"/>
    </xf>
    <xf numFmtId="0" fontId="2" fillId="0" borderId="8"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Alignment="1">
      <alignment horizontal="center" vertical="center" shrinkToFit="1"/>
    </xf>
    <xf numFmtId="0" fontId="0" fillId="0" borderId="0" xfId="0" applyAlignment="1">
      <alignment vertical="center" wrapText="1"/>
    </xf>
    <xf numFmtId="0" fontId="4" fillId="0" borderId="0" xfId="0" applyFont="1">
      <alignment vertical="center"/>
    </xf>
    <xf numFmtId="0" fontId="58" fillId="3" borderId="0" xfId="0" applyFont="1" applyFill="1" applyAlignment="1">
      <alignment horizontal="center" vertical="center" shrinkToFit="1"/>
    </xf>
    <xf numFmtId="0" fontId="59" fillId="0" borderId="0" xfId="0" applyFont="1">
      <alignment vertical="center"/>
    </xf>
    <xf numFmtId="0" fontId="59" fillId="0" borderId="0" xfId="0" applyFont="1" applyAlignment="1">
      <alignment horizontal="left" vertical="center"/>
    </xf>
    <xf numFmtId="0" fontId="2" fillId="0" borderId="0" xfId="0" applyFont="1" applyAlignment="1">
      <alignment horizontal="left" vertical="top" wrapText="1"/>
    </xf>
    <xf numFmtId="0" fontId="35" fillId="0" borderId="0" xfId="72" applyFont="1">
      <alignment vertical="center"/>
    </xf>
    <xf numFmtId="0" fontId="32" fillId="0" borderId="0" xfId="72" applyFont="1">
      <alignment vertical="center"/>
    </xf>
    <xf numFmtId="0" fontId="32" fillId="0" borderId="0" xfId="72" applyFont="1" applyAlignment="1">
      <alignment horizontal="right" vertical="center"/>
    </xf>
    <xf numFmtId="0" fontId="45" fillId="0" borderId="0" xfId="72" applyFont="1" applyAlignment="1">
      <alignment horizontal="justify" vertical="center" wrapText="1"/>
    </xf>
    <xf numFmtId="0" fontId="46" fillId="0" borderId="0" xfId="72" applyFont="1">
      <alignment vertical="center"/>
    </xf>
    <xf numFmtId="0" fontId="9" fillId="0" borderId="67" xfId="72" applyFont="1" applyBorder="1">
      <alignment vertical="center"/>
    </xf>
    <xf numFmtId="0" fontId="9" fillId="0" borderId="12" xfId="72" applyFont="1" applyBorder="1">
      <alignment vertical="center"/>
    </xf>
    <xf numFmtId="0" fontId="9" fillId="0" borderId="0" xfId="72" applyFont="1">
      <alignment vertical="center"/>
    </xf>
    <xf numFmtId="0" fontId="35" fillId="0" borderId="4" xfId="72" applyFont="1" applyBorder="1" applyAlignment="1">
      <alignment horizontal="center" vertical="center" wrapText="1"/>
    </xf>
    <xf numFmtId="0" fontId="35" fillId="0" borderId="5" xfId="72" applyFont="1" applyBorder="1" applyAlignment="1">
      <alignment horizontal="center" vertical="center" wrapText="1"/>
    </xf>
    <xf numFmtId="0" fontId="35" fillId="0" borderId="52" xfId="72" applyFont="1" applyBorder="1" applyAlignment="1">
      <alignment horizontal="center" vertical="center" wrapText="1"/>
    </xf>
    <xf numFmtId="0" fontId="35" fillId="0" borderId="53" xfId="72" applyFont="1" applyBorder="1" applyAlignment="1">
      <alignment horizontal="center" vertical="center" wrapText="1"/>
    </xf>
    <xf numFmtId="0" fontId="48" fillId="0" borderId="37" xfId="72" applyFont="1" applyBorder="1" applyAlignment="1">
      <alignment horizontal="center" vertical="center"/>
    </xf>
    <xf numFmtId="0" fontId="9" fillId="0" borderId="31" xfId="72" quotePrefix="1" applyFont="1" applyBorder="1" applyAlignment="1">
      <alignment horizontal="center" vertical="top"/>
    </xf>
    <xf numFmtId="0" fontId="9" fillId="0" borderId="0" xfId="72" applyFont="1" applyAlignment="1">
      <alignment horizontal="justify" vertical="top" wrapText="1"/>
    </xf>
    <xf numFmtId="0" fontId="9" fillId="0" borderId="38" xfId="72" quotePrefix="1" applyFont="1" applyBorder="1" applyAlignment="1">
      <alignment horizontal="center" vertical="top"/>
    </xf>
    <xf numFmtId="2" fontId="9" fillId="0" borderId="31" xfId="72" quotePrefix="1" applyNumberFormat="1" applyFont="1" applyBorder="1" applyAlignment="1">
      <alignment horizontal="center" vertical="top"/>
    </xf>
    <xf numFmtId="0" fontId="9" fillId="0" borderId="68" xfId="72" quotePrefix="1" applyFont="1" applyBorder="1" applyAlignment="1">
      <alignment horizontal="center" vertical="top"/>
    </xf>
    <xf numFmtId="0" fontId="41" fillId="0" borderId="0" xfId="72" applyFont="1" applyAlignment="1">
      <alignment vertical="top" wrapText="1"/>
    </xf>
    <xf numFmtId="0" fontId="41" fillId="0" borderId="53" xfId="72" applyFont="1" applyBorder="1" applyAlignment="1">
      <alignment vertical="top" wrapText="1"/>
    </xf>
    <xf numFmtId="0" fontId="48" fillId="0" borderId="56" xfId="72" applyFont="1" applyBorder="1" applyAlignment="1">
      <alignment horizontal="center" vertical="center"/>
    </xf>
    <xf numFmtId="0" fontId="9" fillId="0" borderId="19" xfId="72" applyFont="1" applyBorder="1">
      <alignment vertical="center"/>
    </xf>
    <xf numFmtId="0" fontId="9" fillId="0" borderId="39" xfId="72" quotePrefix="1" applyFont="1" applyBorder="1" applyAlignment="1">
      <alignment horizontal="center" vertical="top"/>
    </xf>
    <xf numFmtId="0" fontId="33" fillId="0" borderId="37" xfId="72" applyFont="1" applyBorder="1" applyAlignment="1">
      <alignment horizontal="center" vertical="center"/>
    </xf>
    <xf numFmtId="0" fontId="9" fillId="0" borderId="53" xfId="72" applyFont="1" applyBorder="1" applyAlignment="1">
      <alignment horizontal="left" vertical="top" wrapText="1"/>
    </xf>
    <xf numFmtId="0" fontId="48" fillId="0" borderId="56" xfId="72" quotePrefix="1" applyFont="1" applyBorder="1" applyAlignment="1">
      <alignment horizontal="center" vertical="top"/>
    </xf>
    <xf numFmtId="0" fontId="35" fillId="0" borderId="17" xfId="72" applyFont="1" applyBorder="1">
      <alignment vertical="center"/>
    </xf>
    <xf numFmtId="0" fontId="9" fillId="0" borderId="17" xfId="72" applyFont="1" applyBorder="1">
      <alignment vertical="center"/>
    </xf>
    <xf numFmtId="0" fontId="35" fillId="0" borderId="18" xfId="72" applyFont="1" applyBorder="1">
      <alignment vertical="center"/>
    </xf>
    <xf numFmtId="0" fontId="35" fillId="0" borderId="38" xfId="72" applyFont="1" applyBorder="1" applyAlignment="1">
      <alignment horizontal="center" vertical="center"/>
    </xf>
    <xf numFmtId="0" fontId="35" fillId="0" borderId="9" xfId="72" applyFont="1" applyBorder="1" applyAlignment="1">
      <alignment horizontal="center" vertical="center" wrapText="1"/>
    </xf>
    <xf numFmtId="0" fontId="41" fillId="0" borderId="10" xfId="3" applyFont="1" applyBorder="1" applyAlignment="1">
      <alignment horizontal="center" vertical="center" wrapText="1"/>
    </xf>
    <xf numFmtId="0" fontId="9" fillId="0" borderId="1" xfId="3" applyFont="1" applyBorder="1" applyAlignment="1">
      <alignment vertical="center" wrapText="1"/>
    </xf>
    <xf numFmtId="0" fontId="9" fillId="0" borderId="59" xfId="3" applyFont="1" applyBorder="1" applyAlignment="1">
      <alignment vertical="center" wrapText="1"/>
    </xf>
    <xf numFmtId="0" fontId="9" fillId="0" borderId="22" xfId="3" applyFont="1" applyBorder="1" applyAlignment="1">
      <alignment vertical="center" wrapText="1"/>
    </xf>
    <xf numFmtId="0" fontId="11" fillId="0" borderId="0" xfId="0" applyFont="1" applyAlignment="1">
      <alignment horizontal="left" vertical="center"/>
    </xf>
    <xf numFmtId="0" fontId="11" fillId="0" borderId="0" xfId="0" applyFont="1" applyAlignment="1">
      <alignment vertical="top" wrapText="1"/>
    </xf>
    <xf numFmtId="0" fontId="11" fillId="0" borderId="0" xfId="0" applyFont="1" applyAlignment="1">
      <alignment horizontal="center" vertical="center"/>
    </xf>
    <xf numFmtId="0" fontId="36" fillId="0" borderId="0" xfId="72" applyFont="1">
      <alignment vertical="center"/>
    </xf>
    <xf numFmtId="0" fontId="9" fillId="0" borderId="26" xfId="3" applyFont="1" applyBorder="1" applyAlignment="1">
      <alignment vertical="center" wrapText="1"/>
    </xf>
    <xf numFmtId="0" fontId="9" fillId="0" borderId="27" xfId="3" applyFont="1" applyBorder="1" applyAlignment="1">
      <alignment vertical="center" wrapText="1"/>
    </xf>
    <xf numFmtId="0" fontId="9" fillId="0" borderId="29" xfId="3" applyFont="1" applyBorder="1" applyAlignment="1">
      <alignment vertical="center" wrapText="1"/>
    </xf>
    <xf numFmtId="0" fontId="9" fillId="0" borderId="0" xfId="72" applyFont="1" applyAlignment="1">
      <alignment vertical="top" wrapText="1"/>
    </xf>
    <xf numFmtId="0" fontId="7" fillId="0" borderId="0" xfId="72" applyAlignment="1">
      <alignment vertical="top" wrapText="1"/>
    </xf>
    <xf numFmtId="0" fontId="9" fillId="0" borderId="0" xfId="72" applyFont="1" applyAlignment="1">
      <alignment horizontal="right" vertical="top"/>
    </xf>
    <xf numFmtId="0" fontId="9" fillId="0" borderId="38" xfId="72" quotePrefix="1" applyFont="1" applyBorder="1" applyAlignment="1" applyProtection="1">
      <alignment horizontal="center" vertical="top"/>
      <protection locked="0"/>
    </xf>
    <xf numFmtId="0" fontId="9" fillId="31" borderId="12" xfId="72" applyFont="1" applyFill="1" applyBorder="1" applyAlignment="1" applyProtection="1">
      <alignment horizontal="justify" vertical="top" wrapText="1"/>
      <protection locked="0"/>
    </xf>
    <xf numFmtId="0" fontId="9" fillId="0" borderId="68" xfId="72" quotePrefix="1" applyFont="1" applyBorder="1" applyAlignment="1" applyProtection="1">
      <alignment horizontal="center" vertical="top"/>
      <protection locked="0"/>
    </xf>
    <xf numFmtId="0" fontId="35" fillId="31" borderId="49" xfId="72" applyFont="1" applyFill="1" applyBorder="1" applyAlignment="1" applyProtection="1">
      <alignment horizontal="left" vertical="center" wrapText="1"/>
      <protection locked="0"/>
    </xf>
    <xf numFmtId="0" fontId="46" fillId="3" borderId="49" xfId="3" applyFont="1" applyFill="1" applyBorder="1" applyAlignment="1" applyProtection="1">
      <alignment horizontal="center" vertical="center" wrapText="1"/>
      <protection locked="0"/>
    </xf>
    <xf numFmtId="0" fontId="35" fillId="31" borderId="53" xfId="72" applyFont="1" applyFill="1" applyBorder="1" applyAlignment="1" applyProtection="1">
      <alignment horizontal="left" vertical="center" wrapText="1"/>
      <protection locked="0"/>
    </xf>
    <xf numFmtId="0" fontId="46" fillId="3" borderId="53" xfId="3" applyFont="1" applyFill="1" applyBorder="1" applyAlignment="1" applyProtection="1">
      <alignment horizontal="center" vertical="center" wrapText="1"/>
      <protection locked="0"/>
    </xf>
    <xf numFmtId="0" fontId="9" fillId="31" borderId="49" xfId="3" applyFont="1" applyFill="1" applyBorder="1" applyAlignment="1" applyProtection="1">
      <alignment vertical="center" wrapText="1"/>
      <protection locked="0"/>
    </xf>
    <xf numFmtId="0" fontId="9" fillId="31" borderId="12" xfId="3" applyFont="1" applyFill="1" applyBorder="1" applyAlignment="1" applyProtection="1">
      <alignment vertical="center" wrapText="1"/>
      <protection locked="0"/>
    </xf>
    <xf numFmtId="0" fontId="9" fillId="31" borderId="53" xfId="3" applyFont="1" applyFill="1" applyBorder="1" applyAlignment="1" applyProtection="1">
      <alignment vertical="center" wrapText="1"/>
      <protection locked="0"/>
    </xf>
    <xf numFmtId="0" fontId="32" fillId="0" borderId="24" xfId="72" applyFont="1" applyBorder="1">
      <alignment vertical="center"/>
    </xf>
    <xf numFmtId="0" fontId="46" fillId="0" borderId="24" xfId="72" applyFont="1" applyBorder="1">
      <alignment vertical="center"/>
    </xf>
    <xf numFmtId="0" fontId="48" fillId="0" borderId="37" xfId="72" applyFont="1" applyBorder="1" applyAlignment="1">
      <alignment horizontal="center"/>
    </xf>
    <xf numFmtId="0" fontId="9" fillId="0" borderId="38" xfId="72" quotePrefix="1" applyFont="1" applyBorder="1" applyAlignment="1">
      <alignment horizontal="center" vertical="center"/>
    </xf>
    <xf numFmtId="0" fontId="9" fillId="0" borderId="12" xfId="0" applyFont="1" applyBorder="1" applyAlignment="1">
      <alignment horizontal="left" vertical="top" wrapText="1"/>
    </xf>
    <xf numFmtId="0" fontId="55" fillId="0" borderId="38" xfId="72" quotePrefix="1" applyFont="1" applyBorder="1" applyAlignment="1">
      <alignment horizontal="center" vertical="top"/>
    </xf>
    <xf numFmtId="0" fontId="9" fillId="0" borderId="12" xfId="0" applyFont="1" applyBorder="1" applyAlignment="1">
      <alignment horizontal="justify" vertical="top" wrapText="1"/>
    </xf>
    <xf numFmtId="0" fontId="9" fillId="0" borderId="27" xfId="0" applyFont="1" applyBorder="1" applyAlignment="1">
      <alignment horizontal="left" vertical="top" wrapText="1"/>
    </xf>
    <xf numFmtId="0" fontId="9" fillId="0" borderId="39" xfId="72" quotePrefix="1" applyFont="1" applyBorder="1" applyAlignment="1">
      <alignment horizontal="center" vertical="center"/>
    </xf>
    <xf numFmtId="0" fontId="9" fillId="0" borderId="38" xfId="72" quotePrefix="1" applyFont="1" applyBorder="1" applyAlignment="1">
      <alignment horizontal="center" vertical="top" wrapText="1"/>
    </xf>
    <xf numFmtId="0" fontId="9" fillId="0" borderId="68" xfId="72" quotePrefix="1" applyFont="1" applyBorder="1" applyAlignment="1">
      <alignment horizontal="center" vertical="center"/>
    </xf>
    <xf numFmtId="0" fontId="48" fillId="0" borderId="37" xfId="72" quotePrefix="1" applyFont="1" applyBorder="1" applyAlignment="1">
      <alignment horizontal="center" vertical="top"/>
    </xf>
    <xf numFmtId="0" fontId="41" fillId="0" borderId="12" xfId="3" applyFont="1" applyBorder="1" applyAlignment="1">
      <alignment horizontal="center" vertical="center" wrapText="1"/>
    </xf>
    <xf numFmtId="0" fontId="11" fillId="0" borderId="0" xfId="0" applyFont="1" applyAlignment="1">
      <alignment horizontal="left" vertical="center" wrapText="1"/>
    </xf>
    <xf numFmtId="0" fontId="9" fillId="0" borderId="9" xfId="3" applyFont="1" applyBorder="1" applyAlignment="1">
      <alignment vertical="center" wrapText="1"/>
    </xf>
    <xf numFmtId="0" fontId="9" fillId="0" borderId="10" xfId="3" applyFont="1" applyBorder="1" applyAlignment="1">
      <alignment vertical="center" wrapText="1"/>
    </xf>
    <xf numFmtId="0" fontId="9" fillId="0" borderId="21" xfId="3" applyFont="1" applyBorder="1" applyAlignment="1">
      <alignment vertical="center" wrapText="1"/>
    </xf>
    <xf numFmtId="0" fontId="46" fillId="3" borderId="12" xfId="3" applyFont="1" applyFill="1" applyBorder="1" applyAlignment="1" applyProtection="1">
      <alignment horizontal="center" vertical="center" wrapText="1"/>
      <protection locked="0"/>
    </xf>
    <xf numFmtId="0" fontId="63" fillId="0" borderId="0" xfId="72" applyFont="1" applyAlignment="1">
      <alignment horizontal="center" vertical="center"/>
    </xf>
    <xf numFmtId="0" fontId="41" fillId="0" borderId="49" xfId="71" applyFont="1" applyBorder="1" applyAlignment="1">
      <alignment horizontal="center" vertical="top" textRotation="255" wrapText="1"/>
    </xf>
    <xf numFmtId="0" fontId="41" fillId="0" borderId="50" xfId="71" applyFont="1" applyBorder="1" applyAlignment="1">
      <alignment horizontal="center" vertical="top" textRotation="255" wrapText="1"/>
    </xf>
    <xf numFmtId="0" fontId="41" fillId="0" borderId="12" xfId="0" applyFont="1" applyBorder="1" applyAlignment="1">
      <alignment horizontal="center" vertical="center" wrapText="1"/>
    </xf>
    <xf numFmtId="0" fontId="41" fillId="0" borderId="12" xfId="0" applyFont="1" applyBorder="1" applyAlignment="1">
      <alignment horizontal="center" vertical="center"/>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41" fillId="0" borderId="9" xfId="0" applyFont="1" applyBorder="1" applyAlignment="1">
      <alignment horizontal="center" vertical="center" wrapText="1"/>
    </xf>
    <xf numFmtId="0" fontId="41" fillId="32" borderId="12" xfId="71" applyFont="1" applyFill="1" applyBorder="1" applyAlignment="1">
      <alignment horizontal="center" vertical="top" textRotation="255"/>
    </xf>
    <xf numFmtId="176" fontId="42" fillId="32" borderId="6" xfId="71" applyNumberFormat="1" applyFont="1" applyFill="1" applyBorder="1" applyAlignment="1">
      <alignment horizontal="center" vertical="center" wrapText="1"/>
    </xf>
    <xf numFmtId="176" fontId="42" fillId="32" borderId="7" xfId="71" applyNumberFormat="1" applyFont="1" applyFill="1" applyBorder="1" applyAlignment="1">
      <alignment horizontal="center" vertical="center" wrapText="1"/>
    </xf>
    <xf numFmtId="176" fontId="42" fillId="32" borderId="8" xfId="71" applyNumberFormat="1" applyFont="1" applyFill="1" applyBorder="1" applyAlignment="1">
      <alignment horizontal="center" vertical="center" wrapText="1"/>
    </xf>
    <xf numFmtId="176" fontId="43" fillId="32" borderId="49" xfId="71" applyNumberFormat="1" applyFont="1" applyFill="1" applyBorder="1" applyAlignment="1">
      <alignment horizontal="center" vertical="top" textRotation="255"/>
    </xf>
    <xf numFmtId="176" fontId="43" fillId="32" borderId="50" xfId="71" applyNumberFormat="1" applyFont="1" applyFill="1" applyBorder="1" applyAlignment="1">
      <alignment horizontal="center" vertical="top" textRotation="255"/>
    </xf>
    <xf numFmtId="0" fontId="41" fillId="3" borderId="9"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44" fillId="0" borderId="9" xfId="71" applyFont="1" applyBorder="1" applyAlignment="1">
      <alignment horizontal="center" vertical="center"/>
    </xf>
    <xf numFmtId="0" fontId="44" fillId="0" borderId="10" xfId="71" applyFont="1" applyBorder="1" applyAlignment="1">
      <alignment horizontal="center" vertical="center"/>
    </xf>
    <xf numFmtId="0" fontId="44" fillId="0" borderId="11" xfId="71" applyFont="1" applyBorder="1" applyAlignment="1">
      <alignment horizontal="center" vertical="center"/>
    </xf>
    <xf numFmtId="176" fontId="41" fillId="6" borderId="9" xfId="71" applyNumberFormat="1" applyFont="1" applyFill="1" applyBorder="1" applyAlignment="1">
      <alignment horizontal="center" vertical="center"/>
    </xf>
    <xf numFmtId="176" fontId="41" fillId="6" borderId="10" xfId="71" applyNumberFormat="1" applyFont="1" applyFill="1" applyBorder="1" applyAlignment="1">
      <alignment horizontal="center" vertical="center"/>
    </xf>
    <xf numFmtId="176" fontId="41" fillId="6" borderId="11" xfId="71" applyNumberFormat="1" applyFont="1" applyFill="1" applyBorder="1" applyAlignment="1">
      <alignment horizontal="center" vertical="center"/>
    </xf>
    <xf numFmtId="176" fontId="41" fillId="37" borderId="49" xfId="71" applyNumberFormat="1" applyFont="1" applyFill="1" applyBorder="1" applyAlignment="1">
      <alignment horizontal="center" vertical="top" textRotation="255"/>
    </xf>
    <xf numFmtId="176" fontId="41" fillId="37" borderId="50" xfId="71" applyNumberFormat="1" applyFont="1" applyFill="1" applyBorder="1" applyAlignment="1">
      <alignment horizontal="center" vertical="top" textRotation="255"/>
    </xf>
    <xf numFmtId="0" fontId="41" fillId="0" borderId="63" xfId="71" applyFont="1" applyBorder="1" applyAlignment="1">
      <alignment horizontal="center" vertical="top" textRotation="255" wrapText="1"/>
    </xf>
    <xf numFmtId="0" fontId="41" fillId="0" borderId="66" xfId="71" applyFont="1" applyBorder="1" applyAlignment="1">
      <alignment horizontal="center" vertical="top" textRotation="255"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176" fontId="42" fillId="0" borderId="49" xfId="71" applyNumberFormat="1" applyFont="1" applyBorder="1" applyAlignment="1">
      <alignment horizontal="center" vertical="top" textRotation="255"/>
    </xf>
    <xf numFmtId="176" fontId="42" fillId="0" borderId="50" xfId="71" applyNumberFormat="1" applyFont="1" applyBorder="1" applyAlignment="1">
      <alignment horizontal="center" vertical="top" textRotation="255"/>
    </xf>
    <xf numFmtId="176" fontId="42" fillId="0" borderId="61" xfId="71" applyNumberFormat="1" applyFont="1" applyBorder="1" applyAlignment="1">
      <alignment horizontal="center" vertical="top" textRotation="255"/>
    </xf>
    <xf numFmtId="176" fontId="42" fillId="0" borderId="64" xfId="71" applyNumberFormat="1" applyFont="1" applyBorder="1" applyAlignment="1">
      <alignment horizontal="center" vertical="top" textRotation="255"/>
    </xf>
    <xf numFmtId="0" fontId="42" fillId="0" borderId="62" xfId="71" applyFont="1" applyBorder="1" applyAlignment="1">
      <alignment horizontal="center" vertical="top" textRotation="255"/>
    </xf>
    <xf numFmtId="0" fontId="42" fillId="0" borderId="65" xfId="71" applyFont="1" applyBorder="1" applyAlignment="1">
      <alignment horizontal="center" vertical="top" textRotation="255"/>
    </xf>
    <xf numFmtId="0" fontId="41" fillId="36" borderId="49" xfId="71" applyFont="1" applyFill="1" applyBorder="1" applyAlignment="1">
      <alignment horizontal="center" vertical="top" textRotation="255"/>
    </xf>
    <xf numFmtId="0" fontId="41" fillId="36" borderId="50" xfId="71" applyFont="1" applyFill="1" applyBorder="1" applyAlignment="1">
      <alignment horizontal="center" vertical="top" textRotation="255"/>
    </xf>
    <xf numFmtId="0" fontId="41" fillId="36" borderId="9" xfId="0" applyFont="1" applyFill="1" applyBorder="1" applyAlignment="1">
      <alignment horizontal="center" vertical="center"/>
    </xf>
    <xf numFmtId="0" fontId="41" fillId="36" borderId="10" xfId="0" applyFont="1" applyFill="1" applyBorder="1" applyAlignment="1">
      <alignment horizontal="center" vertical="center"/>
    </xf>
    <xf numFmtId="0" fontId="41" fillId="36" borderId="11" xfId="0" applyFont="1" applyFill="1" applyBorder="1" applyAlignment="1">
      <alignment horizontal="center" vertical="center"/>
    </xf>
    <xf numFmtId="176" fontId="41" fillId="6" borderId="9" xfId="0" applyNumberFormat="1" applyFont="1" applyFill="1" applyBorder="1" applyAlignment="1">
      <alignment horizontal="center" vertical="center"/>
    </xf>
    <xf numFmtId="176" fontId="41" fillId="6" borderId="10" xfId="0" applyNumberFormat="1" applyFont="1" applyFill="1" applyBorder="1" applyAlignment="1">
      <alignment horizontal="center" vertical="center"/>
    </xf>
    <xf numFmtId="176" fontId="41" fillId="6" borderId="11" xfId="0" applyNumberFormat="1" applyFont="1" applyFill="1" applyBorder="1" applyAlignment="1">
      <alignment horizontal="center" vertical="center"/>
    </xf>
    <xf numFmtId="176" fontId="41" fillId="37" borderId="12" xfId="0" applyNumberFormat="1" applyFont="1" applyFill="1" applyBorder="1" applyAlignment="1">
      <alignment horizontal="center" vertical="center"/>
    </xf>
    <xf numFmtId="0" fontId="41" fillId="37" borderId="12" xfId="0" applyFont="1" applyFill="1" applyBorder="1" applyAlignment="1">
      <alignment horizontal="center" vertical="center"/>
    </xf>
    <xf numFmtId="0" fontId="41" fillId="38" borderId="9" xfId="0" applyFont="1" applyFill="1" applyBorder="1" applyAlignment="1">
      <alignment horizontal="center" vertical="center" wrapText="1"/>
    </xf>
    <xf numFmtId="0" fontId="41" fillId="38" borderId="10" xfId="0" applyFont="1" applyFill="1" applyBorder="1" applyAlignment="1">
      <alignment horizontal="center" vertical="center" wrapText="1"/>
    </xf>
    <xf numFmtId="0" fontId="41" fillId="38" borderId="11" xfId="0" applyFont="1" applyFill="1" applyBorder="1" applyAlignment="1">
      <alignment horizontal="center" vertical="center" wrapText="1"/>
    </xf>
    <xf numFmtId="0" fontId="42" fillId="34" borderId="49" xfId="71" applyFont="1" applyFill="1" applyBorder="1" applyAlignment="1">
      <alignment horizontal="center" vertical="top" textRotation="255"/>
    </xf>
    <xf numFmtId="0" fontId="42" fillId="34" borderId="50" xfId="71" applyFont="1" applyFill="1" applyBorder="1" applyAlignment="1">
      <alignment horizontal="center" vertical="top" textRotation="255"/>
    </xf>
    <xf numFmtId="0" fontId="41" fillId="34" borderId="49" xfId="71" applyFont="1" applyFill="1" applyBorder="1" applyAlignment="1">
      <alignment horizontal="center" vertical="top" textRotation="255"/>
    </xf>
    <xf numFmtId="0" fontId="41" fillId="34" borderId="50" xfId="71" applyFont="1" applyFill="1" applyBorder="1" applyAlignment="1">
      <alignment horizontal="center" vertical="top" textRotation="255"/>
    </xf>
    <xf numFmtId="176" fontId="42" fillId="35" borderId="49" xfId="71" applyNumberFormat="1" applyFont="1" applyFill="1" applyBorder="1" applyAlignment="1">
      <alignment horizontal="center" vertical="top" textRotation="255"/>
    </xf>
    <xf numFmtId="176" fontId="42" fillId="35" borderId="50" xfId="71" applyNumberFormat="1" applyFont="1" applyFill="1" applyBorder="1" applyAlignment="1">
      <alignment horizontal="center" vertical="top" textRotation="255"/>
    </xf>
    <xf numFmtId="0" fontId="41" fillId="33" borderId="9" xfId="0" applyFont="1" applyFill="1" applyBorder="1" applyAlignment="1">
      <alignment horizontal="center" vertical="center"/>
    </xf>
    <xf numFmtId="0" fontId="41" fillId="33" borderId="10" xfId="0" applyFont="1" applyFill="1" applyBorder="1" applyAlignment="1">
      <alignment horizontal="center" vertical="center"/>
    </xf>
    <xf numFmtId="0" fontId="41" fillId="33" borderId="11" xfId="0" applyFont="1" applyFill="1" applyBorder="1" applyAlignment="1">
      <alignment horizontal="center" vertical="center"/>
    </xf>
    <xf numFmtId="0" fontId="41" fillId="34" borderId="9" xfId="0" applyFont="1" applyFill="1" applyBorder="1" applyAlignment="1">
      <alignment horizontal="center" vertical="center"/>
    </xf>
    <xf numFmtId="0" fontId="41" fillId="34" borderId="10" xfId="0" applyFont="1" applyFill="1" applyBorder="1" applyAlignment="1">
      <alignment horizontal="center" vertical="center"/>
    </xf>
    <xf numFmtId="0" fontId="41" fillId="34" borderId="11" xfId="0" applyFont="1" applyFill="1" applyBorder="1" applyAlignment="1">
      <alignment horizontal="center" vertical="center"/>
    </xf>
    <xf numFmtId="0" fontId="41" fillId="35" borderId="12" xfId="0" applyFont="1" applyFill="1" applyBorder="1" applyAlignment="1">
      <alignment horizontal="center" vertical="center"/>
    </xf>
    <xf numFmtId="176" fontId="43" fillId="32" borderId="51" xfId="71" applyNumberFormat="1" applyFont="1" applyFill="1" applyBorder="1" applyAlignment="1">
      <alignment horizontal="center" vertical="top" textRotation="255" wrapText="1"/>
    </xf>
    <xf numFmtId="176" fontId="43" fillId="32" borderId="50" xfId="71" applyNumberFormat="1" applyFont="1" applyFill="1" applyBorder="1" applyAlignment="1">
      <alignment horizontal="center" vertical="top" textRotation="255" wrapText="1"/>
    </xf>
    <xf numFmtId="176" fontId="41" fillId="32" borderId="5" xfId="71" applyNumberFormat="1" applyFont="1" applyFill="1" applyBorder="1" applyAlignment="1">
      <alignment horizontal="center" vertical="top" textRotation="255"/>
    </xf>
    <xf numFmtId="176" fontId="41" fillId="32" borderId="8" xfId="71" applyNumberFormat="1" applyFont="1" applyFill="1" applyBorder="1" applyAlignment="1">
      <alignment horizontal="center" vertical="top" textRotation="255"/>
    </xf>
    <xf numFmtId="176" fontId="41" fillId="32" borderId="51" xfId="71" applyNumberFormat="1" applyFont="1" applyFill="1" applyBorder="1" applyAlignment="1">
      <alignment horizontal="center" vertical="top" textRotation="255"/>
    </xf>
    <xf numFmtId="176" fontId="41" fillId="32" borderId="50" xfId="71" applyNumberFormat="1" applyFont="1" applyFill="1" applyBorder="1" applyAlignment="1">
      <alignment horizontal="center" vertical="top" textRotation="255"/>
    </xf>
    <xf numFmtId="0" fontId="42" fillId="33" borderId="49" xfId="71" applyFont="1" applyFill="1" applyBorder="1" applyAlignment="1">
      <alignment horizontal="center" vertical="top" textRotation="255"/>
    </xf>
    <xf numFmtId="0" fontId="42" fillId="33" borderId="50" xfId="71" applyFont="1" applyFill="1" applyBorder="1" applyAlignment="1">
      <alignment horizontal="center" vertical="top" textRotation="255"/>
    </xf>
    <xf numFmtId="0" fontId="41" fillId="33" borderId="49" xfId="71" applyFont="1" applyFill="1" applyBorder="1" applyAlignment="1">
      <alignment horizontal="center" vertical="top" textRotation="255"/>
    </xf>
    <xf numFmtId="0" fontId="41" fillId="33" borderId="50" xfId="71" applyFont="1" applyFill="1" applyBorder="1" applyAlignment="1">
      <alignment horizontal="center" vertical="top" textRotation="255"/>
    </xf>
    <xf numFmtId="176" fontId="0" fillId="0" borderId="9" xfId="0" applyNumberFormat="1" applyBorder="1">
      <alignment vertical="center"/>
    </xf>
    <xf numFmtId="176" fontId="0" fillId="0" borderId="10" xfId="0" applyNumberFormat="1" applyBorder="1">
      <alignment vertical="center"/>
    </xf>
    <xf numFmtId="176" fontId="0" fillId="0" borderId="11" xfId="0" applyNumberFormat="1" applyBorder="1">
      <alignment vertical="center"/>
    </xf>
    <xf numFmtId="180" fontId="0" fillId="0" borderId="59" xfId="0" applyNumberFormat="1" applyBorder="1">
      <alignment vertical="center"/>
    </xf>
    <xf numFmtId="0" fontId="40" fillId="0" borderId="0" xfId="0" applyFont="1" applyAlignment="1">
      <alignment horizontal="right" vertical="center"/>
    </xf>
    <xf numFmtId="0" fontId="40" fillId="31" borderId="0" xfId="0" applyFont="1" applyFill="1" applyAlignment="1" applyProtection="1">
      <alignment horizontal="right" vertical="center"/>
      <protection locked="0"/>
    </xf>
    <xf numFmtId="49" fontId="40" fillId="31" borderId="0" xfId="0" applyNumberFormat="1" applyFont="1" applyFill="1" applyAlignment="1" applyProtection="1">
      <alignment horizontal="left" vertical="center" shrinkToFit="1"/>
      <protection locked="0"/>
    </xf>
    <xf numFmtId="0" fontId="2" fillId="0" borderId="7" xfId="0" applyFont="1" applyBorder="1" applyAlignment="1">
      <alignment horizontal="center" vertical="center"/>
    </xf>
    <xf numFmtId="0" fontId="2" fillId="0" borderId="59" xfId="0" applyFont="1" applyBorder="1" applyAlignment="1">
      <alignment horizontal="center" vertical="center"/>
    </xf>
    <xf numFmtId="0" fontId="2" fillId="0" borderId="0" xfId="0" applyFont="1" applyAlignment="1">
      <alignment horizontal="left" vertical="center"/>
    </xf>
    <xf numFmtId="0" fontId="40" fillId="31" borderId="0" xfId="0" applyFont="1" applyFill="1" applyAlignment="1" applyProtection="1">
      <alignment horizontal="left" vertical="center" shrinkToFit="1"/>
      <protection locked="0"/>
    </xf>
    <xf numFmtId="0" fontId="2" fillId="0" borderId="0" xfId="0" applyFont="1" applyAlignment="1">
      <alignment horizontal="center" vertical="center"/>
    </xf>
    <xf numFmtId="0" fontId="2" fillId="4" borderId="0" xfId="0" applyFont="1" applyFill="1" applyAlignment="1" applyProtection="1">
      <alignment horizontal="center" vertical="center" shrinkToFit="1"/>
      <protection locked="0"/>
    </xf>
    <xf numFmtId="0" fontId="39" fillId="0" borderId="0" xfId="0" applyFont="1" applyAlignment="1">
      <alignment horizontal="center" vertical="center"/>
    </xf>
    <xf numFmtId="0" fontId="2" fillId="0" borderId="0" xfId="0" applyFont="1" applyAlignment="1">
      <alignment horizontal="left" vertical="center" wrapText="1"/>
    </xf>
    <xf numFmtId="176" fontId="15" fillId="0" borderId="9"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9" xfId="0" applyFont="1" applyBorder="1" applyAlignment="1">
      <alignment horizontal="center" vertical="center"/>
    </xf>
    <xf numFmtId="0" fontId="12" fillId="0" borderId="0" xfId="0" applyFont="1" applyAlignment="1">
      <alignment horizontal="center" vertical="center"/>
    </xf>
    <xf numFmtId="0" fontId="62" fillId="0" borderId="4" xfId="0" applyFont="1" applyBorder="1" applyAlignment="1">
      <alignment horizontal="center" vertical="center" wrapText="1"/>
    </xf>
    <xf numFmtId="0" fontId="62" fillId="0" borderId="0" xfId="0" applyFont="1" applyAlignment="1">
      <alignment horizontal="center" vertical="center" wrapText="1"/>
    </xf>
    <xf numFmtId="0" fontId="62" fillId="0" borderId="5" xfId="0" applyFont="1" applyBorder="1" applyAlignment="1">
      <alignment horizontal="center" vertical="center" wrapText="1"/>
    </xf>
    <xf numFmtId="0" fontId="12" fillId="0" borderId="0" xfId="0" applyFont="1" applyAlignment="1">
      <alignment horizontal="right" vertical="center"/>
    </xf>
    <xf numFmtId="0" fontId="2" fillId="31" borderId="0" xfId="0" applyFont="1" applyFill="1" applyAlignment="1" applyProtection="1">
      <alignment horizontal="left" vertical="center" shrinkToFit="1"/>
      <protection locked="0"/>
    </xf>
    <xf numFmtId="0" fontId="53" fillId="0" borderId="78" xfId="0" applyFont="1" applyBorder="1" applyAlignment="1">
      <alignment horizontal="left" vertical="top" wrapText="1"/>
    </xf>
    <xf numFmtId="0" fontId="53" fillId="0" borderId="69" xfId="0" applyFont="1" applyBorder="1" applyAlignment="1">
      <alignment horizontal="left" vertical="top" wrapText="1"/>
    </xf>
    <xf numFmtId="0" fontId="53" fillId="0" borderId="82" xfId="0" applyFont="1" applyBorder="1" applyAlignment="1">
      <alignment horizontal="left" vertical="top" wrapText="1"/>
    </xf>
    <xf numFmtId="0" fontId="53" fillId="0" borderId="74" xfId="0" applyFont="1" applyBorder="1" applyAlignment="1">
      <alignment horizontal="left" vertical="top" wrapText="1"/>
    </xf>
    <xf numFmtId="0" fontId="53" fillId="0" borderId="0" xfId="0" applyFont="1" applyAlignment="1">
      <alignment horizontal="left" vertical="top" wrapText="1"/>
    </xf>
    <xf numFmtId="0" fontId="53" fillId="0" borderId="75" xfId="0" applyFont="1" applyBorder="1" applyAlignment="1">
      <alignment horizontal="left" vertical="top" wrapText="1"/>
    </xf>
    <xf numFmtId="0" fontId="53" fillId="0" borderId="79" xfId="0" applyFont="1" applyBorder="1" applyAlignment="1">
      <alignment horizontal="left" vertical="top" wrapText="1"/>
    </xf>
    <xf numFmtId="0" fontId="53" fillId="0" borderId="80" xfId="0" applyFont="1" applyBorder="1" applyAlignment="1">
      <alignment horizontal="left" vertical="top" wrapText="1"/>
    </xf>
    <xf numFmtId="0" fontId="53" fillId="0" borderId="81" xfId="0" applyFont="1" applyBorder="1" applyAlignment="1">
      <alignment horizontal="left" vertical="top" wrapText="1"/>
    </xf>
    <xf numFmtId="0" fontId="52" fillId="0" borderId="9" xfId="0" applyFont="1" applyBorder="1" applyAlignment="1">
      <alignment horizontal="center" vertical="center" wrapText="1"/>
    </xf>
    <xf numFmtId="0" fontId="52" fillId="0" borderId="10" xfId="0" applyFont="1" applyBorder="1" applyAlignment="1">
      <alignment horizontal="center" vertical="center"/>
    </xf>
    <xf numFmtId="0" fontId="52" fillId="0" borderId="11" xfId="0" applyFont="1" applyBorder="1" applyAlignment="1">
      <alignment horizontal="center" vertical="center"/>
    </xf>
    <xf numFmtId="0" fontId="52" fillId="0" borderId="9" xfId="0" applyFont="1" applyBorder="1" applyAlignment="1">
      <alignment horizontal="center" vertical="center"/>
    </xf>
    <xf numFmtId="0" fontId="2" fillId="4" borderId="0" xfId="0" applyFont="1" applyFill="1" applyAlignment="1" applyProtection="1">
      <alignment horizontal="left" vertical="center" shrinkToFit="1"/>
      <protection locked="0"/>
    </xf>
    <xf numFmtId="0" fontId="2" fillId="4" borderId="7" xfId="0" applyFont="1" applyFill="1" applyBorder="1" applyAlignment="1" applyProtection="1">
      <alignment horizontal="left" vertical="center" shrinkToFit="1"/>
      <protection locked="0"/>
    </xf>
    <xf numFmtId="0" fontId="2" fillId="4" borderId="0" xfId="0" applyFont="1" applyFill="1" applyAlignment="1" applyProtection="1">
      <alignment horizontal="left" vertical="center" wrapText="1" shrinkToFit="1"/>
      <protection locked="0"/>
    </xf>
    <xf numFmtId="49" fontId="2" fillId="4" borderId="0" xfId="0" applyNumberFormat="1" applyFont="1" applyFill="1" applyAlignment="1" applyProtection="1">
      <alignment horizontal="center" vertical="center" shrinkToFit="1"/>
      <protection locked="0"/>
    </xf>
    <xf numFmtId="176" fontId="2" fillId="4" borderId="0" xfId="0" applyNumberFormat="1" applyFont="1" applyFill="1" applyAlignment="1" applyProtection="1">
      <alignment horizontal="center" vertical="center"/>
      <protection locked="0"/>
    </xf>
    <xf numFmtId="0" fontId="5" fillId="0" borderId="0" xfId="0" applyFont="1" applyAlignment="1">
      <alignment horizontal="right" vertical="center"/>
    </xf>
    <xf numFmtId="38" fontId="2" fillId="4" borderId="0" xfId="70" applyFont="1" applyFill="1" applyBorder="1" applyAlignment="1" applyProtection="1">
      <alignment horizontal="center" vertical="center" shrinkToFit="1"/>
      <protection locked="0"/>
    </xf>
    <xf numFmtId="0" fontId="2" fillId="0" borderId="0" xfId="0" applyFont="1">
      <alignment vertical="center"/>
    </xf>
    <xf numFmtId="0" fontId="2" fillId="3" borderId="0" xfId="0" applyFont="1" applyFill="1" applyAlignment="1" applyProtection="1">
      <alignment horizontal="center" vertical="center" shrinkToFit="1"/>
      <protection locked="0"/>
    </xf>
    <xf numFmtId="49" fontId="2" fillId="4" borderId="0" xfId="0" applyNumberFormat="1" applyFont="1" applyFill="1" applyAlignment="1" applyProtection="1">
      <alignment horizontal="left" vertical="center" shrinkToFit="1"/>
      <protection locked="0"/>
    </xf>
    <xf numFmtId="0" fontId="32" fillId="0" borderId="0" xfId="0" applyFont="1" applyAlignment="1">
      <alignment horizontal="center" vertical="center"/>
    </xf>
    <xf numFmtId="0" fontId="32" fillId="31" borderId="0" xfId="0" applyFont="1" applyFill="1" applyAlignment="1" applyProtection="1">
      <alignment horizontal="right" vertical="center"/>
      <protection locked="0"/>
    </xf>
    <xf numFmtId="0" fontId="59" fillId="4" borderId="0" xfId="0" applyFont="1" applyFill="1" applyAlignment="1">
      <alignment horizontal="center" vertical="center" shrinkToFit="1"/>
    </xf>
    <xf numFmtId="0" fontId="59" fillId="0" borderId="0" xfId="0" applyFont="1" applyAlignment="1">
      <alignment horizontal="center" vertical="center"/>
    </xf>
    <xf numFmtId="0" fontId="2" fillId="4" borderId="0" xfId="0" applyFont="1" applyFill="1" applyAlignment="1" applyProtection="1">
      <alignment horizontal="center" vertical="top" wrapText="1"/>
      <protection locked="0"/>
    </xf>
    <xf numFmtId="0" fontId="40" fillId="31" borderId="0" xfId="0" applyFont="1" applyFill="1" applyAlignment="1" applyProtection="1">
      <alignment horizontal="left" vertical="center"/>
      <protection locked="0"/>
    </xf>
    <xf numFmtId="176" fontId="0" fillId="0" borderId="0" xfId="0" applyNumberFormat="1">
      <alignment vertical="center"/>
    </xf>
    <xf numFmtId="0" fontId="0" fillId="0" borderId="0" xfId="0">
      <alignment vertical="center"/>
    </xf>
    <xf numFmtId="0" fontId="2" fillId="0" borderId="0" xfId="0" applyFont="1" applyAlignment="1">
      <alignment horizontal="left" vertical="top" wrapText="1"/>
    </xf>
    <xf numFmtId="0" fontId="40" fillId="0" borderId="12" xfId="0" applyFont="1" applyBorder="1" applyAlignment="1">
      <alignment horizontal="center" vertical="center" wrapText="1"/>
    </xf>
    <xf numFmtId="0" fontId="40" fillId="31" borderId="12" xfId="0" applyFont="1" applyFill="1" applyBorder="1" applyAlignment="1" applyProtection="1">
      <alignment horizontal="center" vertical="center" wrapText="1"/>
      <protection locked="0"/>
    </xf>
    <xf numFmtId="0" fontId="40" fillId="31" borderId="12" xfId="0" applyFont="1" applyFill="1" applyBorder="1" applyAlignment="1" applyProtection="1">
      <alignment horizontal="left" vertical="center" wrapText="1"/>
      <protection locked="0"/>
    </xf>
    <xf numFmtId="0" fontId="40" fillId="31" borderId="12" xfId="0" applyFont="1" applyFill="1" applyBorder="1" applyAlignment="1" applyProtection="1">
      <alignment horizontal="left" vertical="top" wrapText="1"/>
      <protection locked="0"/>
    </xf>
    <xf numFmtId="0" fontId="40" fillId="31" borderId="1" xfId="0" applyFont="1" applyFill="1" applyBorder="1" applyAlignment="1" applyProtection="1">
      <alignment horizontal="center" vertical="center" wrapText="1"/>
      <protection locked="0"/>
    </xf>
    <xf numFmtId="0" fontId="40" fillId="31" borderId="59" xfId="0" applyFont="1" applyFill="1" applyBorder="1" applyAlignment="1" applyProtection="1">
      <alignment horizontal="center" vertical="center" wrapText="1"/>
      <protection locked="0"/>
    </xf>
    <xf numFmtId="0" fontId="40" fillId="31" borderId="60" xfId="0" applyFont="1" applyFill="1" applyBorder="1" applyAlignment="1" applyProtection="1">
      <alignment horizontal="center" vertical="center" wrapText="1"/>
      <protection locked="0"/>
    </xf>
    <xf numFmtId="0" fontId="40" fillId="31" borderId="4" xfId="0" applyFont="1" applyFill="1" applyBorder="1" applyAlignment="1" applyProtection="1">
      <alignment horizontal="center" vertical="center" wrapText="1"/>
      <protection locked="0"/>
    </xf>
    <xf numFmtId="0" fontId="40" fillId="31" borderId="0" xfId="0" applyFont="1" applyFill="1" applyAlignment="1" applyProtection="1">
      <alignment horizontal="center" vertical="center" wrapText="1"/>
      <protection locked="0"/>
    </xf>
    <xf numFmtId="0" fontId="40" fillId="31" borderId="5" xfId="0" applyFont="1" applyFill="1" applyBorder="1" applyAlignment="1" applyProtection="1">
      <alignment horizontal="center" vertical="center" wrapText="1"/>
      <protection locked="0"/>
    </xf>
    <xf numFmtId="0" fontId="40" fillId="31" borderId="6" xfId="0" applyFont="1" applyFill="1" applyBorder="1" applyAlignment="1" applyProtection="1">
      <alignment horizontal="center" vertical="center" wrapText="1"/>
      <protection locked="0"/>
    </xf>
    <xf numFmtId="0" fontId="40" fillId="31" borderId="7" xfId="0" applyFont="1" applyFill="1" applyBorder="1" applyAlignment="1" applyProtection="1">
      <alignment horizontal="center" vertical="center" wrapText="1"/>
      <protection locked="0"/>
    </xf>
    <xf numFmtId="0" fontId="40" fillId="31" borderId="8" xfId="0" applyFont="1" applyFill="1" applyBorder="1" applyAlignment="1" applyProtection="1">
      <alignment horizontal="center" vertical="center" wrapText="1"/>
      <protection locked="0"/>
    </xf>
    <xf numFmtId="0" fontId="40" fillId="31" borderId="1" xfId="0" applyFont="1" applyFill="1" applyBorder="1" applyAlignment="1" applyProtection="1">
      <alignment horizontal="left" vertical="top" wrapText="1"/>
      <protection locked="0"/>
    </xf>
    <xf numFmtId="0" fontId="40" fillId="31" borderId="59" xfId="0" applyFont="1" applyFill="1" applyBorder="1" applyAlignment="1" applyProtection="1">
      <alignment horizontal="left" vertical="top" wrapText="1"/>
      <protection locked="0"/>
    </xf>
    <xf numFmtId="0" fontId="40" fillId="31" borderId="60" xfId="0" applyFont="1" applyFill="1" applyBorder="1" applyAlignment="1" applyProtection="1">
      <alignment horizontal="left" vertical="top" wrapText="1"/>
      <protection locked="0"/>
    </xf>
    <xf numFmtId="0" fontId="40" fillId="31" borderId="4" xfId="0" applyFont="1" applyFill="1" applyBorder="1" applyAlignment="1" applyProtection="1">
      <alignment horizontal="left" vertical="top" wrapText="1"/>
      <protection locked="0"/>
    </xf>
    <xf numFmtId="0" fontId="40" fillId="31" borderId="0" xfId="0" applyFont="1" applyFill="1" applyAlignment="1" applyProtection="1">
      <alignment horizontal="left" vertical="top" wrapText="1"/>
      <protection locked="0"/>
    </xf>
    <xf numFmtId="0" fontId="40" fillId="31" borderId="5" xfId="0" applyFont="1" applyFill="1" applyBorder="1" applyAlignment="1" applyProtection="1">
      <alignment horizontal="left" vertical="top" wrapText="1"/>
      <protection locked="0"/>
    </xf>
    <xf numFmtId="0" fontId="40" fillId="31" borderId="6" xfId="0" applyFont="1" applyFill="1" applyBorder="1" applyAlignment="1" applyProtection="1">
      <alignment horizontal="left" vertical="top" wrapText="1"/>
      <protection locked="0"/>
    </xf>
    <xf numFmtId="0" fontId="40" fillId="31" borderId="7" xfId="0" applyFont="1" applyFill="1" applyBorder="1" applyAlignment="1" applyProtection="1">
      <alignment horizontal="left" vertical="top" wrapText="1"/>
      <protection locked="0"/>
    </xf>
    <xf numFmtId="0" fontId="40" fillId="31" borderId="8" xfId="0" applyFont="1" applyFill="1" applyBorder="1" applyAlignment="1" applyProtection="1">
      <alignment horizontal="left" vertical="top" wrapText="1"/>
      <protection locked="0"/>
    </xf>
    <xf numFmtId="0" fontId="40" fillId="31" borderId="1" xfId="0" applyFont="1" applyFill="1" applyBorder="1" applyAlignment="1">
      <alignment horizontal="left" vertical="top" wrapText="1"/>
    </xf>
    <xf numFmtId="0" fontId="40" fillId="31" borderId="59" xfId="0" applyFont="1" applyFill="1" applyBorder="1" applyAlignment="1">
      <alignment horizontal="left" vertical="top" wrapText="1"/>
    </xf>
    <xf numFmtId="0" fontId="40" fillId="31" borderId="60" xfId="0" applyFont="1" applyFill="1" applyBorder="1" applyAlignment="1">
      <alignment horizontal="left" vertical="top" wrapText="1"/>
    </xf>
    <xf numFmtId="0" fontId="40" fillId="31" borderId="4" xfId="0" applyFont="1" applyFill="1" applyBorder="1" applyAlignment="1">
      <alignment horizontal="left" vertical="top" wrapText="1"/>
    </xf>
    <xf numFmtId="0" fontId="40" fillId="31" borderId="0" xfId="0" applyFont="1" applyFill="1" applyAlignment="1">
      <alignment horizontal="left" vertical="top" wrapText="1"/>
    </xf>
    <xf numFmtId="0" fontId="40" fillId="31" borderId="5" xfId="0" applyFont="1" applyFill="1" applyBorder="1" applyAlignment="1">
      <alignment horizontal="left" vertical="top" wrapText="1"/>
    </xf>
    <xf numFmtId="0" fontId="40" fillId="31" borderId="6" xfId="0" applyFont="1" applyFill="1" applyBorder="1" applyAlignment="1">
      <alignment horizontal="left" vertical="top" wrapText="1"/>
    </xf>
    <xf numFmtId="0" fontId="40" fillId="31" borderId="7" xfId="0" applyFont="1" applyFill="1" applyBorder="1" applyAlignment="1">
      <alignment horizontal="left" vertical="top" wrapText="1"/>
    </xf>
    <xf numFmtId="0" fontId="40" fillId="31" borderId="8" xfId="0" applyFont="1" applyFill="1" applyBorder="1" applyAlignment="1">
      <alignment horizontal="left" vertical="top" wrapText="1"/>
    </xf>
    <xf numFmtId="0" fontId="0" fillId="0" borderId="0" xfId="0" applyAlignment="1">
      <alignment vertical="top" wrapText="1"/>
    </xf>
    <xf numFmtId="0" fontId="9" fillId="0" borderId="49" xfId="0" applyFont="1" applyBorder="1" applyAlignment="1">
      <alignment horizontal="left" vertical="top" wrapText="1"/>
    </xf>
    <xf numFmtId="0" fontId="9" fillId="0" borderId="51" xfId="0" applyFont="1" applyBorder="1" applyAlignment="1">
      <alignment horizontal="left" vertical="top" wrapText="1"/>
    </xf>
    <xf numFmtId="0" fontId="9" fillId="0" borderId="50" xfId="0" applyFont="1" applyBorder="1" applyAlignment="1">
      <alignment horizontal="left" vertical="top" wrapText="1"/>
    </xf>
    <xf numFmtId="0" fontId="36" fillId="0" borderId="0" xfId="72" applyFont="1" applyAlignment="1">
      <alignment vertical="top" wrapText="1"/>
    </xf>
    <xf numFmtId="0" fontId="35" fillId="0" borderId="1" xfId="72" applyFont="1" applyBorder="1" applyAlignment="1">
      <alignment horizontal="left" vertical="top" wrapText="1"/>
    </xf>
    <xf numFmtId="0" fontId="35" fillId="0" borderId="60" xfId="72" applyFont="1" applyBorder="1" applyAlignment="1">
      <alignment horizontal="left" vertical="top" wrapText="1"/>
    </xf>
    <xf numFmtId="0" fontId="35" fillId="31" borderId="1" xfId="72" applyFont="1" applyFill="1" applyBorder="1" applyAlignment="1" applyProtection="1">
      <alignment horizontal="center" vertical="center" wrapText="1"/>
      <protection locked="0"/>
    </xf>
    <xf numFmtId="0" fontId="35" fillId="31" borderId="59" xfId="72" applyFont="1" applyFill="1" applyBorder="1" applyAlignment="1" applyProtection="1">
      <alignment horizontal="center" vertical="center" wrapText="1"/>
      <protection locked="0"/>
    </xf>
    <xf numFmtId="0" fontId="35" fillId="31" borderId="60" xfId="72" applyFont="1" applyFill="1" applyBorder="1" applyAlignment="1" applyProtection="1">
      <alignment horizontal="center" vertical="center" wrapText="1"/>
      <protection locked="0"/>
    </xf>
    <xf numFmtId="0" fontId="11" fillId="0" borderId="0" xfId="0" applyFont="1" applyAlignment="1">
      <alignment vertical="top" wrapText="1"/>
    </xf>
    <xf numFmtId="0" fontId="35" fillId="0" borderId="26" xfId="72" applyFont="1" applyBorder="1" applyAlignment="1">
      <alignment horizontal="left" vertical="top" wrapText="1"/>
    </xf>
    <xf numFmtId="0" fontId="35" fillId="0" borderId="28" xfId="72" applyFont="1" applyBorder="1" applyAlignment="1">
      <alignment horizontal="left" vertical="top" wrapText="1"/>
    </xf>
    <xf numFmtId="0" fontId="35" fillId="31" borderId="26" xfId="72" applyFont="1" applyFill="1" applyBorder="1" applyAlignment="1" applyProtection="1">
      <alignment horizontal="center" vertical="center" wrapText="1"/>
      <protection locked="0"/>
    </xf>
    <xf numFmtId="0" fontId="35" fillId="31" borderId="27" xfId="72" applyFont="1" applyFill="1" applyBorder="1" applyAlignment="1" applyProtection="1">
      <alignment horizontal="center" vertical="center" wrapText="1"/>
      <protection locked="0"/>
    </xf>
    <xf numFmtId="0" fontId="35" fillId="31" borderId="28" xfId="72" applyFont="1" applyFill="1" applyBorder="1" applyAlignment="1" applyProtection="1">
      <alignment horizontal="center" vertical="center" wrapText="1"/>
      <protection locked="0"/>
    </xf>
    <xf numFmtId="0" fontId="9" fillId="0" borderId="0" xfId="72" applyFont="1" applyAlignment="1">
      <alignment vertical="top" wrapText="1"/>
    </xf>
    <xf numFmtId="0" fontId="7" fillId="0" borderId="0" xfId="72" applyAlignment="1">
      <alignment vertical="top" wrapText="1"/>
    </xf>
    <xf numFmtId="0" fontId="11" fillId="31" borderId="9" xfId="0" applyFont="1" applyFill="1" applyBorder="1" applyAlignment="1" applyProtection="1">
      <alignment horizontal="center" vertical="center"/>
      <protection locked="0"/>
    </xf>
    <xf numFmtId="0" fontId="11" fillId="31" borderId="10" xfId="0" applyFont="1" applyFill="1" applyBorder="1" applyAlignment="1" applyProtection="1">
      <alignment horizontal="center" vertical="center"/>
      <protection locked="0"/>
    </xf>
    <xf numFmtId="0" fontId="11" fillId="31" borderId="21" xfId="0" applyFont="1" applyFill="1" applyBorder="1" applyAlignment="1" applyProtection="1">
      <alignment horizontal="center" vertical="center"/>
      <protection locked="0"/>
    </xf>
    <xf numFmtId="0" fontId="11" fillId="0" borderId="0" xfId="0" applyFont="1" applyAlignment="1">
      <alignment horizontal="left" vertical="center"/>
    </xf>
    <xf numFmtId="0" fontId="9" fillId="0" borderId="0" xfId="72" applyFont="1">
      <alignment vertical="center"/>
    </xf>
    <xf numFmtId="0" fontId="48" fillId="0" borderId="16" xfId="72" applyFont="1" applyBorder="1" applyAlignment="1">
      <alignment vertical="center" wrapText="1"/>
    </xf>
    <xf numFmtId="0" fontId="48" fillId="0" borderId="17" xfId="72" applyFont="1" applyBorder="1" applyAlignment="1">
      <alignment vertical="center" wrapText="1"/>
    </xf>
    <xf numFmtId="0" fontId="48" fillId="0" borderId="18" xfId="72" applyFont="1" applyBorder="1" applyAlignment="1">
      <alignment vertical="center" wrapText="1"/>
    </xf>
    <xf numFmtId="0" fontId="9" fillId="0" borderId="50" xfId="72" applyFont="1" applyBorder="1" applyAlignment="1">
      <alignment horizontal="left" vertical="top" wrapText="1"/>
    </xf>
    <xf numFmtId="0" fontId="7" fillId="0" borderId="12" xfId="72" applyBorder="1" applyAlignment="1">
      <alignment horizontal="left" vertical="top" wrapText="1"/>
    </xf>
    <xf numFmtId="0" fontId="9" fillId="0" borderId="12" xfId="72" applyFont="1" applyBorder="1" applyAlignment="1">
      <alignment horizontal="left" vertical="top" wrapText="1"/>
    </xf>
    <xf numFmtId="0" fontId="9" fillId="0" borderId="6" xfId="72" applyFont="1" applyBorder="1" applyAlignment="1">
      <alignment horizontal="justify" vertical="top" wrapText="1"/>
    </xf>
    <xf numFmtId="0" fontId="9" fillId="0" borderId="8" xfId="72" applyFont="1" applyBorder="1" applyAlignment="1">
      <alignment horizontal="justify" vertical="top" wrapText="1"/>
    </xf>
    <xf numFmtId="0" fontId="9" fillId="0" borderId="9" xfId="72" applyFont="1" applyBorder="1" applyAlignment="1">
      <alignment horizontal="justify" vertical="top" wrapText="1"/>
    </xf>
    <xf numFmtId="0" fontId="9" fillId="0" borderId="11" xfId="72" applyFont="1" applyBorder="1" applyAlignment="1">
      <alignment horizontal="justify" vertical="top" wrapText="1"/>
    </xf>
    <xf numFmtId="0" fontId="9" fillId="31" borderId="26" xfId="72" applyFont="1" applyFill="1" applyBorder="1" applyAlignment="1" applyProtection="1">
      <alignment horizontal="left" vertical="center" wrapText="1"/>
      <protection locked="0"/>
    </xf>
    <xf numFmtId="0" fontId="7" fillId="31" borderId="27" xfId="72" applyFill="1" applyBorder="1" applyAlignment="1" applyProtection="1">
      <alignment horizontal="left" vertical="center" wrapText="1"/>
      <protection locked="0"/>
    </xf>
    <xf numFmtId="0" fontId="7" fillId="31" borderId="28" xfId="72" applyFill="1" applyBorder="1" applyAlignment="1" applyProtection="1">
      <alignment horizontal="left" vertical="center" wrapText="1"/>
      <protection locked="0"/>
    </xf>
    <xf numFmtId="0" fontId="9" fillId="31" borderId="26" xfId="72" applyFont="1" applyFill="1" applyBorder="1" applyAlignment="1" applyProtection="1">
      <alignment horizontal="center" vertical="center" wrapText="1"/>
      <protection locked="0"/>
    </xf>
    <xf numFmtId="0" fontId="9" fillId="31" borderId="27" xfId="72" applyFont="1" applyFill="1" applyBorder="1" applyAlignment="1" applyProtection="1">
      <alignment horizontal="center" vertical="center" wrapText="1"/>
      <protection locked="0"/>
    </xf>
    <xf numFmtId="0" fontId="9" fillId="31" borderId="29" xfId="72" applyFont="1" applyFill="1" applyBorder="1" applyAlignment="1" applyProtection="1">
      <alignment horizontal="center" vertical="center" wrapText="1"/>
      <protection locked="0"/>
    </xf>
    <xf numFmtId="0" fontId="35" fillId="0" borderId="54" xfId="72" applyFont="1" applyBorder="1" applyAlignment="1">
      <alignment horizontal="center" vertical="center" wrapText="1"/>
    </xf>
    <xf numFmtId="0" fontId="35" fillId="0" borderId="55" xfId="72" applyFont="1" applyBorder="1" applyAlignment="1">
      <alignment horizontal="center" vertical="center" wrapText="1"/>
    </xf>
    <xf numFmtId="0" fontId="7" fillId="0" borderId="58" xfId="72" applyBorder="1" applyAlignment="1">
      <alignment horizontal="center" vertical="center" wrapText="1"/>
    </xf>
    <xf numFmtId="0" fontId="35" fillId="0" borderId="36" xfId="72" applyFont="1" applyBorder="1" applyAlignment="1">
      <alignment horizontal="center" vertical="center" wrapText="1"/>
    </xf>
    <xf numFmtId="0" fontId="35" fillId="0" borderId="14" xfId="72" applyFont="1" applyBorder="1" applyAlignment="1">
      <alignment horizontal="center" vertical="center" wrapText="1"/>
    </xf>
    <xf numFmtId="0" fontId="35" fillId="0" borderId="15" xfId="72" applyFont="1" applyBorder="1" applyAlignment="1">
      <alignment horizontal="center" vertical="center" wrapText="1"/>
    </xf>
    <xf numFmtId="0" fontId="35" fillId="0" borderId="4" xfId="72" applyFont="1" applyBorder="1" applyAlignment="1">
      <alignment horizontal="center" vertical="center" wrapText="1"/>
    </xf>
    <xf numFmtId="0" fontId="35" fillId="0" borderId="0" xfId="72" applyFont="1" applyAlignment="1">
      <alignment horizontal="center" vertical="center" wrapText="1"/>
    </xf>
    <xf numFmtId="0" fontId="35" fillId="0" borderId="5" xfId="72" applyFont="1" applyBorder="1" applyAlignment="1">
      <alignment horizontal="center" vertical="center" wrapText="1"/>
    </xf>
    <xf numFmtId="0" fontId="7" fillId="0" borderId="33" xfId="72" applyBorder="1" applyAlignment="1">
      <alignment horizontal="center" vertical="center" wrapText="1"/>
    </xf>
    <xf numFmtId="0" fontId="7" fillId="0" borderId="24" xfId="72" applyBorder="1" applyAlignment="1">
      <alignment horizontal="center" vertical="center" wrapText="1"/>
    </xf>
    <xf numFmtId="0" fontId="7" fillId="0" borderId="25" xfId="72" applyBorder="1" applyAlignment="1">
      <alignment horizontal="center" vertical="center" wrapText="1"/>
    </xf>
    <xf numFmtId="0" fontId="35" fillId="0" borderId="16" xfId="72" applyFont="1" applyBorder="1" applyAlignment="1">
      <alignment horizontal="center" vertical="center" wrapText="1"/>
    </xf>
    <xf numFmtId="0" fontId="35" fillId="0" borderId="17" xfId="72" applyFont="1" applyBorder="1" applyAlignment="1">
      <alignment horizontal="center" vertical="center" wrapText="1"/>
    </xf>
    <xf numFmtId="0" fontId="7" fillId="0" borderId="35" xfId="72" applyBorder="1" applyAlignment="1">
      <alignment horizontal="center" vertical="center" wrapText="1"/>
    </xf>
    <xf numFmtId="0" fontId="35" fillId="0" borderId="51" xfId="72" applyFont="1" applyBorder="1" applyAlignment="1">
      <alignment horizontal="center" vertical="center" wrapText="1"/>
    </xf>
    <xf numFmtId="0" fontId="7" fillId="0" borderId="52" xfId="72" applyBorder="1" applyAlignment="1">
      <alignment horizontal="center" vertical="center" wrapText="1"/>
    </xf>
    <xf numFmtId="0" fontId="13" fillId="0" borderId="0" xfId="72" applyFont="1" applyAlignment="1">
      <alignment horizontal="center" vertical="center" wrapText="1"/>
    </xf>
    <xf numFmtId="0" fontId="9" fillId="0" borderId="0" xfId="72" applyFont="1" applyAlignment="1">
      <alignment horizontal="center" vertical="center" wrapText="1"/>
    </xf>
    <xf numFmtId="0" fontId="35" fillId="0" borderId="13" xfId="72" applyFont="1" applyBorder="1" applyAlignment="1">
      <alignment vertical="center" wrapText="1"/>
    </xf>
    <xf numFmtId="0" fontId="47" fillId="0" borderId="15" xfId="72" applyFont="1" applyBorder="1" applyAlignment="1">
      <alignment vertical="center" wrapText="1"/>
    </xf>
    <xf numFmtId="0" fontId="47" fillId="0" borderId="19" xfId="72" applyFont="1" applyBorder="1" applyAlignment="1">
      <alignment vertical="center" wrapText="1"/>
    </xf>
    <xf numFmtId="0" fontId="47" fillId="0" borderId="5" xfId="72" applyFont="1" applyBorder="1" applyAlignment="1">
      <alignment vertical="center" wrapText="1"/>
    </xf>
    <xf numFmtId="0" fontId="47" fillId="0" borderId="23" xfId="72" applyFont="1" applyBorder="1" applyAlignment="1">
      <alignment vertical="center" wrapText="1"/>
    </xf>
    <xf numFmtId="0" fontId="47" fillId="0" borderId="25" xfId="72" applyFont="1" applyBorder="1" applyAlignment="1">
      <alignment vertical="center" wrapText="1"/>
    </xf>
    <xf numFmtId="0" fontId="35" fillId="0" borderId="16" xfId="72" applyFont="1" applyBorder="1" applyAlignment="1">
      <alignment horizontal="left" vertical="center" wrapText="1"/>
    </xf>
    <xf numFmtId="0" fontId="7" fillId="0" borderId="17" xfId="72" applyBorder="1" applyAlignment="1">
      <alignment horizontal="left" vertical="center" wrapText="1"/>
    </xf>
    <xf numFmtId="0" fontId="7" fillId="0" borderId="35" xfId="72" applyBorder="1" applyAlignment="1">
      <alignment horizontal="left" vertical="center" wrapText="1"/>
    </xf>
    <xf numFmtId="0" fontId="35" fillId="0" borderId="18" xfId="72" applyFont="1" applyBorder="1" applyAlignment="1">
      <alignment horizontal="center" vertical="center" wrapText="1"/>
    </xf>
    <xf numFmtId="0" fontId="9" fillId="31" borderId="9" xfId="72" applyFont="1" applyFill="1" applyBorder="1" applyAlignment="1" applyProtection="1">
      <alignment horizontal="left" vertical="center" wrapText="1"/>
      <protection locked="0"/>
    </xf>
    <xf numFmtId="0" fontId="7" fillId="31" borderId="10" xfId="72" applyFill="1" applyBorder="1" applyAlignment="1" applyProtection="1">
      <alignment horizontal="left" vertical="center" wrapText="1"/>
      <protection locked="0"/>
    </xf>
    <xf numFmtId="0" fontId="7" fillId="31" borderId="11" xfId="72" applyFill="1" applyBorder="1" applyAlignment="1" applyProtection="1">
      <alignment horizontal="left" vertical="center" wrapText="1"/>
      <protection locked="0"/>
    </xf>
    <xf numFmtId="0" fontId="9" fillId="31" borderId="9" xfId="72" applyFont="1" applyFill="1" applyBorder="1" applyAlignment="1" applyProtection="1">
      <alignment horizontal="center" vertical="center" wrapText="1"/>
      <protection locked="0"/>
    </xf>
    <xf numFmtId="0" fontId="9" fillId="31" borderId="10" xfId="72" applyFont="1" applyFill="1" applyBorder="1" applyAlignment="1" applyProtection="1">
      <alignment horizontal="center" vertical="center" wrapText="1"/>
      <protection locked="0"/>
    </xf>
    <xf numFmtId="0" fontId="9" fillId="31" borderId="21" xfId="72" applyFont="1" applyFill="1" applyBorder="1" applyAlignment="1" applyProtection="1">
      <alignment horizontal="center" vertical="center" wrapText="1"/>
      <protection locked="0"/>
    </xf>
    <xf numFmtId="0" fontId="9" fillId="0" borderId="49" xfId="72" applyFont="1" applyBorder="1" applyAlignment="1">
      <alignment vertical="center" wrapText="1"/>
    </xf>
    <xf numFmtId="0" fontId="7" fillId="0" borderId="52" xfId="72" applyBorder="1" applyAlignment="1">
      <alignment vertical="center" wrapText="1"/>
    </xf>
    <xf numFmtId="0" fontId="35" fillId="0" borderId="32" xfId="72" applyFont="1" applyBorder="1" applyAlignment="1">
      <alignment horizontal="center" vertical="center" wrapText="1"/>
    </xf>
    <xf numFmtId="0" fontId="35" fillId="0" borderId="20" xfId="72" applyFont="1" applyBorder="1" applyAlignment="1">
      <alignment horizontal="center" vertical="center" wrapText="1"/>
    </xf>
    <xf numFmtId="0" fontId="35" fillId="0" borderId="33" xfId="72" applyFont="1" applyBorder="1" applyAlignment="1">
      <alignment horizontal="center" vertical="center" wrapText="1"/>
    </xf>
    <xf numFmtId="0" fontId="35" fillId="0" borderId="24" xfId="72" applyFont="1" applyBorder="1" applyAlignment="1">
      <alignment horizontal="center" vertical="center" wrapText="1"/>
    </xf>
    <xf numFmtId="0" fontId="35" fillId="0" borderId="34" xfId="72" applyFont="1" applyBorder="1" applyAlignment="1">
      <alignment horizontal="center" vertical="center" wrapText="1"/>
    </xf>
    <xf numFmtId="0" fontId="9" fillId="0" borderId="9" xfId="72" applyFont="1" applyBorder="1" applyAlignment="1">
      <alignment horizontal="left" vertical="top" wrapText="1"/>
    </xf>
    <xf numFmtId="0" fontId="9" fillId="0" borderId="11" xfId="72" applyFont="1" applyBorder="1" applyAlignment="1">
      <alignment horizontal="left" vertical="top" wrapText="1"/>
    </xf>
    <xf numFmtId="0" fontId="41" fillId="2" borderId="49" xfId="72" applyFont="1" applyFill="1" applyBorder="1" applyAlignment="1">
      <alignment horizontal="left" vertical="top" wrapText="1"/>
    </xf>
    <xf numFmtId="0" fontId="41" fillId="2" borderId="51" xfId="72" applyFont="1" applyFill="1" applyBorder="1" applyAlignment="1">
      <alignment horizontal="left" vertical="top" wrapText="1"/>
    </xf>
    <xf numFmtId="0" fontId="41" fillId="2" borderId="52" xfId="72" applyFont="1" applyFill="1" applyBorder="1" applyAlignment="1">
      <alignment horizontal="left" vertical="top" wrapText="1"/>
    </xf>
    <xf numFmtId="0" fontId="48" fillId="0" borderId="36" xfId="72" applyFont="1" applyBorder="1" applyAlignment="1">
      <alignment vertical="center" wrapText="1"/>
    </xf>
    <xf numFmtId="0" fontId="48" fillId="0" borderId="14" xfId="72" applyFont="1" applyBorder="1" applyAlignment="1">
      <alignment vertical="center" wrapText="1"/>
    </xf>
    <xf numFmtId="0" fontId="48" fillId="0" borderId="32" xfId="72" applyFont="1" applyBorder="1" applyAlignment="1">
      <alignment vertical="center" wrapText="1"/>
    </xf>
    <xf numFmtId="0" fontId="9" fillId="0" borderId="9" xfId="72" applyFont="1" applyBorder="1" applyAlignment="1">
      <alignment vertical="top" wrapText="1"/>
    </xf>
    <xf numFmtId="0" fontId="7" fillId="0" borderId="11" xfId="72" applyBorder="1" applyAlignment="1">
      <alignment vertical="center" wrapText="1"/>
    </xf>
    <xf numFmtId="0" fontId="7" fillId="0" borderId="9" xfId="72" applyBorder="1" applyAlignment="1">
      <alignment vertical="center" wrapText="1"/>
    </xf>
    <xf numFmtId="0" fontId="7" fillId="0" borderId="53" xfId="72" applyBorder="1" applyAlignment="1">
      <alignment horizontal="left" vertical="top" wrapText="1"/>
    </xf>
    <xf numFmtId="0" fontId="9" fillId="0" borderId="26" xfId="72" applyFont="1" applyBorder="1" applyAlignment="1">
      <alignment horizontal="justify" vertical="top" wrapText="1"/>
    </xf>
    <xf numFmtId="0" fontId="9" fillId="0" borderId="28" xfId="72" applyFont="1" applyBorder="1" applyAlignment="1">
      <alignment horizontal="justify" vertical="top" wrapText="1"/>
    </xf>
    <xf numFmtId="0" fontId="11" fillId="31" borderId="26" xfId="0" applyFont="1" applyFill="1" applyBorder="1" applyAlignment="1" applyProtection="1">
      <alignment horizontal="center" vertical="center"/>
      <protection locked="0"/>
    </xf>
    <xf numFmtId="0" fontId="11" fillId="31" borderId="27" xfId="0" applyFont="1" applyFill="1" applyBorder="1" applyAlignment="1" applyProtection="1">
      <alignment horizontal="center" vertical="center"/>
      <protection locked="0"/>
    </xf>
    <xf numFmtId="0" fontId="11" fillId="31" borderId="29" xfId="0" applyFont="1" applyFill="1" applyBorder="1" applyAlignment="1" applyProtection="1">
      <alignment horizontal="center" vertical="center"/>
      <protection locked="0"/>
    </xf>
    <xf numFmtId="0" fontId="49" fillId="0" borderId="51" xfId="72" applyFont="1" applyBorder="1" applyAlignment="1">
      <alignment horizontal="left" vertical="top" wrapText="1"/>
    </xf>
    <xf numFmtId="0" fontId="49" fillId="0" borderId="51" xfId="72" applyFont="1" applyBorder="1" applyAlignment="1">
      <alignment horizontal="left" vertical="top"/>
    </xf>
    <xf numFmtId="0" fontId="49" fillId="0" borderId="52" xfId="72" applyFont="1" applyBorder="1" applyAlignment="1">
      <alignment horizontal="left" vertical="top"/>
    </xf>
    <xf numFmtId="0" fontId="41" fillId="0" borderId="50" xfId="72" applyFont="1" applyBorder="1" applyAlignment="1">
      <alignment horizontal="left" vertical="top" wrapText="1"/>
    </xf>
    <xf numFmtId="0" fontId="41" fillId="0" borderId="12" xfId="72" applyFont="1" applyBorder="1" applyAlignment="1">
      <alignment horizontal="left" vertical="top" wrapText="1"/>
    </xf>
    <xf numFmtId="0" fontId="41" fillId="0" borderId="49" xfId="72" applyFont="1" applyBorder="1" applyAlignment="1">
      <alignment horizontal="left" vertical="top" wrapText="1"/>
    </xf>
    <xf numFmtId="0" fontId="41" fillId="0" borderId="51" xfId="72" applyFont="1" applyBorder="1" applyAlignment="1">
      <alignment horizontal="left" vertical="top" wrapText="1"/>
    </xf>
    <xf numFmtId="0" fontId="7" fillId="0" borderId="10" xfId="72" applyBorder="1" applyAlignment="1">
      <alignment horizontal="justify" vertical="top" wrapText="1"/>
    </xf>
    <xf numFmtId="0" fontId="7" fillId="0" borderId="11" xfId="72" applyBorder="1" applyAlignment="1">
      <alignment horizontal="justify" vertical="top" wrapText="1"/>
    </xf>
    <xf numFmtId="0" fontId="7" fillId="0" borderId="27" xfId="72" applyBorder="1" applyAlignment="1">
      <alignment horizontal="justify" vertical="top" wrapText="1"/>
    </xf>
    <xf numFmtId="0" fontId="7" fillId="0" borderId="28" xfId="72" applyBorder="1" applyAlignment="1">
      <alignment horizontal="justify" vertical="top" wrapText="1"/>
    </xf>
    <xf numFmtId="0" fontId="48" fillId="0" borderId="4" xfId="72" applyFont="1" applyBorder="1" applyAlignment="1">
      <alignment vertical="center" wrapText="1"/>
    </xf>
    <xf numFmtId="0" fontId="48" fillId="0" borderId="0" xfId="72" applyFont="1" applyAlignment="1">
      <alignment vertical="center" wrapText="1"/>
    </xf>
    <xf numFmtId="0" fontId="33" fillId="0" borderId="36" xfId="72" applyFont="1" applyBorder="1" applyAlignment="1">
      <alignment vertical="center" wrapText="1"/>
    </xf>
    <xf numFmtId="0" fontId="33" fillId="0" borderId="14" xfId="72" applyFont="1" applyBorder="1" applyAlignment="1">
      <alignment vertical="center" wrapText="1"/>
    </xf>
    <xf numFmtId="0" fontId="33" fillId="0" borderId="32" xfId="72" applyFont="1" applyBorder="1" applyAlignment="1">
      <alignment vertical="center" wrapText="1"/>
    </xf>
    <xf numFmtId="0" fontId="7" fillId="31" borderId="9" xfId="72" applyFill="1" applyBorder="1" applyAlignment="1" applyProtection="1">
      <alignment horizontal="left" vertical="top" wrapText="1"/>
      <protection locked="0"/>
    </xf>
    <xf numFmtId="0" fontId="7" fillId="31" borderId="10" xfId="72" applyFill="1" applyBorder="1" applyAlignment="1" applyProtection="1">
      <alignment horizontal="left" vertical="top" wrapText="1"/>
      <protection locked="0"/>
    </xf>
    <xf numFmtId="0" fontId="7" fillId="31" borderId="11" xfId="72" applyFill="1" applyBorder="1" applyAlignment="1" applyProtection="1">
      <alignment horizontal="left" vertical="top" wrapText="1"/>
      <protection locked="0"/>
    </xf>
    <xf numFmtId="0" fontId="35" fillId="0" borderId="30" xfId="72" applyFont="1" applyBorder="1">
      <alignment vertical="center"/>
    </xf>
    <xf numFmtId="0" fontId="35" fillId="0" borderId="17" xfId="72" applyFont="1" applyBorder="1">
      <alignment vertical="center"/>
    </xf>
    <xf numFmtId="0" fontId="35" fillId="0" borderId="9" xfId="72" applyFont="1" applyBorder="1" applyAlignment="1">
      <alignment horizontal="center" vertical="center" wrapText="1"/>
    </xf>
    <xf numFmtId="0" fontId="47" fillId="0" borderId="11" xfId="72" applyFont="1" applyBorder="1" applyAlignment="1">
      <alignment horizontal="center" vertical="center" wrapText="1"/>
    </xf>
    <xf numFmtId="0" fontId="47" fillId="0" borderId="10" xfId="72" applyFont="1" applyBorder="1" applyAlignment="1">
      <alignment horizontal="center" vertical="center" wrapText="1"/>
    </xf>
    <xf numFmtId="0" fontId="35" fillId="0" borderId="10" xfId="72" applyFont="1" applyBorder="1" applyAlignment="1">
      <alignment horizontal="center" vertical="center" wrapText="1"/>
    </xf>
    <xf numFmtId="0" fontId="35" fillId="0" borderId="21" xfId="72" applyFont="1" applyBorder="1" applyAlignment="1">
      <alignment horizontal="center" vertical="center" wrapText="1"/>
    </xf>
    <xf numFmtId="0" fontId="48" fillId="0" borderId="4" xfId="72" applyFont="1" applyBorder="1" applyAlignment="1">
      <alignment horizontal="left" vertical="top" wrapText="1"/>
    </xf>
    <xf numFmtId="0" fontId="48" fillId="0" borderId="0" xfId="72" applyFont="1" applyAlignment="1">
      <alignment horizontal="left" vertical="top" wrapText="1"/>
    </xf>
    <xf numFmtId="0" fontId="48" fillId="0" borderId="20" xfId="72" applyFont="1" applyBorder="1" applyAlignment="1">
      <alignment horizontal="left" vertical="top" wrapText="1"/>
    </xf>
    <xf numFmtId="0" fontId="9" fillId="31" borderId="9" xfId="72" applyFont="1" applyFill="1" applyBorder="1" applyAlignment="1" applyProtection="1">
      <alignment horizontal="justify" vertical="top" wrapText="1"/>
      <protection locked="0"/>
    </xf>
    <xf numFmtId="0" fontId="9" fillId="31" borderId="10" xfId="72" applyFont="1" applyFill="1" applyBorder="1" applyAlignment="1" applyProtection="1">
      <alignment horizontal="justify" vertical="top" wrapText="1"/>
      <protection locked="0"/>
    </xf>
    <xf numFmtId="0" fontId="9" fillId="31" borderId="21" xfId="72" applyFont="1" applyFill="1" applyBorder="1" applyAlignment="1" applyProtection="1">
      <alignment horizontal="justify" vertical="top" wrapText="1"/>
      <protection locked="0"/>
    </xf>
    <xf numFmtId="0" fontId="9" fillId="31" borderId="26" xfId="72" applyFont="1" applyFill="1" applyBorder="1" applyAlignment="1" applyProtection="1">
      <alignment horizontal="justify" vertical="top" wrapText="1"/>
      <protection locked="0"/>
    </xf>
    <xf numFmtId="0" fontId="9" fillId="31" borderId="27" xfId="72" applyFont="1" applyFill="1" applyBorder="1" applyAlignment="1" applyProtection="1">
      <alignment horizontal="justify" vertical="top" wrapText="1"/>
      <protection locked="0"/>
    </xf>
    <xf numFmtId="0" fontId="9" fillId="31" borderId="29" xfId="72" applyFont="1" applyFill="1" applyBorder="1" applyAlignment="1" applyProtection="1">
      <alignment horizontal="justify" vertical="top" wrapText="1"/>
      <protection locked="0"/>
    </xf>
    <xf numFmtId="0" fontId="9" fillId="31" borderId="26" xfId="72" applyFont="1" applyFill="1" applyBorder="1" applyAlignment="1" applyProtection="1">
      <alignment vertical="center" wrapText="1"/>
      <protection locked="0"/>
    </xf>
    <xf numFmtId="0" fontId="9" fillId="31" borderId="27" xfId="72" applyFont="1" applyFill="1" applyBorder="1" applyAlignment="1" applyProtection="1">
      <alignment vertical="center" wrapText="1"/>
      <protection locked="0"/>
    </xf>
    <xf numFmtId="0" fontId="7" fillId="31" borderId="29" xfId="72" applyFill="1" applyBorder="1" applyAlignment="1" applyProtection="1">
      <alignment vertical="center" wrapText="1"/>
      <protection locked="0"/>
    </xf>
    <xf numFmtId="0" fontId="47" fillId="0" borderId="0" xfId="72" applyFont="1" applyAlignment="1">
      <alignment horizontal="center" vertical="center" wrapText="1"/>
    </xf>
    <xf numFmtId="0" fontId="41" fillId="0" borderId="0" xfId="72" applyFont="1" applyAlignment="1">
      <alignment horizontal="center" vertical="center" wrapText="1"/>
    </xf>
    <xf numFmtId="0" fontId="47" fillId="0" borderId="18" xfId="72" applyFont="1" applyBorder="1" applyAlignment="1">
      <alignment horizontal="center" vertical="center" wrapText="1"/>
    </xf>
    <xf numFmtId="0" fontId="9" fillId="31" borderId="9" xfId="72" applyFont="1" applyFill="1" applyBorder="1" applyAlignment="1" applyProtection="1">
      <alignment vertical="center" wrapText="1"/>
      <protection locked="0"/>
    </xf>
    <xf numFmtId="0" fontId="9" fillId="31" borderId="10" xfId="72" applyFont="1" applyFill="1" applyBorder="1" applyAlignment="1" applyProtection="1">
      <alignment vertical="center" wrapText="1"/>
      <protection locked="0"/>
    </xf>
    <xf numFmtId="0" fontId="7" fillId="31" borderId="21" xfId="72" applyFill="1" applyBorder="1" applyAlignment="1" applyProtection="1">
      <alignment vertical="center" wrapText="1"/>
      <protection locked="0"/>
    </xf>
    <xf numFmtId="0" fontId="9" fillId="0" borderId="9" xfId="0" applyFont="1"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48" fillId="0" borderId="16" xfId="72" applyFont="1" applyBorder="1" applyAlignment="1"/>
    <xf numFmtId="0" fontId="48" fillId="0" borderId="17" xfId="72" applyFont="1" applyBorder="1" applyAlignment="1"/>
    <xf numFmtId="0" fontId="48" fillId="0" borderId="18" xfId="72" applyFont="1" applyBorder="1">
      <alignment vertical="center"/>
    </xf>
    <xf numFmtId="0" fontId="61" fillId="0" borderId="10" xfId="0" applyFont="1" applyBorder="1" applyAlignment="1">
      <alignment vertical="top" wrapText="1"/>
    </xf>
    <xf numFmtId="0" fontId="61" fillId="0" borderId="11" xfId="0" applyFont="1" applyBorder="1" applyAlignment="1">
      <alignment vertical="top" wrapText="1"/>
    </xf>
    <xf numFmtId="0" fontId="48" fillId="0" borderId="16" xfId="72" applyFont="1" applyBorder="1" applyAlignment="1">
      <alignment wrapText="1"/>
    </xf>
    <xf numFmtId="0" fontId="48" fillId="0" borderId="17" xfId="72" applyFont="1" applyBorder="1" applyAlignment="1">
      <alignment wrapText="1"/>
    </xf>
    <xf numFmtId="0" fontId="9" fillId="0" borderId="9" xfId="0" applyFont="1" applyBorder="1" applyAlignment="1">
      <alignment horizontal="justify" vertical="top" wrapText="1"/>
    </xf>
    <xf numFmtId="0" fontId="0" fillId="0" borderId="10" xfId="0" applyBorder="1" applyAlignment="1">
      <alignment horizontal="justify" vertical="top" wrapText="1"/>
    </xf>
    <xf numFmtId="0" fontId="0" fillId="0" borderId="11" xfId="0" applyBorder="1" applyAlignment="1">
      <alignment horizontal="justify" vertical="top" wrapText="1"/>
    </xf>
    <xf numFmtId="0" fontId="9" fillId="0" borderId="10" xfId="0" applyFont="1" applyBorder="1" applyAlignment="1">
      <alignment vertical="top" wrapText="1"/>
    </xf>
    <xf numFmtId="0" fontId="9" fillId="0" borderId="11" xfId="0" applyFont="1" applyBorder="1" applyAlignment="1">
      <alignment vertical="top" wrapText="1"/>
    </xf>
    <xf numFmtId="0" fontId="9" fillId="0" borderId="26" xfId="0" applyFont="1"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9" fillId="0" borderId="49" xfId="72" applyFont="1" applyBorder="1" applyAlignment="1">
      <alignment horizontal="justify" vertical="top" wrapText="1"/>
    </xf>
    <xf numFmtId="0" fontId="7" fillId="0" borderId="51" xfId="72" applyBorder="1" applyAlignment="1">
      <alignment horizontal="justify" vertical="center" wrapText="1"/>
    </xf>
    <xf numFmtId="0" fontId="7" fillId="0" borderId="50" xfId="72" applyBorder="1" applyAlignment="1">
      <alignment horizontal="justify" vertical="center" wrapText="1"/>
    </xf>
    <xf numFmtId="0" fontId="9" fillId="40" borderId="9" xfId="72" applyFont="1" applyFill="1" applyBorder="1" applyAlignment="1">
      <alignment vertical="top" wrapText="1"/>
    </xf>
    <xf numFmtId="0" fontId="7" fillId="0" borderId="10" xfId="72" applyBorder="1" applyAlignment="1">
      <alignment vertical="top" wrapText="1"/>
    </xf>
    <xf numFmtId="0" fontId="7" fillId="0" borderId="11" xfId="72" applyBorder="1" applyAlignment="1">
      <alignment vertical="top" wrapText="1"/>
    </xf>
    <xf numFmtId="0" fontId="35" fillId="0" borderId="18" xfId="72" applyFont="1" applyBorder="1">
      <alignment vertical="center"/>
    </xf>
    <xf numFmtId="0" fontId="9" fillId="0" borderId="12" xfId="72" applyFont="1" applyBorder="1" applyAlignment="1">
      <alignment vertical="top" wrapText="1"/>
    </xf>
    <xf numFmtId="0" fontId="7" fillId="0" borderId="53" xfId="72" applyBorder="1" applyAlignment="1">
      <alignment vertical="top" wrapText="1"/>
    </xf>
    <xf numFmtId="0" fontId="7" fillId="0" borderId="12" xfId="72" applyBorder="1" applyAlignment="1">
      <alignment vertical="top" wrapText="1"/>
    </xf>
    <xf numFmtId="0" fontId="9" fillId="0" borderId="53" xfId="72" applyFont="1" applyBorder="1" applyAlignment="1">
      <alignment vertical="top" wrapText="1"/>
    </xf>
    <xf numFmtId="0" fontId="7" fillId="0" borderId="52" xfId="72" applyBorder="1" applyAlignment="1">
      <alignment horizontal="justify" vertical="center" wrapText="1"/>
    </xf>
    <xf numFmtId="0" fontId="9" fillId="40" borderId="26" xfId="72" applyFont="1" applyFill="1" applyBorder="1" applyAlignment="1">
      <alignment vertical="top" wrapText="1"/>
    </xf>
    <xf numFmtId="0" fontId="7" fillId="0" borderId="27" xfId="72" applyBorder="1" applyAlignment="1">
      <alignment vertical="top" wrapText="1"/>
    </xf>
    <xf numFmtId="0" fontId="7" fillId="0" borderId="28" xfId="72" applyBorder="1" applyAlignment="1">
      <alignment vertical="top" wrapText="1"/>
    </xf>
    <xf numFmtId="0" fontId="7" fillId="0" borderId="12" xfId="72" applyBorder="1" applyAlignment="1">
      <alignment vertical="center" wrapText="1"/>
    </xf>
    <xf numFmtId="0" fontId="7" fillId="0" borderId="53" xfId="72" applyBorder="1" applyAlignment="1">
      <alignment vertical="center" wrapText="1"/>
    </xf>
    <xf numFmtId="0" fontId="9" fillId="0" borderId="10" xfId="72" applyFont="1" applyBorder="1" applyAlignment="1">
      <alignment vertical="top" wrapText="1"/>
    </xf>
    <xf numFmtId="0" fontId="9" fillId="0" borderId="10" xfId="72" applyFont="1" applyBorder="1" applyAlignment="1">
      <alignment horizontal="justify" vertical="top" wrapText="1"/>
    </xf>
    <xf numFmtId="0" fontId="9" fillId="0" borderId="12" xfId="72" applyFont="1" applyBorder="1" applyAlignment="1">
      <alignment horizontal="justify" vertical="top" wrapText="1"/>
    </xf>
    <xf numFmtId="0" fontId="9" fillId="0" borderId="11" xfId="72" applyFont="1" applyBorder="1" applyAlignment="1">
      <alignment vertical="top" wrapText="1"/>
    </xf>
    <xf numFmtId="0" fontId="9" fillId="0" borderId="26" xfId="72" applyFont="1" applyBorder="1" applyAlignment="1">
      <alignment vertical="top" wrapText="1"/>
    </xf>
    <xf numFmtId="0" fontId="9" fillId="0" borderId="28" xfId="72" applyFont="1" applyBorder="1" applyAlignment="1">
      <alignment vertical="top" wrapText="1"/>
    </xf>
    <xf numFmtId="0" fontId="48" fillId="0" borderId="18" xfId="72" applyFont="1" applyBorder="1" applyAlignment="1">
      <alignment wrapText="1"/>
    </xf>
    <xf numFmtId="0" fontId="48" fillId="0" borderId="16" xfId="72" applyFont="1" applyBorder="1" applyAlignment="1">
      <alignment horizontal="left" vertical="top" wrapText="1"/>
    </xf>
    <xf numFmtId="0" fontId="9" fillId="0" borderId="53" xfId="72" applyFont="1" applyBorder="1" applyAlignment="1">
      <alignment horizontal="left" vertical="top" wrapText="1"/>
    </xf>
    <xf numFmtId="0" fontId="35" fillId="0" borderId="1" xfId="72" applyFont="1" applyBorder="1" applyAlignment="1">
      <alignment horizontal="center" vertical="center" wrapText="1"/>
    </xf>
    <xf numFmtId="0" fontId="47" fillId="0" borderId="59" xfId="72" applyFont="1" applyBorder="1" applyAlignment="1">
      <alignment horizontal="center" vertical="center" wrapText="1"/>
    </xf>
    <xf numFmtId="0" fontId="47" fillId="0" borderId="60" xfId="72" applyFont="1" applyBorder="1" applyAlignment="1">
      <alignment horizontal="center" vertical="center" wrapText="1"/>
    </xf>
    <xf numFmtId="0" fontId="35" fillId="0" borderId="59" xfId="72" applyFont="1" applyBorder="1" applyAlignment="1">
      <alignment horizontal="center" vertical="center" wrapText="1"/>
    </xf>
    <xf numFmtId="0" fontId="35" fillId="0" borderId="22" xfId="72" applyFont="1" applyBorder="1" applyAlignment="1">
      <alignment horizontal="center" vertical="center" wrapText="1"/>
    </xf>
    <xf numFmtId="0" fontId="35" fillId="31" borderId="9" xfId="72" applyFont="1" applyFill="1" applyBorder="1" applyAlignment="1" applyProtection="1">
      <alignment horizontal="center" vertical="center" wrapText="1"/>
      <protection locked="0"/>
    </xf>
    <xf numFmtId="0" fontId="35" fillId="31" borderId="10" xfId="72" applyFont="1" applyFill="1" applyBorder="1" applyAlignment="1" applyProtection="1">
      <alignment horizontal="center" vertical="center" wrapText="1"/>
      <protection locked="0"/>
    </xf>
    <xf numFmtId="0" fontId="35" fillId="31" borderId="11" xfId="72" applyFont="1" applyFill="1" applyBorder="1" applyAlignment="1" applyProtection="1">
      <alignment horizontal="center" vertical="center" wrapText="1"/>
      <protection locked="0"/>
    </xf>
    <xf numFmtId="0" fontId="2" fillId="0" borderId="59" xfId="72" applyFont="1" applyBorder="1" applyAlignment="1">
      <alignment horizontal="center" vertical="center"/>
    </xf>
    <xf numFmtId="0" fontId="2" fillId="0" borderId="0" xfId="72" applyFont="1" applyAlignment="1">
      <alignment horizontal="left" vertical="center"/>
    </xf>
    <xf numFmtId="0" fontId="2" fillId="0" borderId="0" xfId="72" applyFont="1" applyAlignment="1">
      <alignment horizontal="left" vertical="center" shrinkToFit="1"/>
    </xf>
    <xf numFmtId="0" fontId="5" fillId="0" borderId="0" xfId="72" applyFont="1" applyAlignment="1">
      <alignment horizontal="right" vertical="center"/>
    </xf>
    <xf numFmtId="0" fontId="2" fillId="0" borderId="0" xfId="72" applyFont="1" applyAlignment="1">
      <alignment horizontal="center" vertical="center"/>
    </xf>
    <xf numFmtId="0" fontId="39" fillId="0" borderId="0" xfId="72" applyFont="1" applyAlignment="1">
      <alignment horizontal="center" vertical="center"/>
    </xf>
    <xf numFmtId="0" fontId="2" fillId="0" borderId="7" xfId="72" applyFont="1" applyBorder="1" applyAlignment="1">
      <alignment horizontal="center" vertical="center"/>
    </xf>
    <xf numFmtId="49" fontId="2" fillId="0" borderId="0" xfId="72" applyNumberFormat="1" applyFont="1" applyAlignment="1">
      <alignment horizontal="left" vertical="center" shrinkToFit="1"/>
    </xf>
    <xf numFmtId="0" fontId="2" fillId="0" borderId="0" xfId="72" applyFont="1" applyAlignment="1">
      <alignment horizontal="left" vertical="center" wrapText="1" shrinkToFit="1"/>
    </xf>
    <xf numFmtId="180" fontId="63" fillId="0" borderId="0" xfId="72" applyNumberFormat="1" applyFont="1" applyAlignment="1">
      <alignment horizontal="center" vertical="center"/>
    </xf>
    <xf numFmtId="178" fontId="2" fillId="0" borderId="0" xfId="72" applyNumberFormat="1" applyFont="1" applyAlignment="1">
      <alignment horizontal="center" vertical="center" shrinkToFit="1"/>
    </xf>
    <xf numFmtId="49" fontId="2" fillId="0" borderId="0" xfId="72" applyNumberFormat="1" applyFont="1" applyAlignment="1">
      <alignment horizontal="center" vertical="center" shrinkToFit="1"/>
    </xf>
    <xf numFmtId="0" fontId="2" fillId="0" borderId="0" xfId="72" applyFont="1" applyAlignment="1">
      <alignment horizontal="center" vertical="center" shrinkToFit="1"/>
    </xf>
    <xf numFmtId="180" fontId="2" fillId="0" borderId="0" xfId="72" applyNumberFormat="1" applyFont="1" applyAlignment="1">
      <alignment horizontal="center" vertical="center" shrinkToFit="1"/>
    </xf>
    <xf numFmtId="180" fontId="2" fillId="0" borderId="0" xfId="72" applyNumberFormat="1" applyFont="1" applyAlignment="1">
      <alignment horizontal="center" vertical="center"/>
    </xf>
    <xf numFmtId="0" fontId="2" fillId="0" borderId="0" xfId="0" applyFont="1" applyAlignment="1">
      <alignment horizontal="left" vertical="center" shrinkToFit="1"/>
    </xf>
    <xf numFmtId="0" fontId="32" fillId="0" borderId="0" xfId="0" applyFont="1" applyAlignment="1">
      <alignment horizontal="left" vertical="center"/>
    </xf>
    <xf numFmtId="0" fontId="2" fillId="0" borderId="0" xfId="0" applyFont="1" applyAlignment="1">
      <alignment horizontal="center" vertical="center" shrinkToFit="1"/>
    </xf>
    <xf numFmtId="49" fontId="2" fillId="0" borderId="0" xfId="0" applyNumberFormat="1" applyFont="1" applyAlignment="1">
      <alignment horizontal="center" vertical="center" shrinkToFit="1"/>
    </xf>
    <xf numFmtId="49" fontId="2" fillId="0" borderId="0" xfId="0" applyNumberFormat="1" applyFont="1" applyAlignment="1">
      <alignment horizontal="left" vertical="center" shrinkToFit="1"/>
    </xf>
    <xf numFmtId="0" fontId="59" fillId="0" borderId="0" xfId="72" applyFont="1" applyAlignment="1">
      <alignment horizontal="left" vertical="center"/>
    </xf>
    <xf numFmtId="0" fontId="59" fillId="0" borderId="0" xfId="72" applyFont="1" applyAlignment="1">
      <alignment horizontal="center" vertical="center"/>
    </xf>
    <xf numFmtId="0" fontId="59" fillId="0" borderId="0" xfId="72" applyFont="1" applyAlignment="1">
      <alignment horizontal="center" vertical="center" shrinkToFit="1"/>
    </xf>
    <xf numFmtId="0" fontId="2" fillId="0" borderId="0" xfId="72" applyFont="1" applyAlignment="1">
      <alignment horizontal="left" vertical="center" wrapText="1"/>
    </xf>
    <xf numFmtId="0" fontId="2" fillId="0" borderId="7" xfId="72" applyFont="1" applyBorder="1" applyAlignment="1">
      <alignment horizontal="left" vertical="center" shrinkToFit="1"/>
    </xf>
    <xf numFmtId="0" fontId="32" fillId="0" borderId="0" xfId="0" applyFont="1" applyAlignment="1">
      <alignment horizontal="right" vertical="center"/>
    </xf>
  </cellXfs>
  <cellStyles count="73">
    <cellStyle name="20% - アクセント 1 2" xfId="8" xr:uid="{00000000-0005-0000-0000-000000000000}"/>
    <cellStyle name="20% - アクセント 1 3" xfId="7" xr:uid="{00000000-0005-0000-0000-000001000000}"/>
    <cellStyle name="20% - アクセント 2 2" xfId="10" xr:uid="{00000000-0005-0000-0000-000002000000}"/>
    <cellStyle name="20% - アクセント 2 3" xfId="9" xr:uid="{00000000-0005-0000-0000-000003000000}"/>
    <cellStyle name="20% - アクセント 3 2" xfId="12" xr:uid="{00000000-0005-0000-0000-000004000000}"/>
    <cellStyle name="20% - アクセント 3 3" xfId="11" xr:uid="{00000000-0005-0000-0000-000005000000}"/>
    <cellStyle name="20% - アクセント 4 2" xfId="14" xr:uid="{00000000-0005-0000-0000-000006000000}"/>
    <cellStyle name="20% - アクセント 4 3" xfId="13" xr:uid="{00000000-0005-0000-0000-000007000000}"/>
    <cellStyle name="20% - アクセント 5 2" xfId="16" xr:uid="{00000000-0005-0000-0000-000008000000}"/>
    <cellStyle name="20% - アクセント 5 3" xfId="15" xr:uid="{00000000-0005-0000-0000-000009000000}"/>
    <cellStyle name="20% - アクセント 6 2" xfId="18" xr:uid="{00000000-0005-0000-0000-00000A000000}"/>
    <cellStyle name="20% - アクセント 6 3" xfId="17" xr:uid="{00000000-0005-0000-0000-00000B000000}"/>
    <cellStyle name="40% - アクセント 1 2" xfId="20" xr:uid="{00000000-0005-0000-0000-00000C000000}"/>
    <cellStyle name="40% - アクセント 1 3" xfId="19" xr:uid="{00000000-0005-0000-0000-00000D000000}"/>
    <cellStyle name="40% - アクセント 2 2" xfId="22" xr:uid="{00000000-0005-0000-0000-00000E000000}"/>
    <cellStyle name="40% - アクセント 2 3" xfId="21" xr:uid="{00000000-0005-0000-0000-00000F000000}"/>
    <cellStyle name="40% - アクセント 3 2" xfId="24" xr:uid="{00000000-0005-0000-0000-000010000000}"/>
    <cellStyle name="40% - アクセント 3 3" xfId="23" xr:uid="{00000000-0005-0000-0000-000011000000}"/>
    <cellStyle name="40% - アクセント 4 2" xfId="26" xr:uid="{00000000-0005-0000-0000-000012000000}"/>
    <cellStyle name="40% - アクセント 4 3" xfId="25" xr:uid="{00000000-0005-0000-0000-000013000000}"/>
    <cellStyle name="40% - アクセント 5 2" xfId="28" xr:uid="{00000000-0005-0000-0000-000014000000}"/>
    <cellStyle name="40% - アクセント 5 3" xfId="27" xr:uid="{00000000-0005-0000-0000-000015000000}"/>
    <cellStyle name="40% - アクセント 6 2" xfId="30" xr:uid="{00000000-0005-0000-0000-000016000000}"/>
    <cellStyle name="40% - アクセント 6 3" xfId="29" xr:uid="{00000000-0005-0000-0000-000017000000}"/>
    <cellStyle name="60% - アクセント 1 2" xfId="31" xr:uid="{00000000-0005-0000-0000-000018000000}"/>
    <cellStyle name="60% - アクセント 2 2" xfId="32" xr:uid="{00000000-0005-0000-0000-000019000000}"/>
    <cellStyle name="60% - アクセント 3 2" xfId="33" xr:uid="{00000000-0005-0000-0000-00001A000000}"/>
    <cellStyle name="60% - アクセント 4 2" xfId="34" xr:uid="{00000000-0005-0000-0000-00001B000000}"/>
    <cellStyle name="60% - アクセント 5 2" xfId="35" xr:uid="{00000000-0005-0000-0000-00001C000000}"/>
    <cellStyle name="60% - アクセント 6 2" xfId="36" xr:uid="{00000000-0005-0000-0000-00001D000000}"/>
    <cellStyle name="アクセント 1 2" xfId="37" xr:uid="{00000000-0005-0000-0000-00001E000000}"/>
    <cellStyle name="アクセント 2 2" xfId="38" xr:uid="{00000000-0005-0000-0000-00001F000000}"/>
    <cellStyle name="アクセント 3 2" xfId="39" xr:uid="{00000000-0005-0000-0000-000020000000}"/>
    <cellStyle name="アクセント 4 2" xfId="40" xr:uid="{00000000-0005-0000-0000-000021000000}"/>
    <cellStyle name="アクセント 5 2" xfId="41" xr:uid="{00000000-0005-0000-0000-000022000000}"/>
    <cellStyle name="アクセント 6 2" xfId="42" xr:uid="{00000000-0005-0000-0000-000023000000}"/>
    <cellStyle name="タイトル 2" xfId="43" xr:uid="{00000000-0005-0000-0000-000024000000}"/>
    <cellStyle name="チェック セル 2" xfId="44" xr:uid="{00000000-0005-0000-0000-000025000000}"/>
    <cellStyle name="どちらでもない 2" xfId="45" xr:uid="{00000000-0005-0000-0000-000026000000}"/>
    <cellStyle name="メモ 2" xfId="46" xr:uid="{00000000-0005-0000-0000-000027000000}"/>
    <cellStyle name="リンク セル 2" xfId="47" xr:uid="{00000000-0005-0000-0000-000028000000}"/>
    <cellStyle name="悪い 2" xfId="48" xr:uid="{00000000-0005-0000-0000-000029000000}"/>
    <cellStyle name="計算 2" xfId="49" xr:uid="{00000000-0005-0000-0000-00002A000000}"/>
    <cellStyle name="警告文 2" xfId="50" xr:uid="{00000000-0005-0000-0000-00002B000000}"/>
    <cellStyle name="桁区切り" xfId="70" builtinId="6"/>
    <cellStyle name="見出し 1 2" xfId="51" xr:uid="{00000000-0005-0000-0000-00002C000000}"/>
    <cellStyle name="見出し 2 2" xfId="52" xr:uid="{00000000-0005-0000-0000-00002D000000}"/>
    <cellStyle name="見出し 3 2" xfId="53" xr:uid="{00000000-0005-0000-0000-00002E000000}"/>
    <cellStyle name="見出し 4 2" xfId="54" xr:uid="{00000000-0005-0000-0000-00002F000000}"/>
    <cellStyle name="集計 2" xfId="55" xr:uid="{00000000-0005-0000-0000-000030000000}"/>
    <cellStyle name="出力 2" xfId="56" xr:uid="{00000000-0005-0000-0000-000031000000}"/>
    <cellStyle name="説明文 2" xfId="57" xr:uid="{00000000-0005-0000-0000-000032000000}"/>
    <cellStyle name="通貨 2" xfId="58" xr:uid="{00000000-0005-0000-0000-000033000000}"/>
    <cellStyle name="通貨 2 2" xfId="59" xr:uid="{00000000-0005-0000-0000-000034000000}"/>
    <cellStyle name="入力 2" xfId="60" xr:uid="{00000000-0005-0000-0000-000035000000}"/>
    <cellStyle name="標準" xfId="0" builtinId="0"/>
    <cellStyle name="標準 2" xfId="2" xr:uid="{00000000-0005-0000-0000-000037000000}"/>
    <cellStyle name="標準 2 2" xfId="72" xr:uid="{19492639-BD6A-4849-9A31-2904978FAAE8}"/>
    <cellStyle name="標準 3" xfId="3" xr:uid="{00000000-0005-0000-0000-000038000000}"/>
    <cellStyle name="標準 3 2" xfId="4" xr:uid="{00000000-0005-0000-0000-000039000000}"/>
    <cellStyle name="標準 3 2 2" xfId="62" xr:uid="{00000000-0005-0000-0000-00003A000000}"/>
    <cellStyle name="標準 3 2 3" xfId="61" xr:uid="{00000000-0005-0000-0000-00003B000000}"/>
    <cellStyle name="標準 4" xfId="5" xr:uid="{00000000-0005-0000-0000-00003C000000}"/>
    <cellStyle name="標準 4 2" xfId="64" xr:uid="{00000000-0005-0000-0000-00003D000000}"/>
    <cellStyle name="標準 4 3" xfId="63" xr:uid="{00000000-0005-0000-0000-00003E000000}"/>
    <cellStyle name="標準 5" xfId="6" xr:uid="{00000000-0005-0000-0000-00003F000000}"/>
    <cellStyle name="標準 5 2" xfId="66" xr:uid="{00000000-0005-0000-0000-000040000000}"/>
    <cellStyle name="標準 5 3" xfId="65" xr:uid="{00000000-0005-0000-0000-000041000000}"/>
    <cellStyle name="標準 6" xfId="1" xr:uid="{00000000-0005-0000-0000-000042000000}"/>
    <cellStyle name="標準 6 2" xfId="67" xr:uid="{00000000-0005-0000-0000-000043000000}"/>
    <cellStyle name="標準_Sheet1" xfId="71" xr:uid="{59CD1A5D-47DC-42A5-8474-0BAB4E49DA3F}"/>
    <cellStyle name="標準_様式Ｄ-2" xfId="68" xr:uid="{00000000-0005-0000-0000-000044000000}"/>
    <cellStyle name="良い 2" xfId="69" xr:uid="{00000000-0005-0000-0000-00004500000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strike/>
      </font>
    </dxf>
    <dxf>
      <fill>
        <patternFill>
          <bgColor theme="7"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B7DEE8"/>
      <color rgb="FFE6B8B7"/>
      <color rgb="FF99CCFF"/>
      <color rgb="FFCCFFCC"/>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335643</xdr:colOff>
      <xdr:row>7</xdr:row>
      <xdr:rowOff>86978</xdr:rowOff>
    </xdr:from>
    <xdr:ext cx="4923118" cy="792525"/>
    <xdr:sp macro="" textlink="">
      <xdr:nvSpPr>
        <xdr:cNvPr id="4" name="テキスト ボックス 3">
          <a:extLst>
            <a:ext uri="{FF2B5EF4-FFF2-40B4-BE49-F238E27FC236}">
              <a16:creationId xmlns:a16="http://schemas.microsoft.com/office/drawing/2014/main" id="{1644DDF3-E712-407F-ADAE-D1358A883673}"/>
            </a:ext>
          </a:extLst>
        </xdr:cNvPr>
        <xdr:cNvSpPr txBox="1"/>
      </xdr:nvSpPr>
      <xdr:spPr>
        <a:xfrm>
          <a:off x="948231" y="3553331"/>
          <a:ext cx="4923118" cy="792525"/>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必要な箇所をコピーしたら台帳に値で貼り付け。</a:t>
          </a:r>
          <a:endParaRPr kumimoji="1" lang="en-US" altLang="ja-JP" sz="1400"/>
        </a:p>
        <a:p>
          <a:r>
            <a:rPr kumimoji="1" lang="ja-JP" altLang="en-US" sz="1400"/>
            <a:t>行の幅が広がってしまうので、左端の対象の行を右クリック</a:t>
          </a:r>
          <a:endParaRPr kumimoji="1" lang="en-US" altLang="ja-JP" sz="1400"/>
        </a:p>
        <a:p>
          <a:r>
            <a:rPr kumimoji="1" lang="ja-JP" altLang="en-US" sz="1400"/>
            <a:t>→「行の高さ」から数値指定して、ほかの行と合わせる。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76</xdr:col>
      <xdr:colOff>133350</xdr:colOff>
      <xdr:row>0</xdr:row>
      <xdr:rowOff>0</xdr:rowOff>
    </xdr:from>
    <xdr:to>
      <xdr:col>90</xdr:col>
      <xdr:colOff>136071</xdr:colOff>
      <xdr:row>4</xdr:row>
      <xdr:rowOff>49865</xdr:rowOff>
    </xdr:to>
    <xdr:sp macro="" textlink="">
      <xdr:nvSpPr>
        <xdr:cNvPr id="2" name="テキスト ボックス 1">
          <a:extLst>
            <a:ext uri="{FF2B5EF4-FFF2-40B4-BE49-F238E27FC236}">
              <a16:creationId xmlns:a16="http://schemas.microsoft.com/office/drawing/2014/main" id="{BA5D6661-13EF-4BBB-A46E-4EC828B6FD26}"/>
            </a:ext>
          </a:extLst>
        </xdr:cNvPr>
        <xdr:cNvSpPr txBox="1"/>
      </xdr:nvSpPr>
      <xdr:spPr>
        <a:xfrm>
          <a:off x="7753350" y="0"/>
          <a:ext cx="2542721" cy="721151"/>
        </a:xfrm>
        <a:prstGeom prst="rect">
          <a:avLst/>
        </a:prstGeom>
        <a:solidFill>
          <a:schemeClr val="accent1">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76</xdr:col>
      <xdr:colOff>144555</xdr:colOff>
      <xdr:row>4</xdr:row>
      <xdr:rowOff>154083</xdr:rowOff>
    </xdr:from>
    <xdr:ext cx="2487707" cy="638734"/>
    <xdr:sp macro="" textlink="">
      <xdr:nvSpPr>
        <xdr:cNvPr id="3" name="テキスト ボックス 2">
          <a:extLst>
            <a:ext uri="{FF2B5EF4-FFF2-40B4-BE49-F238E27FC236}">
              <a16:creationId xmlns:a16="http://schemas.microsoft.com/office/drawing/2014/main" id="{9C2A1CBE-A73C-45E2-9C66-182544E062D2}"/>
            </a:ext>
          </a:extLst>
        </xdr:cNvPr>
        <xdr:cNvSpPr txBox="1"/>
      </xdr:nvSpPr>
      <xdr:spPr>
        <a:xfrm>
          <a:off x="8545605" y="1030383"/>
          <a:ext cx="2487707" cy="638734"/>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報告日は空欄としてください。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電子申請システムの受付日を受付担当者が入力します。</a:t>
          </a:r>
        </a:p>
      </xdr:txBody>
    </xdr:sp>
    <xdr:clientData/>
  </xdr:oneCellAnchor>
  <xdr:oneCellAnchor>
    <xdr:from>
      <xdr:col>76</xdr:col>
      <xdr:colOff>95250</xdr:colOff>
      <xdr:row>34</xdr:row>
      <xdr:rowOff>19050</xdr:rowOff>
    </xdr:from>
    <xdr:ext cx="2510119" cy="1837764"/>
    <xdr:sp macro="" textlink="">
      <xdr:nvSpPr>
        <xdr:cNvPr id="5" name="テキスト ボックス 4">
          <a:extLst>
            <a:ext uri="{FF2B5EF4-FFF2-40B4-BE49-F238E27FC236}">
              <a16:creationId xmlns:a16="http://schemas.microsoft.com/office/drawing/2014/main" id="{5924D3A8-CCF5-45A0-BDDB-666B35291FBA}"/>
            </a:ext>
          </a:extLst>
        </xdr:cNvPr>
        <xdr:cNvSpPr txBox="1"/>
      </xdr:nvSpPr>
      <xdr:spPr>
        <a:xfrm>
          <a:off x="8496300" y="6038850"/>
          <a:ext cx="2510119" cy="1837764"/>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４</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検査による指摘の概要</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・指摘事項が無い場合は「指摘な　し」に「レ」マークを入れて下さい。</a:t>
          </a:r>
        </a:p>
        <a:p>
          <a:pPr algn="l"/>
          <a:r>
            <a:rPr kumimoji="1" lang="ja-JP" altLang="en-US" sz="1100" kern="1200">
              <a:latin typeface="HG丸ｺﾞｼｯｸM-PRO" panose="020F0600000000000000" pitchFamily="50" charset="-128"/>
              <a:ea typeface="HG丸ｺﾞｼｯｸM-PRO" panose="020F0600000000000000" pitchFamily="50" charset="-128"/>
            </a:rPr>
            <a:t>・要是正の指摘がある場合は「要是正の指摘あり」に「レ」マークを入れ、さらにその要是正が</a:t>
          </a:r>
          <a:r>
            <a:rPr kumimoji="1" lang="ja-JP" altLang="en-US" sz="1100" u="dbl" kern="1200" baseline="0">
              <a:solidFill>
                <a:srgbClr val="FF0000"/>
              </a:solidFill>
              <a:latin typeface="HG丸ｺﾞｼｯｸM-PRO" panose="020F0600000000000000" pitchFamily="50" charset="-128"/>
              <a:ea typeface="HG丸ｺﾞｼｯｸM-PRO" panose="020F0600000000000000" pitchFamily="50" charset="-128"/>
            </a:rPr>
            <a:t>全て既存不適格の場合は</a:t>
          </a:r>
          <a:r>
            <a:rPr kumimoji="1" lang="ja-JP" altLang="en-US" sz="1100" kern="1200">
              <a:latin typeface="HG丸ｺﾞｼｯｸM-PRO" panose="020F0600000000000000" pitchFamily="50" charset="-128"/>
              <a:ea typeface="HG丸ｺﾞｼｯｸM-PRO" panose="020F0600000000000000" pitchFamily="50" charset="-128"/>
            </a:rPr>
            <a:t>、「既存不適格」のチェックボックスにも「レ」マークを入れて下さい。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79</xdr:col>
      <xdr:colOff>99373</xdr:colOff>
      <xdr:row>12</xdr:row>
      <xdr:rowOff>122465</xdr:rowOff>
    </xdr:from>
    <xdr:ext cx="2577646" cy="784145"/>
    <xdr:sp macro="" textlink="">
      <xdr:nvSpPr>
        <xdr:cNvPr id="3" name="テキスト ボックス 2">
          <a:extLst>
            <a:ext uri="{FF2B5EF4-FFF2-40B4-BE49-F238E27FC236}">
              <a16:creationId xmlns:a16="http://schemas.microsoft.com/office/drawing/2014/main" id="{FE184FCE-12AA-43FF-BBB0-F8BB63AB4D01}"/>
            </a:ext>
          </a:extLst>
        </xdr:cNvPr>
        <xdr:cNvSpPr txBox="1"/>
      </xdr:nvSpPr>
      <xdr:spPr>
        <a:xfrm>
          <a:off x="8042646" y="2085192"/>
          <a:ext cx="2577646" cy="78414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２</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確認済証交付年月日等</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日付は</a:t>
          </a:r>
          <a:r>
            <a:rPr kumimoji="1" lang="en-US" altLang="ja-JP" sz="1100" kern="1200">
              <a:latin typeface="HG丸ｺﾞｼｯｸM-PRO" panose="020F0600000000000000" pitchFamily="50" charset="-128"/>
              <a:ea typeface="HG丸ｺﾞｼｯｸM-PRO" panose="020F0600000000000000" pitchFamily="50" charset="-128"/>
            </a:rPr>
            <a:t>R7.</a:t>
          </a:r>
          <a:r>
            <a:rPr kumimoji="1" lang="ja-JP" altLang="en-US" sz="1100" kern="1200">
              <a:latin typeface="HG丸ｺﾞｼｯｸM-PRO" panose="020F0600000000000000" pitchFamily="50" charset="-128"/>
              <a:ea typeface="HG丸ｺﾞｼｯｸM-PRO" panose="020F0600000000000000" pitchFamily="50" charset="-128"/>
            </a:rPr>
            <a:t>４</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１の表記でご記入ください。</a:t>
          </a:r>
        </a:p>
        <a:p>
          <a:pPr algn="l"/>
          <a:endParaRPr kumimoji="1" lang="ja-JP" altLang="en-US" sz="1100" kern="1200">
            <a:latin typeface="HG丸ｺﾞｼｯｸM-PRO" panose="020F0600000000000000" pitchFamily="50" charset="-128"/>
            <a:ea typeface="HG丸ｺﾞｼｯｸM-PRO" panose="020F0600000000000000" pitchFamily="50" charset="-128"/>
          </a:endParaRPr>
        </a:p>
      </xdr:txBody>
    </xdr:sp>
    <xdr:clientData/>
  </xdr:oneCellAnchor>
  <xdr:oneCellAnchor>
    <xdr:from>
      <xdr:col>79</xdr:col>
      <xdr:colOff>99373</xdr:colOff>
      <xdr:row>19</xdr:row>
      <xdr:rowOff>122465</xdr:rowOff>
    </xdr:from>
    <xdr:ext cx="2577646" cy="784145"/>
    <xdr:sp macro="" textlink="">
      <xdr:nvSpPr>
        <xdr:cNvPr id="4" name="テキスト ボックス 3">
          <a:extLst>
            <a:ext uri="{FF2B5EF4-FFF2-40B4-BE49-F238E27FC236}">
              <a16:creationId xmlns:a16="http://schemas.microsoft.com/office/drawing/2014/main" id="{0139F1BD-D5A0-56F8-0CCB-E090AE2E56E4}"/>
            </a:ext>
          </a:extLst>
        </xdr:cNvPr>
        <xdr:cNvSpPr txBox="1"/>
      </xdr:nvSpPr>
      <xdr:spPr>
        <a:xfrm>
          <a:off x="8042646" y="3239738"/>
          <a:ext cx="2577646" cy="78414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３</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検査日等</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日付は</a:t>
          </a:r>
          <a:r>
            <a:rPr kumimoji="1" lang="en-US" altLang="ja-JP" sz="1100" kern="1200">
              <a:latin typeface="HG丸ｺﾞｼｯｸM-PRO" panose="020F0600000000000000" pitchFamily="50" charset="-128"/>
              <a:ea typeface="HG丸ｺﾞｼｯｸM-PRO" panose="020F0600000000000000" pitchFamily="50" charset="-128"/>
            </a:rPr>
            <a:t>R7.</a:t>
          </a:r>
          <a:r>
            <a:rPr kumimoji="1" lang="ja-JP" altLang="en-US" sz="1100" kern="1200">
              <a:latin typeface="HG丸ｺﾞｼｯｸM-PRO" panose="020F0600000000000000" pitchFamily="50" charset="-128"/>
              <a:ea typeface="HG丸ｺﾞｼｯｸM-PRO" panose="020F0600000000000000" pitchFamily="50" charset="-128"/>
            </a:rPr>
            <a:t>４</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１の表記でご記入ください。</a:t>
          </a:r>
        </a:p>
        <a:p>
          <a:pPr algn="l"/>
          <a:endParaRPr kumimoji="1" lang="ja-JP" altLang="en-US" sz="1100" kern="1200">
            <a:latin typeface="HG丸ｺﾞｼｯｸM-PRO" panose="020F0600000000000000" pitchFamily="50" charset="-128"/>
            <a:ea typeface="HG丸ｺﾞｼｯｸM-PRO" panose="020F0600000000000000" pitchFamily="50" charset="-128"/>
          </a:endParaRPr>
        </a:p>
      </xdr:txBody>
    </xdr:sp>
    <xdr:clientData/>
  </xdr:oneCellAnchor>
  <xdr:oneCellAnchor>
    <xdr:from>
      <xdr:col>79</xdr:col>
      <xdr:colOff>126587</xdr:colOff>
      <xdr:row>26</xdr:row>
      <xdr:rowOff>149679</xdr:rowOff>
    </xdr:from>
    <xdr:ext cx="2487707" cy="842681"/>
    <xdr:sp macro="" textlink="">
      <xdr:nvSpPr>
        <xdr:cNvPr id="5" name="テキスト ボックス 4">
          <a:extLst>
            <a:ext uri="{FF2B5EF4-FFF2-40B4-BE49-F238E27FC236}">
              <a16:creationId xmlns:a16="http://schemas.microsoft.com/office/drawing/2014/main" id="{65059C1C-BA98-43DB-9DF6-CD3D3D1D1BCC}"/>
            </a:ext>
          </a:extLst>
        </xdr:cNvPr>
        <xdr:cNvSpPr txBox="1"/>
      </xdr:nvSpPr>
      <xdr:spPr>
        <a:xfrm>
          <a:off x="8069860" y="4421497"/>
          <a:ext cx="2487707" cy="842681"/>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【4.</a:t>
          </a:r>
          <a:r>
            <a:rPr kumimoji="1" lang="ja-JP" altLang="en-US" sz="1100" kern="1200">
              <a:latin typeface="HG丸ｺﾞｼｯｸM-PRO" panose="020F0600000000000000" pitchFamily="50" charset="-128"/>
              <a:ea typeface="HG丸ｺﾞｼｯｸM-PRO" panose="020F0600000000000000" pitchFamily="50" charset="-128"/>
            </a:rPr>
            <a:t>排煙設備の検査者</a:t>
          </a:r>
          <a:r>
            <a:rPr kumimoji="1" lang="en-US" altLang="ja-JP" sz="1100" kern="1200">
              <a:latin typeface="HG丸ｺﾞｼｯｸM-PRO" panose="020F0600000000000000" pitchFamily="50" charset="-128"/>
              <a:ea typeface="HG丸ｺﾞｼｯｸM-PRO" panose="020F0600000000000000" pitchFamily="50" charset="-128"/>
            </a:rPr>
            <a:t>】</a:t>
          </a:r>
        </a:p>
        <a:p>
          <a:pPr algn="l"/>
          <a:r>
            <a:rPr kumimoji="1" lang="ja-JP" altLang="en-US" sz="1100" kern="1200">
              <a:latin typeface="HG丸ｺﾞｼｯｸM-PRO" panose="020F0600000000000000" pitchFamily="50" charset="-128"/>
              <a:ea typeface="HG丸ｺﾞｼｯｸM-PRO" panose="020F0600000000000000" pitchFamily="50" charset="-128"/>
            </a:rPr>
            <a:t>調査者の資格（建築士か調査員）どちらかをプルダウンで選択してください。</a:t>
          </a:r>
        </a:p>
      </xdr:txBody>
    </xdr:sp>
    <xdr:clientData/>
  </xdr:oneCellAnchor>
  <xdr:oneCellAnchor>
    <xdr:from>
      <xdr:col>79</xdr:col>
      <xdr:colOff>104248</xdr:colOff>
      <xdr:row>90</xdr:row>
      <xdr:rowOff>0</xdr:rowOff>
    </xdr:from>
    <xdr:ext cx="2487707" cy="842681"/>
    <xdr:sp macro="" textlink="">
      <xdr:nvSpPr>
        <xdr:cNvPr id="6" name="テキスト ボックス 5">
          <a:extLst>
            <a:ext uri="{FF2B5EF4-FFF2-40B4-BE49-F238E27FC236}">
              <a16:creationId xmlns:a16="http://schemas.microsoft.com/office/drawing/2014/main" id="{10BB0DBB-863A-42D9-8AB2-8A0F1A4D6C5F}"/>
            </a:ext>
          </a:extLst>
        </xdr:cNvPr>
        <xdr:cNvSpPr txBox="1"/>
      </xdr:nvSpPr>
      <xdr:spPr>
        <a:xfrm>
          <a:off x="8047521" y="14835909"/>
          <a:ext cx="2487707" cy="842681"/>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kern="1200">
              <a:latin typeface="HG丸ｺﾞｼｯｸM-PRO" panose="020F0600000000000000" pitchFamily="50" charset="-128"/>
              <a:ea typeface="HG丸ｺﾞｼｯｸM-PRO" panose="020F0600000000000000" pitchFamily="50" charset="-128"/>
            </a:rPr>
            <a:t>【8.</a:t>
          </a:r>
          <a:r>
            <a:rPr kumimoji="1" lang="ja-JP" altLang="en-US" sz="1100" kern="1200">
              <a:latin typeface="HG丸ｺﾞｼｯｸM-PRO" panose="020F0600000000000000" pitchFamily="50" charset="-128"/>
              <a:ea typeface="HG丸ｺﾞｼｯｸM-PRO" panose="020F0600000000000000" pitchFamily="50" charset="-128"/>
            </a:rPr>
            <a:t>非常用の照明装置の検査者</a:t>
          </a:r>
          <a:r>
            <a:rPr kumimoji="1" lang="en-US" altLang="ja-JP" sz="1100" kern="1200">
              <a:latin typeface="HG丸ｺﾞｼｯｸM-PRO" panose="020F0600000000000000" pitchFamily="50" charset="-128"/>
              <a:ea typeface="HG丸ｺﾞｼｯｸM-PRO" panose="020F0600000000000000" pitchFamily="50" charset="-128"/>
            </a:rPr>
            <a:t>】</a:t>
          </a:r>
          <a:r>
            <a:rPr kumimoji="1" lang="ja-JP" altLang="en-US" sz="1100" kern="1200">
              <a:latin typeface="HG丸ｺﾞｼｯｸM-PRO" panose="020F0600000000000000" pitchFamily="50" charset="-128"/>
              <a:ea typeface="HG丸ｺﾞｼｯｸM-PRO" panose="020F0600000000000000" pitchFamily="50" charset="-128"/>
            </a:rPr>
            <a:t>調査者の資格（建築士か調査員）どちらかをプルダウンで選択してください。</a:t>
          </a:r>
        </a:p>
      </xdr:txBody>
    </xdr:sp>
    <xdr:clientData/>
  </xdr:oneCellAnchor>
  <xdr:twoCellAnchor>
    <xdr:from>
      <xdr:col>5</xdr:col>
      <xdr:colOff>35486</xdr:colOff>
      <xdr:row>119</xdr:row>
      <xdr:rowOff>36605</xdr:rowOff>
    </xdr:from>
    <xdr:to>
      <xdr:col>10</xdr:col>
      <xdr:colOff>59765</xdr:colOff>
      <xdr:row>122</xdr:row>
      <xdr:rowOff>84977</xdr:rowOff>
    </xdr:to>
    <xdr:sp macro="" textlink="">
      <xdr:nvSpPr>
        <xdr:cNvPr id="2" name="正方形/長方形 1">
          <a:extLst>
            <a:ext uri="{FF2B5EF4-FFF2-40B4-BE49-F238E27FC236}">
              <a16:creationId xmlns:a16="http://schemas.microsoft.com/office/drawing/2014/main" id="{1BD63895-FC7E-CE36-A34F-08C6E2128FA1}"/>
            </a:ext>
          </a:extLst>
        </xdr:cNvPr>
        <xdr:cNvSpPr/>
      </xdr:nvSpPr>
      <xdr:spPr>
        <a:xfrm>
          <a:off x="940361" y="30107030"/>
          <a:ext cx="929154" cy="553197"/>
        </a:xfrm>
        <a:prstGeom prst="rect">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内蔵型は</a:t>
          </a:r>
          <a:endParaRPr kumimoji="1" lang="en-US" altLang="ja-JP" sz="800">
            <a:solidFill>
              <a:schemeClr val="tx1"/>
            </a:solidFill>
          </a:endParaRPr>
        </a:p>
        <a:p>
          <a:pPr algn="ctr"/>
          <a:r>
            <a:rPr kumimoji="1" lang="ja-JP" altLang="en-US" sz="800">
              <a:solidFill>
                <a:schemeClr val="tx1"/>
              </a:solidFill>
            </a:rPr>
            <a:t>定期報告対象外</a:t>
          </a:r>
          <a:endParaRPr kumimoji="1" lang="en-US" altLang="ja-JP" sz="800">
            <a:solidFill>
              <a:schemeClr val="tx1"/>
            </a:solidFill>
          </a:endParaRPr>
        </a:p>
        <a:p>
          <a:pPr algn="ctr"/>
          <a:r>
            <a:rPr kumimoji="1" lang="en-US" altLang="ja-JP" sz="800">
              <a:solidFill>
                <a:schemeClr val="tx1"/>
              </a:solidFill>
            </a:rPr>
            <a:t>【</a:t>
          </a:r>
          <a:r>
            <a:rPr kumimoji="1" lang="ja-JP" altLang="en-US" sz="800">
              <a:solidFill>
                <a:schemeClr val="tx1"/>
              </a:solidFill>
            </a:rPr>
            <a:t>千葉市</a:t>
          </a:r>
          <a:r>
            <a:rPr kumimoji="1" lang="en-US" altLang="ja-JP" sz="800">
              <a:solidFill>
                <a:schemeClr val="tx1"/>
              </a:solidFill>
            </a:rPr>
            <a:t>】</a:t>
          </a:r>
          <a:endParaRPr kumimoji="1" lang="ja-JP" altLang="en-US" sz="8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46182</xdr:colOff>
      <xdr:row>1</xdr:row>
      <xdr:rowOff>46182</xdr:rowOff>
    </xdr:from>
    <xdr:to>
      <xdr:col>24</xdr:col>
      <xdr:colOff>616857</xdr:colOff>
      <xdr:row>7</xdr:row>
      <xdr:rowOff>42059</xdr:rowOff>
    </xdr:to>
    <xdr:sp macro="" textlink="">
      <xdr:nvSpPr>
        <xdr:cNvPr id="2" name="テキスト ボックス 1">
          <a:extLst>
            <a:ext uri="{FF2B5EF4-FFF2-40B4-BE49-F238E27FC236}">
              <a16:creationId xmlns:a16="http://schemas.microsoft.com/office/drawing/2014/main" id="{F847EE02-035C-4E3E-9944-CC6252FA5A3E}"/>
            </a:ext>
          </a:extLst>
        </xdr:cNvPr>
        <xdr:cNvSpPr txBox="1"/>
      </xdr:nvSpPr>
      <xdr:spPr>
        <a:xfrm>
          <a:off x="9374909" y="196273"/>
          <a:ext cx="2648857" cy="861786"/>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21</xdr:col>
      <xdr:colOff>46183</xdr:colOff>
      <xdr:row>10</xdr:row>
      <xdr:rowOff>14018</xdr:rowOff>
    </xdr:from>
    <xdr:ext cx="3314700" cy="2981325"/>
    <xdr:sp macro="" textlink="">
      <xdr:nvSpPr>
        <xdr:cNvPr id="3" name="テキスト ボックス 2">
          <a:extLst>
            <a:ext uri="{FF2B5EF4-FFF2-40B4-BE49-F238E27FC236}">
              <a16:creationId xmlns:a16="http://schemas.microsoft.com/office/drawing/2014/main" id="{4F6F9B94-FC05-4755-86CC-97D7736CCF4C}"/>
            </a:ext>
          </a:extLst>
        </xdr:cNvPr>
        <xdr:cNvSpPr txBox="1"/>
      </xdr:nvSpPr>
      <xdr:spPr>
        <a:xfrm>
          <a:off x="9374910" y="1457200"/>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22</xdr:col>
      <xdr:colOff>254000</xdr:colOff>
      <xdr:row>0</xdr:row>
      <xdr:rowOff>115455</xdr:rowOff>
    </xdr:from>
    <xdr:to>
      <xdr:col>26</xdr:col>
      <xdr:colOff>131948</xdr:colOff>
      <xdr:row>6</xdr:row>
      <xdr:rowOff>88241</xdr:rowOff>
    </xdr:to>
    <xdr:sp macro="" textlink="">
      <xdr:nvSpPr>
        <xdr:cNvPr id="2" name="テキスト ボックス 1">
          <a:extLst>
            <a:ext uri="{FF2B5EF4-FFF2-40B4-BE49-F238E27FC236}">
              <a16:creationId xmlns:a16="http://schemas.microsoft.com/office/drawing/2014/main" id="{35ED1C9B-B5A1-4501-85AD-F42F489DC09A}"/>
            </a:ext>
          </a:extLst>
        </xdr:cNvPr>
        <xdr:cNvSpPr txBox="1"/>
      </xdr:nvSpPr>
      <xdr:spPr>
        <a:xfrm>
          <a:off x="9432636" y="115455"/>
          <a:ext cx="2648857" cy="861786"/>
        </a:xfrm>
        <a:prstGeom prst="rect">
          <a:avLst/>
        </a:prstGeom>
        <a:solidFill>
          <a:schemeClr val="accent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baseline="0">
              <a:solidFill>
                <a:schemeClr val="bg1"/>
              </a:solidFill>
              <a:latin typeface="HG丸ｺﾞｼｯｸM-PRO" panose="020F0600000000000000" pitchFamily="50" charset="-128"/>
              <a:ea typeface="HG丸ｺﾞｼｯｸM-PRO" panose="020F0600000000000000" pitchFamily="50" charset="-128"/>
            </a:rPr>
            <a:t>入力方法</a:t>
          </a:r>
          <a:endParaRPr kumimoji="1" lang="en-US" altLang="ja-JP" sz="1400" b="1" baseline="0">
            <a:solidFill>
              <a:schemeClr val="bg1"/>
            </a:solidFill>
            <a:latin typeface="HG丸ｺﾞｼｯｸM-PRO" panose="020F0600000000000000" pitchFamily="50" charset="-128"/>
            <a:ea typeface="HG丸ｺﾞｼｯｸM-PRO" panose="020F0600000000000000" pitchFamily="50" charset="-128"/>
          </a:endParaRPr>
        </a:p>
        <a:p>
          <a:r>
            <a:rPr kumimoji="1" lang="ja-JP" altLang="en-US" sz="1200" b="1" baseline="0">
              <a:solidFill>
                <a:schemeClr val="accent5">
                  <a:lumMod val="40000"/>
                  <a:lumOff val="60000"/>
                </a:schemeClr>
              </a:solidFill>
              <a:latin typeface="HG丸ｺﾞｼｯｸM-PRO" panose="020F0600000000000000" pitchFamily="50" charset="-128"/>
              <a:ea typeface="HG丸ｺﾞｼｯｸM-PRO" panose="020F0600000000000000" pitchFamily="50" charset="-128"/>
            </a:rPr>
            <a:t>水色セル→ キーボードで入力</a:t>
          </a:r>
        </a:p>
        <a:p>
          <a:r>
            <a:rPr kumimoji="1" lang="ja-JP" altLang="en-US" sz="1200" b="1" baseline="0">
              <a:solidFill>
                <a:srgbClr val="FFFF00"/>
              </a:solidFill>
              <a:latin typeface="HG丸ｺﾞｼｯｸM-PRO" panose="020F0600000000000000" pitchFamily="50" charset="-128"/>
              <a:ea typeface="HG丸ｺﾞｼｯｸM-PRO" panose="020F0600000000000000" pitchFamily="50" charset="-128"/>
            </a:rPr>
            <a:t>黄色セル→ プルダウンで選択</a:t>
          </a:r>
          <a:endParaRPr kumimoji="1" lang="en-US" altLang="ja-JP" sz="1200" b="1" baseline="0">
            <a:solidFill>
              <a:srgbClr val="FFFF00"/>
            </a:solidFill>
            <a:latin typeface="HG丸ｺﾞｼｯｸM-PRO" panose="020F0600000000000000" pitchFamily="50" charset="-128"/>
            <a:ea typeface="HG丸ｺﾞｼｯｸM-PRO" panose="020F0600000000000000" pitchFamily="50" charset="-128"/>
          </a:endParaRPr>
        </a:p>
        <a:p>
          <a:endParaRPr kumimoji="1" lang="ja-JP" altLang="en-US" sz="1200" b="1">
            <a:latin typeface="HGPｺﾞｼｯｸM" panose="020B0600000000000000" pitchFamily="50" charset="-128"/>
            <a:ea typeface="HGPｺﾞｼｯｸM" panose="020B0600000000000000" pitchFamily="50" charset="-128"/>
          </a:endParaRPr>
        </a:p>
      </xdr:txBody>
    </xdr:sp>
    <xdr:clientData fPrintsWithSheet="0"/>
  </xdr:twoCellAnchor>
  <xdr:oneCellAnchor>
    <xdr:from>
      <xdr:col>22</xdr:col>
      <xdr:colOff>254001</xdr:colOff>
      <xdr:row>9</xdr:row>
      <xdr:rowOff>37109</xdr:rowOff>
    </xdr:from>
    <xdr:ext cx="3314700" cy="2981325"/>
    <xdr:sp macro="" textlink="">
      <xdr:nvSpPr>
        <xdr:cNvPr id="3" name="テキスト ボックス 2">
          <a:extLst>
            <a:ext uri="{FF2B5EF4-FFF2-40B4-BE49-F238E27FC236}">
              <a16:creationId xmlns:a16="http://schemas.microsoft.com/office/drawing/2014/main" id="{3C8BCAD5-85A4-4026-9484-94C9E7E89D0D}"/>
            </a:ext>
          </a:extLst>
        </xdr:cNvPr>
        <xdr:cNvSpPr txBox="1"/>
      </xdr:nvSpPr>
      <xdr:spPr>
        <a:xfrm>
          <a:off x="9432637" y="1376382"/>
          <a:ext cx="3314700" cy="2981325"/>
        </a:xfrm>
        <a:prstGeom prst="rect">
          <a:avLst/>
        </a:prstGeom>
        <a:solidFill>
          <a:sysClr val="window" lastClr="FFFFFF"/>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kern="1200">
              <a:latin typeface="HG丸ｺﾞｼｯｸM-PRO" panose="020F0600000000000000" pitchFamily="50" charset="-128"/>
              <a:ea typeface="HG丸ｺﾞｼｯｸM-PRO" panose="020F0600000000000000" pitchFamily="50" charset="-128"/>
            </a:rPr>
            <a:t>●指摘なし の場合</a:t>
          </a:r>
        </a:p>
        <a:p>
          <a:pPr algn="l"/>
          <a:r>
            <a:rPr kumimoji="1" lang="ja-JP" altLang="en-US" sz="1100" kern="1200">
              <a:latin typeface="HG丸ｺﾞｼｯｸM-PRO" panose="020F0600000000000000" pitchFamily="50" charset="-128"/>
              <a:ea typeface="HG丸ｺﾞｼｯｸM-PRO" panose="020F0600000000000000" pitchFamily="50" charset="-128"/>
            </a:rPr>
            <a:t>　「指摘なし」に「○」を付けてください。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a:t>
          </a:r>
        </a:p>
        <a:p>
          <a:pPr algn="l"/>
          <a:r>
            <a:rPr kumimoji="1" lang="ja-JP" altLang="en-US" sz="1100" kern="1200">
              <a:latin typeface="HG丸ｺﾞｼｯｸM-PRO" panose="020F0600000000000000" pitchFamily="50" charset="-128"/>
              <a:ea typeface="HG丸ｺﾞｼｯｸM-PRO" panose="020F0600000000000000" pitchFamily="50" charset="-128"/>
            </a:rPr>
            <a:t>●要是正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「要是正」に「○」を付けてください。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endParaRPr kumimoji="1" lang="ja-JP" altLang="en-US"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既存不適格 の場合</a:t>
          </a:r>
        </a:p>
        <a:p>
          <a:pPr algn="l"/>
          <a:r>
            <a:rPr kumimoji="1" lang="ja-JP" altLang="en-US" sz="1100" kern="1200">
              <a:latin typeface="HG丸ｺﾞｼｯｸM-PRO" panose="020F0600000000000000" pitchFamily="50" charset="-128"/>
              <a:ea typeface="HG丸ｺﾞｼｯｸM-PRO" panose="020F0600000000000000" pitchFamily="50" charset="-128"/>
            </a:rPr>
            <a:t>　「要是正」、「既存不適格」の２か所に「○」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を付けてください。</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en-US" altLang="ja-JP" sz="1100" kern="1200">
              <a:solidFill>
                <a:srgbClr val="FF0000"/>
              </a:solidFill>
              <a:latin typeface="HG丸ｺﾞｼｯｸM-PRO" panose="020F0600000000000000" pitchFamily="50" charset="-128"/>
              <a:ea typeface="HG丸ｺﾞｼｯｸM-PRO" panose="020F0600000000000000" pitchFamily="50" charset="-128"/>
            </a:rPr>
            <a:t>※ </a:t>
          </a:r>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「要是正」と「既存不適格」の両方の指摘が　　</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ある場合は、「既存不適格」には〇をせず、</a:t>
          </a:r>
        </a:p>
        <a:p>
          <a:pPr algn="l"/>
          <a:r>
            <a:rPr kumimoji="1" lang="ja-JP" altLang="en-US" sz="1100" kern="1200">
              <a:solidFill>
                <a:srgbClr val="FF0000"/>
              </a:solidFill>
              <a:latin typeface="HG丸ｺﾞｼｯｸM-PRO" panose="020F0600000000000000" pitchFamily="50" charset="-128"/>
              <a:ea typeface="HG丸ｺﾞｼｯｸM-PRO" panose="020F0600000000000000" pitchFamily="50" charset="-128"/>
            </a:rPr>
            <a:t>　　「要是正」１ヶ所に「○」を付けてください。</a:t>
          </a:r>
        </a:p>
        <a:p>
          <a:pPr algn="l"/>
          <a:endParaRPr kumimoji="1" lang="ja-JP" altLang="en-US" sz="1100" kern="12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該当しない項目は指摘なしの欄に「－」を付け　　　　</a:t>
          </a:r>
          <a:endParaRPr kumimoji="1" lang="en-US" altLang="ja-JP" sz="1100" kern="1200">
            <a:latin typeface="HG丸ｺﾞｼｯｸM-PRO" panose="020F0600000000000000" pitchFamily="50" charset="-128"/>
            <a:ea typeface="HG丸ｺﾞｼｯｸM-PRO" panose="020F0600000000000000" pitchFamily="50" charset="-128"/>
          </a:endParaRPr>
        </a:p>
        <a:p>
          <a:pPr algn="l"/>
          <a:r>
            <a:rPr kumimoji="1" lang="ja-JP" altLang="en-US" sz="1100" kern="1200">
              <a:latin typeface="HG丸ｺﾞｼｯｸM-PRO" panose="020F0600000000000000" pitchFamily="50" charset="-128"/>
              <a:ea typeface="HG丸ｺﾞｼｯｸM-PRO" panose="020F0600000000000000" pitchFamily="50" charset="-128"/>
            </a:rPr>
            <a:t>　てください。</a:t>
          </a:r>
        </a:p>
        <a:p>
          <a:pPr algn="l"/>
          <a:r>
            <a:rPr kumimoji="1" lang="ja-JP" altLang="en-US" sz="1100" kern="1200">
              <a:latin typeface="HG丸ｺﾞｼｯｸM-PRO" panose="020F0600000000000000" pitchFamily="50" charset="-128"/>
              <a:ea typeface="HG丸ｺﾞｼｯｸM-PRO" panose="020F0600000000000000" pitchFamily="50" charset="-128"/>
            </a:rPr>
            <a:t>　</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56029</xdr:colOff>
      <xdr:row>153</xdr:row>
      <xdr:rowOff>11206</xdr:rowOff>
    </xdr:from>
    <xdr:to>
      <xdr:col>9</xdr:col>
      <xdr:colOff>80309</xdr:colOff>
      <xdr:row>158</xdr:row>
      <xdr:rowOff>3549</xdr:rowOff>
    </xdr:to>
    <xdr:sp macro="" textlink="">
      <xdr:nvSpPr>
        <xdr:cNvPr id="2" name="正方形/長方形 1">
          <a:extLst>
            <a:ext uri="{FF2B5EF4-FFF2-40B4-BE49-F238E27FC236}">
              <a16:creationId xmlns:a16="http://schemas.microsoft.com/office/drawing/2014/main" id="{5D15F6E4-FB4E-4B10-92CA-89629C7F2D1F}"/>
            </a:ext>
          </a:extLst>
        </xdr:cNvPr>
        <xdr:cNvSpPr/>
      </xdr:nvSpPr>
      <xdr:spPr>
        <a:xfrm>
          <a:off x="560294" y="22109206"/>
          <a:ext cx="1032809" cy="563843"/>
        </a:xfrm>
        <a:prstGeom prst="rect">
          <a:avLst/>
        </a:prstGeom>
        <a:solidFill>
          <a:schemeClr val="bg1"/>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内蔵型は</a:t>
          </a:r>
          <a:endParaRPr kumimoji="1" lang="en-US" altLang="ja-JP" sz="800">
            <a:solidFill>
              <a:schemeClr val="tx1"/>
            </a:solidFill>
          </a:endParaRPr>
        </a:p>
        <a:p>
          <a:pPr algn="ctr"/>
          <a:r>
            <a:rPr kumimoji="1" lang="ja-JP" altLang="en-US" sz="800">
              <a:solidFill>
                <a:schemeClr val="tx1"/>
              </a:solidFill>
            </a:rPr>
            <a:t>定期報告対象外</a:t>
          </a:r>
          <a:endParaRPr kumimoji="1" lang="en-US" altLang="ja-JP" sz="800">
            <a:solidFill>
              <a:schemeClr val="tx1"/>
            </a:solidFill>
          </a:endParaRPr>
        </a:p>
        <a:p>
          <a:pPr algn="ctr"/>
          <a:r>
            <a:rPr kumimoji="1" lang="en-US" altLang="ja-JP" sz="800">
              <a:solidFill>
                <a:schemeClr val="tx1"/>
              </a:solidFill>
            </a:rPr>
            <a:t>【</a:t>
          </a:r>
          <a:r>
            <a:rPr kumimoji="1" lang="ja-JP" altLang="en-US" sz="800">
              <a:solidFill>
                <a:schemeClr val="tx1"/>
              </a:solidFill>
            </a:rPr>
            <a:t>千葉市</a:t>
          </a:r>
          <a:r>
            <a:rPr kumimoji="1" lang="en-US" altLang="ja-JP" sz="800">
              <a:solidFill>
                <a:schemeClr val="tx1"/>
              </a:solidFill>
            </a:rPr>
            <a:t>】</a:t>
          </a:r>
          <a:endParaRPr kumimoji="1" lang="ja-JP" altLang="en-US" sz="800">
            <a:solidFill>
              <a:schemeClr val="tx1"/>
            </a:solidFill>
          </a:endParaRPr>
        </a:p>
      </xdr:txBody>
    </xdr:sp>
    <xdr:clientData/>
  </xdr:twoCellAnchor>
  <xdr:oneCellAnchor>
    <xdr:from>
      <xdr:col>41</xdr:col>
      <xdr:colOff>0</xdr:colOff>
      <xdr:row>1</xdr:row>
      <xdr:rowOff>134470</xdr:rowOff>
    </xdr:from>
    <xdr:ext cx="2587625" cy="844550"/>
    <xdr:sp macro="" textlink="">
      <xdr:nvSpPr>
        <xdr:cNvPr id="3" name="テキスト ボックス 2">
          <a:extLst>
            <a:ext uri="{FF2B5EF4-FFF2-40B4-BE49-F238E27FC236}">
              <a16:creationId xmlns:a16="http://schemas.microsoft.com/office/drawing/2014/main" id="{AD530F6D-3B2B-43F4-8F05-52CC27022245}"/>
            </a:ext>
          </a:extLst>
        </xdr:cNvPr>
        <xdr:cNvSpPr txBox="1"/>
      </xdr:nvSpPr>
      <xdr:spPr bwMode="auto">
        <a:xfrm>
          <a:off x="6432176" y="231588"/>
          <a:ext cx="2587625" cy="844550"/>
        </a:xfrm>
        <a:prstGeom prst="rect">
          <a:avLst/>
        </a:prstGeom>
        <a:solidFill>
          <a:schemeClr val="bg1"/>
        </a:solidFill>
        <a:ln w="9525">
          <a:solidFill>
            <a:schemeClr val="tx1"/>
          </a:solidFill>
          <a:miter lim="800000"/>
          <a:headEnd/>
          <a:tailEnd/>
        </a:ln>
      </xdr:spPr>
      <xdr:txBody>
        <a:bodyPr vertOverflow="clip" horzOverflow="clip" wrap="square" lIns="108000" tIns="108000" rIns="108000" bIns="108000" rtlCol="0" anchor="ctr" upright="1">
          <a:noAutofit/>
        </a:bodyPr>
        <a:lstStyle/>
        <a:p>
          <a:pPr algn="l" rtl="0">
            <a:lnSpc>
              <a:spcPts val="2100"/>
            </a:lnSpc>
          </a:pPr>
          <a:r>
            <a:rPr kumimoji="1" lang="ja-JP" altLang="en-US" sz="1200" b="0" i="0" u="none" strike="noStrike" baseline="0">
              <a:solidFill>
                <a:sysClr val="windowText" lastClr="000000"/>
              </a:solidFill>
              <a:latin typeface="HGSｺﾞｼｯｸE" panose="020B0900000000000000" pitchFamily="50" charset="-128"/>
              <a:ea typeface="HGSｺﾞｼｯｸE" panose="020B0900000000000000" pitchFamily="50" charset="-128"/>
            </a:rPr>
            <a:t>調査報告書の入力内容が自動で反映されるため、</a:t>
          </a:r>
          <a:r>
            <a:rPr kumimoji="1" lang="ja-JP" altLang="en-US" sz="1200" b="0" i="0" u="none" strike="noStrike" baseline="0">
              <a:solidFill>
                <a:srgbClr val="FF0000"/>
              </a:solidFill>
              <a:latin typeface="HGSｺﾞｼｯｸE" panose="020B0900000000000000" pitchFamily="50" charset="-128"/>
              <a:ea typeface="HGSｺﾞｼｯｸE" panose="020B0900000000000000" pitchFamily="50" charset="-128"/>
            </a:rPr>
            <a:t>入力は不要</a:t>
          </a:r>
          <a:r>
            <a:rPr kumimoji="1" lang="ja-JP" altLang="en-US" sz="1200" b="0" i="0" u="none" strike="noStrike" baseline="0">
              <a:solidFill>
                <a:sysClr val="windowText" lastClr="000000"/>
              </a:solidFill>
              <a:latin typeface="HGSｺﾞｼｯｸE" panose="020B0900000000000000" pitchFamily="50" charset="-128"/>
              <a:ea typeface="HGSｺﾞｼｯｸE" panose="020B0900000000000000" pitchFamily="50" charset="-128"/>
            </a:rPr>
            <a:t>です。</a:t>
          </a:r>
          <a:endParaRPr kumimoji="1" lang="en-US" altLang="ja-JP" sz="1200" b="0" i="0" u="none" strike="noStrike" baseline="0">
            <a:solidFill>
              <a:sysClr val="windowText" lastClr="000000"/>
            </a:solidFill>
            <a:latin typeface="HGSｺﾞｼｯｸE" panose="020B0900000000000000" pitchFamily="50" charset="-128"/>
            <a:ea typeface="HGSｺﾞｼｯｸE" panose="020B0900000000000000" pitchFamily="50" charset="-128"/>
          </a:endParaRPr>
        </a:p>
        <a:p>
          <a:pPr algn="l" rtl="0">
            <a:lnSpc>
              <a:spcPts val="1300"/>
            </a:lnSpc>
          </a:pPr>
          <a:endParaRPr kumimoji="1" lang="en-US" altLang="ja-JP" sz="1100" b="0" i="0" u="none" strike="noStrike" baseline="0">
            <a:solidFill>
              <a:srgbClr val="FF0000"/>
            </a:solidFill>
            <a:latin typeface="HGSｺﾞｼｯｸM" panose="020B0600000000000000" pitchFamily="50" charset="-128"/>
            <a:ea typeface="HGSｺﾞｼｯｸM" panose="020B0600000000000000"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h5-v00n-hfls01\f25205000_&#37117;&#24066;&#23616;&#24314;&#31689;&#37096;&#24314;&#31689;&#25351;&#23566;&#35506;\09&#25351;&#23566;&#29677;\10_&#23450;&#26399;&#22577;&#21578;\15%20&#12458;&#12531;&#12521;&#12452;&#12531;&#21270;\7%20&#20316;&#26989;&#12501;&#12457;&#12523;&#12480;\01_&#25552;&#20986;&#27096;&#24335;&#20316;&#25104;\01&#29305;&#23450;&#24314;&#31689;&#29289;\&#32232;&#38598;&#20013;\&#9733;&#20462;&#27491;\080416&#12501;&#12449;&#12452;&#12523;&#21517;&#31216;&#12388;&#12369;&#12383;\tk_meisyou_080416.xlsx" TargetMode="External"/><Relationship Id="rId1" Type="http://schemas.openxmlformats.org/officeDocument/2006/relationships/externalLinkPath" Target="/09&#25351;&#23566;&#29677;/10_&#23450;&#26399;&#22577;&#21578;/15%20&#12458;&#12531;&#12521;&#12452;&#12531;&#21270;/7%20&#20316;&#26989;&#12501;&#12457;&#12523;&#12480;/01_&#25552;&#20986;&#27096;&#24335;&#20316;&#25104;/01&#29305;&#23450;&#24314;&#31689;&#29289;/&#32232;&#38598;&#20013;/&#9733;&#20462;&#27491;/080416&#12501;&#12449;&#12452;&#12523;&#21517;&#31216;&#12388;&#12369;&#12383;/tk_meisyou_080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スタ"/>
      <sheetName val="台帳"/>
      <sheetName val="第一面"/>
      <sheetName val="第二面"/>
      <sheetName val="第二面 (別紙)"/>
      <sheetName val="第三面"/>
      <sheetName val="第四面"/>
      <sheetName val="検査結果表"/>
      <sheetName val="概要書"/>
      <sheetName val="v080501"/>
    </sheetNames>
    <sheetDataSet>
      <sheetData sheetId="0">
        <row r="4">
          <cell r="F4" t="str">
            <v>□</v>
          </cell>
        </row>
        <row r="5">
          <cell r="F5" t="str">
            <v>☑</v>
          </cell>
          <cell r="M5" t="str">
            <v>○</v>
          </cell>
          <cell r="Q5" t="str">
            <v>1(1)</v>
          </cell>
          <cell r="X5" t="str">
            <v>地盤沈下等による不陸、傾斜等の状況</v>
          </cell>
        </row>
        <row r="6">
          <cell r="Q6" t="str">
            <v>1(2)</v>
          </cell>
          <cell r="X6" t="str">
            <v>敷地内の排水の状況</v>
          </cell>
        </row>
        <row r="7">
          <cell r="M7" t="str">
            <v>－</v>
          </cell>
          <cell r="Q7" t="str">
            <v>1(3)</v>
          </cell>
          <cell r="X7" t="str">
            <v>敷地内の通路の確保の状況</v>
          </cell>
        </row>
        <row r="8">
          <cell r="M8" t="str">
            <v>○</v>
          </cell>
          <cell r="Q8" t="str">
            <v>1(4)</v>
          </cell>
          <cell r="X8" t="str">
            <v>有効幅員の確保の状況</v>
          </cell>
        </row>
        <row r="9">
          <cell r="Q9" t="str">
            <v>1(5)</v>
          </cell>
          <cell r="X9" t="str">
            <v>敷地内の通路の支障物の状況</v>
          </cell>
        </row>
        <row r="10">
          <cell r="Q10" t="str">
            <v>1(6)</v>
          </cell>
          <cell r="X10" t="str">
            <v>組積造の塀又は補強ｺﾝｸﾘｰﾄﾌﾞﾛｯｸ造の塀等の耐震対策の状況</v>
          </cell>
        </row>
        <row r="11">
          <cell r="Q11" t="str">
            <v>1(7)</v>
          </cell>
          <cell r="X11" t="str">
            <v>組積造の塀又は補強ｺﾝｸﾘｰﾄﾌﾞﾛｯｸ造の塀等の劣化及び損傷の状況</v>
          </cell>
        </row>
        <row r="12">
          <cell r="Q12" t="str">
            <v>1(8)</v>
          </cell>
          <cell r="X12" t="str">
            <v>擁壁の劣化及び損傷の状況</v>
          </cell>
        </row>
        <row r="13">
          <cell r="Q13" t="str">
            <v>1(9)</v>
          </cell>
          <cell r="X13" t="str">
            <v>擁壁の水抜きパイプの維持保全の状況</v>
          </cell>
        </row>
        <row r="14">
          <cell r="Q14" t="str">
            <v>2(1)</v>
          </cell>
          <cell r="X14" t="str">
            <v>基礎の沈下等の状況</v>
          </cell>
        </row>
        <row r="15">
          <cell r="Q15" t="str">
            <v>2(2)</v>
          </cell>
          <cell r="X15" t="str">
            <v>基礎の劣化及び損傷の状況</v>
          </cell>
        </row>
        <row r="16">
          <cell r="Q16" t="str">
            <v>2(3)</v>
          </cell>
          <cell r="X16" t="str">
            <v>土台の沈下等の状況</v>
          </cell>
        </row>
        <row r="17">
          <cell r="Q17" t="str">
            <v>2(4)</v>
          </cell>
          <cell r="X17" t="str">
            <v>土台の劣化及び損傷の状況</v>
          </cell>
        </row>
        <row r="18">
          <cell r="Q18" t="str">
            <v>2(5)</v>
          </cell>
          <cell r="X18" t="str">
            <v>外壁、軒裏及び外壁の開口部で延焼のおそれのある部分の防火対策の状況</v>
          </cell>
        </row>
        <row r="19">
          <cell r="Q19" t="str">
            <v>2(6)</v>
          </cell>
          <cell r="X19" t="str">
            <v>木造の外壁躯体の劣化及び損傷の状況</v>
          </cell>
        </row>
        <row r="20">
          <cell r="Q20" t="str">
            <v>2(7)</v>
          </cell>
          <cell r="X20" t="str">
            <v>組積造の外壁躯体の劣化及び損傷の状況</v>
          </cell>
        </row>
        <row r="21">
          <cell r="Q21" t="str">
            <v>2(8)</v>
          </cell>
          <cell r="X21" t="str">
            <v>補強ｺﾝｸﾘｰﾄﾌﾞﾛｯｸ造の外壁躯体の劣化及び損傷の状況</v>
          </cell>
        </row>
        <row r="22">
          <cell r="Q22" t="str">
            <v>2(9)</v>
          </cell>
          <cell r="X22" t="str">
            <v>S造の外壁躯体の劣化及び損傷の状況</v>
          </cell>
        </row>
        <row r="23">
          <cell r="Q23" t="str">
            <v>2(10)</v>
          </cell>
          <cell r="X23" t="str">
            <v>RC造及びSRC造の外壁躯体の劣化及び損傷の状況</v>
          </cell>
        </row>
        <row r="24">
          <cell r="Q24" t="str">
            <v>2(11)</v>
          </cell>
          <cell r="X24" t="str">
            <v>ﾀｲﾙ、石貼り等（乾式工法によるものを除く。）、ﾓﾙﾀﾙ等の劣化及び損傷の状況</v>
          </cell>
        </row>
        <row r="25">
          <cell r="Q25" t="str">
            <v>2(12)</v>
          </cell>
          <cell r="X25" t="str">
            <v>乾式工法によるタイル、石貼り等の劣化及び損傷の状況</v>
          </cell>
        </row>
        <row r="26">
          <cell r="Q26" t="str">
            <v>2(13)</v>
          </cell>
          <cell r="X26" t="str">
            <v>金属系パネル（帳壁を含む。）の劣化及び損傷の状況</v>
          </cell>
        </row>
        <row r="27">
          <cell r="Q27" t="str">
            <v>2(14)</v>
          </cell>
          <cell r="X27" t="str">
            <v>コンクリート系パネル（帳壁を含む。）の劣化及び損傷の状況</v>
          </cell>
        </row>
        <row r="28">
          <cell r="Q28" t="str">
            <v>2(15)</v>
          </cell>
          <cell r="X28" t="str">
            <v>サッシ等の劣化及び損傷の状況</v>
          </cell>
        </row>
        <row r="29">
          <cell r="Q29" t="str">
            <v>2(16)</v>
          </cell>
          <cell r="X29" t="str">
            <v>はめ殺し窓のガラスの固定の状況</v>
          </cell>
        </row>
        <row r="30">
          <cell r="Q30" t="str">
            <v>2(17)</v>
          </cell>
          <cell r="X30" t="str">
            <v>機器本体の劣化及び損傷の状況</v>
          </cell>
        </row>
        <row r="31">
          <cell r="Q31" t="str">
            <v>2(18)</v>
          </cell>
          <cell r="X31" t="str">
            <v>支持部分等の劣化及び損傷の状況</v>
          </cell>
        </row>
        <row r="32">
          <cell r="Q32" t="str">
            <v>3(1)</v>
          </cell>
          <cell r="X32" t="str">
            <v>屋上面の劣化及び損傷の状況</v>
          </cell>
        </row>
        <row r="33">
          <cell r="Q33" t="str">
            <v>3(2)</v>
          </cell>
          <cell r="X33" t="str">
            <v>パラペットの立上り面の劣化及び損傷の状況</v>
          </cell>
        </row>
        <row r="34">
          <cell r="Q34" t="str">
            <v>3(3)</v>
          </cell>
          <cell r="X34" t="str">
            <v>笠木モルタル等の劣化及び損傷の状況</v>
          </cell>
        </row>
        <row r="35">
          <cell r="Q35" t="str">
            <v>3(4)</v>
          </cell>
          <cell r="X35" t="str">
            <v>金属笠木の劣化及び損傷の状況</v>
          </cell>
        </row>
        <row r="36">
          <cell r="Q36" t="str">
            <v>3(5)</v>
          </cell>
          <cell r="X36" t="str">
            <v>排水溝（ドレーンを含む。）の劣化及び損傷の状況</v>
          </cell>
        </row>
        <row r="37">
          <cell r="Q37" t="str">
            <v>3(6)</v>
          </cell>
          <cell r="X37" t="str">
            <v>屋根の防火対策の状況</v>
          </cell>
        </row>
        <row r="38">
          <cell r="Q38" t="str">
            <v>3(7)</v>
          </cell>
          <cell r="X38" t="str">
            <v>屋根の劣化及び損傷の状況</v>
          </cell>
        </row>
        <row r="39">
          <cell r="Q39" t="str">
            <v>3(8)</v>
          </cell>
          <cell r="X39" t="str">
            <v>機器、工作物本体及び接合部の劣化及び損傷の状況</v>
          </cell>
        </row>
        <row r="40">
          <cell r="Q40" t="str">
            <v>3(9)</v>
          </cell>
          <cell r="X40" t="str">
            <v>支持部分等の劣化及び損傷の状況</v>
          </cell>
        </row>
        <row r="41">
          <cell r="Q41" t="str">
            <v>4(1)</v>
          </cell>
          <cell r="X41" t="str">
            <v>竪穴区画</v>
          </cell>
        </row>
        <row r="42">
          <cell r="Q42" t="str">
            <v>4(2)</v>
          </cell>
          <cell r="X42" t="str">
            <v>面積区画</v>
          </cell>
        </row>
        <row r="43">
          <cell r="Q43" t="str">
            <v>4(3)</v>
          </cell>
          <cell r="X43" t="str">
            <v>異種用途区画</v>
          </cell>
        </row>
        <row r="44">
          <cell r="Q44" t="str">
            <v>4(4)</v>
          </cell>
          <cell r="X44" t="str">
            <v>防火区画の外周部
防火設備の処置の状況</v>
          </cell>
        </row>
        <row r="45">
          <cell r="Q45" t="str">
            <v>4(5)</v>
          </cell>
          <cell r="X45" t="str">
            <v>防火区画の外周部
防火設備の劣化及び損傷の状況</v>
          </cell>
        </row>
        <row r="46">
          <cell r="Q46" t="str">
            <v>4(6)</v>
          </cell>
          <cell r="X46" t="str">
            <v>木造の壁の室内に面する部分の躯体の劣化及び損傷の状況</v>
          </cell>
        </row>
        <row r="47">
          <cell r="Q47" t="str">
            <v>4(7)</v>
          </cell>
          <cell r="X47" t="str">
            <v>組積造の壁の室内に面する部分の躯体の劣化及び損傷の状況</v>
          </cell>
        </row>
        <row r="48">
          <cell r="Q48" t="str">
            <v>4(8)</v>
          </cell>
          <cell r="X48" t="str">
            <v>補強ｺﾝｸﾘｰﾄﾌﾞﾛｯｸ造の壁の室内に面する部分の躯体の劣化及び損傷の状況</v>
          </cell>
        </row>
        <row r="49">
          <cell r="Q49" t="str">
            <v>4(9)</v>
          </cell>
          <cell r="X49" t="str">
            <v>S造の壁の室内に面する部分の躯体の劣化及び損傷の状況</v>
          </cell>
        </row>
        <row r="50">
          <cell r="Q50" t="str">
            <v>4(10)</v>
          </cell>
          <cell r="X50" t="str">
            <v>RC造及びSRC造の壁の室内に面する部分の躯体の劣化及び損傷の状況</v>
          </cell>
        </row>
        <row r="51">
          <cell r="Q51" t="str">
            <v>4(11)</v>
          </cell>
          <cell r="X51" t="str">
            <v>準耐火性能等の確保の状況</v>
          </cell>
        </row>
        <row r="52">
          <cell r="Q52" t="str">
            <v>4(12)</v>
          </cell>
          <cell r="X52" t="str">
            <v>部材の劣化及び損傷の状況</v>
          </cell>
        </row>
        <row r="53">
          <cell r="Q53" t="str">
            <v>4(13)</v>
          </cell>
          <cell r="X53" t="str">
            <v>鉄骨の耐火被覆の劣化及び損傷の状況</v>
          </cell>
        </row>
        <row r="54">
          <cell r="Q54" t="str">
            <v>4(14)</v>
          </cell>
          <cell r="X54" t="str">
            <v>給水管、配電管その他の管又は風道の区画貫通部の充填等の処理の状況</v>
          </cell>
        </row>
        <row r="55">
          <cell r="Q55" t="str">
            <v>4(15)</v>
          </cell>
          <cell r="X55" t="str">
            <v>令第114条に規定する界壁、間仕切壁及び隔壁の状況</v>
          </cell>
        </row>
        <row r="56">
          <cell r="Q56" t="str">
            <v>4(16)</v>
          </cell>
          <cell r="X56" t="str">
            <v>室内に面する部分の仕上げの維持保全の状況</v>
          </cell>
        </row>
        <row r="57">
          <cell r="Q57" t="str">
            <v>4(17)</v>
          </cell>
          <cell r="X57" t="str">
            <v>木造の床躯体の劣化及び損傷の状況</v>
          </cell>
        </row>
        <row r="58">
          <cell r="Q58" t="str">
            <v>4(18)</v>
          </cell>
          <cell r="X58" t="str">
            <v>S造の床躯体の劣化及び損傷の状況</v>
          </cell>
        </row>
        <row r="59">
          <cell r="Q59" t="str">
            <v>4(19)</v>
          </cell>
          <cell r="X59" t="str">
            <v>RC造及びSRC造の床躯体の劣化及び損傷の状況</v>
          </cell>
        </row>
        <row r="60">
          <cell r="Q60" t="str">
            <v>4(20)</v>
          </cell>
          <cell r="X60" t="str">
            <v>準耐火性能等の確保の状況</v>
          </cell>
        </row>
        <row r="61">
          <cell r="Q61" t="str">
            <v>4(21)</v>
          </cell>
          <cell r="X61" t="str">
            <v>部材の劣化及び損傷の状況</v>
          </cell>
        </row>
        <row r="62">
          <cell r="Q62" t="str">
            <v>4(22)</v>
          </cell>
          <cell r="X62" t="str">
            <v>給水管、配電管その他の管又は風道の区画貫通部の充填等の処理の状況</v>
          </cell>
        </row>
        <row r="63">
          <cell r="Q63" t="str">
            <v>4(23)</v>
          </cell>
          <cell r="X63" t="str">
            <v>室内に面する部分の仕上げの維持保全の状況</v>
          </cell>
        </row>
        <row r="64">
          <cell r="Q64" t="str">
            <v>4(24)</v>
          </cell>
          <cell r="X64" t="str">
            <v>室内に面する部分の仕上げの劣化及び損傷の状況</v>
          </cell>
        </row>
        <row r="65">
          <cell r="Q65" t="str">
            <v>4(25)</v>
          </cell>
          <cell r="X65" t="str">
            <v>特定天井の天井材の劣化及び損傷の状況</v>
          </cell>
        </row>
        <row r="66">
          <cell r="Q66" t="str">
            <v>4(26)</v>
          </cell>
          <cell r="X66" t="str">
            <v>区画に対応した防火設備の設置の状況</v>
          </cell>
        </row>
        <row r="67">
          <cell r="Q67" t="str">
            <v>4(27)</v>
          </cell>
          <cell r="X67" t="str">
            <v>防火設備又は戸におけるくぐり戸の設置の状況</v>
          </cell>
        </row>
        <row r="68">
          <cell r="Q68" t="str">
            <v>4(28)</v>
          </cell>
          <cell r="X68" t="str">
            <v>防火扉又は戸の開放方向</v>
          </cell>
        </row>
        <row r="69">
          <cell r="Q69" t="str">
            <v>4(29)</v>
          </cell>
          <cell r="X69" t="str">
            <v>常閉防火設備等の本体及び枠の劣化及び損傷の状況</v>
          </cell>
        </row>
        <row r="70">
          <cell r="Q70" t="str">
            <v>4(30)</v>
          </cell>
          <cell r="X70" t="str">
            <v>各階の主要な常閉防火設備等の閉鎖又は作動の状況</v>
          </cell>
        </row>
        <row r="71">
          <cell r="Q71" t="str">
            <v>4(31)</v>
          </cell>
          <cell r="X71" t="str">
            <v>常閉防火設備等の閉鎖又は作動の障害となる物品の放置並びに照明器具及び懸垂物等の状況</v>
          </cell>
        </row>
        <row r="72">
          <cell r="Q72" t="str">
            <v>4(32)</v>
          </cell>
          <cell r="X72" t="str">
            <v>常時閉鎖した状態にある戸の固定の状況</v>
          </cell>
        </row>
        <row r="73">
          <cell r="Q73" t="str">
            <v>4(33)</v>
          </cell>
          <cell r="X73" t="str">
            <v>照明器具、懸垂物等の落下防止対策の状況　</v>
          </cell>
        </row>
        <row r="74">
          <cell r="Q74" t="str">
            <v>4(34)</v>
          </cell>
          <cell r="X74" t="str">
            <v>警報設備の設置の状況</v>
          </cell>
        </row>
        <row r="75">
          <cell r="Q75" t="str">
            <v>4(35)</v>
          </cell>
          <cell r="X75" t="str">
            <v>警報設備の劣化及び損傷の状況</v>
          </cell>
        </row>
        <row r="76">
          <cell r="Q76" t="str">
            <v>4(36)</v>
          </cell>
          <cell r="X76" t="str">
            <v>スプリンクラー設備の設置の状況</v>
          </cell>
        </row>
        <row r="77">
          <cell r="Q77" t="str">
            <v>4(37)</v>
          </cell>
          <cell r="X77" t="str">
            <v>スプリンクラー設備の劣化及び損傷の状況</v>
          </cell>
        </row>
        <row r="78">
          <cell r="Q78" t="str">
            <v>4(38)</v>
          </cell>
          <cell r="X78" t="str">
            <v>採光のための開口部の面積の確保の状況</v>
          </cell>
        </row>
        <row r="79">
          <cell r="Q79" t="str">
            <v>4(39)</v>
          </cell>
          <cell r="X79" t="str">
            <v>採光の妨げとなる物品の放置の状況</v>
          </cell>
        </row>
        <row r="80">
          <cell r="Q80" t="str">
            <v>4(40)</v>
          </cell>
          <cell r="X80" t="str">
            <v>換気のための開口部の面積の確保の状況</v>
          </cell>
        </row>
        <row r="81">
          <cell r="Q81" t="str">
            <v>4(41)</v>
          </cell>
          <cell r="X81" t="str">
            <v>換気設備の設置の状況</v>
          </cell>
        </row>
        <row r="82">
          <cell r="Q82" t="str">
            <v>4(42)</v>
          </cell>
          <cell r="X82" t="str">
            <v>吹付け石綿及び吹付けロックウールでその含有する石綿の重量が当該建築材料の重量の0.1パーセントを超えるもの（以下「吹付け石綿等」という。）の使用の状況</v>
          </cell>
        </row>
        <row r="83">
          <cell r="Q83" t="str">
            <v>4(43)</v>
          </cell>
          <cell r="X83" t="str">
            <v>吹付け石綿等の劣化の状況　</v>
          </cell>
        </row>
        <row r="84">
          <cell r="Q84" t="str">
            <v>4(44)</v>
          </cell>
          <cell r="X84" t="str">
            <v>除去又は囲い込み若しくは封じ込めによる飛散防止措置の実施の状況　</v>
          </cell>
        </row>
        <row r="85">
          <cell r="Q85" t="str">
            <v>4(45)</v>
          </cell>
          <cell r="X85" t="str">
            <v>囲い込み又は封じ込めによる飛散防止措置の劣化及び損傷の状況　</v>
          </cell>
        </row>
        <row r="86">
          <cell r="Q86" t="str">
            <v>5(1)</v>
          </cell>
          <cell r="X86" t="str">
            <v>令第120条第２項に規定する通路の確保の状況</v>
          </cell>
        </row>
        <row r="87">
          <cell r="Q87" t="str">
            <v>5(2)</v>
          </cell>
          <cell r="X87" t="str">
            <v xml:space="preserve">幅員の確保の状況
</v>
          </cell>
        </row>
        <row r="88">
          <cell r="Q88" t="str">
            <v>5(3)</v>
          </cell>
          <cell r="X88" t="str">
            <v>物品の放置の状況</v>
          </cell>
        </row>
        <row r="89">
          <cell r="Q89" t="str">
            <v>5(4)</v>
          </cell>
          <cell r="X89" t="str">
            <v>出入口の確保の状況</v>
          </cell>
        </row>
        <row r="90">
          <cell r="Q90" t="str">
            <v>5(5)</v>
          </cell>
          <cell r="X90" t="str">
            <v>物品の放置の状況</v>
          </cell>
        </row>
        <row r="91">
          <cell r="Q91" t="str">
            <v>5(6)</v>
          </cell>
          <cell r="X91" t="str">
            <v>屋上広場の確保の状況</v>
          </cell>
        </row>
        <row r="92">
          <cell r="Q92" t="str">
            <v>5(7)</v>
          </cell>
          <cell r="X92" t="str">
            <v>避難上有効なバルコニーの確保の状況</v>
          </cell>
        </row>
        <row r="93">
          <cell r="Q93" t="str">
            <v>5(8)</v>
          </cell>
          <cell r="X93" t="str">
            <v>手すり等の劣化及び損傷の状況</v>
          </cell>
        </row>
        <row r="94">
          <cell r="Q94" t="str">
            <v>5(9)</v>
          </cell>
          <cell r="X94" t="str">
            <v>物品の放置の状況</v>
          </cell>
        </row>
        <row r="95">
          <cell r="Q95" t="str">
            <v>5(10)</v>
          </cell>
          <cell r="X95" t="str">
            <v>避難器具の操作性の確保の状況</v>
          </cell>
        </row>
        <row r="96">
          <cell r="Q96" t="str">
            <v>5(11)</v>
          </cell>
          <cell r="X96" t="str">
            <v>直通階段の設置の状況</v>
          </cell>
        </row>
        <row r="97">
          <cell r="Q97" t="str">
            <v>5(12)</v>
          </cell>
          <cell r="X97" t="str">
            <v>幅員の確保の状況</v>
          </cell>
        </row>
        <row r="98">
          <cell r="Q98" t="str">
            <v>5(13)</v>
          </cell>
          <cell r="X98" t="str">
            <v>手すりの設置の状況</v>
          </cell>
        </row>
        <row r="99">
          <cell r="Q99" t="str">
            <v>5(14)</v>
          </cell>
          <cell r="X99" t="str">
            <v>物品の放置の状況</v>
          </cell>
        </row>
        <row r="100">
          <cell r="Q100" t="str">
            <v>5(15)</v>
          </cell>
          <cell r="X100" t="str">
            <v>階段各部の劣化及び損傷の状況</v>
          </cell>
        </row>
        <row r="101">
          <cell r="Q101" t="str">
            <v>5(16)</v>
          </cell>
          <cell r="X101" t="str">
            <v>階段室の構造の確保の状況</v>
          </cell>
        </row>
        <row r="102">
          <cell r="Q102" t="str">
            <v>5(17)</v>
          </cell>
          <cell r="X102" t="str">
            <v>屋内と階段との間の防火区画の確保の状況</v>
          </cell>
        </row>
        <row r="103">
          <cell r="Q103" t="str">
            <v>5(18)</v>
          </cell>
          <cell r="X103" t="str">
            <v>開放性の確保の状況</v>
          </cell>
        </row>
        <row r="104">
          <cell r="Q104" t="str">
            <v>5(19)</v>
          </cell>
          <cell r="X104" t="str">
            <v>バルコニー又は付室の構造及び面積の確保の状況</v>
          </cell>
        </row>
        <row r="105">
          <cell r="Q105" t="str">
            <v>5(20)</v>
          </cell>
          <cell r="X105" t="str">
            <v>付室等の排煙設備の設置の状況</v>
          </cell>
        </row>
        <row r="106">
          <cell r="Q106" t="str">
            <v>5(21)</v>
          </cell>
          <cell r="X106" t="str">
            <v>付室等の外気に向かって開くことができる窓の状況</v>
          </cell>
        </row>
        <row r="107">
          <cell r="Q107" t="str">
            <v>5(22)</v>
          </cell>
          <cell r="X107" t="str">
            <v>物品の放置の状況</v>
          </cell>
        </row>
        <row r="108">
          <cell r="Q108" t="str">
            <v>5(23)</v>
          </cell>
          <cell r="X108" t="str">
            <v>防煙区画の設置の状況</v>
          </cell>
        </row>
        <row r="109">
          <cell r="Q109" t="str">
            <v>5(24)</v>
          </cell>
          <cell r="X109" t="str">
            <v>防煙壁の劣化及び損傷の状況</v>
          </cell>
        </row>
        <row r="110">
          <cell r="Q110" t="str">
            <v>5(25)</v>
          </cell>
          <cell r="X110" t="str">
            <v>排煙設備の設置の状況</v>
          </cell>
        </row>
        <row r="111">
          <cell r="Q111" t="str">
            <v>5(26)</v>
          </cell>
          <cell r="X111" t="str">
            <v>排煙口の維持保全の状況</v>
          </cell>
        </row>
        <row r="112">
          <cell r="Q112" t="str">
            <v>5(27)</v>
          </cell>
          <cell r="X112" t="str">
            <v>非常用の進入口等の設置の状況</v>
          </cell>
        </row>
        <row r="113">
          <cell r="Q113" t="str">
            <v>5(28)</v>
          </cell>
          <cell r="X113" t="str">
            <v>非常用の進入口等の維持保全の状況</v>
          </cell>
        </row>
        <row r="114">
          <cell r="Q114" t="str">
            <v>5(29)</v>
          </cell>
          <cell r="X114" t="str">
            <v>乗降ロビーの構造及び面積の確保の状況</v>
          </cell>
        </row>
        <row r="115">
          <cell r="Q115" t="str">
            <v>5(30)</v>
          </cell>
          <cell r="X115" t="str">
            <v>乗降ロビー等の排煙設備の設置の状況</v>
          </cell>
        </row>
        <row r="116">
          <cell r="Q116" t="str">
            <v>5(31)</v>
          </cell>
          <cell r="X116" t="str">
            <v>乗降ロビーの付室の外気に向かって開くことができる窓の状況</v>
          </cell>
        </row>
        <row r="117">
          <cell r="Q117" t="str">
            <v>5(32)</v>
          </cell>
          <cell r="X117" t="str">
            <v>物品の放置の状況</v>
          </cell>
        </row>
        <row r="118">
          <cell r="Q118" t="str">
            <v>5(33)</v>
          </cell>
          <cell r="X118" t="str">
            <v>非常用の照明装置の設置の状況</v>
          </cell>
        </row>
        <row r="119">
          <cell r="Q119" t="str">
            <v>5(34)</v>
          </cell>
          <cell r="X119" t="str">
            <v>乗降ロビー等の排煙設備の作動の状況</v>
          </cell>
        </row>
        <row r="120">
          <cell r="Q120" t="str">
            <v>5(35)</v>
          </cell>
          <cell r="X120" t="str">
            <v>乗降ロビー等の付室の外気に向かって開くことができる窓の状況</v>
          </cell>
        </row>
        <row r="121">
          <cell r="Q121" t="str">
            <v>5(36)</v>
          </cell>
          <cell r="X121" t="str">
            <v>物品の放置の状況</v>
          </cell>
        </row>
        <row r="122">
          <cell r="Q122" t="str">
            <v>5(37)</v>
          </cell>
          <cell r="X122" t="str">
            <v>非常用エレベーターの作動の状況</v>
          </cell>
        </row>
        <row r="123">
          <cell r="Q123" t="str">
            <v>6(1)</v>
          </cell>
          <cell r="X123" t="str">
            <v>膜体及び取付部材の劣化及び損傷の状況</v>
          </cell>
        </row>
        <row r="124">
          <cell r="Q124" t="str">
            <v>6(2)</v>
          </cell>
          <cell r="X124" t="str">
            <v>膜張力及びケーブル張力の状況</v>
          </cell>
        </row>
        <row r="125">
          <cell r="Q125" t="str">
            <v>6(3)</v>
          </cell>
          <cell r="X125" t="str">
            <v>免震装置の劣化及び損傷の状況（免震装置が可視状態にある場合に限る。）</v>
          </cell>
        </row>
        <row r="126">
          <cell r="Q126" t="str">
            <v>6(4)</v>
          </cell>
          <cell r="X126" t="str">
            <v>上部構造の可動の状況</v>
          </cell>
        </row>
        <row r="127">
          <cell r="Q127" t="str">
            <v>6(5)</v>
          </cell>
          <cell r="X127" t="str">
            <v>避雷針、避雷導線等の劣化及び損傷の状況</v>
          </cell>
        </row>
        <row r="128">
          <cell r="Q128" t="str">
            <v>6(6)</v>
          </cell>
          <cell r="X128" t="str">
            <v>煙突本体及び建築物との接合部の劣化及び損傷の状況</v>
          </cell>
        </row>
        <row r="129">
          <cell r="Q129" t="str">
            <v>6(7)</v>
          </cell>
          <cell r="X129" t="str">
            <v>付帯金物の劣化及び損傷の状況</v>
          </cell>
        </row>
        <row r="130">
          <cell r="Q130" t="str">
            <v>6(8)</v>
          </cell>
          <cell r="X130" t="str">
            <v>煙突本体の劣化及び損傷の状況</v>
          </cell>
        </row>
        <row r="131">
          <cell r="Q131" t="str">
            <v>6(9)</v>
          </cell>
          <cell r="X131" t="str">
            <v>付帯金物の劣化及び損傷の状況</v>
          </cell>
        </row>
        <row r="132">
          <cell r="Q132" t="str">
            <v>7(1)</v>
          </cell>
          <cell r="X132" t="str">
            <v>換気設備の作動の状況</v>
          </cell>
        </row>
        <row r="133">
          <cell r="Q133" t="str">
            <v>7(2)</v>
          </cell>
          <cell r="X133" t="str">
            <v>換気の妨げとなる物品の放置の状況</v>
          </cell>
        </row>
        <row r="134">
          <cell r="Q134" t="str">
            <v>7(3)</v>
          </cell>
          <cell r="X134" t="str">
            <v>可動式防煙壁の作動の状況</v>
          </cell>
        </row>
        <row r="135">
          <cell r="Q135" t="str">
            <v>7(4)</v>
          </cell>
          <cell r="X135" t="str">
            <v>非常用の照明装置の作動の状況</v>
          </cell>
        </row>
        <row r="136">
          <cell r="Q136" t="str">
            <v>7(5)</v>
          </cell>
          <cell r="X136" t="str">
            <v>照明の妨げとなる物品の放置の状況</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FF0000"/>
  </sheetPr>
  <dimension ref="A1:AV980"/>
  <sheetViews>
    <sheetView topLeftCell="A122" zoomScale="70" zoomScaleNormal="70" workbookViewId="0">
      <selection activeCell="K18" sqref="K18:AN18"/>
    </sheetView>
  </sheetViews>
  <sheetFormatPr defaultColWidth="9" defaultRowHeight="12"/>
  <cols>
    <col min="1" max="1" width="9" style="1" customWidth="1"/>
    <col min="2" max="2" width="2.453125" style="10" customWidth="1"/>
    <col min="3" max="5" width="2.453125" style="1" customWidth="1"/>
    <col min="6" max="6" width="2.453125" style="10" customWidth="1"/>
    <col min="7" max="12" width="2.453125" style="1" customWidth="1"/>
    <col min="13" max="13" width="2.453125" style="10" customWidth="1"/>
    <col min="14" max="16" width="2.453125" style="1" customWidth="1"/>
    <col min="17" max="17" width="2.453125" style="10" customWidth="1"/>
    <col min="18" max="23" width="2.453125" style="1" customWidth="1"/>
    <col min="24" max="24" width="2.453125" style="10" customWidth="1"/>
    <col min="25" max="99" width="2.453125" style="1" customWidth="1"/>
    <col min="100" max="16384" width="9" style="1"/>
  </cols>
  <sheetData>
    <row r="1" spans="1:48" s="9" customFormat="1">
      <c r="A1" s="8" t="s">
        <v>49</v>
      </c>
      <c r="B1" s="11" t="s">
        <v>43</v>
      </c>
      <c r="F1" s="11" t="s">
        <v>44</v>
      </c>
      <c r="M1" s="11" t="s">
        <v>48</v>
      </c>
      <c r="Q1" s="11" t="s">
        <v>48</v>
      </c>
      <c r="X1" s="11" t="s">
        <v>48</v>
      </c>
      <c r="AR1" s="11" t="s">
        <v>103</v>
      </c>
    </row>
    <row r="2" spans="1:48">
      <c r="A2" s="2"/>
      <c r="AR2" s="10"/>
      <c r="AV2" s="22"/>
    </row>
    <row r="3" spans="1:48" s="9" customFormat="1" ht="14.15" customHeight="1">
      <c r="A3" s="8" t="s">
        <v>50</v>
      </c>
      <c r="B3" s="11" t="s">
        <v>40</v>
      </c>
      <c r="F3" s="11" t="s">
        <v>37</v>
      </c>
      <c r="M3" s="11" t="s">
        <v>45</v>
      </c>
      <c r="Q3" s="11" t="s">
        <v>41</v>
      </c>
      <c r="X3" s="11" t="s">
        <v>42</v>
      </c>
      <c r="AR3" s="11" t="s">
        <v>104</v>
      </c>
      <c r="AV3" s="11" t="s">
        <v>108</v>
      </c>
    </row>
    <row r="4" spans="1:48" ht="14.15" customHeight="1">
      <c r="A4" s="2" t="s">
        <v>51</v>
      </c>
      <c r="F4" s="10" t="s">
        <v>38</v>
      </c>
      <c r="M4" s="14"/>
      <c r="Y4" s="3"/>
      <c r="Z4" s="3"/>
      <c r="AA4" s="3"/>
      <c r="AB4" s="3"/>
      <c r="AC4" s="3"/>
      <c r="AD4" s="3"/>
      <c r="AE4" s="3"/>
      <c r="AF4" s="3"/>
      <c r="AR4" s="10" t="s">
        <v>105</v>
      </c>
      <c r="AV4" s="1" t="s">
        <v>101</v>
      </c>
    </row>
    <row r="5" spans="1:48" ht="14.15" customHeight="1">
      <c r="B5" s="15">
        <v>1</v>
      </c>
      <c r="F5" s="10" t="s">
        <v>39</v>
      </c>
      <c r="M5" s="14" t="s">
        <v>47</v>
      </c>
      <c r="Q5" s="54" t="s">
        <v>685</v>
      </c>
      <c r="R5" s="55"/>
      <c r="W5" s="7"/>
      <c r="X5" s="18" t="s">
        <v>393</v>
      </c>
      <c r="Y5" s="17"/>
      <c r="Z5" s="3"/>
      <c r="AA5" s="3"/>
      <c r="AB5" s="3"/>
      <c r="AC5" s="3"/>
      <c r="AD5" s="3"/>
      <c r="AE5" s="3"/>
      <c r="AF5" s="3"/>
      <c r="AL5" s="1" t="s">
        <v>803</v>
      </c>
      <c r="AR5" s="1" t="s">
        <v>106</v>
      </c>
      <c r="AV5" s="1" t="s">
        <v>100</v>
      </c>
    </row>
    <row r="6" spans="1:48" ht="14.15" customHeight="1">
      <c r="B6" s="15">
        <v>2</v>
      </c>
      <c r="M6" s="14" t="s">
        <v>46</v>
      </c>
      <c r="Q6" s="54" t="s">
        <v>686</v>
      </c>
      <c r="R6" s="55"/>
      <c r="W6" s="3"/>
      <c r="X6" s="19" t="s">
        <v>395</v>
      </c>
      <c r="Y6" s="3"/>
      <c r="Z6" s="3"/>
      <c r="AA6" s="3"/>
      <c r="AB6" s="3"/>
      <c r="AC6" s="3"/>
      <c r="AD6" s="3"/>
      <c r="AE6" s="3"/>
      <c r="AF6" s="3"/>
      <c r="AR6" s="1" t="s">
        <v>107</v>
      </c>
    </row>
    <row r="7" spans="1:48" ht="14.15" customHeight="1">
      <c r="M7" s="14"/>
      <c r="Q7" s="54" t="s">
        <v>688</v>
      </c>
      <c r="R7" s="55"/>
      <c r="W7" s="3"/>
      <c r="X7" s="19" t="s">
        <v>397</v>
      </c>
      <c r="Y7" s="3"/>
      <c r="Z7" s="3"/>
      <c r="AA7" s="3"/>
      <c r="AB7" s="3"/>
      <c r="AC7" s="3"/>
      <c r="AD7" s="3"/>
      <c r="AE7" s="3"/>
      <c r="AF7" s="3"/>
    </row>
    <row r="8" spans="1:48" ht="14.15" customHeight="1">
      <c r="M8" s="14" t="s">
        <v>46</v>
      </c>
      <c r="Q8" s="54" t="s">
        <v>689</v>
      </c>
      <c r="R8" s="55"/>
      <c r="W8" s="3"/>
      <c r="X8" s="19" t="s">
        <v>399</v>
      </c>
      <c r="Y8" s="3"/>
      <c r="Z8" s="3"/>
      <c r="AA8" s="3"/>
      <c r="AB8" s="3"/>
      <c r="AC8" s="3"/>
      <c r="AD8" s="3"/>
      <c r="AE8" s="3"/>
      <c r="AF8" s="3"/>
    </row>
    <row r="9" spans="1:48" ht="14.15" customHeight="1">
      <c r="Q9" s="54" t="s">
        <v>690</v>
      </c>
      <c r="R9" s="55"/>
      <c r="W9" s="3"/>
      <c r="X9" s="17" t="s">
        <v>401</v>
      </c>
      <c r="Y9" s="3"/>
      <c r="Z9" s="3"/>
      <c r="AA9" s="3"/>
      <c r="AB9" s="3"/>
      <c r="AC9" s="3"/>
      <c r="AD9" s="3"/>
      <c r="AE9" s="3"/>
      <c r="AF9" s="3"/>
    </row>
    <row r="10" spans="1:48" ht="14.15" customHeight="1">
      <c r="Q10" s="54" t="s">
        <v>691</v>
      </c>
      <c r="R10" s="55"/>
      <c r="W10" s="3"/>
      <c r="X10" s="19" t="s">
        <v>404</v>
      </c>
      <c r="Y10" s="3"/>
      <c r="Z10" s="3"/>
      <c r="AA10" s="3"/>
      <c r="AB10" s="3"/>
      <c r="AC10" s="3"/>
      <c r="AD10" s="3"/>
      <c r="AE10" s="3"/>
      <c r="AF10" s="3"/>
    </row>
    <row r="11" spans="1:48" ht="14.15" customHeight="1">
      <c r="Q11" s="54" t="s">
        <v>692</v>
      </c>
      <c r="R11" s="55"/>
      <c r="W11" s="3"/>
      <c r="X11" s="17" t="s">
        <v>406</v>
      </c>
      <c r="Y11" s="3"/>
      <c r="Z11" s="3"/>
      <c r="AA11" s="3"/>
      <c r="AB11" s="3"/>
      <c r="AC11" s="3"/>
      <c r="AD11" s="3"/>
      <c r="AE11" s="3"/>
      <c r="AF11" s="3"/>
    </row>
    <row r="12" spans="1:48" ht="14.15" customHeight="1">
      <c r="Q12" s="54" t="s">
        <v>693</v>
      </c>
      <c r="R12" s="55"/>
      <c r="W12" s="3"/>
      <c r="X12" s="17" t="s">
        <v>408</v>
      </c>
      <c r="Y12" s="3"/>
      <c r="Z12" s="3"/>
      <c r="AA12" s="3"/>
      <c r="AB12" s="3"/>
      <c r="AC12" s="3"/>
      <c r="AD12" s="3"/>
      <c r="AE12" s="3"/>
      <c r="AF12" s="3"/>
    </row>
    <row r="13" spans="1:48" ht="14.15" customHeight="1">
      <c r="Q13" s="54" t="s">
        <v>694</v>
      </c>
      <c r="R13" s="55"/>
      <c r="W13" s="3"/>
      <c r="X13" s="20" t="s">
        <v>410</v>
      </c>
      <c r="Y13" s="3"/>
      <c r="Z13" s="4"/>
      <c r="AA13" s="4"/>
      <c r="AB13" s="4"/>
      <c r="AC13" s="4"/>
      <c r="AD13" s="4"/>
      <c r="AE13" s="4"/>
      <c r="AF13" s="4"/>
    </row>
    <row r="14" spans="1:48" ht="14.15" customHeight="1">
      <c r="Q14" s="54" t="s">
        <v>695</v>
      </c>
      <c r="R14" s="55"/>
      <c r="W14" s="3"/>
      <c r="X14" s="17" t="s">
        <v>412</v>
      </c>
      <c r="Y14" s="3"/>
      <c r="Z14" s="5"/>
      <c r="AA14" s="5"/>
      <c r="AB14" s="5"/>
      <c r="AC14" s="5"/>
      <c r="AD14" s="5"/>
      <c r="AE14" s="5"/>
      <c r="AF14" s="5"/>
    </row>
    <row r="15" spans="1:48" ht="14.15" customHeight="1">
      <c r="Q15" s="54" t="s">
        <v>696</v>
      </c>
      <c r="R15" s="55"/>
      <c r="W15" s="7"/>
      <c r="X15" s="18" t="s">
        <v>52</v>
      </c>
      <c r="Y15" s="7"/>
      <c r="Z15" s="5"/>
      <c r="AA15" s="5"/>
      <c r="AB15" s="5"/>
      <c r="AC15" s="5"/>
      <c r="AD15" s="5"/>
      <c r="AE15" s="5"/>
      <c r="AF15" s="5"/>
    </row>
    <row r="16" spans="1:48" ht="14.15" customHeight="1">
      <c r="Q16" s="54" t="s">
        <v>697</v>
      </c>
      <c r="R16" s="55"/>
      <c r="W16" s="3"/>
      <c r="X16" s="17" t="s">
        <v>417</v>
      </c>
      <c r="Y16" s="3"/>
      <c r="Z16" s="5"/>
      <c r="AA16" s="5"/>
      <c r="AB16" s="5"/>
      <c r="AC16" s="5"/>
      <c r="AD16" s="5"/>
      <c r="AE16" s="5"/>
      <c r="AF16" s="5"/>
    </row>
    <row r="17" spans="17:32" ht="14.15" customHeight="1">
      <c r="Q17" s="54" t="s">
        <v>698</v>
      </c>
      <c r="R17" s="55"/>
      <c r="W17" s="3"/>
      <c r="X17" s="17" t="s">
        <v>419</v>
      </c>
      <c r="Y17" s="3"/>
      <c r="Z17" s="5"/>
      <c r="AA17" s="5"/>
      <c r="AB17" s="5"/>
      <c r="AC17" s="5"/>
      <c r="AD17" s="5"/>
      <c r="AE17" s="5"/>
      <c r="AF17" s="5"/>
    </row>
    <row r="18" spans="17:32" ht="14.15" customHeight="1">
      <c r="Q18" s="54" t="s">
        <v>699</v>
      </c>
      <c r="R18" s="55"/>
      <c r="W18" s="3"/>
      <c r="X18" s="17" t="s">
        <v>421</v>
      </c>
      <c r="Y18" s="3"/>
      <c r="Z18" s="5"/>
      <c r="AA18" s="5"/>
      <c r="AB18" s="5"/>
      <c r="AC18" s="5"/>
      <c r="AD18" s="5"/>
      <c r="AE18" s="5"/>
      <c r="AF18" s="5"/>
    </row>
    <row r="19" spans="17:32" ht="14.15" customHeight="1">
      <c r="Q19" s="54" t="s">
        <v>700</v>
      </c>
      <c r="R19" s="55"/>
      <c r="W19" s="7"/>
      <c r="X19" s="18" t="s">
        <v>423</v>
      </c>
      <c r="Y19" s="7"/>
      <c r="Z19" s="5"/>
      <c r="AA19" s="5"/>
      <c r="AB19" s="5"/>
      <c r="AC19" s="5"/>
      <c r="AD19" s="5"/>
      <c r="AE19" s="5"/>
      <c r="AF19" s="5"/>
    </row>
    <row r="20" spans="17:32" ht="14.15" customHeight="1">
      <c r="Q20" s="54" t="s">
        <v>701</v>
      </c>
      <c r="R20" s="55"/>
      <c r="W20" s="3"/>
      <c r="X20" s="17" t="s">
        <v>426</v>
      </c>
      <c r="Y20" s="3"/>
      <c r="Z20" s="5"/>
      <c r="AA20" s="5"/>
      <c r="AB20" s="5"/>
      <c r="AC20" s="5"/>
      <c r="AD20" s="5"/>
      <c r="AE20" s="5"/>
      <c r="AF20" s="5"/>
    </row>
    <row r="21" spans="17:32" ht="14.15" customHeight="1">
      <c r="Q21" s="54" t="s">
        <v>702</v>
      </c>
      <c r="R21" s="55"/>
      <c r="W21" s="3"/>
      <c r="X21" s="17" t="s">
        <v>428</v>
      </c>
      <c r="Y21" s="3"/>
      <c r="Z21" s="3"/>
      <c r="AA21" s="3"/>
      <c r="AB21" s="3"/>
      <c r="AC21" s="3"/>
      <c r="AD21" s="3"/>
      <c r="AE21" s="3"/>
      <c r="AF21" s="3"/>
    </row>
    <row r="22" spans="17:32" ht="14.15" customHeight="1">
      <c r="Q22" s="54" t="s">
        <v>703</v>
      </c>
      <c r="R22" s="55"/>
      <c r="W22" s="3"/>
      <c r="X22" s="20" t="s">
        <v>637</v>
      </c>
      <c r="Y22" s="3"/>
      <c r="Z22" s="3"/>
      <c r="AA22" s="3"/>
      <c r="AB22" s="3"/>
      <c r="AC22" s="3"/>
      <c r="AD22" s="3"/>
      <c r="AE22" s="3"/>
      <c r="AF22" s="3"/>
    </row>
    <row r="23" spans="17:32" ht="14.15" customHeight="1">
      <c r="Q23" s="54" t="s">
        <v>704</v>
      </c>
      <c r="R23" s="55"/>
      <c r="W23" s="7"/>
      <c r="X23" s="18" t="s">
        <v>431</v>
      </c>
      <c r="Y23" s="7"/>
      <c r="Z23" s="3"/>
      <c r="AA23" s="3"/>
      <c r="AB23" s="3"/>
      <c r="AC23" s="3"/>
      <c r="AD23" s="3"/>
      <c r="AE23" s="3"/>
      <c r="AF23" s="3"/>
    </row>
    <row r="24" spans="17:32" ht="14.15" customHeight="1">
      <c r="Q24" s="54" t="s">
        <v>705</v>
      </c>
      <c r="R24" s="55"/>
      <c r="W24" s="7"/>
      <c r="X24" s="18" t="s">
        <v>433</v>
      </c>
      <c r="Y24" s="7"/>
      <c r="Z24" s="3"/>
      <c r="AA24" s="3"/>
      <c r="AB24" s="3"/>
      <c r="AC24" s="3"/>
      <c r="AD24" s="3"/>
      <c r="AE24" s="3"/>
      <c r="AF24" s="3"/>
    </row>
    <row r="25" spans="17:32" ht="14.15" customHeight="1">
      <c r="Q25" s="54" t="s">
        <v>706</v>
      </c>
      <c r="R25" s="55"/>
      <c r="W25" s="3"/>
      <c r="X25" s="17" t="s">
        <v>435</v>
      </c>
      <c r="Y25" s="3"/>
      <c r="Z25" s="3"/>
      <c r="AA25" s="3"/>
      <c r="AB25" s="3"/>
      <c r="AC25" s="3"/>
      <c r="AD25" s="3"/>
      <c r="AE25" s="3"/>
      <c r="AF25" s="3"/>
    </row>
    <row r="26" spans="17:32" ht="14.15" customHeight="1">
      <c r="Q26" s="54" t="s">
        <v>726</v>
      </c>
      <c r="R26" s="55"/>
      <c r="W26" s="3"/>
      <c r="X26" s="17" t="s">
        <v>437</v>
      </c>
      <c r="Y26" s="3"/>
      <c r="Z26" s="3"/>
      <c r="AA26" s="3"/>
      <c r="AB26" s="3"/>
      <c r="AC26" s="3"/>
      <c r="AD26" s="3"/>
      <c r="AE26" s="3"/>
      <c r="AF26" s="3"/>
    </row>
    <row r="27" spans="17:32" ht="14.15" customHeight="1">
      <c r="Q27" s="54" t="s">
        <v>727</v>
      </c>
      <c r="R27" s="55"/>
      <c r="W27" s="3"/>
      <c r="X27" s="17" t="s">
        <v>439</v>
      </c>
      <c r="Y27" s="3"/>
      <c r="Z27" s="3"/>
      <c r="AA27" s="3"/>
      <c r="AB27" s="3"/>
      <c r="AC27" s="3"/>
      <c r="AD27" s="3"/>
      <c r="AE27" s="3"/>
      <c r="AF27" s="3"/>
    </row>
    <row r="28" spans="17:32" ht="14.15" customHeight="1">
      <c r="Q28" s="54" t="s">
        <v>728</v>
      </c>
      <c r="R28" s="55"/>
      <c r="W28" s="3"/>
      <c r="X28" s="17" t="s">
        <v>441</v>
      </c>
      <c r="Y28" s="3"/>
      <c r="Z28" s="3"/>
      <c r="AA28" s="3"/>
      <c r="AB28" s="3"/>
      <c r="AC28" s="3"/>
      <c r="AD28" s="3"/>
      <c r="AE28" s="3"/>
      <c r="AF28" s="3"/>
    </row>
    <row r="29" spans="17:32" ht="14.15" customHeight="1">
      <c r="Q29" s="54" t="s">
        <v>729</v>
      </c>
      <c r="R29" s="55"/>
      <c r="W29" s="6"/>
      <c r="X29" s="17" t="s">
        <v>443</v>
      </c>
      <c r="Y29" s="6"/>
      <c r="Z29" s="3"/>
      <c r="AA29" s="3"/>
      <c r="AB29" s="3"/>
      <c r="AC29" s="3"/>
      <c r="AD29" s="3"/>
      <c r="AE29" s="3"/>
      <c r="AF29" s="3"/>
    </row>
    <row r="30" spans="17:32" ht="14.15" customHeight="1">
      <c r="Q30" s="54" t="s">
        <v>730</v>
      </c>
      <c r="R30" s="55"/>
      <c r="W30" s="3"/>
      <c r="X30" s="19" t="s">
        <v>446</v>
      </c>
      <c r="Y30" s="3"/>
      <c r="Z30" s="3"/>
      <c r="AA30" s="3"/>
      <c r="AB30" s="3"/>
      <c r="AC30" s="3"/>
      <c r="AD30" s="3"/>
      <c r="AE30" s="3"/>
      <c r="AF30" s="3"/>
    </row>
    <row r="31" spans="17:32" ht="14.15" customHeight="1">
      <c r="Q31" s="54" t="s">
        <v>731</v>
      </c>
      <c r="R31" s="55"/>
      <c r="W31" s="3"/>
      <c r="X31" s="17" t="s">
        <v>448</v>
      </c>
      <c r="Y31" s="3"/>
      <c r="Z31" s="3"/>
      <c r="AA31" s="3"/>
      <c r="AB31" s="3"/>
      <c r="AC31" s="3"/>
      <c r="AD31" s="3"/>
      <c r="AE31" s="3"/>
      <c r="AF31" s="3"/>
    </row>
    <row r="32" spans="17:32" ht="14.15" customHeight="1">
      <c r="Q32" s="54" t="s">
        <v>732</v>
      </c>
      <c r="R32" s="55"/>
      <c r="W32" s="3"/>
      <c r="X32" s="19" t="s">
        <v>450</v>
      </c>
      <c r="Y32" s="3"/>
      <c r="Z32" s="3"/>
      <c r="AA32" s="3"/>
      <c r="AB32" s="3"/>
      <c r="AC32" s="3"/>
      <c r="AD32" s="3"/>
      <c r="AE32" s="3"/>
      <c r="AF32" s="3"/>
    </row>
    <row r="33" spans="17:32" ht="14.15" customHeight="1">
      <c r="Q33" s="54" t="s">
        <v>733</v>
      </c>
      <c r="R33" s="55"/>
      <c r="W33" s="3"/>
      <c r="X33" s="20" t="s">
        <v>54</v>
      </c>
      <c r="Y33" s="3"/>
      <c r="Z33" s="3"/>
      <c r="AA33" s="3"/>
      <c r="AB33" s="3"/>
      <c r="AC33" s="3"/>
      <c r="AD33" s="3"/>
      <c r="AE33" s="3"/>
      <c r="AF33" s="3"/>
    </row>
    <row r="34" spans="17:32" ht="14.15" customHeight="1">
      <c r="Q34" s="54" t="s">
        <v>734</v>
      </c>
      <c r="R34" s="55"/>
      <c r="W34" s="3"/>
      <c r="X34" s="18" t="s">
        <v>55</v>
      </c>
      <c r="Y34" s="3"/>
      <c r="Z34" s="3"/>
      <c r="AA34" s="3"/>
      <c r="AB34" s="3"/>
      <c r="AC34" s="3"/>
      <c r="AD34" s="3"/>
      <c r="AE34" s="3"/>
      <c r="AF34" s="3"/>
    </row>
    <row r="35" spans="17:32" ht="14.15" customHeight="1">
      <c r="Q35" s="54" t="s">
        <v>735</v>
      </c>
      <c r="R35" s="55"/>
      <c r="W35" s="3"/>
      <c r="X35" s="18" t="s">
        <v>454</v>
      </c>
      <c r="Y35" s="3"/>
      <c r="Z35" s="3"/>
      <c r="AA35" s="3"/>
      <c r="AB35" s="3"/>
      <c r="AC35" s="3"/>
      <c r="AD35" s="3"/>
      <c r="AE35" s="3"/>
      <c r="AF35" s="3"/>
    </row>
    <row r="36" spans="17:32" ht="14.15" customHeight="1">
      <c r="Q36" s="54" t="s">
        <v>736</v>
      </c>
      <c r="R36" s="55"/>
      <c r="W36" s="3"/>
      <c r="X36" s="18" t="s">
        <v>458</v>
      </c>
      <c r="Y36" s="3"/>
      <c r="Z36" s="3"/>
      <c r="AA36" s="3"/>
      <c r="AB36" s="3"/>
      <c r="AC36" s="3"/>
      <c r="AD36" s="3"/>
      <c r="AE36" s="3"/>
      <c r="AF36" s="3"/>
    </row>
    <row r="37" spans="17:32" ht="14.15" customHeight="1">
      <c r="Q37" s="54" t="s">
        <v>737</v>
      </c>
      <c r="R37" s="55"/>
      <c r="W37" s="3"/>
      <c r="X37" s="18" t="s">
        <v>460</v>
      </c>
      <c r="Y37" s="3"/>
      <c r="Z37" s="3"/>
      <c r="AA37" s="3"/>
      <c r="AB37" s="3"/>
      <c r="AC37" s="3"/>
      <c r="AD37" s="3"/>
      <c r="AE37" s="3"/>
      <c r="AF37" s="3"/>
    </row>
    <row r="38" spans="17:32" ht="14.15" customHeight="1">
      <c r="Q38" s="54" t="s">
        <v>738</v>
      </c>
      <c r="R38" s="55"/>
      <c r="W38" s="3"/>
      <c r="X38" s="18" t="s">
        <v>462</v>
      </c>
      <c r="Y38" s="3"/>
      <c r="Z38" s="3"/>
      <c r="AA38" s="3"/>
      <c r="AB38" s="3"/>
      <c r="AC38" s="3"/>
      <c r="AD38" s="3"/>
      <c r="AE38" s="3"/>
      <c r="AF38" s="3"/>
    </row>
    <row r="39" spans="17:32" ht="14.15" customHeight="1">
      <c r="Q39" s="54" t="s">
        <v>739</v>
      </c>
      <c r="R39" s="55"/>
      <c r="W39" s="3"/>
      <c r="X39" s="17" t="s">
        <v>464</v>
      </c>
      <c r="Y39" s="3"/>
      <c r="Z39" s="3"/>
      <c r="AA39" s="3"/>
      <c r="AB39" s="3"/>
      <c r="AC39" s="3"/>
      <c r="AD39" s="3"/>
      <c r="AE39" s="3"/>
      <c r="AF39" s="3"/>
    </row>
    <row r="40" spans="17:32" ht="14.15" customHeight="1">
      <c r="Q40" s="54" t="s">
        <v>740</v>
      </c>
      <c r="R40" s="55"/>
      <c r="W40" s="3"/>
      <c r="X40" s="17" t="s">
        <v>466</v>
      </c>
      <c r="Y40" s="3"/>
      <c r="Z40" s="3"/>
      <c r="AA40" s="3"/>
      <c r="AB40" s="3"/>
      <c r="AC40" s="3"/>
      <c r="AD40" s="3"/>
      <c r="AE40" s="3"/>
      <c r="AF40" s="3"/>
    </row>
    <row r="41" spans="17:32" ht="14.15" customHeight="1">
      <c r="Q41" s="54" t="s">
        <v>741</v>
      </c>
      <c r="R41" s="55"/>
      <c r="W41" s="3"/>
      <c r="X41" s="20" t="s">
        <v>469</v>
      </c>
      <c r="Y41" s="3"/>
      <c r="Z41" s="3"/>
      <c r="AA41" s="3"/>
      <c r="AB41" s="3"/>
      <c r="AC41" s="3"/>
      <c r="AD41" s="3"/>
      <c r="AE41" s="3"/>
      <c r="AF41" s="3"/>
    </row>
    <row r="42" spans="17:32" ht="14.15" customHeight="1">
      <c r="Q42" s="54" t="s">
        <v>742</v>
      </c>
      <c r="R42" s="55"/>
      <c r="W42" s="3"/>
      <c r="X42" s="17" t="s">
        <v>431</v>
      </c>
      <c r="Y42" s="3"/>
      <c r="Z42" s="3"/>
      <c r="AA42" s="3"/>
      <c r="AB42" s="3"/>
      <c r="AC42" s="3"/>
      <c r="AD42" s="3"/>
      <c r="AE42" s="3"/>
      <c r="AF42" s="3"/>
    </row>
    <row r="43" spans="17:32" ht="14.15" customHeight="1">
      <c r="Q43" s="54" t="s">
        <v>743</v>
      </c>
      <c r="R43" s="55"/>
      <c r="W43" s="3"/>
      <c r="X43" s="17" t="s">
        <v>433</v>
      </c>
      <c r="Y43" s="3"/>
      <c r="Z43" s="3"/>
      <c r="AA43" s="3"/>
      <c r="AB43" s="3"/>
      <c r="AC43" s="3"/>
      <c r="AD43" s="3"/>
      <c r="AE43" s="3"/>
      <c r="AF43" s="3"/>
    </row>
    <row r="44" spans="17:32" ht="14.15" customHeight="1">
      <c r="Q44" s="54" t="s">
        <v>744</v>
      </c>
      <c r="R44" s="55"/>
      <c r="W44" s="3"/>
      <c r="X44" s="17" t="s">
        <v>474</v>
      </c>
      <c r="Y44" s="3"/>
      <c r="Z44" s="6"/>
      <c r="AA44" s="6"/>
      <c r="AB44" s="6"/>
      <c r="AC44" s="6"/>
      <c r="AD44" s="6"/>
      <c r="AE44" s="6"/>
      <c r="AF44" s="6"/>
    </row>
    <row r="45" spans="17:32" ht="14.15" customHeight="1">
      <c r="Q45" s="54" t="s">
        <v>745</v>
      </c>
      <c r="R45" s="55"/>
      <c r="W45" s="3"/>
      <c r="X45" s="17" t="s">
        <v>56</v>
      </c>
      <c r="Y45" s="3"/>
      <c r="Z45" s="3"/>
      <c r="AA45" s="3"/>
      <c r="AB45" s="3"/>
      <c r="AC45" s="3"/>
      <c r="AD45" s="3"/>
      <c r="AE45" s="3"/>
      <c r="AF45" s="3"/>
    </row>
    <row r="46" spans="17:32" ht="14.15" customHeight="1">
      <c r="Q46" s="54" t="s">
        <v>746</v>
      </c>
      <c r="R46" s="55"/>
      <c r="W46" s="3"/>
      <c r="X46" s="17" t="s">
        <v>477</v>
      </c>
      <c r="Y46" s="3"/>
      <c r="Z46" s="3"/>
      <c r="AA46" s="3"/>
      <c r="AB46" s="3"/>
      <c r="AC46" s="3"/>
      <c r="AD46" s="3"/>
      <c r="AE46" s="3"/>
      <c r="AF46" s="3"/>
    </row>
    <row r="47" spans="17:32" ht="14.15" customHeight="1">
      <c r="Q47" s="54" t="s">
        <v>747</v>
      </c>
      <c r="R47" s="55"/>
      <c r="W47" s="3"/>
      <c r="X47" s="17" t="s">
        <v>479</v>
      </c>
      <c r="Y47" s="3"/>
      <c r="Z47" s="3"/>
      <c r="AA47" s="3"/>
      <c r="AB47" s="3"/>
      <c r="AC47" s="3"/>
      <c r="AD47" s="3"/>
      <c r="AE47" s="3"/>
      <c r="AF47" s="3"/>
    </row>
    <row r="48" spans="17:32" ht="14.15" customHeight="1">
      <c r="Q48" s="54" t="s">
        <v>748</v>
      </c>
      <c r="R48" s="55"/>
      <c r="W48" s="3"/>
      <c r="X48" s="17" t="s">
        <v>482</v>
      </c>
      <c r="Y48" s="3"/>
      <c r="Z48" s="7"/>
      <c r="AA48" s="7"/>
      <c r="AB48" s="7"/>
      <c r="AC48" s="7"/>
      <c r="AD48" s="7"/>
      <c r="AE48" s="7"/>
      <c r="AF48" s="7"/>
    </row>
    <row r="49" spans="17:32" ht="14.15" customHeight="1">
      <c r="Q49" s="54" t="s">
        <v>749</v>
      </c>
      <c r="R49" s="55"/>
      <c r="W49" s="3"/>
      <c r="X49" s="17" t="s">
        <v>484</v>
      </c>
      <c r="Y49" s="3"/>
      <c r="Z49" s="3"/>
      <c r="AA49" s="3"/>
      <c r="AB49" s="3"/>
      <c r="AC49" s="3"/>
      <c r="AD49" s="3"/>
      <c r="AE49" s="3"/>
      <c r="AF49" s="3"/>
    </row>
    <row r="50" spans="17:32" ht="14.15" customHeight="1">
      <c r="Q50" s="54" t="s">
        <v>750</v>
      </c>
      <c r="R50" s="55"/>
      <c r="W50" s="3"/>
      <c r="X50" s="17" t="s">
        <v>404</v>
      </c>
      <c r="Y50" s="3"/>
      <c r="Z50" s="3"/>
      <c r="AA50" s="3"/>
      <c r="AB50" s="3"/>
      <c r="AC50" s="3"/>
      <c r="AD50" s="3"/>
      <c r="AE50" s="3"/>
      <c r="AF50" s="3"/>
    </row>
    <row r="51" spans="17:32" ht="14.15" customHeight="1">
      <c r="Q51" s="54" t="s">
        <v>751</v>
      </c>
      <c r="R51" s="55"/>
      <c r="W51" s="3"/>
      <c r="X51" s="17" t="s">
        <v>36</v>
      </c>
      <c r="Y51" s="3"/>
      <c r="Z51" s="3"/>
      <c r="AA51" s="3"/>
      <c r="AB51" s="3"/>
      <c r="AC51" s="3"/>
      <c r="AD51" s="3"/>
      <c r="AE51" s="3"/>
      <c r="AF51" s="3"/>
    </row>
    <row r="52" spans="17:32" ht="14.15" customHeight="1">
      <c r="Q52" s="54" t="s">
        <v>752</v>
      </c>
      <c r="R52" s="55"/>
      <c r="W52" s="3"/>
      <c r="X52" s="17" t="s">
        <v>94</v>
      </c>
      <c r="Y52" s="3"/>
      <c r="Z52" s="3"/>
      <c r="AA52" s="3"/>
      <c r="AB52" s="3"/>
      <c r="AC52" s="3"/>
      <c r="AD52" s="3"/>
      <c r="AE52" s="3"/>
      <c r="AF52" s="3"/>
    </row>
    <row r="53" spans="17:32" ht="14.15" customHeight="1">
      <c r="Q53" s="54" t="s">
        <v>753</v>
      </c>
      <c r="R53" s="55"/>
      <c r="W53" s="3"/>
      <c r="X53" s="17" t="s">
        <v>98</v>
      </c>
      <c r="Y53" s="3"/>
      <c r="Z53" s="3"/>
      <c r="AA53" s="3"/>
      <c r="AB53" s="3"/>
      <c r="AC53" s="3"/>
      <c r="AD53" s="3"/>
      <c r="AE53" s="3"/>
      <c r="AF53" s="3"/>
    </row>
    <row r="54" spans="17:32" ht="14.15" customHeight="1">
      <c r="Q54" s="54" t="s">
        <v>754</v>
      </c>
      <c r="R54" s="55"/>
      <c r="W54" s="3"/>
      <c r="X54" s="17" t="s">
        <v>491</v>
      </c>
      <c r="Z54" s="3"/>
      <c r="AA54" s="3"/>
      <c r="AB54" s="3"/>
      <c r="AC54" s="3"/>
      <c r="AD54" s="3"/>
      <c r="AE54" s="3"/>
      <c r="AF54" s="3"/>
    </row>
    <row r="55" spans="17:32" ht="14.15" customHeight="1">
      <c r="Q55" s="54" t="s">
        <v>755</v>
      </c>
      <c r="R55" s="55"/>
      <c r="X55" s="17" t="s">
        <v>494</v>
      </c>
      <c r="Z55" s="3"/>
      <c r="AA55" s="3"/>
      <c r="AB55" s="3"/>
      <c r="AC55" s="3"/>
      <c r="AD55" s="3"/>
      <c r="AE55" s="3"/>
      <c r="AF55" s="3"/>
    </row>
    <row r="56" spans="17:32" ht="14.15" customHeight="1">
      <c r="Q56" s="54" t="s">
        <v>756</v>
      </c>
      <c r="R56" s="55"/>
      <c r="X56" s="17" t="s">
        <v>496</v>
      </c>
      <c r="Z56" s="3"/>
      <c r="AA56" s="3"/>
      <c r="AB56" s="3"/>
      <c r="AC56" s="3"/>
      <c r="AD56" s="3"/>
      <c r="AE56" s="3"/>
      <c r="AF56" s="3"/>
    </row>
    <row r="57" spans="17:32" ht="14.15" customHeight="1">
      <c r="Q57" s="56" t="s">
        <v>757</v>
      </c>
      <c r="R57" s="55"/>
      <c r="X57" s="17" t="s">
        <v>498</v>
      </c>
      <c r="Z57" s="3"/>
      <c r="AA57" s="3"/>
      <c r="AB57" s="3"/>
      <c r="AC57" s="3"/>
      <c r="AD57" s="3"/>
      <c r="AE57" s="3"/>
      <c r="AF57" s="3"/>
    </row>
    <row r="58" spans="17:32" ht="14.15" customHeight="1">
      <c r="Q58" s="54" t="s">
        <v>707</v>
      </c>
      <c r="R58" s="55"/>
      <c r="X58" s="17" t="s">
        <v>501</v>
      </c>
      <c r="Z58" s="7"/>
      <c r="AA58" s="7"/>
      <c r="AB58" s="7"/>
      <c r="AC58" s="7"/>
      <c r="AD58" s="7"/>
      <c r="AE58" s="7"/>
      <c r="AF58" s="7"/>
    </row>
    <row r="59" spans="17:32" ht="14.15" customHeight="1">
      <c r="Q59" s="54" t="s">
        <v>708</v>
      </c>
      <c r="R59" s="55"/>
      <c r="X59" s="17" t="s">
        <v>502</v>
      </c>
      <c r="Z59" s="3"/>
      <c r="AA59" s="3"/>
      <c r="AB59" s="3"/>
      <c r="AC59" s="3"/>
      <c r="AD59" s="3"/>
      <c r="AE59" s="3"/>
      <c r="AF59" s="3"/>
    </row>
    <row r="60" spans="17:32" ht="14.15" customHeight="1">
      <c r="Q60" s="54" t="s">
        <v>709</v>
      </c>
      <c r="R60" s="55"/>
      <c r="X60" s="17" t="s">
        <v>83</v>
      </c>
      <c r="Z60" s="3"/>
      <c r="AA60" s="3"/>
      <c r="AB60" s="3"/>
      <c r="AC60" s="3"/>
      <c r="AD60" s="3"/>
      <c r="AE60" s="3"/>
      <c r="AF60" s="3"/>
    </row>
    <row r="61" spans="17:32" ht="14.15" customHeight="1">
      <c r="Q61" s="54" t="s">
        <v>710</v>
      </c>
      <c r="R61" s="55"/>
      <c r="X61" s="19" t="s">
        <v>84</v>
      </c>
      <c r="Z61" s="3"/>
      <c r="AA61" s="3"/>
      <c r="AB61" s="3"/>
      <c r="AC61" s="3"/>
      <c r="AD61" s="3"/>
      <c r="AE61" s="3"/>
      <c r="AF61" s="3"/>
    </row>
    <row r="62" spans="17:32" ht="14.15" customHeight="1">
      <c r="Q62" s="54" t="s">
        <v>711</v>
      </c>
      <c r="R62" s="55"/>
      <c r="X62" s="17" t="s">
        <v>85</v>
      </c>
      <c r="Z62" s="7"/>
      <c r="AA62" s="7"/>
      <c r="AB62" s="7"/>
      <c r="AC62" s="7"/>
      <c r="AD62" s="7"/>
      <c r="AE62" s="7"/>
      <c r="AF62" s="7"/>
    </row>
    <row r="63" spans="17:32" ht="14.15" customHeight="1">
      <c r="Q63" s="54" t="s">
        <v>712</v>
      </c>
      <c r="R63" s="55"/>
      <c r="X63" s="17" t="s">
        <v>93</v>
      </c>
      <c r="Z63" s="3"/>
      <c r="AA63" s="3"/>
      <c r="AB63" s="3"/>
      <c r="AC63" s="3"/>
      <c r="AD63" s="3"/>
      <c r="AE63" s="3"/>
      <c r="AF63" s="3"/>
    </row>
    <row r="64" spans="17:32" ht="14.15" customHeight="1">
      <c r="Q64" s="54" t="s">
        <v>713</v>
      </c>
      <c r="R64" s="55"/>
      <c r="X64" s="17" t="s">
        <v>638</v>
      </c>
      <c r="Z64" s="3"/>
      <c r="AA64" s="3"/>
      <c r="AB64" s="3"/>
      <c r="AC64" s="3"/>
      <c r="AD64" s="3"/>
      <c r="AE64" s="3"/>
      <c r="AF64" s="3"/>
    </row>
    <row r="65" spans="17:32" ht="14.15" customHeight="1">
      <c r="Q65" s="54" t="s">
        <v>714</v>
      </c>
      <c r="R65" s="55"/>
      <c r="X65" s="17" t="s">
        <v>506</v>
      </c>
      <c r="Z65" s="3"/>
      <c r="AA65" s="3"/>
      <c r="AB65" s="3"/>
      <c r="AC65" s="3"/>
      <c r="AD65" s="3"/>
      <c r="AE65" s="3"/>
      <c r="AF65" s="3"/>
    </row>
    <row r="66" spans="17:32" ht="14.15" customHeight="1">
      <c r="Q66" s="54" t="s">
        <v>715</v>
      </c>
      <c r="R66" s="55"/>
      <c r="X66" s="17" t="s">
        <v>639</v>
      </c>
      <c r="Z66" s="7"/>
      <c r="AA66" s="7"/>
      <c r="AB66" s="7"/>
      <c r="AC66" s="7"/>
      <c r="AD66" s="7"/>
      <c r="AE66" s="7"/>
      <c r="AF66" s="7"/>
    </row>
    <row r="67" spans="17:32" ht="14.15" customHeight="1">
      <c r="Q67" s="54" t="s">
        <v>716</v>
      </c>
      <c r="R67" s="55"/>
      <c r="X67" s="17" t="s">
        <v>640</v>
      </c>
      <c r="Z67" s="7"/>
      <c r="AA67" s="7"/>
      <c r="AB67" s="7"/>
      <c r="AC67" s="7"/>
      <c r="AD67" s="7"/>
      <c r="AE67" s="7"/>
      <c r="AF67" s="7"/>
    </row>
    <row r="68" spans="17:32" ht="14.15" customHeight="1">
      <c r="Q68" s="54" t="s">
        <v>717</v>
      </c>
      <c r="R68" s="55"/>
      <c r="X68" s="17" t="s">
        <v>641</v>
      </c>
      <c r="Z68" s="3"/>
      <c r="AA68" s="3"/>
      <c r="AB68" s="3"/>
      <c r="AC68" s="3"/>
      <c r="AD68" s="3"/>
      <c r="AE68" s="3"/>
      <c r="AF68" s="3"/>
    </row>
    <row r="69" spans="17:32" ht="14.15" customHeight="1">
      <c r="Q69" s="54" t="s">
        <v>718</v>
      </c>
      <c r="R69" s="55"/>
      <c r="X69" s="17" t="s">
        <v>86</v>
      </c>
      <c r="Z69" s="3"/>
      <c r="AA69" s="3"/>
      <c r="AB69" s="3"/>
      <c r="AC69" s="3"/>
      <c r="AD69" s="3"/>
      <c r="AE69" s="3"/>
      <c r="AF69" s="3"/>
    </row>
    <row r="70" spans="17:32" ht="14.15" customHeight="1">
      <c r="Q70" s="54" t="s">
        <v>719</v>
      </c>
      <c r="R70" s="55"/>
      <c r="X70" s="17" t="s">
        <v>87</v>
      </c>
      <c r="Z70" s="3"/>
      <c r="AA70" s="3"/>
      <c r="AB70" s="3"/>
      <c r="AC70" s="3"/>
      <c r="AD70" s="3"/>
      <c r="AE70" s="3"/>
      <c r="AF70" s="3"/>
    </row>
    <row r="71" spans="17:32" ht="14.15" customHeight="1">
      <c r="Q71" s="54" t="s">
        <v>758</v>
      </c>
      <c r="R71" s="55"/>
      <c r="X71" s="17" t="s">
        <v>56</v>
      </c>
      <c r="Z71" s="3"/>
      <c r="AA71" s="3"/>
      <c r="AB71" s="3"/>
      <c r="AC71" s="3"/>
      <c r="AD71" s="3"/>
      <c r="AE71" s="3"/>
      <c r="AF71" s="3"/>
    </row>
    <row r="72" spans="17:32" ht="14.15" customHeight="1">
      <c r="Q72" s="54" t="s">
        <v>759</v>
      </c>
      <c r="R72" s="55"/>
      <c r="X72" s="17" t="s">
        <v>88</v>
      </c>
      <c r="Z72" s="6"/>
      <c r="AA72" s="6"/>
      <c r="AB72" s="6"/>
      <c r="AC72" s="6"/>
      <c r="AD72" s="6"/>
      <c r="AE72" s="6"/>
      <c r="AF72" s="6"/>
    </row>
    <row r="73" spans="17:32" ht="14.15" customHeight="1">
      <c r="Q73" s="54" t="s">
        <v>760</v>
      </c>
      <c r="R73" s="55"/>
      <c r="X73" s="17" t="s">
        <v>89</v>
      </c>
      <c r="Z73" s="3"/>
      <c r="AA73" s="3"/>
      <c r="AB73" s="3"/>
      <c r="AC73" s="3"/>
      <c r="AD73" s="3"/>
      <c r="AE73" s="3"/>
      <c r="AF73" s="3"/>
    </row>
    <row r="74" spans="17:32" ht="14.15" customHeight="1">
      <c r="Q74" s="54" t="s">
        <v>761</v>
      </c>
      <c r="R74" s="55"/>
      <c r="X74" s="17" t="s">
        <v>642</v>
      </c>
      <c r="Z74" s="3"/>
      <c r="AA74" s="3"/>
      <c r="AB74" s="3"/>
      <c r="AC74" s="3"/>
      <c r="AD74" s="3"/>
      <c r="AE74" s="3"/>
      <c r="AF74" s="3"/>
    </row>
    <row r="75" spans="17:32" ht="14.15" customHeight="1">
      <c r="Q75" s="54" t="s">
        <v>762</v>
      </c>
      <c r="R75" s="55"/>
      <c r="X75" s="18" t="s">
        <v>643</v>
      </c>
      <c r="Z75" s="3"/>
      <c r="AA75" s="3"/>
      <c r="AB75" s="3"/>
      <c r="AC75" s="3"/>
      <c r="AD75" s="3"/>
      <c r="AE75" s="3"/>
      <c r="AF75" s="3"/>
    </row>
    <row r="76" spans="17:32" ht="14.15" customHeight="1">
      <c r="Q76" s="54" t="s">
        <v>763</v>
      </c>
      <c r="R76" s="55"/>
      <c r="X76" s="18" t="s">
        <v>644</v>
      </c>
      <c r="Z76" s="3"/>
      <c r="AA76" s="3"/>
      <c r="AB76" s="3"/>
      <c r="AC76" s="3"/>
      <c r="AD76" s="3"/>
      <c r="AE76" s="3"/>
      <c r="AF76" s="3"/>
    </row>
    <row r="77" spans="17:32" ht="14.15" customHeight="1">
      <c r="Q77" s="54" t="s">
        <v>764</v>
      </c>
      <c r="R77" s="55"/>
      <c r="X77" s="18" t="s">
        <v>511</v>
      </c>
      <c r="Z77" s="3"/>
      <c r="AA77" s="3"/>
      <c r="AB77" s="3"/>
      <c r="AC77" s="3"/>
      <c r="AD77" s="3"/>
      <c r="AE77" s="3"/>
      <c r="AF77" s="3"/>
    </row>
    <row r="78" spans="17:32" ht="14.15" customHeight="1">
      <c r="Q78" s="54" t="s">
        <v>765</v>
      </c>
      <c r="R78" s="55"/>
      <c r="X78" s="17" t="s">
        <v>90</v>
      </c>
      <c r="Z78" s="3"/>
      <c r="AA78" s="3"/>
      <c r="AB78" s="3"/>
      <c r="AC78" s="3"/>
      <c r="AD78" s="3"/>
      <c r="AE78" s="3"/>
      <c r="AF78" s="3"/>
    </row>
    <row r="79" spans="17:32" ht="14.15" customHeight="1">
      <c r="Q79" s="54" t="s">
        <v>766</v>
      </c>
      <c r="R79" s="55"/>
      <c r="X79" s="17" t="s">
        <v>91</v>
      </c>
      <c r="Z79" s="3"/>
      <c r="AA79" s="3"/>
      <c r="AB79" s="3"/>
      <c r="AC79" s="3"/>
      <c r="AD79" s="3"/>
      <c r="AE79" s="3"/>
      <c r="AF79" s="3"/>
    </row>
    <row r="80" spans="17:32" ht="14.15" customHeight="1">
      <c r="Q80" s="54" t="s">
        <v>767</v>
      </c>
      <c r="R80" s="55"/>
      <c r="X80" s="17" t="s">
        <v>92</v>
      </c>
      <c r="Z80" s="3"/>
      <c r="AA80" s="3"/>
      <c r="AB80" s="3"/>
      <c r="AC80" s="3"/>
      <c r="AD80" s="3"/>
      <c r="AE80" s="3"/>
      <c r="AF80" s="3"/>
    </row>
    <row r="81" spans="17:32" ht="14.15" customHeight="1">
      <c r="Q81" s="54" t="s">
        <v>768</v>
      </c>
      <c r="R81" s="55"/>
      <c r="X81" s="17" t="s">
        <v>645</v>
      </c>
      <c r="Z81" s="3"/>
      <c r="AA81" s="3"/>
      <c r="AB81" s="3"/>
      <c r="AC81" s="3"/>
      <c r="AD81" s="3"/>
      <c r="AE81" s="3"/>
      <c r="AF81" s="3"/>
    </row>
    <row r="82" spans="17:32" ht="14.15" customHeight="1">
      <c r="Q82" s="54" t="s">
        <v>769</v>
      </c>
      <c r="R82" s="55"/>
      <c r="X82" s="17" t="s">
        <v>646</v>
      </c>
      <c r="Z82" s="3"/>
      <c r="AA82" s="3"/>
      <c r="AB82" s="3"/>
      <c r="AC82" s="3"/>
      <c r="AD82" s="3"/>
      <c r="AE82" s="3"/>
      <c r="AF82" s="3"/>
    </row>
    <row r="83" spans="17:32" ht="14.15" customHeight="1">
      <c r="Q83" s="54" t="s">
        <v>770</v>
      </c>
      <c r="R83" s="55"/>
      <c r="X83" s="17" t="s">
        <v>647</v>
      </c>
      <c r="Z83" s="3"/>
      <c r="AA83" s="3"/>
      <c r="AB83" s="3"/>
      <c r="AC83" s="3"/>
      <c r="AD83" s="3"/>
      <c r="AE83" s="3"/>
      <c r="AF83" s="3"/>
    </row>
    <row r="84" spans="17:32" ht="14.15" customHeight="1">
      <c r="Q84" s="54" t="s">
        <v>771</v>
      </c>
      <c r="R84" s="55"/>
      <c r="X84" s="17" t="s">
        <v>648</v>
      </c>
      <c r="Z84" s="3"/>
      <c r="AA84" s="3"/>
      <c r="AB84" s="3"/>
      <c r="AC84" s="3"/>
      <c r="AD84" s="3"/>
      <c r="AE84" s="3"/>
      <c r="AF84" s="3"/>
    </row>
    <row r="85" spans="17:32" ht="14.15" customHeight="1">
      <c r="Q85" s="54" t="s">
        <v>772</v>
      </c>
      <c r="R85" s="55"/>
      <c r="X85" s="17" t="s">
        <v>649</v>
      </c>
      <c r="Z85" s="3"/>
      <c r="AA85" s="3"/>
      <c r="AB85" s="3"/>
      <c r="AC85" s="3"/>
      <c r="AD85" s="3"/>
      <c r="AE85" s="3"/>
      <c r="AF85" s="3"/>
    </row>
    <row r="86" spans="17:32" ht="14.15" customHeight="1">
      <c r="Q86" s="54" t="s">
        <v>773</v>
      </c>
      <c r="R86" s="55"/>
      <c r="X86" s="17" t="s">
        <v>650</v>
      </c>
      <c r="Z86" s="3"/>
      <c r="AA86" s="3"/>
      <c r="AB86" s="3"/>
      <c r="AC86" s="3"/>
      <c r="AD86" s="3"/>
      <c r="AE86" s="3"/>
      <c r="AF86" s="3"/>
    </row>
    <row r="87" spans="17:32" ht="14.15" customHeight="1">
      <c r="Q87" s="54" t="s">
        <v>774</v>
      </c>
      <c r="R87" s="55"/>
      <c r="X87" s="17" t="s">
        <v>651</v>
      </c>
      <c r="Z87" s="3"/>
      <c r="AA87" s="3"/>
      <c r="AB87" s="3"/>
      <c r="AC87" s="3"/>
      <c r="AD87" s="3"/>
      <c r="AE87" s="3"/>
      <c r="AF87" s="3"/>
    </row>
    <row r="88" spans="17:32" ht="14.15" customHeight="1">
      <c r="Q88" s="54" t="s">
        <v>775</v>
      </c>
      <c r="R88" s="55"/>
      <c r="X88" s="17" t="s">
        <v>652</v>
      </c>
      <c r="Z88" s="3"/>
      <c r="AA88" s="3"/>
      <c r="AB88" s="3"/>
      <c r="AC88" s="3"/>
      <c r="AD88" s="3"/>
      <c r="AE88" s="3"/>
      <c r="AF88" s="3"/>
    </row>
    <row r="89" spans="17:32" ht="14.15" customHeight="1">
      <c r="Q89" s="54" t="s">
        <v>776</v>
      </c>
      <c r="R89" s="55"/>
      <c r="X89" s="17" t="s">
        <v>653</v>
      </c>
      <c r="Z89" s="3"/>
      <c r="AA89" s="3"/>
      <c r="AB89" s="3"/>
      <c r="AC89" s="3"/>
      <c r="AD89" s="3"/>
      <c r="AE89" s="3"/>
      <c r="AF89" s="3"/>
    </row>
    <row r="90" spans="17:32" ht="14.15" customHeight="1">
      <c r="Q90" s="54" t="s">
        <v>720</v>
      </c>
      <c r="R90" s="55"/>
      <c r="X90" s="21" t="s">
        <v>520</v>
      </c>
      <c r="Y90" s="21"/>
      <c r="Z90" s="3"/>
      <c r="AA90" s="3"/>
      <c r="AB90" s="3"/>
      <c r="AC90" s="3"/>
      <c r="AD90" s="3"/>
      <c r="AE90" s="3"/>
      <c r="AF90" s="3"/>
    </row>
    <row r="91" spans="17:32" ht="14.15" customHeight="1">
      <c r="Q91" s="54" t="s">
        <v>721</v>
      </c>
      <c r="R91" s="55"/>
      <c r="X91" s="21" t="s">
        <v>521</v>
      </c>
      <c r="Y91" s="21"/>
      <c r="Z91" s="3"/>
      <c r="AA91" s="3"/>
      <c r="AB91" s="3"/>
      <c r="AC91" s="3"/>
      <c r="AD91" s="3"/>
      <c r="AE91" s="3"/>
      <c r="AF91" s="3"/>
    </row>
    <row r="92" spans="17:32" ht="14.15" customHeight="1">
      <c r="Q92" s="54" t="s">
        <v>722</v>
      </c>
      <c r="R92" s="55"/>
      <c r="X92" s="21" t="s">
        <v>522</v>
      </c>
      <c r="Y92" s="21"/>
      <c r="Z92" s="3"/>
      <c r="AA92" s="3"/>
      <c r="AB92" s="3"/>
      <c r="AC92" s="3"/>
      <c r="AD92" s="3"/>
      <c r="AE92" s="3"/>
      <c r="AF92" s="3"/>
    </row>
    <row r="93" spans="17:32" ht="14.15" customHeight="1">
      <c r="Q93" s="54" t="s">
        <v>723</v>
      </c>
      <c r="R93" s="55"/>
      <c r="X93" s="21" t="s">
        <v>523</v>
      </c>
      <c r="Y93" s="21"/>
      <c r="Z93" s="3"/>
      <c r="AA93" s="3"/>
      <c r="AB93" s="3"/>
      <c r="AC93" s="3"/>
      <c r="AD93" s="3"/>
      <c r="AE93" s="3"/>
      <c r="AF93" s="3"/>
    </row>
    <row r="94" spans="17:32" ht="14.15" customHeight="1">
      <c r="Q94" s="54" t="s">
        <v>724</v>
      </c>
      <c r="R94" s="55"/>
      <c r="X94" s="21" t="s">
        <v>524</v>
      </c>
      <c r="Y94" s="21"/>
      <c r="Z94" s="3"/>
      <c r="AA94" s="3"/>
      <c r="AB94" s="3"/>
      <c r="AC94" s="3"/>
      <c r="AD94" s="3"/>
      <c r="AE94" s="3"/>
      <c r="AF94" s="3"/>
    </row>
    <row r="95" spans="17:32" ht="14.15" customHeight="1">
      <c r="Q95" s="54" t="s">
        <v>725</v>
      </c>
      <c r="R95" s="55"/>
      <c r="X95" s="21" t="s">
        <v>525</v>
      </c>
      <c r="Y95" s="21"/>
      <c r="Z95" s="3"/>
      <c r="AA95" s="3"/>
      <c r="AB95" s="3"/>
      <c r="AC95" s="3"/>
      <c r="AD95" s="3"/>
      <c r="AE95" s="3"/>
      <c r="AF95" s="3"/>
    </row>
    <row r="96" spans="17:32" ht="14.15" customHeight="1">
      <c r="Q96" s="54" t="s">
        <v>777</v>
      </c>
      <c r="R96" s="55"/>
      <c r="X96" s="17" t="s">
        <v>528</v>
      </c>
      <c r="AA96" s="3"/>
      <c r="AB96" s="3"/>
      <c r="AC96" s="3"/>
      <c r="AD96" s="3"/>
      <c r="AE96" s="3"/>
      <c r="AF96" s="3"/>
    </row>
    <row r="97" spans="17:24" ht="14.15" customHeight="1">
      <c r="Q97" s="54" t="s">
        <v>778</v>
      </c>
      <c r="R97" s="55"/>
      <c r="X97" s="17" t="s">
        <v>63</v>
      </c>
    </row>
    <row r="98" spans="17:24" ht="14.15" customHeight="1">
      <c r="Q98" s="54" t="s">
        <v>779</v>
      </c>
      <c r="R98" s="55"/>
      <c r="X98" s="17" t="s">
        <v>529</v>
      </c>
    </row>
    <row r="99" spans="17:24" ht="14.15" customHeight="1">
      <c r="Q99" s="54" t="s">
        <v>780</v>
      </c>
      <c r="R99" s="55"/>
      <c r="X99" s="17" t="s">
        <v>530</v>
      </c>
    </row>
    <row r="100" spans="17:24" ht="14.15" customHeight="1">
      <c r="Q100" s="54" t="s">
        <v>781</v>
      </c>
      <c r="R100" s="55"/>
      <c r="X100" s="17" t="s">
        <v>95</v>
      </c>
    </row>
    <row r="101" spans="17:24" ht="14.15" customHeight="1">
      <c r="Q101" s="54" t="s">
        <v>782</v>
      </c>
      <c r="R101" s="55"/>
      <c r="X101" s="17" t="s">
        <v>531</v>
      </c>
    </row>
    <row r="102" spans="17:24" ht="14.15" customHeight="1">
      <c r="Q102" s="54" t="s">
        <v>783</v>
      </c>
      <c r="R102" s="55"/>
      <c r="X102" s="17" t="s">
        <v>532</v>
      </c>
    </row>
    <row r="103" spans="17:24" ht="14.15" customHeight="1">
      <c r="Q103" s="54" t="s">
        <v>784</v>
      </c>
      <c r="R103" s="55"/>
      <c r="X103" s="17" t="s">
        <v>96</v>
      </c>
    </row>
    <row r="104" spans="17:24" ht="14.15" customHeight="1">
      <c r="Q104" s="54" t="s">
        <v>785</v>
      </c>
      <c r="R104" s="55"/>
      <c r="X104" s="17" t="s">
        <v>533</v>
      </c>
    </row>
    <row r="105" spans="17:24" ht="14.15" customHeight="1">
      <c r="Q105" s="54" t="s">
        <v>786</v>
      </c>
      <c r="R105" s="55"/>
      <c r="X105" s="17" t="s">
        <v>534</v>
      </c>
    </row>
    <row r="106" spans="17:24" ht="14.15" customHeight="1">
      <c r="Q106" s="54" t="s">
        <v>787</v>
      </c>
      <c r="R106" s="55"/>
      <c r="X106" s="17" t="s">
        <v>535</v>
      </c>
    </row>
    <row r="107" spans="17:24" ht="14.15" customHeight="1">
      <c r="Q107" s="54" t="s">
        <v>788</v>
      </c>
      <c r="R107" s="55"/>
      <c r="X107" s="17" t="s">
        <v>64</v>
      </c>
    </row>
    <row r="108" spans="17:24" ht="14.15" customHeight="1">
      <c r="Q108" s="54" t="s">
        <v>789</v>
      </c>
      <c r="R108" s="55"/>
      <c r="X108" s="17" t="s">
        <v>537</v>
      </c>
    </row>
    <row r="109" spans="17:24" ht="14.15" customHeight="1">
      <c r="Q109" s="54" t="s">
        <v>790</v>
      </c>
      <c r="R109" s="55"/>
      <c r="X109" s="17" t="s">
        <v>538</v>
      </c>
    </row>
    <row r="110" spans="17:24" ht="14.15" customHeight="1">
      <c r="Q110" s="54" t="s">
        <v>791</v>
      </c>
      <c r="R110" s="55"/>
      <c r="X110" s="17" t="s">
        <v>65</v>
      </c>
    </row>
    <row r="111" spans="17:24" ht="14.15" customHeight="1">
      <c r="Q111" s="54" t="s">
        <v>792</v>
      </c>
      <c r="R111" s="55"/>
      <c r="X111" s="17" t="s">
        <v>539</v>
      </c>
    </row>
    <row r="112" spans="17:24" ht="14.15" customHeight="1">
      <c r="Q112" s="54" t="s">
        <v>793</v>
      </c>
      <c r="R112" s="55"/>
      <c r="X112" s="17" t="s">
        <v>540</v>
      </c>
    </row>
    <row r="113" spans="17:42" ht="14.15" customHeight="1">
      <c r="Q113" s="54" t="s">
        <v>794</v>
      </c>
      <c r="R113" s="55"/>
      <c r="X113" s="17" t="s">
        <v>542</v>
      </c>
    </row>
    <row r="114" spans="17:42" ht="14.15" customHeight="1">
      <c r="Q114" s="54" t="s">
        <v>795</v>
      </c>
      <c r="R114" s="55"/>
      <c r="X114" s="17" t="s">
        <v>543</v>
      </c>
    </row>
    <row r="115" spans="17:42" ht="14.15" customHeight="1">
      <c r="Q115" s="54" t="s">
        <v>796</v>
      </c>
      <c r="R115" s="55"/>
      <c r="X115" s="17" t="s">
        <v>531</v>
      </c>
    </row>
    <row r="116" spans="17:42" ht="14.15" customHeight="1">
      <c r="Q116" s="54" t="s">
        <v>797</v>
      </c>
      <c r="R116" s="55"/>
      <c r="X116" s="17" t="s">
        <v>96</v>
      </c>
    </row>
    <row r="117" spans="17:42" ht="14.15" customHeight="1">
      <c r="Q117" s="54" t="s">
        <v>798</v>
      </c>
      <c r="R117" s="55"/>
      <c r="X117" s="17" t="s">
        <v>544</v>
      </c>
    </row>
    <row r="118" spans="17:42" ht="14.15" customHeight="1">
      <c r="Q118" s="54" t="s">
        <v>799</v>
      </c>
      <c r="R118" s="55"/>
      <c r="X118" s="17" t="s">
        <v>66</v>
      </c>
    </row>
    <row r="119" spans="17:42" ht="14.15" customHeight="1">
      <c r="Q119" s="54" t="s">
        <v>800</v>
      </c>
      <c r="R119" s="55"/>
      <c r="X119" s="17" t="s">
        <v>535</v>
      </c>
    </row>
    <row r="120" spans="17:42" ht="14.15" customHeight="1">
      <c r="Q120" s="54" t="s">
        <v>801</v>
      </c>
      <c r="R120" s="55"/>
      <c r="X120" s="17" t="s">
        <v>64</v>
      </c>
    </row>
    <row r="121" spans="17:42" ht="14.15" customHeight="1">
      <c r="Q121" s="54" t="s">
        <v>802</v>
      </c>
      <c r="R121" s="55"/>
      <c r="X121" s="17" t="s">
        <v>546</v>
      </c>
    </row>
    <row r="122" spans="17:42" ht="14.15" customHeight="1">
      <c r="Q122" s="62"/>
      <c r="R122" s="61"/>
      <c r="X122" s="17"/>
    </row>
    <row r="123" spans="17:42" ht="14.15" customHeight="1">
      <c r="Q123" s="57" t="s">
        <v>685</v>
      </c>
      <c r="R123" s="58"/>
      <c r="X123" s="16" t="s">
        <v>580</v>
      </c>
      <c r="AP123" s="1" t="s">
        <v>804</v>
      </c>
    </row>
    <row r="124" spans="17:42" ht="14.15" customHeight="1">
      <c r="Q124" s="57" t="s">
        <v>687</v>
      </c>
      <c r="R124" s="58"/>
      <c r="X124" s="16" t="s">
        <v>581</v>
      </c>
      <c r="Y124" s="16"/>
    </row>
    <row r="125" spans="17:42" ht="14.15" customHeight="1">
      <c r="Q125" s="57" t="s">
        <v>707</v>
      </c>
      <c r="R125" s="58"/>
      <c r="X125" s="17" t="s">
        <v>582</v>
      </c>
      <c r="Y125" s="17"/>
    </row>
    <row r="126" spans="17:42" ht="14.15" customHeight="1">
      <c r="Q126" s="57" t="s">
        <v>708</v>
      </c>
      <c r="R126" s="58"/>
      <c r="X126" s="17" t="s">
        <v>69</v>
      </c>
      <c r="Y126" s="17"/>
    </row>
    <row r="127" spans="17:42" ht="14.15" customHeight="1">
      <c r="Q127" s="57" t="s">
        <v>709</v>
      </c>
      <c r="R127" s="58"/>
      <c r="X127" s="53" t="s">
        <v>655</v>
      </c>
      <c r="Y127" s="17"/>
    </row>
    <row r="128" spans="17:42" ht="14.15" customHeight="1">
      <c r="Q128" s="57" t="s">
        <v>710</v>
      </c>
      <c r="R128" s="58"/>
      <c r="X128" s="17" t="s">
        <v>583</v>
      </c>
      <c r="Y128" s="17"/>
    </row>
    <row r="129" spans="17:25" ht="14.15" customHeight="1">
      <c r="Q129" s="59" t="s">
        <v>711</v>
      </c>
      <c r="R129" s="60"/>
      <c r="S129" s="52"/>
      <c r="T129" s="52"/>
      <c r="U129" s="52"/>
      <c r="V129" s="52"/>
      <c r="W129" s="52"/>
      <c r="X129" s="53" t="s">
        <v>585</v>
      </c>
      <c r="Y129" s="17"/>
    </row>
    <row r="130" spans="17:25" ht="14.15" customHeight="1">
      <c r="Q130" s="57" t="s">
        <v>720</v>
      </c>
      <c r="R130" s="58"/>
      <c r="X130" s="53" t="s">
        <v>586</v>
      </c>
      <c r="Y130" s="17"/>
    </row>
    <row r="131" spans="17:25" ht="14.15" customHeight="1">
      <c r="Q131" s="57" t="s">
        <v>721</v>
      </c>
      <c r="R131" s="58"/>
      <c r="X131" s="17" t="s">
        <v>72</v>
      </c>
      <c r="Y131" s="17"/>
    </row>
    <row r="132" spans="17:25" ht="14.15" customHeight="1">
      <c r="Q132" s="57" t="s">
        <v>722</v>
      </c>
      <c r="R132" s="58"/>
      <c r="X132" s="17" t="s">
        <v>587</v>
      </c>
      <c r="Y132" s="17"/>
    </row>
    <row r="133" spans="17:25" ht="14.15" customHeight="1">
      <c r="Q133" s="57" t="s">
        <v>723</v>
      </c>
      <c r="R133" s="58"/>
      <c r="X133" s="53" t="s">
        <v>656</v>
      </c>
      <c r="Y133" s="17"/>
    </row>
    <row r="134" spans="17:25" ht="14.15" customHeight="1">
      <c r="Q134" s="57" t="s">
        <v>724</v>
      </c>
      <c r="R134" s="58"/>
      <c r="X134" s="17" t="s">
        <v>588</v>
      </c>
      <c r="Y134" s="17"/>
    </row>
    <row r="135" spans="17:25" ht="14.15" customHeight="1">
      <c r="Q135" s="57" t="s">
        <v>725</v>
      </c>
      <c r="R135" s="58"/>
      <c r="X135" s="17" t="s">
        <v>589</v>
      </c>
      <c r="Y135" s="17"/>
    </row>
    <row r="136" spans="17:25" ht="14.15" customHeight="1">
      <c r="Q136" s="57" t="s">
        <v>777</v>
      </c>
      <c r="R136" s="58"/>
      <c r="X136" s="17" t="s">
        <v>590</v>
      </c>
      <c r="Y136" s="17"/>
    </row>
    <row r="137" spans="17:25" ht="14.15" customHeight="1">
      <c r="Q137" s="57" t="s">
        <v>778</v>
      </c>
      <c r="R137" s="58"/>
      <c r="X137" s="17" t="s">
        <v>591</v>
      </c>
      <c r="Y137" s="17"/>
    </row>
    <row r="138" spans="17:25" ht="14.15" customHeight="1">
      <c r="Q138" s="57" t="s">
        <v>805</v>
      </c>
      <c r="R138" s="58"/>
      <c r="X138" s="17" t="s">
        <v>593</v>
      </c>
      <c r="Y138" s="17"/>
    </row>
    <row r="139" spans="17:25" ht="14.15" customHeight="1">
      <c r="Q139" s="57" t="s">
        <v>806</v>
      </c>
      <c r="R139" s="58"/>
      <c r="X139" s="17" t="s">
        <v>594</v>
      </c>
    </row>
    <row r="140" spans="17:25" ht="14.15" customHeight="1">
      <c r="Q140" s="57" t="s">
        <v>807</v>
      </c>
      <c r="R140" s="58"/>
      <c r="X140" s="17" t="s">
        <v>595</v>
      </c>
    </row>
    <row r="141" spans="17:25" ht="14.15" customHeight="1">
      <c r="Q141" s="57" t="s">
        <v>808</v>
      </c>
      <c r="R141" s="58"/>
      <c r="X141" s="17" t="s">
        <v>657</v>
      </c>
    </row>
    <row r="142" spans="17:25" ht="14.15" customHeight="1">
      <c r="Q142" s="57" t="s">
        <v>809</v>
      </c>
      <c r="R142" s="58"/>
      <c r="X142" s="17" t="s">
        <v>596</v>
      </c>
    </row>
    <row r="143" spans="17:25" ht="14.15" customHeight="1">
      <c r="Q143" s="57" t="s">
        <v>810</v>
      </c>
      <c r="R143" s="58"/>
      <c r="X143" s="17" t="s">
        <v>597</v>
      </c>
    </row>
    <row r="144" spans="17:25" ht="14.15" customHeight="1">
      <c r="Q144" s="57" t="s">
        <v>811</v>
      </c>
      <c r="R144" s="58"/>
      <c r="X144" s="17" t="s">
        <v>598</v>
      </c>
    </row>
    <row r="145" spans="17:24" ht="14.15" customHeight="1">
      <c r="Q145" s="57" t="s">
        <v>812</v>
      </c>
      <c r="R145" s="58"/>
      <c r="X145" s="17" t="s">
        <v>599</v>
      </c>
    </row>
    <row r="146" spans="17:24" ht="14.15" customHeight="1">
      <c r="Q146" s="57" t="s">
        <v>813</v>
      </c>
      <c r="R146" s="58"/>
      <c r="X146" s="17" t="s">
        <v>600</v>
      </c>
    </row>
    <row r="147" spans="17:24" ht="14.15" customHeight="1">
      <c r="Q147" s="57" t="s">
        <v>814</v>
      </c>
      <c r="R147" s="58"/>
      <c r="X147" s="17" t="s">
        <v>63</v>
      </c>
    </row>
    <row r="148" spans="17:24" ht="14.15" customHeight="1">
      <c r="Q148" s="57" t="s">
        <v>815</v>
      </c>
      <c r="R148" s="58"/>
      <c r="X148" s="17" t="s">
        <v>529</v>
      </c>
    </row>
    <row r="149" spans="17:24" ht="14.15" customHeight="1">
      <c r="Q149" s="57" t="s">
        <v>816</v>
      </c>
      <c r="R149" s="58"/>
      <c r="X149" s="17" t="s">
        <v>530</v>
      </c>
    </row>
    <row r="150" spans="17:24" ht="14.15" customHeight="1">
      <c r="Q150" s="57" t="s">
        <v>817</v>
      </c>
      <c r="R150" s="58"/>
      <c r="X150" s="17" t="s">
        <v>95</v>
      </c>
    </row>
    <row r="151" spans="17:24" ht="14.15" customHeight="1">
      <c r="Q151" s="57" t="s">
        <v>818</v>
      </c>
      <c r="R151" s="58"/>
      <c r="X151" s="17" t="s">
        <v>531</v>
      </c>
    </row>
    <row r="152" spans="17:24" ht="14.15" customHeight="1">
      <c r="Q152" s="57" t="s">
        <v>819</v>
      </c>
      <c r="R152" s="58"/>
      <c r="X152" s="17" t="s">
        <v>532</v>
      </c>
    </row>
    <row r="153" spans="17:24" ht="14.15" customHeight="1">
      <c r="Q153" s="57" t="s">
        <v>820</v>
      </c>
      <c r="R153" s="58"/>
      <c r="X153" s="17" t="s">
        <v>601</v>
      </c>
    </row>
    <row r="154" spans="17:24" ht="14.15" customHeight="1">
      <c r="Q154" s="57" t="s">
        <v>821</v>
      </c>
      <c r="R154" s="58"/>
      <c r="X154" s="17" t="s">
        <v>533</v>
      </c>
    </row>
    <row r="155" spans="17:24" ht="14.15" customHeight="1">
      <c r="Q155" s="57" t="s">
        <v>822</v>
      </c>
      <c r="R155" s="58"/>
      <c r="X155" s="53" t="s">
        <v>534</v>
      </c>
    </row>
    <row r="156" spans="17:24" ht="14.15" customHeight="1">
      <c r="Q156" s="57" t="s">
        <v>823</v>
      </c>
      <c r="R156" s="58"/>
      <c r="X156" s="17" t="s">
        <v>535</v>
      </c>
    </row>
    <row r="157" spans="17:24" ht="14.15" customHeight="1">
      <c r="Q157" s="57" t="s">
        <v>824</v>
      </c>
      <c r="R157" s="58"/>
      <c r="X157" s="19" t="s">
        <v>64</v>
      </c>
    </row>
    <row r="158" spans="17:24" ht="14.15" customHeight="1">
      <c r="Q158" s="57" t="s">
        <v>825</v>
      </c>
      <c r="R158" s="58"/>
      <c r="X158" s="17" t="s">
        <v>537</v>
      </c>
    </row>
    <row r="159" spans="17:24" ht="14.15" customHeight="1">
      <c r="Q159" s="57" t="s">
        <v>826</v>
      </c>
      <c r="R159" s="58"/>
      <c r="X159" s="17" t="s">
        <v>538</v>
      </c>
    </row>
    <row r="160" spans="17:24" ht="14.15" customHeight="1">
      <c r="Q160" s="57" t="s">
        <v>827</v>
      </c>
      <c r="R160" s="58"/>
      <c r="X160" s="17" t="s">
        <v>65</v>
      </c>
    </row>
    <row r="161" spans="17:24" ht="14.15" customHeight="1">
      <c r="Q161" s="57" t="s">
        <v>828</v>
      </c>
      <c r="R161" s="58"/>
      <c r="X161" s="17" t="s">
        <v>81</v>
      </c>
    </row>
    <row r="162" spans="17:24" ht="14.15" customHeight="1">
      <c r="Q162" s="57" t="s">
        <v>829</v>
      </c>
      <c r="R162" s="58"/>
      <c r="X162" s="17" t="s">
        <v>540</v>
      </c>
    </row>
    <row r="163" spans="17:24" ht="14.15" customHeight="1">
      <c r="X163" s="17"/>
    </row>
    <row r="164" spans="17:24" ht="14.15" customHeight="1">
      <c r="Q164" s="12"/>
      <c r="X164" s="13"/>
    </row>
    <row r="165" spans="17:24" ht="14.15" customHeight="1">
      <c r="Q165" s="12"/>
      <c r="X165" s="13"/>
    </row>
    <row r="166" spans="17:24" ht="14.15" customHeight="1">
      <c r="Q166" s="12"/>
      <c r="X166" s="13"/>
    </row>
    <row r="167" spans="17:24" ht="14.15" customHeight="1">
      <c r="Q167" s="12"/>
      <c r="X167" s="13"/>
    </row>
    <row r="168" spans="17:24" ht="14.15" customHeight="1">
      <c r="Q168" s="12"/>
      <c r="X168" s="13"/>
    </row>
    <row r="169" spans="17:24" ht="14.15" customHeight="1">
      <c r="Q169" s="12"/>
      <c r="X169" s="13"/>
    </row>
    <row r="170" spans="17:24" ht="14.15" customHeight="1">
      <c r="Q170" s="12"/>
      <c r="X170" s="13"/>
    </row>
    <row r="171" spans="17:24" ht="14.15" customHeight="1">
      <c r="Q171" s="12"/>
      <c r="X171" s="13"/>
    </row>
    <row r="172" spans="17:24" ht="14.15" customHeight="1">
      <c r="Q172" s="12"/>
      <c r="X172" s="13"/>
    </row>
    <row r="173" spans="17:24" ht="14.15" customHeight="1">
      <c r="Q173" s="12"/>
      <c r="X173" s="13"/>
    </row>
    <row r="174" spans="17:24" ht="14.15" customHeight="1">
      <c r="Q174" s="12"/>
      <c r="X174" s="13"/>
    </row>
    <row r="175" spans="17:24" ht="14.15" customHeight="1">
      <c r="Q175" s="12"/>
      <c r="X175" s="13"/>
    </row>
    <row r="176" spans="17:24" ht="14.15" customHeight="1">
      <c r="Q176" s="12"/>
      <c r="X176" s="13"/>
    </row>
    <row r="177" ht="14.15" customHeight="1"/>
    <row r="178" ht="14.15" customHeight="1"/>
    <row r="179" ht="14.15" customHeight="1"/>
    <row r="180" ht="14.15" customHeight="1"/>
    <row r="181" ht="14.15" customHeight="1"/>
    <row r="182" ht="14.15" customHeight="1"/>
    <row r="183" ht="14.15" customHeight="1"/>
    <row r="184" ht="14.15" customHeight="1"/>
    <row r="185" ht="14.15" customHeight="1"/>
    <row r="186" ht="14.15" customHeight="1"/>
    <row r="187" ht="14.15" customHeight="1"/>
    <row r="188" ht="14.15" customHeight="1"/>
    <row r="189" ht="14.15" customHeight="1"/>
    <row r="190" ht="14.15" customHeight="1"/>
    <row r="191" ht="14.15" customHeight="1"/>
    <row r="192" ht="14.15" customHeight="1"/>
    <row r="193" ht="14.15" customHeight="1"/>
    <row r="194" ht="14.15" customHeight="1"/>
    <row r="195" ht="14.15" customHeight="1"/>
    <row r="196" ht="14.15" customHeight="1"/>
    <row r="197" ht="14.15" customHeight="1"/>
    <row r="198" ht="14.15" customHeight="1"/>
    <row r="199" ht="14.15" customHeight="1"/>
    <row r="200" ht="14.15" customHeight="1"/>
    <row r="201" ht="14.15" customHeight="1"/>
    <row r="202" ht="14.15" customHeight="1"/>
    <row r="203" ht="14.15" customHeight="1"/>
    <row r="204" ht="14.15" customHeight="1"/>
    <row r="205" ht="14.15" customHeight="1"/>
    <row r="206" ht="14.15" customHeight="1"/>
    <row r="207" ht="14.15" customHeight="1"/>
    <row r="208" ht="14.15" customHeight="1"/>
    <row r="209" ht="14.15" customHeight="1"/>
    <row r="210" ht="14.15" customHeight="1"/>
    <row r="211" ht="14.15" customHeight="1"/>
    <row r="212" ht="14.15" customHeight="1"/>
    <row r="213" ht="14.15" customHeight="1"/>
    <row r="214" ht="14.15" customHeight="1"/>
    <row r="215" ht="14.15" customHeight="1"/>
    <row r="216" ht="14.15" customHeight="1"/>
    <row r="217" ht="14.15" customHeight="1"/>
    <row r="218" ht="14.15" customHeight="1"/>
    <row r="219" ht="14.15" customHeight="1"/>
    <row r="220" ht="14.15" customHeight="1"/>
    <row r="221" ht="14.15" customHeight="1"/>
    <row r="222" ht="14.15" customHeight="1"/>
    <row r="223" ht="14.15" customHeight="1"/>
    <row r="224" ht="14.15" customHeight="1"/>
    <row r="225" ht="14.15" customHeight="1"/>
    <row r="226" ht="14.15" customHeight="1"/>
    <row r="227" ht="14.15" customHeight="1"/>
    <row r="228" ht="14.15" customHeight="1"/>
    <row r="229" ht="14.15" customHeight="1"/>
    <row r="230" ht="14.15" customHeight="1"/>
    <row r="231" ht="14.15" customHeight="1"/>
    <row r="232" ht="14.15" customHeight="1"/>
    <row r="233" ht="14.15" customHeight="1"/>
    <row r="234" ht="14.15" customHeight="1"/>
    <row r="235" ht="14.15" customHeight="1"/>
    <row r="236" ht="14.15" customHeight="1"/>
    <row r="237" ht="14.15" customHeight="1"/>
    <row r="238" ht="14.15" customHeight="1"/>
    <row r="239" ht="14.15" customHeight="1"/>
    <row r="240" ht="14.15" customHeight="1"/>
    <row r="241" ht="14.15" customHeight="1"/>
    <row r="242" ht="14.15" customHeight="1"/>
    <row r="243" ht="14.15" customHeight="1"/>
    <row r="244" ht="14.15" customHeight="1"/>
    <row r="245" ht="14.15" customHeight="1"/>
    <row r="246" ht="14.15" customHeight="1"/>
    <row r="247" ht="14.15" customHeight="1"/>
    <row r="248" ht="14.15" customHeight="1"/>
    <row r="249" ht="14.15" customHeight="1"/>
    <row r="250" ht="14.15" customHeight="1"/>
    <row r="251" ht="14.15" customHeight="1"/>
    <row r="252" ht="14.15" customHeight="1"/>
    <row r="253" ht="14.15" customHeight="1"/>
    <row r="254" ht="14.15" customHeight="1"/>
    <row r="255" ht="14.15" customHeight="1"/>
    <row r="256" ht="14.15" customHeight="1"/>
    <row r="257" ht="14.15" customHeight="1"/>
    <row r="258" ht="14.15" customHeight="1"/>
    <row r="259" ht="14.15" customHeight="1"/>
    <row r="260" ht="14.15" customHeight="1"/>
    <row r="261" ht="14.15" customHeight="1"/>
    <row r="262" ht="14.15" customHeight="1"/>
    <row r="263" ht="14.15" customHeight="1"/>
    <row r="264" ht="14.15" customHeight="1"/>
    <row r="265" ht="14.15" customHeight="1"/>
    <row r="266" ht="14.15" customHeight="1"/>
    <row r="267" ht="14.15" customHeight="1"/>
    <row r="268" ht="14.15" customHeight="1"/>
    <row r="269" ht="14.15" customHeight="1"/>
    <row r="270" ht="14.15" customHeight="1"/>
    <row r="271" ht="14.15" customHeight="1"/>
    <row r="272" ht="14.15" customHeight="1"/>
    <row r="273" ht="14.15" customHeight="1"/>
    <row r="274" ht="14.15" customHeight="1"/>
    <row r="275" ht="14.15" customHeight="1"/>
    <row r="276" ht="14.15" customHeight="1"/>
    <row r="277" ht="14.15" customHeight="1"/>
    <row r="278" ht="14.15" customHeight="1"/>
    <row r="279" ht="14.15" customHeight="1"/>
    <row r="280" ht="14.15" customHeight="1"/>
    <row r="281" ht="14.15" customHeight="1"/>
    <row r="282" ht="14.15" customHeight="1"/>
    <row r="283" ht="14.15" customHeight="1"/>
    <row r="284" ht="14.15" customHeight="1"/>
    <row r="285" ht="14.15" customHeight="1"/>
    <row r="286" ht="14.15" customHeight="1"/>
    <row r="287" ht="14.15" customHeight="1"/>
    <row r="288" ht="14.15" customHeight="1"/>
    <row r="289" ht="14.15" customHeight="1"/>
    <row r="290" ht="14.15" customHeight="1"/>
    <row r="291" ht="14.15" customHeight="1"/>
    <row r="292" ht="14.15" customHeight="1"/>
    <row r="293" ht="14.15" customHeight="1"/>
    <row r="294" ht="14.15" customHeight="1"/>
    <row r="295" ht="14.15" customHeight="1"/>
    <row r="296" ht="14.15" customHeight="1"/>
    <row r="297" ht="14.15" customHeight="1"/>
    <row r="298" ht="14.15" customHeight="1"/>
    <row r="299" ht="14.15" customHeight="1"/>
    <row r="300" ht="14.15" customHeight="1"/>
    <row r="301" ht="14.15" customHeight="1"/>
    <row r="302" ht="14.15" customHeight="1"/>
    <row r="303" ht="14.15" customHeight="1"/>
    <row r="304" ht="14.15" customHeight="1"/>
    <row r="305" ht="14.15" customHeight="1"/>
    <row r="306" ht="14.15" customHeight="1"/>
    <row r="307" ht="14.15" customHeight="1"/>
    <row r="308" ht="14.15" customHeight="1"/>
    <row r="309" ht="14.15" customHeight="1"/>
    <row r="310" ht="14.15" customHeight="1"/>
    <row r="311" ht="14.15" customHeight="1"/>
    <row r="312" ht="14.15" customHeight="1"/>
    <row r="313" ht="14.15" customHeight="1"/>
    <row r="314" ht="14.15" customHeight="1"/>
    <row r="315" ht="14.15" customHeight="1"/>
    <row r="316" ht="14.15" customHeight="1"/>
    <row r="317" ht="14.15" customHeight="1"/>
    <row r="318" ht="14.15" customHeight="1"/>
    <row r="319" ht="14.15" customHeight="1"/>
    <row r="320" ht="14.15" customHeight="1"/>
    <row r="321" ht="14.15" customHeight="1"/>
    <row r="322" ht="14.15" customHeight="1"/>
    <row r="323" ht="14.15" customHeight="1"/>
    <row r="324" ht="14.15" customHeight="1"/>
    <row r="325" ht="14.15" customHeight="1"/>
    <row r="326" ht="14.15" customHeight="1"/>
    <row r="327" ht="14.15" customHeight="1"/>
    <row r="328" ht="14.15" customHeight="1"/>
    <row r="329" ht="14.15" customHeight="1"/>
    <row r="330" ht="14.15" customHeight="1"/>
    <row r="331" ht="14.15" customHeight="1"/>
    <row r="332" ht="14.15" customHeight="1"/>
    <row r="333" ht="14.15" customHeight="1"/>
    <row r="334" ht="14.15" customHeight="1"/>
    <row r="335" ht="14.15" customHeight="1"/>
    <row r="336" ht="14.15" customHeight="1"/>
    <row r="337" ht="14.15" customHeight="1"/>
    <row r="338" ht="14.15" customHeight="1"/>
    <row r="339" ht="14.15" customHeight="1"/>
    <row r="340" ht="14.15" customHeight="1"/>
    <row r="341" ht="14.15" customHeight="1"/>
    <row r="342" ht="14.15" customHeight="1"/>
    <row r="343" ht="14.15" customHeight="1"/>
    <row r="344" ht="14.15" customHeight="1"/>
    <row r="345" ht="14.15" customHeight="1"/>
    <row r="346" ht="14.15" customHeight="1"/>
    <row r="347" ht="14.15" customHeight="1"/>
    <row r="348" ht="14.15" customHeight="1"/>
    <row r="349" ht="14.15" customHeight="1"/>
    <row r="350" ht="14.15" customHeight="1"/>
    <row r="351" ht="14.15" customHeight="1"/>
    <row r="352" ht="14.15" customHeight="1"/>
    <row r="353" ht="14.15" customHeight="1"/>
    <row r="354" ht="14.15" customHeight="1"/>
    <row r="355" ht="14.15" customHeight="1"/>
    <row r="356" ht="14.15" customHeight="1"/>
    <row r="357" ht="14.15" customHeight="1"/>
    <row r="358" ht="14.15" customHeight="1"/>
    <row r="359" ht="14.15" customHeight="1"/>
    <row r="360" ht="14.15" customHeight="1"/>
    <row r="361" ht="14.15" customHeight="1"/>
    <row r="362" ht="14.15" customHeight="1"/>
    <row r="363" ht="14.15" customHeight="1"/>
    <row r="364" ht="14.15" customHeight="1"/>
    <row r="365" ht="14.15" customHeight="1"/>
    <row r="366" ht="14.15" customHeight="1"/>
    <row r="367" ht="14.15" customHeight="1"/>
    <row r="368" ht="14.15" customHeight="1"/>
    <row r="369" ht="14.15" customHeight="1"/>
    <row r="370" ht="14.15" customHeight="1"/>
    <row r="371" ht="14.15" customHeight="1"/>
    <row r="372" ht="14.15" customHeight="1"/>
    <row r="373" ht="14.15" customHeight="1"/>
    <row r="374" ht="14.15" customHeight="1"/>
    <row r="375" ht="14.15" customHeight="1"/>
    <row r="376" ht="14.15" customHeight="1"/>
    <row r="377" ht="14.15" customHeight="1"/>
    <row r="378" ht="14.15" customHeight="1"/>
    <row r="379" ht="14.15" customHeight="1"/>
    <row r="380" ht="14.15" customHeight="1"/>
    <row r="381" ht="14.15" customHeight="1"/>
    <row r="382" ht="14.15" customHeight="1"/>
    <row r="383" ht="14.15" customHeight="1"/>
    <row r="384" ht="14.15" customHeight="1"/>
    <row r="385" ht="14.15" customHeight="1"/>
    <row r="386" ht="14.15" customHeight="1"/>
    <row r="387" ht="14.15" customHeight="1"/>
    <row r="388" ht="14.15" customHeight="1"/>
    <row r="389" ht="14.15" customHeight="1"/>
    <row r="390" ht="14.15" customHeight="1"/>
    <row r="391" ht="14.15" customHeight="1"/>
    <row r="392" ht="14.15" customHeight="1"/>
    <row r="393" ht="14.15" customHeight="1"/>
    <row r="394" ht="14.15" customHeight="1"/>
    <row r="395" ht="14.15" customHeight="1"/>
    <row r="396" ht="14.15" customHeight="1"/>
    <row r="397" ht="14.15" customHeight="1"/>
    <row r="398" ht="14.15" customHeight="1"/>
    <row r="399" ht="14.15" customHeight="1"/>
    <row r="400" ht="14.15" customHeight="1"/>
    <row r="401" ht="14.15" customHeight="1"/>
    <row r="402" ht="14.15" customHeight="1"/>
    <row r="403" ht="14.15" customHeight="1"/>
    <row r="404" ht="14.15" customHeight="1"/>
    <row r="405" ht="14.15" customHeight="1"/>
    <row r="406" ht="14.15" customHeight="1"/>
    <row r="407" ht="14.15" customHeight="1"/>
    <row r="408" ht="14.15" customHeight="1"/>
    <row r="409" ht="14.15" customHeight="1"/>
    <row r="410" ht="14.15" customHeight="1"/>
    <row r="411" ht="14.15" customHeight="1"/>
    <row r="412" ht="14.15" customHeight="1"/>
    <row r="413" ht="14.15" customHeight="1"/>
    <row r="414" ht="14.15" customHeight="1"/>
    <row r="415" ht="14.15" customHeight="1"/>
    <row r="416" ht="14.15" customHeight="1"/>
    <row r="417" ht="14.15" customHeight="1"/>
    <row r="418" ht="14.15" customHeight="1"/>
    <row r="419" ht="14.15" customHeight="1"/>
    <row r="420" ht="14.15" customHeight="1"/>
    <row r="421" ht="14.15" customHeight="1"/>
    <row r="422" ht="14.15" customHeight="1"/>
    <row r="423" ht="14.15" customHeight="1"/>
    <row r="424" ht="14.15" customHeight="1"/>
    <row r="425" ht="14.15" customHeight="1"/>
    <row r="426" ht="14.15" customHeight="1"/>
    <row r="427" ht="14.15" customHeight="1"/>
    <row r="428" ht="14.15" customHeight="1"/>
    <row r="429" ht="14.15" customHeight="1"/>
    <row r="430" ht="14.15" customHeight="1"/>
    <row r="431" ht="14.15" customHeight="1"/>
    <row r="432" ht="14.15" customHeight="1"/>
    <row r="433" ht="14.15" customHeight="1"/>
    <row r="434" ht="14.15" customHeight="1"/>
    <row r="435" ht="14.15" customHeight="1"/>
    <row r="436" ht="14.15" customHeight="1"/>
    <row r="437" ht="14.15" customHeight="1"/>
    <row r="438" ht="14.15" customHeight="1"/>
    <row r="439" ht="14.15" customHeight="1"/>
    <row r="440" ht="14.15" customHeight="1"/>
    <row r="441" ht="14.15" customHeight="1"/>
    <row r="442" ht="14.15" customHeight="1"/>
    <row r="443" ht="14.15" customHeight="1"/>
    <row r="444" ht="14.15" customHeight="1"/>
    <row r="445" ht="14.15" customHeight="1"/>
    <row r="446" ht="14.15" customHeight="1"/>
    <row r="447" ht="14.15" customHeight="1"/>
    <row r="448" ht="14.15" customHeight="1"/>
    <row r="449" ht="14.15" customHeight="1"/>
    <row r="450" ht="14.15" customHeight="1"/>
    <row r="451" ht="14.15" customHeight="1"/>
    <row r="452" ht="14.15" customHeight="1"/>
    <row r="453" ht="14.15" customHeight="1"/>
    <row r="454" ht="14.15" customHeight="1"/>
    <row r="455" ht="14.15" customHeight="1"/>
    <row r="456" ht="14.15" customHeight="1"/>
    <row r="457" ht="14.15" customHeight="1"/>
    <row r="458" ht="14.15" customHeight="1"/>
    <row r="459" ht="14.15" customHeight="1"/>
    <row r="460" ht="14.15" customHeight="1"/>
    <row r="461" ht="14.15" customHeight="1"/>
    <row r="462" ht="14.15" customHeight="1"/>
    <row r="463" ht="14.15" customHeight="1"/>
    <row r="464" ht="14.15" customHeight="1"/>
    <row r="465" ht="14.15" customHeight="1"/>
    <row r="466" ht="14.15" customHeight="1"/>
    <row r="467" ht="14.15" customHeight="1"/>
    <row r="468" ht="14.15" customHeight="1"/>
    <row r="469" ht="14.15" customHeight="1"/>
    <row r="470" ht="14.15" customHeight="1"/>
    <row r="471" ht="14.15" customHeight="1"/>
    <row r="472" ht="14.15" customHeight="1"/>
    <row r="473" ht="14.15" customHeight="1"/>
    <row r="474" ht="14.15" customHeight="1"/>
    <row r="475" ht="14.15" customHeight="1"/>
    <row r="476" ht="14.15" customHeight="1"/>
    <row r="477" ht="14.15" customHeight="1"/>
    <row r="478" ht="14.15" customHeight="1"/>
    <row r="479" ht="14.15" customHeight="1"/>
    <row r="480" ht="14.15" customHeight="1"/>
    <row r="481" ht="14.15" customHeight="1"/>
    <row r="482" ht="14.15" customHeight="1"/>
    <row r="483" ht="14.15" customHeight="1"/>
    <row r="484" ht="14.15" customHeight="1"/>
    <row r="485" ht="14.15" customHeight="1"/>
    <row r="486" ht="14.15" customHeight="1"/>
    <row r="487" ht="14.15" customHeight="1"/>
    <row r="488" ht="14.15" customHeight="1"/>
    <row r="489" ht="14.15" customHeight="1"/>
    <row r="490" ht="14.15" customHeight="1"/>
    <row r="491" ht="14.15" customHeight="1"/>
    <row r="492" ht="14.15" customHeight="1"/>
    <row r="493" ht="14.15" customHeight="1"/>
    <row r="494" ht="14.15" customHeight="1"/>
    <row r="495" ht="14.15" customHeight="1"/>
    <row r="496" ht="14.15" customHeight="1"/>
    <row r="497" ht="14.15" customHeight="1"/>
    <row r="498" ht="14.15" customHeight="1"/>
    <row r="499" ht="14.15" customHeight="1"/>
    <row r="500" ht="14.15" customHeight="1"/>
    <row r="501" ht="14.15" customHeight="1"/>
    <row r="502" ht="14.15" customHeight="1"/>
    <row r="503" ht="14.15" customHeight="1"/>
    <row r="504" ht="14.15" customHeight="1"/>
    <row r="505" ht="14.15" customHeight="1"/>
    <row r="506" ht="14.15" customHeight="1"/>
    <row r="507" ht="14.15" customHeight="1"/>
    <row r="508" ht="14.15" customHeight="1"/>
    <row r="509" ht="14.15" customHeight="1"/>
    <row r="510" ht="14.15" customHeight="1"/>
    <row r="511" ht="14.15" customHeight="1"/>
    <row r="512" ht="14.15" customHeight="1"/>
    <row r="513" ht="14.15" customHeight="1"/>
    <row r="514" ht="14.15" customHeight="1"/>
    <row r="515" ht="14.15" customHeight="1"/>
    <row r="516" ht="14.15" customHeight="1"/>
    <row r="517" ht="14.15" customHeight="1"/>
    <row r="518" ht="14.15" customHeight="1"/>
    <row r="519" ht="14.15" customHeight="1"/>
    <row r="520" ht="14.15" customHeight="1"/>
    <row r="521" ht="14.15" customHeight="1"/>
    <row r="522" ht="14.15" customHeight="1"/>
    <row r="523" ht="14.15" customHeight="1"/>
    <row r="524" ht="14.15" customHeight="1"/>
    <row r="525" ht="14.15" customHeight="1"/>
    <row r="526" ht="14.15" customHeight="1"/>
    <row r="527" ht="14.15" customHeight="1"/>
    <row r="528" ht="14.15" customHeight="1"/>
    <row r="529" ht="14.15" customHeight="1"/>
    <row r="530" ht="14.15" customHeight="1"/>
    <row r="531" ht="14.15" customHeight="1"/>
    <row r="532" ht="14.15" customHeight="1"/>
    <row r="533" ht="14.15" customHeight="1"/>
    <row r="534" ht="14.15" customHeight="1"/>
    <row r="535" ht="14.15" customHeight="1"/>
    <row r="536" ht="14.15" customHeight="1"/>
    <row r="537" ht="14.15" customHeight="1"/>
    <row r="538" ht="14.15" customHeight="1"/>
    <row r="539" ht="14.15" customHeight="1"/>
    <row r="540" ht="14.15" customHeight="1"/>
    <row r="541" ht="14.15" customHeight="1"/>
    <row r="542" ht="14.15" customHeight="1"/>
    <row r="543" ht="14.15" customHeight="1"/>
    <row r="544" ht="14.15" customHeight="1"/>
    <row r="545" ht="14.15" customHeight="1"/>
    <row r="546" ht="14.15" customHeight="1"/>
    <row r="547" ht="14.15" customHeight="1"/>
    <row r="548" ht="14.15" customHeight="1"/>
    <row r="549" ht="14.15" customHeight="1"/>
    <row r="550" ht="14.15" customHeight="1"/>
    <row r="551" ht="14.15" customHeight="1"/>
    <row r="552" ht="14.15" customHeight="1"/>
    <row r="553" ht="14.15" customHeight="1"/>
    <row r="554" ht="14.15" customHeight="1"/>
    <row r="555" ht="14.15" customHeight="1"/>
    <row r="556" ht="14.15" customHeight="1"/>
    <row r="557" ht="14.15" customHeight="1"/>
    <row r="558" ht="14.15" customHeight="1"/>
    <row r="559" ht="14.15" customHeight="1"/>
    <row r="560" ht="14.15" customHeight="1"/>
    <row r="561" ht="14.15" customHeight="1"/>
    <row r="562" ht="14.15" customHeight="1"/>
    <row r="563" ht="14.15" customHeight="1"/>
    <row r="564" ht="14.15" customHeight="1"/>
    <row r="565" ht="14.15" customHeight="1"/>
    <row r="566" ht="14.15" customHeight="1"/>
    <row r="567" ht="14.15" customHeight="1"/>
    <row r="568" ht="14.15" customHeight="1"/>
    <row r="569" ht="14.15" customHeight="1"/>
    <row r="570" ht="14.15" customHeight="1"/>
    <row r="571" ht="14.15" customHeight="1"/>
    <row r="572" ht="14.15" customHeight="1"/>
    <row r="573" ht="14.15" customHeight="1"/>
    <row r="574" ht="14.15" customHeight="1"/>
    <row r="575" ht="14.15" customHeight="1"/>
    <row r="576" ht="14.15" customHeight="1"/>
    <row r="577" ht="14.15" customHeight="1"/>
    <row r="578" ht="14.15" customHeight="1"/>
    <row r="579" ht="14.15" customHeight="1"/>
    <row r="580" ht="14.15" customHeight="1"/>
    <row r="581" ht="14.15" customHeight="1"/>
    <row r="582" ht="14.15" customHeight="1"/>
    <row r="583" ht="14.15" customHeight="1"/>
    <row r="584" ht="14.15" customHeight="1"/>
    <row r="585" ht="14.15" customHeight="1"/>
    <row r="586" ht="14.15" customHeight="1"/>
    <row r="587" ht="14.15" customHeight="1"/>
    <row r="588" ht="14.15" customHeight="1"/>
    <row r="589" ht="14.15" customHeight="1"/>
    <row r="590" ht="14.15" customHeight="1"/>
    <row r="591" ht="14.15" customHeight="1"/>
    <row r="592" ht="14.15" customHeight="1"/>
    <row r="593" ht="14.15" customHeight="1"/>
    <row r="594" ht="14.15" customHeight="1"/>
    <row r="595" ht="14.15" customHeight="1"/>
    <row r="596" ht="14.15" customHeight="1"/>
    <row r="597" ht="14.15" customHeight="1"/>
    <row r="598" ht="14.15" customHeight="1"/>
    <row r="599" ht="14.15" customHeight="1"/>
    <row r="600" ht="14.15" customHeight="1"/>
    <row r="601" ht="14.15" customHeight="1"/>
    <row r="602" ht="14.15" customHeight="1"/>
    <row r="603" ht="14.15" customHeight="1"/>
    <row r="604" ht="14.15" customHeight="1"/>
    <row r="605" ht="14.15" customHeight="1"/>
    <row r="606" ht="14.15" customHeight="1"/>
    <row r="607" ht="14.15" customHeight="1"/>
    <row r="608" ht="14.15" customHeight="1"/>
    <row r="609" ht="14.15" customHeight="1"/>
    <row r="610" ht="14.15" customHeight="1"/>
    <row r="611" ht="14.15" customHeight="1"/>
    <row r="612" ht="14.15" customHeight="1"/>
    <row r="613" ht="14.15" customHeight="1"/>
    <row r="614" ht="14.15" customHeight="1"/>
    <row r="615" ht="14.15" customHeight="1"/>
    <row r="616" ht="14.15" customHeight="1"/>
    <row r="617" ht="14.15" customHeight="1"/>
    <row r="618" ht="14.15" customHeight="1"/>
    <row r="619" ht="14.15" customHeight="1"/>
    <row r="620" ht="14.15" customHeight="1"/>
    <row r="621" ht="14.15" customHeight="1"/>
    <row r="622" ht="14.15" customHeight="1"/>
    <row r="623" ht="14.15" customHeight="1"/>
    <row r="624" ht="14.15" customHeight="1"/>
    <row r="625" ht="14.15" customHeight="1"/>
    <row r="626" ht="14.15" customHeight="1"/>
    <row r="627" ht="14.15" customHeight="1"/>
    <row r="628" ht="14.15" customHeight="1"/>
    <row r="629" ht="14.15" customHeight="1"/>
    <row r="630" ht="14.15" customHeight="1"/>
    <row r="631" ht="14.15" customHeight="1"/>
    <row r="632" ht="14.15" customHeight="1"/>
    <row r="633" ht="14.15" customHeight="1"/>
    <row r="634" ht="14.15" customHeight="1"/>
    <row r="635" ht="14.15" customHeight="1"/>
    <row r="636" ht="14.15" customHeight="1"/>
    <row r="637" ht="14.15" customHeight="1"/>
    <row r="638" ht="14.15" customHeight="1"/>
    <row r="639" ht="14.15" customHeight="1"/>
    <row r="640" ht="14.15" customHeight="1"/>
    <row r="641" ht="14.15" customHeight="1"/>
    <row r="642" ht="14.15" customHeight="1"/>
    <row r="643" ht="14.15" customHeight="1"/>
    <row r="644" ht="14.15" customHeight="1"/>
    <row r="645" ht="14.15" customHeight="1"/>
    <row r="646" ht="14.15" customHeight="1"/>
    <row r="647" ht="14.15" customHeight="1"/>
    <row r="648" ht="14.15" customHeight="1"/>
    <row r="649" ht="14.15" customHeight="1"/>
    <row r="650" ht="14.15" customHeight="1"/>
    <row r="651" ht="14.15" customHeight="1"/>
    <row r="652" ht="14.15" customHeight="1"/>
    <row r="653" ht="14.15" customHeight="1"/>
    <row r="654" ht="14.15" customHeight="1"/>
    <row r="655" ht="14.15" customHeight="1"/>
    <row r="656" ht="14.15" customHeight="1"/>
    <row r="657" ht="14.15" customHeight="1"/>
    <row r="658" ht="14.15" customHeight="1"/>
    <row r="659" ht="14.15" customHeight="1"/>
    <row r="660" ht="14.15" customHeight="1"/>
    <row r="661" ht="14.15" customHeight="1"/>
    <row r="662" ht="14.15" customHeight="1"/>
    <row r="663" ht="14.15" customHeight="1"/>
    <row r="664" ht="14.15" customHeight="1"/>
    <row r="665" ht="14.15" customHeight="1"/>
    <row r="666" ht="14.15" customHeight="1"/>
    <row r="667" ht="14.15" customHeight="1"/>
    <row r="668" ht="14.15" customHeight="1"/>
    <row r="669" ht="14.15" customHeight="1"/>
    <row r="670" ht="14.15" customHeight="1"/>
    <row r="671" ht="14.15" customHeight="1"/>
    <row r="672" ht="14.15" customHeight="1"/>
    <row r="673" ht="14.15" customHeight="1"/>
    <row r="674" ht="14.15" customHeight="1"/>
    <row r="675" ht="14.15" customHeight="1"/>
    <row r="676" ht="14.15" customHeight="1"/>
    <row r="677" ht="14.15" customHeight="1"/>
    <row r="678" ht="14.15" customHeight="1"/>
    <row r="679" ht="14.15" customHeight="1"/>
    <row r="680" ht="14.15" customHeight="1"/>
    <row r="681" ht="14.15" customHeight="1"/>
    <row r="682" ht="14.15" customHeight="1"/>
    <row r="683" ht="14.15" customHeight="1"/>
    <row r="684" ht="14.15" customHeight="1"/>
    <row r="685" ht="14.15" customHeight="1"/>
    <row r="686" ht="14.15" customHeight="1"/>
    <row r="687" ht="14.15" customHeight="1"/>
    <row r="688" ht="14.15" customHeight="1"/>
    <row r="689" ht="14.15" customHeight="1"/>
    <row r="690" ht="14.15" customHeight="1"/>
    <row r="691" ht="14.15" customHeight="1"/>
    <row r="692" ht="14.15" customHeight="1"/>
    <row r="693" ht="14.15" customHeight="1"/>
    <row r="694" ht="14.15" customHeight="1"/>
    <row r="695" ht="14.15" customHeight="1"/>
    <row r="696" ht="14.15" customHeight="1"/>
    <row r="697" ht="14.15" customHeight="1"/>
    <row r="698" ht="14.15" customHeight="1"/>
    <row r="699" ht="14.15" customHeight="1"/>
    <row r="700" ht="14.15" customHeight="1"/>
    <row r="701" ht="14.15" customHeight="1"/>
    <row r="702" ht="14.15" customHeight="1"/>
    <row r="703" ht="14.15" customHeight="1"/>
    <row r="704" ht="14.15" customHeight="1"/>
    <row r="705" ht="14.15" customHeight="1"/>
    <row r="706" ht="14.15" customHeight="1"/>
    <row r="707" ht="14.15" customHeight="1"/>
    <row r="708" ht="14.15" customHeight="1"/>
    <row r="709" ht="14.15" customHeight="1"/>
    <row r="710" ht="14.15" customHeight="1"/>
    <row r="711" ht="14.15" customHeight="1"/>
    <row r="712" ht="14.15" customHeight="1"/>
    <row r="713" ht="14.15" customHeight="1"/>
    <row r="714" ht="14.15" customHeight="1"/>
    <row r="715" ht="14.15" customHeight="1"/>
    <row r="716" ht="14.15" customHeight="1"/>
    <row r="717" ht="14.15" customHeight="1"/>
    <row r="718" ht="14.15" customHeight="1"/>
    <row r="719" ht="14.15" customHeight="1"/>
    <row r="720" ht="14.15" customHeight="1"/>
    <row r="721" ht="14.15" customHeight="1"/>
    <row r="722" ht="14.15" customHeight="1"/>
    <row r="723" ht="14.15" customHeight="1"/>
    <row r="724" ht="14.15" customHeight="1"/>
    <row r="725" ht="14.15" customHeight="1"/>
    <row r="726" ht="14.15" customHeight="1"/>
    <row r="727" ht="14.15" customHeight="1"/>
    <row r="728" ht="14.15" customHeight="1"/>
    <row r="729" ht="14.15" customHeight="1"/>
    <row r="730" ht="14.15" customHeight="1"/>
    <row r="731" ht="14.15" customHeight="1"/>
    <row r="732" ht="14.15" customHeight="1"/>
    <row r="733" ht="14.15" customHeight="1"/>
    <row r="734" ht="14.15" customHeight="1"/>
    <row r="735" ht="14.15" customHeight="1"/>
    <row r="736" ht="14.15" customHeight="1"/>
    <row r="737" ht="14.15" customHeight="1"/>
    <row r="738" ht="14.15" customHeight="1"/>
    <row r="739" ht="14.15" customHeight="1"/>
    <row r="740" ht="14.15" customHeight="1"/>
    <row r="741" ht="14.15" customHeight="1"/>
    <row r="742" ht="14.15" customHeight="1"/>
    <row r="743" ht="14.15" customHeight="1"/>
    <row r="744" ht="14.15" customHeight="1"/>
    <row r="745" ht="14.15" customHeight="1"/>
    <row r="746" ht="14.15" customHeight="1"/>
    <row r="747" ht="14.15" customHeight="1"/>
    <row r="748" ht="14.15" customHeight="1"/>
    <row r="749" ht="14.15" customHeight="1"/>
    <row r="750" ht="14.15" customHeight="1"/>
    <row r="751" ht="14.15" customHeight="1"/>
    <row r="752" ht="14.15" customHeight="1"/>
    <row r="753" ht="14.15" customHeight="1"/>
    <row r="754" ht="14.15" customHeight="1"/>
    <row r="755" ht="14.15" customHeight="1"/>
    <row r="756" ht="14.15" customHeight="1"/>
    <row r="757" ht="14.15" customHeight="1"/>
    <row r="758" ht="14.15" customHeight="1"/>
    <row r="759" ht="14.15" customHeight="1"/>
    <row r="760" ht="14.15" customHeight="1"/>
    <row r="761" ht="14.15" customHeight="1"/>
    <row r="762" ht="14.15" customHeight="1"/>
    <row r="763" ht="14.15" customHeight="1"/>
    <row r="764" ht="14.15" customHeight="1"/>
    <row r="765" ht="14.15" customHeight="1"/>
    <row r="766" ht="14.15" customHeight="1"/>
    <row r="767" ht="14.15" customHeight="1"/>
    <row r="768" ht="14.15" customHeight="1"/>
    <row r="769" ht="14.15" customHeight="1"/>
    <row r="770" ht="14.15" customHeight="1"/>
    <row r="771" ht="14.15" customHeight="1"/>
    <row r="772" ht="14.15" customHeight="1"/>
    <row r="773" ht="14.15" customHeight="1"/>
    <row r="774" ht="14.15" customHeight="1"/>
    <row r="775" ht="14.15" customHeight="1"/>
    <row r="776" ht="14.15" customHeight="1"/>
    <row r="777" ht="14.15" customHeight="1"/>
    <row r="778" ht="14.15" customHeight="1"/>
    <row r="779" ht="14.15" customHeight="1"/>
    <row r="780" ht="14.15" customHeight="1"/>
    <row r="781" ht="14.15" customHeight="1"/>
    <row r="782" ht="14.15" customHeight="1"/>
    <row r="783" ht="14.15" customHeight="1"/>
    <row r="784" ht="14.15" customHeight="1"/>
    <row r="785" ht="14.15" customHeight="1"/>
    <row r="786" ht="14.15" customHeight="1"/>
    <row r="787" ht="14.15" customHeight="1"/>
    <row r="788" ht="14.15" customHeight="1"/>
    <row r="789" ht="14.15" customHeight="1"/>
    <row r="790" ht="14.15" customHeight="1"/>
    <row r="791" ht="14.15" customHeight="1"/>
    <row r="792" ht="14.15" customHeight="1"/>
    <row r="793" ht="14.15" customHeight="1"/>
    <row r="794" ht="14.15" customHeight="1"/>
    <row r="795" ht="14.15" customHeight="1"/>
    <row r="796" ht="14.15" customHeight="1"/>
    <row r="797" ht="14.15" customHeight="1"/>
    <row r="798" ht="14.15" customHeight="1"/>
    <row r="799" ht="14.15" customHeight="1"/>
    <row r="800" ht="14.15" customHeight="1"/>
    <row r="801" ht="14.15" customHeight="1"/>
    <row r="802" ht="14.15" customHeight="1"/>
    <row r="803" ht="14.15" customHeight="1"/>
    <row r="804" ht="14.15" customHeight="1"/>
    <row r="805" ht="14.15" customHeight="1"/>
    <row r="806" ht="14.15" customHeight="1"/>
    <row r="807" ht="14.15" customHeight="1"/>
    <row r="808" ht="14.15" customHeight="1"/>
    <row r="809" ht="14.15" customHeight="1"/>
    <row r="810" ht="14.15" customHeight="1"/>
    <row r="811" ht="14.15" customHeight="1"/>
    <row r="812" ht="14.15" customHeight="1"/>
    <row r="813" ht="14.15" customHeight="1"/>
    <row r="814" ht="14.15" customHeight="1"/>
    <row r="815" ht="14.15" customHeight="1"/>
    <row r="816" ht="14.15" customHeight="1"/>
    <row r="817" ht="14.15" customHeight="1"/>
    <row r="818" ht="14.15" customHeight="1"/>
    <row r="819" ht="14.15" customHeight="1"/>
    <row r="820" ht="14.15" customHeight="1"/>
    <row r="821" ht="14.15" customHeight="1"/>
    <row r="822" ht="14.15" customHeight="1"/>
    <row r="823" ht="14.15" customHeight="1"/>
    <row r="824" ht="14.15" customHeight="1"/>
    <row r="825" ht="14.15" customHeight="1"/>
    <row r="826" ht="14.15" customHeight="1"/>
    <row r="827" ht="14.15" customHeight="1"/>
    <row r="828" ht="14.15" customHeight="1"/>
    <row r="829" ht="14.15" customHeight="1"/>
    <row r="830" ht="14.15" customHeight="1"/>
    <row r="831" ht="14.15" customHeight="1"/>
    <row r="832" ht="14.15" customHeight="1"/>
    <row r="833" ht="14.15" customHeight="1"/>
    <row r="834" ht="14.15" customHeight="1"/>
    <row r="835" ht="14.15" customHeight="1"/>
    <row r="836" ht="14.15" customHeight="1"/>
    <row r="837" ht="14.15" customHeight="1"/>
    <row r="838" ht="14.15" customHeight="1"/>
    <row r="839" ht="14.15" customHeight="1"/>
    <row r="840" ht="14.15" customHeight="1"/>
    <row r="841" ht="14.15" customHeight="1"/>
    <row r="842" ht="14.15" customHeight="1"/>
    <row r="843" ht="14.15" customHeight="1"/>
    <row r="844" ht="14.15" customHeight="1"/>
    <row r="845" ht="14.15" customHeight="1"/>
    <row r="846" ht="14.15" customHeight="1"/>
    <row r="847" ht="14.15" customHeight="1"/>
    <row r="848" ht="14.15" customHeight="1"/>
    <row r="849" ht="14.15" customHeight="1"/>
    <row r="850" ht="14.15" customHeight="1"/>
    <row r="851" ht="14.15" customHeight="1"/>
    <row r="852" ht="14.15" customHeight="1"/>
    <row r="853" ht="14.15" customHeight="1"/>
    <row r="854" ht="14.15" customHeight="1"/>
    <row r="855" ht="14.15" customHeight="1"/>
    <row r="856" ht="14.15" customHeight="1"/>
    <row r="857" ht="14.15" customHeight="1"/>
    <row r="858" ht="14.15" customHeight="1"/>
    <row r="859" ht="14.15" customHeight="1"/>
    <row r="860" ht="14.15" customHeight="1"/>
    <row r="861" ht="14.15" customHeight="1"/>
    <row r="862" ht="14.15" customHeight="1"/>
    <row r="863" ht="14.15" customHeight="1"/>
    <row r="864" ht="14.15" customHeight="1"/>
    <row r="865" ht="14.15" customHeight="1"/>
    <row r="866" ht="14.15" customHeight="1"/>
    <row r="867" ht="14.15" customHeight="1"/>
    <row r="868" ht="14.15" customHeight="1"/>
    <row r="869" ht="14.15" customHeight="1"/>
    <row r="870" ht="14.15" customHeight="1"/>
    <row r="871" ht="14.15" customHeight="1"/>
    <row r="872" ht="14.15" customHeight="1"/>
    <row r="873" ht="14.15" customHeight="1"/>
    <row r="874" ht="14.15" customHeight="1"/>
    <row r="875" ht="14.15" customHeight="1"/>
    <row r="876" ht="14.15" customHeight="1"/>
    <row r="877" ht="14.15" customHeight="1"/>
    <row r="878" ht="14.15" customHeight="1"/>
    <row r="879" ht="14.15" customHeight="1"/>
    <row r="880" ht="14.15" customHeight="1"/>
    <row r="881" ht="14.15" customHeight="1"/>
    <row r="882" ht="14.15" customHeight="1"/>
    <row r="883" ht="14.15" customHeight="1"/>
    <row r="884" ht="14.15" customHeight="1"/>
    <row r="885" ht="14.15" customHeight="1"/>
    <row r="886" ht="14.15" customHeight="1"/>
    <row r="887" ht="14.15" customHeight="1"/>
    <row r="888" ht="14.15" customHeight="1"/>
    <row r="889" ht="14.15" customHeight="1"/>
    <row r="890" ht="14.15" customHeight="1"/>
    <row r="891" ht="14.15" customHeight="1"/>
    <row r="892" ht="14.15" customHeight="1"/>
    <row r="893" ht="14.15" customHeight="1"/>
    <row r="894" ht="14.15" customHeight="1"/>
    <row r="895" ht="14.15" customHeight="1"/>
    <row r="896" ht="14.15" customHeight="1"/>
    <row r="897" ht="14.15" customHeight="1"/>
    <row r="898" ht="14.15" customHeight="1"/>
    <row r="899" ht="14.15" customHeight="1"/>
    <row r="900" ht="14.15" customHeight="1"/>
    <row r="901" ht="14.15" customHeight="1"/>
    <row r="902" ht="14.15" customHeight="1"/>
    <row r="903" ht="14.15" customHeight="1"/>
    <row r="904" ht="14.15" customHeight="1"/>
    <row r="905" ht="14.15" customHeight="1"/>
    <row r="906" ht="14.15" customHeight="1"/>
    <row r="907" ht="14.15" customHeight="1"/>
    <row r="908" ht="14.15" customHeight="1"/>
    <row r="909" ht="14.15" customHeight="1"/>
    <row r="910" ht="14.15" customHeight="1"/>
    <row r="911" ht="14.15" customHeight="1"/>
    <row r="912" ht="14.15" customHeight="1"/>
    <row r="913" ht="14.15" customHeight="1"/>
    <row r="914" ht="14.15" customHeight="1"/>
    <row r="915" ht="14.15" customHeight="1"/>
    <row r="916" ht="14.15" customHeight="1"/>
    <row r="917" ht="14.15" customHeight="1"/>
    <row r="918" ht="14.15" customHeight="1"/>
    <row r="919" ht="14.15" customHeight="1"/>
    <row r="920" ht="14.15" customHeight="1"/>
    <row r="921" ht="14.15" customHeight="1"/>
    <row r="922" ht="14.15" customHeight="1"/>
    <row r="923" ht="14.15" customHeight="1"/>
    <row r="924" ht="14.15" customHeight="1"/>
    <row r="925" ht="14.15" customHeight="1"/>
    <row r="926" ht="14.15" customHeight="1"/>
    <row r="927" ht="14.15" customHeight="1"/>
    <row r="928" ht="14.15" customHeight="1"/>
    <row r="929" ht="14.15" customHeight="1"/>
    <row r="930" ht="14.15" customHeight="1"/>
    <row r="931" ht="14.15" customHeight="1"/>
    <row r="932" ht="14.15" customHeight="1"/>
    <row r="933" ht="14.15" customHeight="1"/>
    <row r="934" ht="14.15" customHeight="1"/>
    <row r="935" ht="14.15" customHeight="1"/>
    <row r="936" ht="14.15" customHeight="1"/>
    <row r="937" ht="14.15" customHeight="1"/>
    <row r="938" ht="14.15" customHeight="1"/>
    <row r="939" ht="14.15" customHeight="1"/>
    <row r="940" ht="14.15" customHeight="1"/>
    <row r="941" ht="14.15" customHeight="1"/>
    <row r="942" ht="14.15" customHeight="1"/>
    <row r="943" ht="14.15" customHeight="1"/>
    <row r="944" ht="14.15" customHeight="1"/>
    <row r="945" ht="14.15" customHeight="1"/>
    <row r="946" ht="14.15" customHeight="1"/>
    <row r="947" ht="14.15" customHeight="1"/>
    <row r="948" ht="14.15" customHeight="1"/>
    <row r="949" ht="14.15" customHeight="1"/>
    <row r="950" ht="14.15" customHeight="1"/>
    <row r="951" ht="14.15" customHeight="1"/>
    <row r="952" ht="14.15" customHeight="1"/>
    <row r="953" ht="14.15" customHeight="1"/>
    <row r="954" ht="14.15" customHeight="1"/>
    <row r="955" ht="14.15" customHeight="1"/>
    <row r="956" ht="14.15" customHeight="1"/>
    <row r="957" ht="14.15" customHeight="1"/>
    <row r="958" ht="14.15" customHeight="1"/>
    <row r="959" ht="14.15" customHeight="1"/>
    <row r="960" ht="14.15" customHeight="1"/>
    <row r="961" ht="14.15" customHeight="1"/>
    <row r="962" ht="14.15" customHeight="1"/>
    <row r="963" ht="14.15" customHeight="1"/>
    <row r="964" ht="14.15" customHeight="1"/>
    <row r="965" ht="14.15" customHeight="1"/>
    <row r="966" ht="14.15" customHeight="1"/>
    <row r="967" ht="14.15" customHeight="1"/>
    <row r="968" ht="14.15" customHeight="1"/>
    <row r="969" ht="14.15" customHeight="1"/>
    <row r="970" ht="14.15" customHeight="1"/>
    <row r="971" ht="14.15" customHeight="1"/>
    <row r="972" ht="14.15" customHeight="1"/>
    <row r="973" ht="14.15" customHeight="1"/>
    <row r="974" ht="14.15" customHeight="1"/>
    <row r="975" ht="14.15" customHeight="1"/>
    <row r="976" ht="14.15" customHeight="1"/>
    <row r="977" ht="14.15" customHeight="1"/>
    <row r="978" ht="14.15" customHeight="1"/>
    <row r="979" ht="14.15" customHeight="1"/>
    <row r="980" ht="14.15" customHeight="1"/>
  </sheetData>
  <sheetProtection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A03C-62BD-44A0-8356-28F0B91D854F}">
  <dimension ref="A1:EW5"/>
  <sheetViews>
    <sheetView showZeros="0" zoomScale="85" zoomScaleNormal="85" workbookViewId="0">
      <selection activeCell="K18" sqref="K18:AN18"/>
    </sheetView>
  </sheetViews>
  <sheetFormatPr defaultRowHeight="13"/>
  <cols>
    <col min="2" max="2" width="12.26953125" customWidth="1"/>
    <col min="3" max="3" width="10" customWidth="1"/>
    <col min="6" max="15" width="3.453125" customWidth="1"/>
    <col min="16" max="38" width="3.36328125" customWidth="1"/>
    <col min="39" max="39" width="9.7265625" customWidth="1"/>
    <col min="40" max="55" width="3.36328125" customWidth="1"/>
    <col min="56" max="56" width="24.36328125" customWidth="1"/>
    <col min="57" max="62" width="3.36328125" customWidth="1"/>
    <col min="63" max="63" width="11.36328125" customWidth="1"/>
    <col min="64" max="64" width="5.08984375" customWidth="1"/>
    <col min="65" max="65" width="9.26953125" customWidth="1"/>
    <col min="66" max="67" width="3.36328125" customWidth="1"/>
    <col min="68" max="68" width="6" customWidth="1"/>
    <col min="69" max="69" width="8.6328125" customWidth="1"/>
    <col min="70" max="84" width="3.36328125" customWidth="1"/>
    <col min="85" max="85" width="11.36328125" customWidth="1"/>
    <col min="86" max="86" width="25.36328125" customWidth="1"/>
    <col min="87" max="87" width="3.36328125" customWidth="1"/>
    <col min="88" max="88" width="10" customWidth="1"/>
    <col min="89" max="89" width="9" customWidth="1"/>
    <col min="90" max="93" width="3.36328125" customWidth="1"/>
    <col min="94" max="94" width="4.26953125" customWidth="1"/>
    <col min="95" max="153" width="3.36328125" customWidth="1"/>
  </cols>
  <sheetData>
    <row r="1" spans="1:153">
      <c r="A1" s="23"/>
      <c r="B1" s="24"/>
      <c r="C1" s="25"/>
      <c r="D1" s="26"/>
      <c r="E1" s="26"/>
      <c r="F1" s="27"/>
      <c r="G1" s="27"/>
      <c r="H1" s="27"/>
      <c r="I1" s="27"/>
      <c r="J1" s="27"/>
      <c r="K1" s="27"/>
      <c r="L1" s="27"/>
      <c r="M1" s="27"/>
      <c r="N1" s="27"/>
      <c r="O1" s="27"/>
      <c r="P1" s="27"/>
      <c r="Q1" s="27"/>
      <c r="R1" s="27"/>
      <c r="S1" s="27"/>
      <c r="T1" s="27"/>
      <c r="U1" s="27"/>
      <c r="V1" s="27"/>
      <c r="W1" s="27"/>
      <c r="X1" s="27"/>
      <c r="Y1" s="27"/>
      <c r="Z1" s="27"/>
      <c r="AA1" s="27"/>
      <c r="AB1" s="27"/>
      <c r="AC1" s="27"/>
      <c r="AD1" s="27"/>
      <c r="AE1" s="27"/>
      <c r="AF1" s="28"/>
      <c r="AG1" s="27"/>
      <c r="AH1" s="27"/>
      <c r="AI1" s="28"/>
      <c r="AJ1" s="27"/>
      <c r="AK1" s="27"/>
      <c r="AL1" s="27"/>
      <c r="AM1" s="28"/>
      <c r="AN1" s="28"/>
      <c r="AO1" s="27"/>
      <c r="AP1" s="27"/>
      <c r="AQ1" s="27"/>
      <c r="AR1" s="27"/>
      <c r="AS1" s="27"/>
      <c r="AT1" s="27"/>
      <c r="AU1" s="27"/>
      <c r="AV1" s="27"/>
      <c r="AW1" s="27"/>
      <c r="AX1" s="27"/>
      <c r="AY1" s="27"/>
      <c r="AZ1" s="27"/>
      <c r="BA1" s="27"/>
      <c r="BB1" s="27"/>
      <c r="BC1" s="27"/>
      <c r="BD1" s="27"/>
      <c r="BE1" s="27"/>
      <c r="BF1" s="27"/>
      <c r="BG1" s="27"/>
      <c r="BH1" s="27"/>
      <c r="BI1" s="27"/>
      <c r="BJ1" s="29"/>
      <c r="BK1" s="29"/>
      <c r="BL1" s="29"/>
      <c r="BM1" s="29"/>
      <c r="BN1" s="27"/>
      <c r="BO1" s="27"/>
      <c r="BP1" s="27"/>
      <c r="BQ1" s="27"/>
      <c r="BR1" s="27"/>
      <c r="BS1" s="27"/>
      <c r="BT1" s="27"/>
      <c r="BU1" s="27"/>
      <c r="BV1" s="27"/>
      <c r="BW1" s="27"/>
      <c r="BX1" s="27"/>
      <c r="BY1" s="27"/>
      <c r="BZ1" s="27"/>
      <c r="CA1" s="27"/>
      <c r="CB1" s="27"/>
      <c r="CC1" s="27"/>
      <c r="CD1" s="27"/>
      <c r="CE1" s="27"/>
      <c r="CF1" s="27"/>
      <c r="CG1" s="27"/>
      <c r="CH1" s="27"/>
      <c r="CI1" s="29"/>
      <c r="CJ1" s="29"/>
      <c r="CK1" s="29"/>
      <c r="CL1" s="29"/>
      <c r="CM1" s="27"/>
      <c r="CN1" s="27"/>
      <c r="CO1" s="27"/>
      <c r="CP1" s="27"/>
      <c r="CQ1" s="27"/>
      <c r="CR1" s="27"/>
      <c r="CS1" s="27"/>
      <c r="CT1" s="27"/>
      <c r="CU1" s="27"/>
      <c r="CV1" s="27"/>
      <c r="CW1" s="27"/>
      <c r="CX1" s="27"/>
      <c r="CY1" s="27"/>
      <c r="CZ1" s="27"/>
      <c r="DA1" s="27"/>
      <c r="DB1" s="27"/>
      <c r="DC1" s="27"/>
      <c r="DD1" s="27"/>
      <c r="DE1" s="27"/>
      <c r="DF1" s="27"/>
      <c r="DG1" s="27"/>
      <c r="DH1" s="27"/>
      <c r="DI1" s="27"/>
      <c r="DJ1" s="29"/>
      <c r="DK1" s="29"/>
      <c r="DL1" s="29"/>
      <c r="DM1" s="29"/>
      <c r="DN1" s="27"/>
      <c r="DO1" s="27"/>
      <c r="DP1" s="27"/>
      <c r="DQ1" s="27"/>
      <c r="DR1" s="27"/>
      <c r="DS1" s="27"/>
      <c r="DT1" s="27"/>
      <c r="DU1" s="27"/>
      <c r="DV1" s="27"/>
      <c r="DW1" s="27"/>
      <c r="DX1" s="27"/>
      <c r="DY1" s="27"/>
      <c r="DZ1" s="27"/>
      <c r="EA1" s="27"/>
      <c r="EB1" s="27"/>
      <c r="EC1" s="27"/>
      <c r="ED1" s="27"/>
      <c r="EE1" s="27"/>
      <c r="EF1" s="27"/>
      <c r="EG1" s="27"/>
      <c r="EH1" s="27"/>
      <c r="EI1" s="27"/>
      <c r="EJ1" s="27"/>
      <c r="EK1" s="27"/>
      <c r="EL1" s="29"/>
      <c r="EM1" s="29"/>
      <c r="EN1" s="29"/>
      <c r="EO1" s="29"/>
      <c r="EP1" s="27"/>
      <c r="EQ1" s="27"/>
      <c r="ER1" s="27"/>
      <c r="ES1" s="27"/>
      <c r="ET1" s="27"/>
      <c r="EU1" s="29"/>
      <c r="EV1" s="30"/>
      <c r="EW1" s="31"/>
    </row>
    <row r="2" spans="1:153">
      <c r="A2" s="251" t="s">
        <v>833</v>
      </c>
      <c r="B2" s="252"/>
      <c r="C2" s="252"/>
      <c r="D2" s="252"/>
      <c r="E2" s="253"/>
      <c r="F2" s="296" t="s">
        <v>300</v>
      </c>
      <c r="G2" s="297"/>
      <c r="H2" s="297"/>
      <c r="I2" s="297"/>
      <c r="J2" s="298"/>
      <c r="K2" s="299" t="s">
        <v>301</v>
      </c>
      <c r="L2" s="300"/>
      <c r="M2" s="300"/>
      <c r="N2" s="300"/>
      <c r="O2" s="301"/>
      <c r="P2" s="302" t="s">
        <v>302</v>
      </c>
      <c r="Q2" s="302"/>
      <c r="R2" s="302"/>
      <c r="S2" s="302"/>
      <c r="T2" s="246" t="s">
        <v>317</v>
      </c>
      <c r="U2" s="246"/>
      <c r="V2" s="246"/>
      <c r="W2" s="246"/>
      <c r="X2" s="246"/>
      <c r="Y2" s="279" t="s">
        <v>318</v>
      </c>
      <c r="Z2" s="280"/>
      <c r="AA2" s="280"/>
      <c r="AB2" s="280"/>
      <c r="AC2" s="280"/>
      <c r="AD2" s="280"/>
      <c r="AE2" s="281"/>
      <c r="AF2" s="282" t="s">
        <v>319</v>
      </c>
      <c r="AG2" s="283"/>
      <c r="AH2" s="283"/>
      <c r="AI2" s="283"/>
      <c r="AJ2" s="283"/>
      <c r="AK2" s="283"/>
      <c r="AL2" s="284"/>
      <c r="AM2" s="285" t="s">
        <v>320</v>
      </c>
      <c r="AN2" s="286"/>
      <c r="AO2" s="286"/>
      <c r="AP2" s="287" t="s">
        <v>155</v>
      </c>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9"/>
      <c r="BS2" s="256" t="s">
        <v>156</v>
      </c>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8"/>
      <c r="CR2" s="249" t="s">
        <v>154</v>
      </c>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70"/>
      <c r="DS2" s="249" t="s">
        <v>321</v>
      </c>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32" t="s">
        <v>322</v>
      </c>
      <c r="EU2" s="33"/>
      <c r="EV2" s="34"/>
      <c r="EW2" s="35"/>
    </row>
    <row r="3" spans="1:153">
      <c r="A3" s="303" t="s">
        <v>303</v>
      </c>
      <c r="B3" s="305" t="s">
        <v>304</v>
      </c>
      <c r="C3" s="307" t="s">
        <v>305</v>
      </c>
      <c r="D3" s="305" t="s">
        <v>306</v>
      </c>
      <c r="E3" s="254" t="s">
        <v>615</v>
      </c>
      <c r="F3" s="309" t="s">
        <v>307</v>
      </c>
      <c r="G3" s="309" t="s">
        <v>308</v>
      </c>
      <c r="H3" s="309" t="s">
        <v>309</v>
      </c>
      <c r="I3" s="309" t="s">
        <v>310</v>
      </c>
      <c r="J3" s="311" t="s">
        <v>311</v>
      </c>
      <c r="K3" s="290" t="s">
        <v>307</v>
      </c>
      <c r="L3" s="290" t="s">
        <v>308</v>
      </c>
      <c r="M3" s="290" t="s">
        <v>312</v>
      </c>
      <c r="N3" s="290" t="s">
        <v>310</v>
      </c>
      <c r="O3" s="292" t="s">
        <v>311</v>
      </c>
      <c r="P3" s="294" t="s">
        <v>313</v>
      </c>
      <c r="Q3" s="294" t="s">
        <v>314</v>
      </c>
      <c r="R3" s="294" t="s">
        <v>315</v>
      </c>
      <c r="S3" s="294" t="s">
        <v>316</v>
      </c>
      <c r="T3" s="271" t="s">
        <v>323</v>
      </c>
      <c r="U3" s="273" t="s">
        <v>324</v>
      </c>
      <c r="V3" s="275" t="s">
        <v>325</v>
      </c>
      <c r="W3" s="271" t="s">
        <v>326</v>
      </c>
      <c r="X3" s="271" t="s">
        <v>327</v>
      </c>
      <c r="Y3" s="277" t="s">
        <v>328</v>
      </c>
      <c r="Z3" s="277" t="s">
        <v>329</v>
      </c>
      <c r="AA3" s="277" t="s">
        <v>330</v>
      </c>
      <c r="AB3" s="259" t="s">
        <v>331</v>
      </c>
      <c r="AC3" s="260"/>
      <c r="AD3" s="260"/>
      <c r="AE3" s="261"/>
      <c r="AF3" s="262" t="s">
        <v>332</v>
      </c>
      <c r="AG3" s="263"/>
      <c r="AH3" s="264"/>
      <c r="AI3" s="262" t="s">
        <v>333</v>
      </c>
      <c r="AJ3" s="263"/>
      <c r="AK3" s="264"/>
      <c r="AL3" s="32" t="s">
        <v>322</v>
      </c>
      <c r="AM3" s="265" t="s">
        <v>334</v>
      </c>
      <c r="AN3" s="265" t="s">
        <v>335</v>
      </c>
      <c r="AO3" s="265" t="s">
        <v>336</v>
      </c>
      <c r="AP3" s="245" t="s">
        <v>337</v>
      </c>
      <c r="AQ3" s="246"/>
      <c r="AR3" s="246"/>
      <c r="AS3" s="246"/>
      <c r="AT3" s="246"/>
      <c r="AU3" s="246"/>
      <c r="AV3" s="246"/>
      <c r="AW3" s="245" t="s">
        <v>338</v>
      </c>
      <c r="AX3" s="246"/>
      <c r="AY3" s="246"/>
      <c r="AZ3" s="246"/>
      <c r="BA3" s="246"/>
      <c r="BB3" s="246"/>
      <c r="BC3" s="246"/>
      <c r="BD3" s="246" t="s">
        <v>339</v>
      </c>
      <c r="BE3" s="246"/>
      <c r="BF3" s="246"/>
      <c r="BG3" s="246"/>
      <c r="BH3" s="246"/>
      <c r="BI3" s="246"/>
      <c r="BJ3" s="247" t="s">
        <v>340</v>
      </c>
      <c r="BK3" s="248"/>
      <c r="BL3" s="248"/>
      <c r="BM3" s="248"/>
      <c r="BN3" s="249" t="s">
        <v>341</v>
      </c>
      <c r="BO3" s="248"/>
      <c r="BP3" s="248"/>
      <c r="BQ3" s="248"/>
      <c r="BR3" s="243" t="s">
        <v>342</v>
      </c>
      <c r="BS3" s="245" t="s">
        <v>337</v>
      </c>
      <c r="BT3" s="246"/>
      <c r="BU3" s="246"/>
      <c r="BV3" s="246"/>
      <c r="BW3" s="246"/>
      <c r="BX3" s="246"/>
      <c r="BY3" s="246"/>
      <c r="BZ3" s="245" t="s">
        <v>338</v>
      </c>
      <c r="CA3" s="246"/>
      <c r="CB3" s="246"/>
      <c r="CC3" s="246"/>
      <c r="CD3" s="246"/>
      <c r="CE3" s="246"/>
      <c r="CF3" s="246"/>
      <c r="CG3" s="246" t="s">
        <v>343</v>
      </c>
      <c r="CH3" s="246"/>
      <c r="CI3" s="247" t="s">
        <v>340</v>
      </c>
      <c r="CJ3" s="248"/>
      <c r="CK3" s="248"/>
      <c r="CL3" s="248"/>
      <c r="CM3" s="249" t="s">
        <v>341</v>
      </c>
      <c r="CN3" s="248"/>
      <c r="CO3" s="248"/>
      <c r="CP3" s="248"/>
      <c r="CQ3" s="267" t="s">
        <v>342</v>
      </c>
      <c r="CR3" s="245" t="s">
        <v>337</v>
      </c>
      <c r="CS3" s="246"/>
      <c r="CT3" s="246"/>
      <c r="CU3" s="246"/>
      <c r="CV3" s="246"/>
      <c r="CW3" s="246"/>
      <c r="CX3" s="246"/>
      <c r="CY3" s="245" t="s">
        <v>338</v>
      </c>
      <c r="CZ3" s="246"/>
      <c r="DA3" s="246"/>
      <c r="DB3" s="246"/>
      <c r="DC3" s="246"/>
      <c r="DD3" s="246"/>
      <c r="DE3" s="246"/>
      <c r="DF3" s="246" t="s">
        <v>343</v>
      </c>
      <c r="DG3" s="246"/>
      <c r="DH3" s="246"/>
      <c r="DI3" s="246"/>
      <c r="DJ3" s="247" t="s">
        <v>340</v>
      </c>
      <c r="DK3" s="248"/>
      <c r="DL3" s="248"/>
      <c r="DM3" s="248"/>
      <c r="DN3" s="249" t="s">
        <v>341</v>
      </c>
      <c r="DO3" s="248"/>
      <c r="DP3" s="248"/>
      <c r="DQ3" s="248"/>
      <c r="DR3" s="243" t="s">
        <v>342</v>
      </c>
      <c r="DS3" s="245" t="s">
        <v>337</v>
      </c>
      <c r="DT3" s="246"/>
      <c r="DU3" s="246"/>
      <c r="DV3" s="246"/>
      <c r="DW3" s="246"/>
      <c r="DX3" s="246"/>
      <c r="DY3" s="246"/>
      <c r="DZ3" s="245" t="s">
        <v>338</v>
      </c>
      <c r="EA3" s="246"/>
      <c r="EB3" s="246"/>
      <c r="EC3" s="246"/>
      <c r="ED3" s="246"/>
      <c r="EE3" s="246"/>
      <c r="EF3" s="246"/>
      <c r="EG3" s="245" t="s">
        <v>343</v>
      </c>
      <c r="EH3" s="245"/>
      <c r="EI3" s="245"/>
      <c r="EJ3" s="245"/>
      <c r="EK3" s="245"/>
      <c r="EL3" s="247" t="s">
        <v>340</v>
      </c>
      <c r="EM3" s="248"/>
      <c r="EN3" s="248"/>
      <c r="EO3" s="248"/>
      <c r="EP3" s="249" t="s">
        <v>341</v>
      </c>
      <c r="EQ3" s="248"/>
      <c r="ER3" s="248"/>
      <c r="ES3" s="248"/>
      <c r="ET3" s="36"/>
      <c r="EU3" s="250" t="s">
        <v>344</v>
      </c>
      <c r="EV3" s="250" t="s">
        <v>345</v>
      </c>
      <c r="EW3" s="250" t="s">
        <v>346</v>
      </c>
    </row>
    <row r="4" spans="1:153" ht="91" customHeight="1">
      <c r="A4" s="304"/>
      <c r="B4" s="306"/>
      <c r="C4" s="308"/>
      <c r="D4" s="306"/>
      <c r="E4" s="255"/>
      <c r="F4" s="310"/>
      <c r="G4" s="310"/>
      <c r="H4" s="310"/>
      <c r="I4" s="310"/>
      <c r="J4" s="312"/>
      <c r="K4" s="291"/>
      <c r="L4" s="291"/>
      <c r="M4" s="291"/>
      <c r="N4" s="291"/>
      <c r="O4" s="293"/>
      <c r="P4" s="295"/>
      <c r="Q4" s="295"/>
      <c r="R4" s="295"/>
      <c r="S4" s="295"/>
      <c r="T4" s="272"/>
      <c r="U4" s="274"/>
      <c r="V4" s="276"/>
      <c r="W4" s="272"/>
      <c r="X4" s="272"/>
      <c r="Y4" s="278"/>
      <c r="Z4" s="278"/>
      <c r="AA4" s="278"/>
      <c r="AB4" s="37" t="s">
        <v>155</v>
      </c>
      <c r="AC4" s="38" t="s">
        <v>347</v>
      </c>
      <c r="AD4" s="37" t="s">
        <v>154</v>
      </c>
      <c r="AE4" s="37" t="s">
        <v>348</v>
      </c>
      <c r="AF4" s="39" t="s">
        <v>349</v>
      </c>
      <c r="AG4" s="40" t="s">
        <v>350</v>
      </c>
      <c r="AH4" s="39" t="s">
        <v>351</v>
      </c>
      <c r="AI4" s="39" t="s">
        <v>349</v>
      </c>
      <c r="AJ4" s="40" t="s">
        <v>350</v>
      </c>
      <c r="AK4" s="39" t="s">
        <v>352</v>
      </c>
      <c r="AL4" s="41"/>
      <c r="AM4" s="266"/>
      <c r="AN4" s="266"/>
      <c r="AO4" s="266"/>
      <c r="AP4" s="42" t="s">
        <v>353</v>
      </c>
      <c r="AQ4" s="43" t="s">
        <v>307</v>
      </c>
      <c r="AR4" s="43" t="s">
        <v>308</v>
      </c>
      <c r="AS4" s="43" t="s">
        <v>354</v>
      </c>
      <c r="AT4" s="43" t="s">
        <v>309</v>
      </c>
      <c r="AU4" s="43" t="s">
        <v>355</v>
      </c>
      <c r="AV4" s="43" t="s">
        <v>356</v>
      </c>
      <c r="AW4" s="42" t="s">
        <v>353</v>
      </c>
      <c r="AX4" s="43" t="s">
        <v>307</v>
      </c>
      <c r="AY4" s="43" t="s">
        <v>308</v>
      </c>
      <c r="AZ4" s="43" t="s">
        <v>354</v>
      </c>
      <c r="BA4" s="43" t="s">
        <v>309</v>
      </c>
      <c r="BB4" s="43" t="s">
        <v>355</v>
      </c>
      <c r="BC4" s="43" t="s">
        <v>356</v>
      </c>
      <c r="BD4" s="42" t="s">
        <v>357</v>
      </c>
      <c r="BE4" s="42" t="s">
        <v>358</v>
      </c>
      <c r="BF4" s="42" t="s">
        <v>359</v>
      </c>
      <c r="BG4" s="42" t="s">
        <v>360</v>
      </c>
      <c r="BH4" s="42" t="s">
        <v>361</v>
      </c>
      <c r="BI4" s="42" t="s">
        <v>62</v>
      </c>
      <c r="BJ4" s="37" t="s">
        <v>323</v>
      </c>
      <c r="BK4" s="37" t="s">
        <v>324</v>
      </c>
      <c r="BL4" s="37" t="s">
        <v>362</v>
      </c>
      <c r="BM4" s="37" t="s">
        <v>326</v>
      </c>
      <c r="BN4" s="42" t="s">
        <v>363</v>
      </c>
      <c r="BO4" s="42" t="s">
        <v>364</v>
      </c>
      <c r="BP4" s="42" t="s">
        <v>365</v>
      </c>
      <c r="BQ4" s="37" t="s">
        <v>366</v>
      </c>
      <c r="BR4" s="244"/>
      <c r="BS4" s="42" t="s">
        <v>353</v>
      </c>
      <c r="BT4" s="43" t="s">
        <v>307</v>
      </c>
      <c r="BU4" s="43" t="s">
        <v>308</v>
      </c>
      <c r="BV4" s="43" t="s">
        <v>354</v>
      </c>
      <c r="BW4" s="43" t="s">
        <v>309</v>
      </c>
      <c r="BX4" s="43" t="s">
        <v>355</v>
      </c>
      <c r="BY4" s="43" t="s">
        <v>356</v>
      </c>
      <c r="BZ4" s="42" t="s">
        <v>353</v>
      </c>
      <c r="CA4" s="43" t="s">
        <v>307</v>
      </c>
      <c r="CB4" s="43" t="s">
        <v>308</v>
      </c>
      <c r="CC4" s="43" t="s">
        <v>354</v>
      </c>
      <c r="CD4" s="43" t="s">
        <v>309</v>
      </c>
      <c r="CE4" s="43" t="s">
        <v>355</v>
      </c>
      <c r="CF4" s="43" t="s">
        <v>356</v>
      </c>
      <c r="CG4" s="42" t="s">
        <v>367</v>
      </c>
      <c r="CH4" s="42" t="s">
        <v>62</v>
      </c>
      <c r="CI4" s="37" t="s">
        <v>323</v>
      </c>
      <c r="CJ4" s="44" t="s">
        <v>324</v>
      </c>
      <c r="CK4" s="44" t="s">
        <v>362</v>
      </c>
      <c r="CL4" s="44" t="s">
        <v>326</v>
      </c>
      <c r="CM4" s="42" t="s">
        <v>363</v>
      </c>
      <c r="CN4" s="42" t="s">
        <v>364</v>
      </c>
      <c r="CO4" s="42" t="s">
        <v>365</v>
      </c>
      <c r="CP4" s="42" t="s">
        <v>366</v>
      </c>
      <c r="CQ4" s="268"/>
      <c r="CR4" s="42" t="s">
        <v>353</v>
      </c>
      <c r="CS4" s="43" t="s">
        <v>307</v>
      </c>
      <c r="CT4" s="43" t="s">
        <v>308</v>
      </c>
      <c r="CU4" s="43" t="s">
        <v>354</v>
      </c>
      <c r="CV4" s="43" t="s">
        <v>309</v>
      </c>
      <c r="CW4" s="43" t="s">
        <v>355</v>
      </c>
      <c r="CX4" s="43" t="s">
        <v>356</v>
      </c>
      <c r="CY4" s="42" t="s">
        <v>353</v>
      </c>
      <c r="CZ4" s="43" t="s">
        <v>307</v>
      </c>
      <c r="DA4" s="43" t="s">
        <v>308</v>
      </c>
      <c r="DB4" s="43" t="s">
        <v>354</v>
      </c>
      <c r="DC4" s="43" t="s">
        <v>309</v>
      </c>
      <c r="DD4" s="43" t="s">
        <v>355</v>
      </c>
      <c r="DE4" s="43" t="s">
        <v>356</v>
      </c>
      <c r="DF4" s="42" t="s">
        <v>368</v>
      </c>
      <c r="DG4" s="42" t="s">
        <v>369</v>
      </c>
      <c r="DH4" s="42" t="s">
        <v>361</v>
      </c>
      <c r="DI4" s="42" t="s">
        <v>370</v>
      </c>
      <c r="DJ4" s="37" t="s">
        <v>323</v>
      </c>
      <c r="DK4" s="44" t="s">
        <v>324</v>
      </c>
      <c r="DL4" s="44" t="s">
        <v>362</v>
      </c>
      <c r="DM4" s="44" t="s">
        <v>326</v>
      </c>
      <c r="DN4" s="42" t="s">
        <v>363</v>
      </c>
      <c r="DO4" s="42" t="s">
        <v>364</v>
      </c>
      <c r="DP4" s="42" t="s">
        <v>365</v>
      </c>
      <c r="DQ4" s="42" t="s">
        <v>366</v>
      </c>
      <c r="DR4" s="244"/>
      <c r="DS4" s="42" t="s">
        <v>353</v>
      </c>
      <c r="DT4" s="43" t="s">
        <v>307</v>
      </c>
      <c r="DU4" s="43" t="s">
        <v>308</v>
      </c>
      <c r="DV4" s="43" t="s">
        <v>354</v>
      </c>
      <c r="DW4" s="43" t="s">
        <v>309</v>
      </c>
      <c r="DX4" s="43" t="s">
        <v>355</v>
      </c>
      <c r="DY4" s="43" t="s">
        <v>356</v>
      </c>
      <c r="DZ4" s="42" t="s">
        <v>353</v>
      </c>
      <c r="EA4" s="43" t="s">
        <v>307</v>
      </c>
      <c r="EB4" s="43" t="s">
        <v>308</v>
      </c>
      <c r="EC4" s="43" t="s">
        <v>354</v>
      </c>
      <c r="ED4" s="43" t="s">
        <v>309</v>
      </c>
      <c r="EE4" s="43" t="s">
        <v>355</v>
      </c>
      <c r="EF4" s="43" t="s">
        <v>356</v>
      </c>
      <c r="EG4" s="45" t="s">
        <v>371</v>
      </c>
      <c r="EH4" s="45" t="s">
        <v>372</v>
      </c>
      <c r="EI4" s="45" t="s">
        <v>373</v>
      </c>
      <c r="EJ4" s="45" t="s">
        <v>374</v>
      </c>
      <c r="EK4" s="45" t="s">
        <v>375</v>
      </c>
      <c r="EL4" s="46" t="s">
        <v>323</v>
      </c>
      <c r="EM4" s="44" t="s">
        <v>324</v>
      </c>
      <c r="EN4" s="44" t="s">
        <v>362</v>
      </c>
      <c r="EO4" s="44" t="s">
        <v>326</v>
      </c>
      <c r="EP4" s="42" t="s">
        <v>363</v>
      </c>
      <c r="EQ4" s="42" t="s">
        <v>364</v>
      </c>
      <c r="ER4" s="42" t="s">
        <v>365</v>
      </c>
      <c r="ES4" s="42" t="s">
        <v>366</v>
      </c>
      <c r="ET4" s="41"/>
      <c r="EU4" s="250"/>
      <c r="EV4" s="250"/>
      <c r="EW4" s="250"/>
    </row>
    <row r="5" spans="1:153" s="63" customFormat="1" ht="117" customHeight="1">
      <c r="B5" s="64">
        <f>第一面!BC6</f>
        <v>0</v>
      </c>
      <c r="C5" s="63" t="str">
        <f>第一面!D48</f>
        <v>R8--</v>
      </c>
      <c r="D5" s="64">
        <f>第一面!BC6</f>
        <v>0</v>
      </c>
      <c r="E5" s="65" t="str">
        <f>IF(D5&lt;&gt;"","〇","")</f>
        <v>〇</v>
      </c>
      <c r="F5" s="63">
        <f>第一面!K14</f>
        <v>0</v>
      </c>
      <c r="G5" s="63">
        <f>第一面!K15</f>
        <v>0</v>
      </c>
      <c r="H5" s="66">
        <f>第一面!K16</f>
        <v>0</v>
      </c>
      <c r="I5" s="63">
        <f>第一面!K17</f>
        <v>0</v>
      </c>
      <c r="J5" s="66">
        <f>第一面!K18</f>
        <v>0</v>
      </c>
      <c r="K5" s="63">
        <f>第一面!K22</f>
        <v>0</v>
      </c>
      <c r="L5" s="63">
        <f>第一面!K23</f>
        <v>0</v>
      </c>
      <c r="M5" s="66">
        <f>第一面!K24</f>
        <v>0</v>
      </c>
      <c r="N5" s="63">
        <f>第一面!K25</f>
        <v>0</v>
      </c>
      <c r="O5" s="66">
        <f>第一面!K26</f>
        <v>0</v>
      </c>
      <c r="P5" s="63">
        <f>第一面!K30</f>
        <v>0</v>
      </c>
      <c r="Q5" s="63">
        <f>第一面!K31</f>
        <v>0</v>
      </c>
      <c r="R5" s="63">
        <f>第一面!K32</f>
        <v>0</v>
      </c>
      <c r="S5" s="63">
        <f>第一面!K33</f>
        <v>0</v>
      </c>
      <c r="T5" s="63" t="str">
        <f>第一面!BS37</f>
        <v/>
      </c>
      <c r="U5" s="63" t="str">
        <f>第一面!AS38</f>
        <v/>
      </c>
      <c r="V5" s="63" t="str">
        <f>第一面!BC38</f>
        <v/>
      </c>
      <c r="W5" s="63" t="str">
        <f>第一面!AS39</f>
        <v>無</v>
      </c>
      <c r="X5" s="63" t="str">
        <f>第一面!AS40</f>
        <v/>
      </c>
      <c r="Y5" s="63" t="str">
        <f>第二面!AR7</f>
        <v>地上階　地下階</v>
      </c>
      <c r="Z5" s="63" t="str">
        <f>第二面!AR8</f>
        <v>㎡</v>
      </c>
      <c r="AA5" s="63" t="str">
        <f>第二面!AR9</f>
        <v>㎡</v>
      </c>
      <c r="AB5" s="63" t="str">
        <f>第二面!AR10</f>
        <v/>
      </c>
      <c r="AC5" s="63" t="str">
        <f>第二面!AS10</f>
        <v/>
      </c>
      <c r="AF5" s="67">
        <f>第二面!V15</f>
        <v>0</v>
      </c>
      <c r="AG5" s="66">
        <f>第二面!AH15</f>
        <v>0</v>
      </c>
      <c r="AH5" s="63" t="str">
        <f>第二面!BB16</f>
        <v/>
      </c>
      <c r="AI5" s="67">
        <f>第二面!V17</f>
        <v>0</v>
      </c>
      <c r="AJ5" s="66">
        <f>第二面!AH17</f>
        <v>0</v>
      </c>
      <c r="AK5" s="63" t="str">
        <f>第二面!BB18</f>
        <v/>
      </c>
      <c r="AM5" s="67">
        <f>第二面!S22</f>
        <v>0</v>
      </c>
      <c r="AN5" s="67" t="str">
        <f>第二面!BI23</f>
        <v/>
      </c>
      <c r="AO5" s="63" t="str">
        <f>第二面!AR25</f>
        <v>無</v>
      </c>
      <c r="AP5" s="63" t="str">
        <f>第二面!BF31</f>
        <v/>
      </c>
      <c r="AQ5" s="63">
        <f>第二面!L33</f>
        <v>0</v>
      </c>
      <c r="AR5" s="63">
        <f>第二面!L34</f>
        <v>0</v>
      </c>
      <c r="AS5" s="63" t="str">
        <f>第二面!L35&amp;第二面!AR36</f>
        <v/>
      </c>
      <c r="AT5" s="66">
        <f>第二面!L37</f>
        <v>0</v>
      </c>
      <c r="AU5" s="63">
        <f>第二面!L38</f>
        <v>0</v>
      </c>
      <c r="AV5" s="66">
        <f>第二面!L39</f>
        <v>0</v>
      </c>
      <c r="AW5" s="63" t="str">
        <f>第二面!BF41</f>
        <v/>
      </c>
      <c r="AX5" s="63">
        <f>第二面!L43</f>
        <v>0</v>
      </c>
      <c r="AY5" s="63">
        <f>第二面!L44</f>
        <v>0</v>
      </c>
      <c r="AZ5" s="63" t="str">
        <f>第二面!L45&amp;第二面!AR46</f>
        <v/>
      </c>
      <c r="BA5" s="66">
        <f>第二面!L47</f>
        <v>0</v>
      </c>
      <c r="BB5" s="63">
        <f>第二面!L48</f>
        <v>0</v>
      </c>
      <c r="BC5" s="66">
        <f>第二面!L49</f>
        <v>0</v>
      </c>
      <c r="BD5" s="63" t="str">
        <f>第二面!BK53</f>
        <v/>
      </c>
      <c r="BE5" s="63" t="str">
        <f>第二面!BK57</f>
        <v/>
      </c>
      <c r="BF5" s="63" t="str">
        <f>第二面!BK61</f>
        <v/>
      </c>
      <c r="BG5" s="63" t="str">
        <f>第二面!BK65</f>
        <v/>
      </c>
      <c r="BH5" s="63" t="str">
        <f>第二面!BK69</f>
        <v/>
      </c>
      <c r="BI5" s="63" t="str">
        <f>第二面!BT73</f>
        <v>　　　</v>
      </c>
      <c r="BJ5" s="63" t="str">
        <f>第二面!BP77</f>
        <v/>
      </c>
      <c r="BK5" s="63" t="str">
        <f>排煙設備!Q140</f>
        <v>　
　</v>
      </c>
      <c r="BL5" s="63" t="str">
        <f>排煙設備!S140</f>
        <v/>
      </c>
      <c r="BM5" s="63" t="str">
        <f>第二面!BD79</f>
        <v/>
      </c>
      <c r="BN5" s="63" t="str">
        <f>第二面!BD83</f>
        <v/>
      </c>
      <c r="BO5" s="63" t="str">
        <f>第二面!BD85</f>
        <v/>
      </c>
      <c r="BP5" s="63" t="str">
        <f>第三面!AO11</f>
        <v/>
      </c>
      <c r="BQ5" s="63" t="str">
        <f>第二面!BM87</f>
        <v/>
      </c>
      <c r="BS5" s="63" t="str">
        <f>第二面!BI92</f>
        <v/>
      </c>
      <c r="BT5" s="63">
        <f>第二面!L94</f>
        <v>0</v>
      </c>
      <c r="BU5" s="63">
        <f>第二面!L95</f>
        <v>0</v>
      </c>
      <c r="BV5" s="63" t="str">
        <f>第二面!L96&amp;第二面!AR97</f>
        <v/>
      </c>
      <c r="BW5" s="66">
        <f>第二面!L98</f>
        <v>0</v>
      </c>
      <c r="BX5" s="63">
        <f>第二面!L99</f>
        <v>0</v>
      </c>
      <c r="BY5" s="66">
        <f>第二面!L100</f>
        <v>0</v>
      </c>
      <c r="BZ5" s="63" t="str">
        <f>第二面!BI102</f>
        <v/>
      </c>
      <c r="CA5" s="63">
        <f>第二面!L104</f>
        <v>0</v>
      </c>
      <c r="CB5" s="63">
        <f>第二面!L105</f>
        <v>0</v>
      </c>
      <c r="CC5" s="63" t="str">
        <f>第二面!L106&amp;第二面!AR107</f>
        <v/>
      </c>
      <c r="CD5" s="66">
        <f>第二面!L108</f>
        <v>0</v>
      </c>
      <c r="CE5" s="63">
        <f>第二面!L109</f>
        <v>0</v>
      </c>
      <c r="CF5" s="66">
        <f>第二面!L110</f>
        <v>0</v>
      </c>
      <c r="CG5" s="63" t="str">
        <f>第二面!BN115</f>
        <v/>
      </c>
      <c r="CH5" s="63" t="str">
        <f>第二面!BN119</f>
        <v/>
      </c>
      <c r="CI5" s="63" t="str">
        <f>第二面!BR131</f>
        <v/>
      </c>
      <c r="CJ5" s="68" t="str">
        <f>非常用の照明装置!Q64</f>
        <v>　
　</v>
      </c>
      <c r="CK5" s="63" t="str">
        <f>非常用の照明装置!S64</f>
        <v/>
      </c>
      <c r="CL5" s="63" t="str">
        <f>第二面!BD133</f>
        <v/>
      </c>
      <c r="CM5" s="63" t="str">
        <f>第二面!BE137</f>
        <v/>
      </c>
      <c r="CN5" s="63" t="str">
        <f>第二面!BE139</f>
        <v/>
      </c>
      <c r="CO5" s="63" t="str">
        <f>第三面!AO25</f>
        <v/>
      </c>
      <c r="CP5" s="63" t="str">
        <f>第二面!BM141</f>
        <v/>
      </c>
      <c r="ET5" s="63" t="str">
        <f>IF(第二面!B145&lt;&gt;"",第二面!B145,"")</f>
        <v/>
      </c>
    </row>
  </sheetData>
  <mergeCells count="71">
    <mergeCell ref="F2:J2"/>
    <mergeCell ref="K2:O2"/>
    <mergeCell ref="P2:S2"/>
    <mergeCell ref="A3:A4"/>
    <mergeCell ref="B3:B4"/>
    <mergeCell ref="C3:C4"/>
    <mergeCell ref="D3:D4"/>
    <mergeCell ref="F3:F4"/>
    <mergeCell ref="G3:G4"/>
    <mergeCell ref="S3:S4"/>
    <mergeCell ref="H3:H4"/>
    <mergeCell ref="I3:I4"/>
    <mergeCell ref="J3:J4"/>
    <mergeCell ref="K3:K4"/>
    <mergeCell ref="L3:L4"/>
    <mergeCell ref="M3:M4"/>
    <mergeCell ref="N3:N4"/>
    <mergeCell ref="O3:O4"/>
    <mergeCell ref="P3:P4"/>
    <mergeCell ref="Q3:Q4"/>
    <mergeCell ref="R3:R4"/>
    <mergeCell ref="CR2:DR2"/>
    <mergeCell ref="DS2:ES2"/>
    <mergeCell ref="T3:T4"/>
    <mergeCell ref="U3:U4"/>
    <mergeCell ref="V3:V4"/>
    <mergeCell ref="W3:W4"/>
    <mergeCell ref="X3:X4"/>
    <mergeCell ref="Y3:Y4"/>
    <mergeCell ref="Z3:Z4"/>
    <mergeCell ref="AA3:AA4"/>
    <mergeCell ref="T2:X2"/>
    <mergeCell ref="Y2:AE2"/>
    <mergeCell ref="AF2:AL2"/>
    <mergeCell ref="AM2:AO2"/>
    <mergeCell ref="AP2:BR2"/>
    <mergeCell ref="DN3:DQ3"/>
    <mergeCell ref="A2:E2"/>
    <mergeCell ref="E3:E4"/>
    <mergeCell ref="BS2:CQ2"/>
    <mergeCell ref="BR3:BR4"/>
    <mergeCell ref="AB3:AE3"/>
    <mergeCell ref="AF3:AH3"/>
    <mergeCell ref="AI3:AK3"/>
    <mergeCell ref="AM3:AM4"/>
    <mergeCell ref="AN3:AN4"/>
    <mergeCell ref="AO3:AO4"/>
    <mergeCell ref="AP3:AV3"/>
    <mergeCell ref="AW3:BC3"/>
    <mergeCell ref="BD3:BI3"/>
    <mergeCell ref="BJ3:BM3"/>
    <mergeCell ref="BN3:BQ3"/>
    <mergeCell ref="CQ3:CQ4"/>
    <mergeCell ref="EV3:EV4"/>
    <mergeCell ref="EW3:EW4"/>
    <mergeCell ref="DS3:DY3"/>
    <mergeCell ref="DZ3:EF3"/>
    <mergeCell ref="EG3:EK3"/>
    <mergeCell ref="EL3:EO3"/>
    <mergeCell ref="EP3:ES3"/>
    <mergeCell ref="EU3:EU4"/>
    <mergeCell ref="DR3:DR4"/>
    <mergeCell ref="BS3:BY3"/>
    <mergeCell ref="BZ3:CF3"/>
    <mergeCell ref="CG3:CH3"/>
    <mergeCell ref="CI3:CL3"/>
    <mergeCell ref="CM3:CP3"/>
    <mergeCell ref="CR3:CX3"/>
    <mergeCell ref="CY3:DE3"/>
    <mergeCell ref="DF3:DI3"/>
    <mergeCell ref="DJ3:DM3"/>
  </mergeCells>
  <phoneticPr fontId="1"/>
  <dataValidations disablePrompts="1" count="1">
    <dataValidation type="list" allowBlank="1" showInputMessage="1" showErrorMessage="1" sqref="BN1:BQ1 CR1:DM1 ET4 AL4 DF4:DI4 DK4:DM4" xr:uid="{0CBD8D34-08F0-4CC3-B2A9-865438C0866D}">
      <formula1>"-,有"</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C248-277F-4780-B1FE-1103E8EDA7B5}">
  <dimension ref="A1:DY52"/>
  <sheetViews>
    <sheetView tabSelected="1" view="pageBreakPreview" zoomScale="70" zoomScaleNormal="100" zoomScaleSheetLayoutView="70" workbookViewId="0">
      <selection activeCell="AF7" sqref="AF7:AG7"/>
    </sheetView>
  </sheetViews>
  <sheetFormatPr defaultColWidth="2.6328125" defaultRowHeight="13" outlineLevelRow="1" outlineLevelCol="1"/>
  <cols>
    <col min="4" max="4" width="2.6328125" customWidth="1"/>
    <col min="43" max="64" width="2.6328125" hidden="1" customWidth="1" outlineLevel="1"/>
    <col min="65" max="65" width="4.7265625" hidden="1" customWidth="1" outlineLevel="1"/>
    <col min="66" max="76" width="2.6328125" hidden="1" customWidth="1" outlineLevel="1"/>
    <col min="77" max="77" width="2.6328125" collapsed="1"/>
  </cols>
  <sheetData>
    <row r="1" spans="1:129" s="95" customFormat="1">
      <c r="A1" s="322" t="s">
        <v>110</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91"/>
      <c r="AQ1" s="96" t="str">
        <f>台帳コピペ!A2</f>
        <v>建築設備</v>
      </c>
      <c r="AR1" s="97"/>
      <c r="AS1" s="97"/>
      <c r="AT1" s="97"/>
      <c r="AU1" s="97"/>
      <c r="AV1" s="97"/>
      <c r="AW1"/>
      <c r="AX1"/>
      <c r="AY1" s="98">
        <f>K32</f>
        <v>0</v>
      </c>
    </row>
    <row r="2" spans="1:129">
      <c r="A2" s="326" t="s">
        <v>111</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99"/>
    </row>
    <row r="3" spans="1:129" ht="13.5" thickBot="1">
      <c r="A3" s="324" t="s">
        <v>112</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93"/>
      <c r="AQ3" t="s">
        <v>830</v>
      </c>
    </row>
    <row r="4" spans="1:129" ht="13.5" thickTop="1">
      <c r="A4" s="324" t="s">
        <v>113</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93"/>
      <c r="AQ4" s="100"/>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2"/>
    </row>
    <row r="5" spans="1:129">
      <c r="A5" s="327" t="s">
        <v>114</v>
      </c>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103"/>
      <c r="AQ5" s="104"/>
      <c r="BC5" t="s">
        <v>603</v>
      </c>
      <c r="BI5" t="s">
        <v>604</v>
      </c>
      <c r="BS5" s="105"/>
    </row>
    <row r="6" spans="1:129">
      <c r="A6" s="322" t="s">
        <v>658</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91"/>
      <c r="AQ6" s="106"/>
      <c r="AR6" t="s">
        <v>99</v>
      </c>
      <c r="AT6" s="107">
        <v>8</v>
      </c>
      <c r="AU6" t="s">
        <v>605</v>
      </c>
      <c r="AV6" s="107"/>
      <c r="AW6" s="108" t="s">
        <v>5</v>
      </c>
      <c r="AX6" s="107"/>
      <c r="AY6" s="108" t="s">
        <v>6</v>
      </c>
      <c r="AZ6" s="108"/>
      <c r="BC6" s="313"/>
      <c r="BD6" s="314"/>
      <c r="BE6" s="314"/>
      <c r="BF6" s="315"/>
      <c r="BI6" s="107" t="s">
        <v>844</v>
      </c>
      <c r="BJ6" t="s">
        <v>606</v>
      </c>
      <c r="BK6" s="107"/>
      <c r="BL6" t="s">
        <v>606</v>
      </c>
      <c r="BM6" s="107"/>
      <c r="BS6" s="105"/>
    </row>
    <row r="7" spans="1:129">
      <c r="A7" s="91"/>
      <c r="B7" s="91"/>
      <c r="C7" s="91"/>
      <c r="D7" s="91"/>
      <c r="E7" s="91"/>
      <c r="F7" s="91"/>
      <c r="G7" s="91"/>
      <c r="H7" s="91"/>
      <c r="I7" s="91"/>
      <c r="J7" s="91"/>
      <c r="K7" s="91"/>
      <c r="L7" s="91"/>
      <c r="M7" s="91"/>
      <c r="N7" s="91"/>
      <c r="O7" s="91"/>
      <c r="P7" s="91"/>
      <c r="Q7" s="91"/>
      <c r="R7" s="91"/>
      <c r="S7" s="91"/>
      <c r="T7" s="91"/>
      <c r="U7" s="91"/>
      <c r="V7" s="91"/>
      <c r="W7" s="91"/>
      <c r="X7" s="91"/>
      <c r="Y7" s="91"/>
      <c r="Z7" s="92"/>
      <c r="AA7" s="92"/>
      <c r="AB7" s="92"/>
      <c r="AC7" s="92"/>
      <c r="AD7" s="324" t="s">
        <v>115</v>
      </c>
      <c r="AE7" s="324"/>
      <c r="AF7" s="325"/>
      <c r="AG7" s="325"/>
      <c r="AH7" s="93" t="s">
        <v>109</v>
      </c>
      <c r="AI7" s="325"/>
      <c r="AJ7" s="325"/>
      <c r="AK7" s="93" t="s">
        <v>116</v>
      </c>
      <c r="AL7" s="325"/>
      <c r="AM7" s="325"/>
      <c r="AN7" s="93" t="s">
        <v>117</v>
      </c>
      <c r="AO7" s="93"/>
      <c r="AQ7" s="104"/>
      <c r="BC7" s="316">
        <f>BC6</f>
        <v>0</v>
      </c>
      <c r="BD7" s="316"/>
      <c r="BE7" s="316"/>
      <c r="BF7" s="316"/>
      <c r="BS7" s="105"/>
    </row>
    <row r="8" spans="1:129">
      <c r="A8" s="91"/>
      <c r="B8" s="91"/>
      <c r="C8" s="91"/>
      <c r="D8" s="91"/>
      <c r="E8" s="91"/>
      <c r="F8" s="91"/>
      <c r="G8" s="91"/>
      <c r="H8" s="91"/>
      <c r="I8" s="91"/>
      <c r="J8" s="91"/>
      <c r="K8" s="91"/>
      <c r="L8" s="91"/>
      <c r="M8" s="91"/>
      <c r="N8" s="91"/>
      <c r="O8" s="91"/>
      <c r="P8" s="91"/>
      <c r="Q8" s="91"/>
      <c r="R8" s="91"/>
      <c r="S8" s="91"/>
      <c r="T8" s="91"/>
      <c r="U8" s="324"/>
      <c r="V8" s="324"/>
      <c r="W8" s="324"/>
      <c r="X8" s="324"/>
      <c r="Y8" s="324"/>
      <c r="Z8" s="351"/>
      <c r="AA8" s="351"/>
      <c r="AB8" s="351"/>
      <c r="AC8" s="351"/>
      <c r="AD8" s="351"/>
      <c r="AE8" s="351"/>
      <c r="AF8" s="351"/>
      <c r="AG8" s="351"/>
      <c r="AH8" s="351"/>
      <c r="AI8" s="351"/>
      <c r="AJ8" s="351"/>
      <c r="AK8" s="351"/>
      <c r="AL8" s="351"/>
      <c r="AM8" s="351"/>
      <c r="AN8" s="351"/>
      <c r="AO8" s="109"/>
      <c r="AQ8" s="104"/>
      <c r="AR8" t="s">
        <v>607</v>
      </c>
      <c r="AX8" s="107"/>
      <c r="BS8" s="105"/>
    </row>
    <row r="9" spans="1:129" ht="13.5" thickBot="1">
      <c r="A9" s="91"/>
      <c r="B9" s="91"/>
      <c r="C9" s="91"/>
      <c r="D9" s="91"/>
      <c r="E9" s="91"/>
      <c r="F9" s="91"/>
      <c r="G9" s="91"/>
      <c r="H9" s="91"/>
      <c r="I9" s="91"/>
      <c r="J9" s="91"/>
      <c r="K9" s="91"/>
      <c r="L9" s="91"/>
      <c r="M9" s="91"/>
      <c r="N9" s="91"/>
      <c r="O9" s="91"/>
      <c r="P9" s="91"/>
      <c r="Q9" s="91"/>
      <c r="R9" s="91"/>
      <c r="S9" s="91"/>
      <c r="T9" s="91"/>
      <c r="U9" s="324" t="s">
        <v>118</v>
      </c>
      <c r="V9" s="324"/>
      <c r="W9" s="324"/>
      <c r="X9" s="324"/>
      <c r="Y9" s="324"/>
      <c r="Z9" s="351"/>
      <c r="AA9" s="351"/>
      <c r="AB9" s="351"/>
      <c r="AC9" s="351"/>
      <c r="AD9" s="351"/>
      <c r="AE9" s="351"/>
      <c r="AF9" s="351"/>
      <c r="AG9" s="351"/>
      <c r="AH9" s="351"/>
      <c r="AI9" s="351"/>
      <c r="AJ9" s="351"/>
      <c r="AK9" s="351"/>
      <c r="AL9" s="351"/>
      <c r="AM9" s="351"/>
      <c r="AN9" s="351"/>
      <c r="AO9" s="109"/>
      <c r="AQ9" s="110"/>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2"/>
    </row>
    <row r="10" spans="1:129" ht="12.65" customHeight="1" thickTop="1">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352"/>
      <c r="AA10" s="352"/>
      <c r="AB10" s="352"/>
      <c r="AC10" s="352"/>
      <c r="AD10" s="352"/>
      <c r="AE10" s="352"/>
      <c r="AF10" s="352"/>
      <c r="AG10" s="352"/>
      <c r="AH10" s="352"/>
      <c r="AI10" s="352"/>
      <c r="AJ10" s="352"/>
      <c r="AK10" s="352"/>
      <c r="AL10" s="352"/>
      <c r="AM10" s="352"/>
      <c r="AN10" s="352"/>
      <c r="AO10" s="109"/>
      <c r="AQ10" s="338" t="str">
        <f>CHAR(10)&amp;_xlfn.TEXTJOIN(CHAR(10), TRUE, BG10:BG19)</f>
        <v xml:space="preserve">
-------------------------------------------------------------
【建築設備】
建物名称：0
報告種別：建築設備
報告日：令和8年　　　月日
受付番号：R8--
特記事項：なし
-------------------------------------------------------------</v>
      </c>
      <c r="AR10" s="339"/>
      <c r="AS10" s="339"/>
      <c r="AT10" s="339"/>
      <c r="AU10" s="339"/>
      <c r="AV10" s="339"/>
      <c r="AW10" s="339"/>
      <c r="AX10" s="339"/>
      <c r="AY10" s="339"/>
      <c r="AZ10" s="339"/>
      <c r="BA10" s="339"/>
      <c r="BB10" s="339"/>
      <c r="BC10" s="339"/>
      <c r="BD10" s="339"/>
      <c r="BE10" s="340"/>
      <c r="BG10" s="114" t="s">
        <v>843</v>
      </c>
      <c r="BS10" s="105"/>
    </row>
    <row r="11" spans="1:129" ht="13" customHeight="1">
      <c r="A11" s="91"/>
      <c r="B11" s="91"/>
      <c r="C11" s="91"/>
      <c r="D11" s="91"/>
      <c r="E11" s="91"/>
      <c r="F11" s="91"/>
      <c r="G11" s="91"/>
      <c r="H11" s="91"/>
      <c r="I11" s="91"/>
      <c r="J11" s="91"/>
      <c r="K11" s="91"/>
      <c r="L11" s="91"/>
      <c r="M11" s="91"/>
      <c r="N11" s="91"/>
      <c r="O11" s="91"/>
      <c r="P11" s="91"/>
      <c r="Q11" s="91"/>
      <c r="R11" s="91"/>
      <c r="S11" s="91"/>
      <c r="T11" s="91"/>
      <c r="U11" s="324" t="s">
        <v>119</v>
      </c>
      <c r="V11" s="324"/>
      <c r="W11" s="324"/>
      <c r="X11" s="324"/>
      <c r="Y11" s="324"/>
      <c r="Z11" s="337"/>
      <c r="AA11" s="337"/>
      <c r="AB11" s="337"/>
      <c r="AC11" s="337"/>
      <c r="AD11" s="337"/>
      <c r="AE11" s="337"/>
      <c r="AF11" s="337"/>
      <c r="AG11" s="337"/>
      <c r="AH11" s="337"/>
      <c r="AI11" s="337"/>
      <c r="AJ11" s="337"/>
      <c r="AK11" s="337"/>
      <c r="AL11" s="337"/>
      <c r="AM11" s="337"/>
      <c r="AN11" s="337"/>
      <c r="AO11" s="115"/>
      <c r="AQ11" s="341"/>
      <c r="AR11" s="342"/>
      <c r="AS11" s="342"/>
      <c r="AT11" s="342"/>
      <c r="AU11" s="342"/>
      <c r="AV11" s="342"/>
      <c r="AW11" s="342"/>
      <c r="AX11" s="342"/>
      <c r="AY11" s="342"/>
      <c r="AZ11" s="342"/>
      <c r="BA11" s="342"/>
      <c r="BB11" s="342"/>
      <c r="BC11" s="342"/>
      <c r="BD11" s="342"/>
      <c r="BE11" s="343"/>
      <c r="BG11" s="96" t="str">
        <f>"【"&amp;AQ1&amp;"】"</f>
        <v>【建築設備】</v>
      </c>
      <c r="BS11" s="105"/>
      <c r="BT11" s="117"/>
      <c r="BU11" s="117"/>
      <c r="BV11" s="117"/>
      <c r="BW11" s="117"/>
      <c r="BX11" s="117"/>
      <c r="BY11" s="117"/>
      <c r="BZ11" s="117"/>
      <c r="CA11" s="117"/>
      <c r="CB11" s="117"/>
      <c r="CC11" s="117"/>
      <c r="CD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row>
    <row r="12" spans="1:129" ht="13.5" customHeight="1">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93"/>
      <c r="AQ12" s="341"/>
      <c r="AR12" s="342"/>
      <c r="AS12" s="342"/>
      <c r="AT12" s="342"/>
      <c r="AU12" s="342"/>
      <c r="AV12" s="342"/>
      <c r="AW12" s="342"/>
      <c r="AX12" s="342"/>
      <c r="AY12" s="342"/>
      <c r="AZ12" s="342"/>
      <c r="BA12" s="342"/>
      <c r="BB12" s="342"/>
      <c r="BC12" s="342"/>
      <c r="BD12" s="342"/>
      <c r="BE12" s="343"/>
      <c r="BF12" s="97"/>
      <c r="BG12" s="96" t="s">
        <v>831</v>
      </c>
      <c r="BH12" s="97"/>
      <c r="BI12" s="97"/>
      <c r="BJ12" s="97"/>
      <c r="BK12" s="97"/>
      <c r="BL12" s="97"/>
      <c r="BM12" s="97"/>
      <c r="BN12" s="97"/>
      <c r="BO12" s="97"/>
      <c r="BP12" s="97"/>
      <c r="BQ12" s="97"/>
      <c r="BR12" s="97"/>
      <c r="BS12" s="116"/>
      <c r="BT12" s="117"/>
      <c r="BU12" s="117"/>
      <c r="BV12" s="117"/>
      <c r="BW12" s="117"/>
      <c r="BX12" s="117"/>
      <c r="BY12" s="117"/>
      <c r="BZ12" s="117"/>
      <c r="CA12" s="117"/>
      <c r="CB12" s="117"/>
      <c r="CC12" s="117"/>
      <c r="CD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row>
    <row r="13" spans="1:129">
      <c r="A13" s="322" t="s">
        <v>120</v>
      </c>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91"/>
      <c r="AQ13" s="341"/>
      <c r="AR13" s="342"/>
      <c r="AS13" s="342"/>
      <c r="AT13" s="342"/>
      <c r="AU13" s="342"/>
      <c r="AV13" s="342"/>
      <c r="AW13" s="342"/>
      <c r="AX13" s="342"/>
      <c r="AY13" s="342"/>
      <c r="AZ13" s="342"/>
      <c r="BA13" s="342"/>
      <c r="BB13" s="342"/>
      <c r="BC13" s="342"/>
      <c r="BD13" s="342"/>
      <c r="BE13" s="343"/>
      <c r="BF13" s="97"/>
      <c r="BG13" s="96" t="str">
        <f>"建物名称："&amp;AY1</f>
        <v>建物名称：0</v>
      </c>
      <c r="BH13" s="97"/>
      <c r="BI13" s="97"/>
      <c r="BJ13" s="97"/>
      <c r="BK13" s="97"/>
      <c r="BL13" s="97"/>
      <c r="BM13" s="97"/>
      <c r="BN13" s="97"/>
      <c r="BO13" s="97"/>
      <c r="BP13" s="97"/>
      <c r="BQ13" s="97"/>
      <c r="BR13" s="97"/>
      <c r="BS13" s="116"/>
      <c r="BT13" s="119"/>
      <c r="BU13" s="119"/>
      <c r="BV13" s="119"/>
      <c r="BW13" s="119"/>
      <c r="BX13" s="119"/>
      <c r="BY13" s="119"/>
      <c r="BZ13" s="119"/>
      <c r="CA13" s="119"/>
      <c r="CB13" s="119"/>
      <c r="CC13" s="119"/>
      <c r="CD13" s="119"/>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row>
    <row r="14" spans="1:129">
      <c r="A14" s="92"/>
      <c r="B14" s="322" t="s">
        <v>121</v>
      </c>
      <c r="C14" s="322"/>
      <c r="D14" s="322"/>
      <c r="E14" s="322"/>
      <c r="F14" s="322"/>
      <c r="G14" s="322"/>
      <c r="H14" s="322"/>
      <c r="I14" s="322"/>
      <c r="J14" s="322"/>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323"/>
      <c r="AK14" s="323"/>
      <c r="AL14" s="323"/>
      <c r="AM14" s="323"/>
      <c r="AN14" s="323"/>
      <c r="AO14" s="119"/>
      <c r="AQ14" s="341"/>
      <c r="AR14" s="342"/>
      <c r="AS14" s="342"/>
      <c r="AT14" s="342"/>
      <c r="AU14" s="342"/>
      <c r="AV14" s="342"/>
      <c r="AW14" s="342"/>
      <c r="AX14" s="342"/>
      <c r="AY14" s="342"/>
      <c r="AZ14" s="342"/>
      <c r="BA14" s="342"/>
      <c r="BB14" s="342"/>
      <c r="BC14" s="342"/>
      <c r="BD14" s="342"/>
      <c r="BE14" s="343"/>
      <c r="BF14" s="97"/>
      <c r="BG14" s="96" t="str">
        <f>"報告種別："&amp;AQ1</f>
        <v>報告種別：建築設備</v>
      </c>
      <c r="BH14" s="97"/>
      <c r="BI14" s="97"/>
      <c r="BJ14" s="97"/>
      <c r="BK14" s="97"/>
      <c r="BL14" s="97"/>
      <c r="BM14" s="97"/>
      <c r="BN14" s="97"/>
      <c r="BO14" s="97"/>
      <c r="BP14" s="97"/>
      <c r="BQ14" s="97"/>
      <c r="BR14" s="97"/>
      <c r="BS14" s="116"/>
      <c r="BT14" s="119"/>
      <c r="BU14" s="119"/>
      <c r="BV14" s="119"/>
      <c r="BW14" s="119"/>
      <c r="BX14" s="119"/>
      <c r="BY14" s="119"/>
      <c r="BZ14" s="119"/>
      <c r="CA14" s="119"/>
      <c r="CB14" s="119"/>
      <c r="CC14" s="119"/>
      <c r="CD14" s="119"/>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row>
    <row r="15" spans="1:129">
      <c r="A15" s="92"/>
      <c r="B15" s="322" t="s">
        <v>122</v>
      </c>
      <c r="C15" s="322"/>
      <c r="D15" s="322"/>
      <c r="E15" s="322"/>
      <c r="F15" s="322"/>
      <c r="G15" s="322"/>
      <c r="H15" s="322"/>
      <c r="I15" s="322"/>
      <c r="J15" s="322" t="e">
        <f>#REF!</f>
        <v>#REF!</v>
      </c>
      <c r="K15" s="323"/>
      <c r="L15" s="323"/>
      <c r="M15" s="323"/>
      <c r="N15" s="323"/>
      <c r="O15" s="323"/>
      <c r="P15" s="323"/>
      <c r="Q15" s="323"/>
      <c r="R15" s="323"/>
      <c r="S15" s="323"/>
      <c r="T15" s="323"/>
      <c r="U15" s="323"/>
      <c r="V15" s="323"/>
      <c r="W15" s="323"/>
      <c r="X15" s="323"/>
      <c r="Y15" s="323"/>
      <c r="Z15" s="323"/>
      <c r="AA15" s="323"/>
      <c r="AB15" s="323"/>
      <c r="AC15" s="323"/>
      <c r="AD15" s="323"/>
      <c r="AE15" s="323"/>
      <c r="AF15" s="323"/>
      <c r="AG15" s="323"/>
      <c r="AH15" s="323"/>
      <c r="AI15" s="323"/>
      <c r="AJ15" s="323"/>
      <c r="AK15" s="323"/>
      <c r="AL15" s="323"/>
      <c r="AM15" s="323"/>
      <c r="AN15" s="323"/>
      <c r="AO15" s="119"/>
      <c r="AQ15" s="341"/>
      <c r="AR15" s="342"/>
      <c r="AS15" s="342"/>
      <c r="AT15" s="342"/>
      <c r="AU15" s="342"/>
      <c r="AV15" s="342"/>
      <c r="AW15" s="342"/>
      <c r="AX15" s="342"/>
      <c r="AY15" s="342"/>
      <c r="AZ15" s="342"/>
      <c r="BA15" s="342"/>
      <c r="BB15" s="342"/>
      <c r="BC15" s="342"/>
      <c r="BD15" s="342"/>
      <c r="BE15" s="343"/>
      <c r="BF15" s="97"/>
      <c r="BG15" s="96" t="str">
        <f>"報告日："&amp;AR6&amp;AT6&amp;AU6&amp;AV6&amp;AW6&amp;AX6&amp;AY6</f>
        <v>報告日：令和8年　　　月日</v>
      </c>
      <c r="BH15" s="97"/>
      <c r="BI15" s="97"/>
      <c r="BJ15" s="97"/>
      <c r="BK15" s="97"/>
      <c r="BL15" s="97"/>
      <c r="BM15" s="97"/>
      <c r="BN15" s="97"/>
      <c r="BO15" s="97"/>
      <c r="BP15" s="97"/>
      <c r="BQ15" s="97"/>
      <c r="BR15" s="97"/>
      <c r="BS15" s="116"/>
      <c r="BT15" s="119"/>
      <c r="BU15" s="119"/>
      <c r="BV15" s="119"/>
      <c r="BW15" s="119"/>
      <c r="BX15" s="119"/>
      <c r="BY15" s="119"/>
      <c r="BZ15" s="119"/>
      <c r="CA15" s="119"/>
      <c r="CB15" s="119"/>
      <c r="CC15" s="119"/>
      <c r="CD15" s="119"/>
      <c r="CM15" s="117"/>
      <c r="CN15" s="117"/>
      <c r="CO15" s="117"/>
      <c r="CP15" s="117"/>
      <c r="CQ15" s="117"/>
      <c r="CR15" s="117"/>
      <c r="CS15" s="117"/>
      <c r="CT15" s="117"/>
      <c r="CU15" s="117"/>
      <c r="CV15" s="117"/>
      <c r="CW15" s="117"/>
      <c r="CX15" s="117"/>
      <c r="CY15" s="117"/>
      <c r="CZ15" s="117"/>
      <c r="DA15" s="117"/>
      <c r="DB15" s="117"/>
      <c r="DC15" s="117"/>
      <c r="DD15" s="117"/>
      <c r="DE15" s="117"/>
      <c r="DF15" s="117"/>
      <c r="DG15" s="117"/>
      <c r="DH15" s="117"/>
      <c r="DI15" s="117"/>
      <c r="DJ15" s="117"/>
      <c r="DK15" s="117"/>
      <c r="DL15" s="117"/>
      <c r="DM15" s="117"/>
      <c r="DN15" s="117"/>
      <c r="DO15" s="117"/>
      <c r="DP15" s="117"/>
      <c r="DQ15" s="117"/>
      <c r="DR15" s="117"/>
      <c r="DS15" s="117"/>
      <c r="DT15" s="117"/>
      <c r="DU15" s="117"/>
      <c r="DV15" s="117"/>
      <c r="DW15" s="117"/>
      <c r="DX15" s="117"/>
      <c r="DY15" s="117"/>
    </row>
    <row r="16" spans="1:129" ht="13" customHeight="1">
      <c r="A16" s="92"/>
      <c r="B16" s="322" t="s">
        <v>123</v>
      </c>
      <c r="C16" s="322"/>
      <c r="D16" s="322"/>
      <c r="E16" s="322"/>
      <c r="F16" s="322"/>
      <c r="G16" s="322"/>
      <c r="H16" s="322"/>
      <c r="I16" s="322"/>
      <c r="J16" s="322" t="e">
        <f>#REF!</f>
        <v>#REF!</v>
      </c>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119"/>
      <c r="AQ16" s="341"/>
      <c r="AR16" s="342"/>
      <c r="AS16" s="342"/>
      <c r="AT16" s="342"/>
      <c r="AU16" s="342"/>
      <c r="AV16" s="342"/>
      <c r="AW16" s="342"/>
      <c r="AX16" s="342"/>
      <c r="AY16" s="342"/>
      <c r="AZ16" s="342"/>
      <c r="BA16" s="342"/>
      <c r="BB16" s="342"/>
      <c r="BC16" s="342"/>
      <c r="BD16" s="342"/>
      <c r="BE16" s="343"/>
      <c r="BF16" s="97"/>
      <c r="BG16" s="96" t="str">
        <f>"受付番号："&amp;BI6&amp;BJ6&amp;BK6&amp;BL6&amp;BM6</f>
        <v>受付番号：R8--</v>
      </c>
      <c r="BH16" s="97"/>
      <c r="BI16" s="97"/>
      <c r="BJ16" s="97"/>
      <c r="BK16" s="97"/>
      <c r="BL16" s="97"/>
      <c r="BM16" s="97"/>
      <c r="BN16" s="97"/>
      <c r="BO16" s="97"/>
      <c r="BP16" s="97"/>
      <c r="BQ16" s="97"/>
      <c r="BR16" s="97"/>
      <c r="BS16" s="116"/>
      <c r="BT16" s="119"/>
      <c r="BU16" s="119"/>
      <c r="BV16" s="119"/>
      <c r="BW16" s="119"/>
      <c r="BX16" s="119"/>
      <c r="BY16" s="119"/>
      <c r="BZ16" s="119"/>
      <c r="CA16" s="119"/>
      <c r="CB16" s="119"/>
      <c r="CC16" s="119"/>
      <c r="CD16" s="119"/>
      <c r="CM16" s="117"/>
      <c r="CN16" s="117"/>
      <c r="CO16" s="117"/>
      <c r="CP16" s="117"/>
      <c r="CQ16" s="117"/>
      <c r="CR16" s="117"/>
      <c r="CS16" s="117"/>
      <c r="CT16" s="117"/>
      <c r="CU16" s="117"/>
      <c r="CV16" s="117"/>
      <c r="CW16" s="117"/>
      <c r="CX16" s="117"/>
      <c r="CY16" s="117"/>
      <c r="CZ16" s="117"/>
      <c r="DA16" s="117"/>
      <c r="DB16" s="117"/>
      <c r="DC16" s="117"/>
      <c r="DD16" s="117"/>
      <c r="DE16" s="117"/>
      <c r="DF16" s="117"/>
      <c r="DG16" s="117"/>
      <c r="DH16" s="117"/>
      <c r="DI16" s="117"/>
      <c r="DJ16" s="117"/>
      <c r="DK16" s="117"/>
      <c r="DL16" s="117"/>
      <c r="DM16" s="117"/>
      <c r="DN16" s="117"/>
      <c r="DO16" s="117"/>
      <c r="DP16" s="117"/>
      <c r="DQ16" s="117"/>
      <c r="DR16" s="117"/>
      <c r="DS16" s="117"/>
      <c r="DT16" s="117"/>
      <c r="DU16" s="117"/>
      <c r="DV16" s="117"/>
      <c r="DW16" s="117"/>
      <c r="DX16" s="117"/>
      <c r="DY16" s="117"/>
    </row>
    <row r="17" spans="1:129">
      <c r="A17" s="92"/>
      <c r="B17" s="322" t="s">
        <v>124</v>
      </c>
      <c r="C17" s="322"/>
      <c r="D17" s="322"/>
      <c r="E17" s="322"/>
      <c r="F17" s="322"/>
      <c r="G17" s="322"/>
      <c r="H17" s="322"/>
      <c r="I17" s="322"/>
      <c r="J17" s="322" t="e">
        <f>#REF!</f>
        <v>#REF!</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119"/>
      <c r="AQ17" s="341"/>
      <c r="AR17" s="342"/>
      <c r="AS17" s="342"/>
      <c r="AT17" s="342"/>
      <c r="AU17" s="342"/>
      <c r="AV17" s="342"/>
      <c r="AW17" s="342"/>
      <c r="AX17" s="342"/>
      <c r="AY17" s="342"/>
      <c r="AZ17" s="342"/>
      <c r="BA17" s="342"/>
      <c r="BB17" s="342"/>
      <c r="BC17" s="342"/>
      <c r="BD17" s="342"/>
      <c r="BE17" s="343"/>
      <c r="BF17" s="97"/>
      <c r="BG17" s="96" t="s">
        <v>832</v>
      </c>
      <c r="BH17" s="97"/>
      <c r="BI17" s="97"/>
      <c r="BJ17" s="97"/>
      <c r="BK17" s="97"/>
      <c r="BL17" s="97"/>
      <c r="BM17" s="97"/>
      <c r="BN17" s="97"/>
      <c r="BO17" s="97"/>
      <c r="BP17" s="97"/>
      <c r="BQ17" s="97"/>
      <c r="BR17" s="97"/>
      <c r="BS17" s="116"/>
      <c r="BT17" s="120"/>
      <c r="BU17" s="120"/>
      <c r="BV17" s="120"/>
      <c r="BW17" s="120"/>
      <c r="BX17" s="120"/>
      <c r="BY17" s="120"/>
      <c r="BZ17" s="120"/>
      <c r="CA17" s="120"/>
      <c r="CB17" s="120"/>
      <c r="CC17" s="120"/>
      <c r="CD17" s="120"/>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7"/>
      <c r="DV17" s="117"/>
      <c r="DW17" s="117"/>
      <c r="DX17" s="117"/>
      <c r="DY17" s="117"/>
    </row>
    <row r="18" spans="1:129">
      <c r="A18" s="92"/>
      <c r="B18" s="322" t="s">
        <v>125</v>
      </c>
      <c r="C18" s="322"/>
      <c r="D18" s="322"/>
      <c r="E18" s="322"/>
      <c r="F18" s="322"/>
      <c r="G18" s="322"/>
      <c r="H18" s="322"/>
      <c r="I18" s="322"/>
      <c r="J18" s="322" t="e">
        <f>#REF!</f>
        <v>#REF!</v>
      </c>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120"/>
      <c r="AQ18" s="341"/>
      <c r="AR18" s="342"/>
      <c r="AS18" s="342"/>
      <c r="AT18" s="342"/>
      <c r="AU18" s="342"/>
      <c r="AV18" s="342"/>
      <c r="AW18" s="342"/>
      <c r="AX18" s="342"/>
      <c r="AY18" s="342"/>
      <c r="AZ18" s="342"/>
      <c r="BA18" s="342"/>
      <c r="BB18" s="342"/>
      <c r="BC18" s="342"/>
      <c r="BD18" s="342"/>
      <c r="BE18" s="343"/>
      <c r="BF18" s="97"/>
      <c r="BG18" s="96" t="str">
        <f>"特記事項："&amp;IF(AX8="有","要是正の項目について、改善（補修）等を行い、"&amp;CHAR(10)&amp;"　　　　　改善（補修）等完了報告書を提出してください。","なし")</f>
        <v>特記事項：なし</v>
      </c>
      <c r="BH18" s="97"/>
      <c r="BI18" s="97"/>
      <c r="BJ18" s="97"/>
      <c r="BK18" s="97"/>
      <c r="BL18" s="97"/>
      <c r="BM18" s="97"/>
      <c r="BN18" s="97"/>
      <c r="BO18" s="97"/>
      <c r="BP18" s="97"/>
      <c r="BQ18" s="97"/>
      <c r="BR18" s="97"/>
      <c r="BS18" s="116"/>
      <c r="CM18" s="117"/>
      <c r="CN18" s="117"/>
      <c r="CO18" s="117"/>
      <c r="CP18" s="117"/>
      <c r="CQ18" s="117"/>
      <c r="CR18" s="117"/>
      <c r="CS18" s="117"/>
      <c r="CT18" s="117"/>
      <c r="CU18" s="117"/>
      <c r="CV18" s="117"/>
      <c r="CW18" s="117"/>
      <c r="CX18" s="117"/>
      <c r="CY18" s="117"/>
      <c r="CZ18" s="117"/>
      <c r="DA18" s="117"/>
      <c r="DB18" s="117"/>
      <c r="DC18" s="117"/>
      <c r="DD18" s="117"/>
      <c r="DE18" s="117"/>
      <c r="DF18" s="117"/>
      <c r="DG18" s="117"/>
      <c r="DH18" s="117"/>
      <c r="DI18" s="117"/>
      <c r="DJ18" s="117"/>
      <c r="DK18" s="117"/>
      <c r="DL18" s="117"/>
      <c r="DM18" s="117"/>
      <c r="DN18" s="117"/>
      <c r="DO18" s="117"/>
      <c r="DP18" s="117"/>
      <c r="DQ18" s="117"/>
      <c r="DR18" s="117"/>
      <c r="DS18" s="117"/>
      <c r="DT18" s="117"/>
      <c r="DU18" s="117"/>
      <c r="DV18" s="117"/>
      <c r="DW18" s="117"/>
      <c r="DX18" s="117"/>
      <c r="DY18" s="117"/>
    </row>
    <row r="19" spans="1:129" ht="13.5" thickBot="1">
      <c r="A19" s="320"/>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93"/>
      <c r="AQ19" s="344"/>
      <c r="AR19" s="345"/>
      <c r="AS19" s="345"/>
      <c r="AT19" s="345"/>
      <c r="AU19" s="345"/>
      <c r="AV19" s="345"/>
      <c r="AW19" s="345"/>
      <c r="AX19" s="345"/>
      <c r="AY19" s="345"/>
      <c r="AZ19" s="345"/>
      <c r="BA19" s="345"/>
      <c r="BB19" s="345"/>
      <c r="BC19" s="345"/>
      <c r="BD19" s="345"/>
      <c r="BE19" s="346"/>
      <c r="BF19" s="122"/>
      <c r="BG19" s="114" t="s">
        <v>843</v>
      </c>
      <c r="BH19" s="122"/>
      <c r="BI19" s="122"/>
      <c r="BJ19" s="122"/>
      <c r="BK19" s="122"/>
      <c r="BL19" s="122"/>
      <c r="BM19" s="122"/>
      <c r="BN19" s="122"/>
      <c r="BO19" s="122"/>
      <c r="BP19" s="122"/>
      <c r="BQ19" s="122"/>
      <c r="BR19" s="122"/>
      <c r="BS19" s="123"/>
      <c r="CM19" s="117"/>
      <c r="CN19" s="117"/>
      <c r="CO19" s="117"/>
      <c r="CP19" s="117"/>
      <c r="CQ19" s="117"/>
      <c r="CR19" s="117"/>
      <c r="CS19" s="117"/>
      <c r="CT19" s="117"/>
      <c r="CU19" s="117"/>
      <c r="CV19" s="117"/>
      <c r="CW19" s="117"/>
      <c r="CX19" s="117"/>
      <c r="CY19" s="117"/>
      <c r="CZ19" s="117"/>
      <c r="DA19" s="117"/>
      <c r="DB19" s="117"/>
      <c r="DC19" s="117"/>
      <c r="DD19" s="117"/>
      <c r="DE19" s="117"/>
      <c r="DF19" s="117"/>
      <c r="DG19" s="117"/>
      <c r="DH19" s="117"/>
      <c r="DI19" s="117"/>
      <c r="DJ19" s="117"/>
      <c r="DK19" s="117"/>
      <c r="DL19" s="117"/>
      <c r="DM19" s="117"/>
      <c r="DN19" s="117"/>
      <c r="DO19" s="117"/>
      <c r="DP19" s="117"/>
      <c r="DQ19" s="117"/>
      <c r="DR19" s="117"/>
      <c r="DS19" s="117"/>
      <c r="DT19" s="117"/>
      <c r="DU19" s="117"/>
      <c r="DV19" s="117"/>
      <c r="DW19" s="117"/>
      <c r="DX19" s="117"/>
      <c r="DY19" s="117"/>
    </row>
    <row r="20" spans="1:129" ht="13.5" thickTop="1">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93"/>
      <c r="AR20" s="117"/>
      <c r="CM20" s="117"/>
      <c r="CN20" s="117"/>
      <c r="CO20" s="117"/>
      <c r="CP20" s="117"/>
      <c r="CQ20" s="117"/>
      <c r="CR20" s="117"/>
      <c r="CS20" s="117"/>
      <c r="CT20" s="117"/>
      <c r="CU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DT20" s="117"/>
      <c r="DU20" s="117"/>
      <c r="DV20" s="117"/>
      <c r="DW20" s="117"/>
      <c r="DX20" s="117"/>
      <c r="DY20" s="117"/>
    </row>
    <row r="21" spans="1:129">
      <c r="A21" s="322" t="s">
        <v>126</v>
      </c>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91"/>
      <c r="AQ21" t="str">
        <f>BM6&amp;K32</f>
        <v/>
      </c>
      <c r="AR21" s="117"/>
    </row>
    <row r="22" spans="1:129">
      <c r="A22" s="92"/>
      <c r="B22" s="322" t="s">
        <v>121</v>
      </c>
      <c r="C22" s="322"/>
      <c r="D22" s="322"/>
      <c r="E22" s="322"/>
      <c r="F22" s="322"/>
      <c r="G22" s="322"/>
      <c r="H22" s="322"/>
      <c r="I22" s="322"/>
      <c r="J22" s="322" t="e">
        <f>#REF!</f>
        <v>#REF!</v>
      </c>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323"/>
      <c r="AL22" s="323"/>
      <c r="AM22" s="323"/>
      <c r="AN22" s="323"/>
      <c r="AO22" s="119"/>
      <c r="AR22" s="117"/>
    </row>
    <row r="23" spans="1:129">
      <c r="A23" s="92"/>
      <c r="B23" s="322" t="s">
        <v>122</v>
      </c>
      <c r="C23" s="322"/>
      <c r="D23" s="322"/>
      <c r="E23" s="322"/>
      <c r="F23" s="322"/>
      <c r="G23" s="322"/>
      <c r="H23" s="322"/>
      <c r="I23" s="322"/>
      <c r="J23" s="322" t="e">
        <f>#REF!</f>
        <v>#REF!</v>
      </c>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119"/>
      <c r="AR23" s="117"/>
    </row>
    <row r="24" spans="1:129">
      <c r="A24" s="92"/>
      <c r="B24" s="322" t="s">
        <v>123</v>
      </c>
      <c r="C24" s="322"/>
      <c r="D24" s="322"/>
      <c r="E24" s="322"/>
      <c r="F24" s="322"/>
      <c r="G24" s="322"/>
      <c r="H24" s="322"/>
      <c r="I24" s="322"/>
      <c r="J24" s="322" t="e">
        <f>#REF!</f>
        <v>#REF!</v>
      </c>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119"/>
    </row>
    <row r="25" spans="1:129">
      <c r="A25" s="92"/>
      <c r="B25" s="322" t="s">
        <v>124</v>
      </c>
      <c r="C25" s="322"/>
      <c r="D25" s="322"/>
      <c r="E25" s="322"/>
      <c r="F25" s="322"/>
      <c r="G25" s="322"/>
      <c r="H25" s="322"/>
      <c r="I25" s="322"/>
      <c r="J25" s="322" t="e">
        <f>#REF!</f>
        <v>#REF!</v>
      </c>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119"/>
    </row>
    <row r="26" spans="1:129">
      <c r="A26" s="92"/>
      <c r="B26" s="322" t="s">
        <v>125</v>
      </c>
      <c r="C26" s="322"/>
      <c r="D26" s="322"/>
      <c r="E26" s="322"/>
      <c r="F26" s="322"/>
      <c r="G26" s="322"/>
      <c r="H26" s="322"/>
      <c r="I26" s="322"/>
      <c r="J26" s="322" t="e">
        <f>#REF!</f>
        <v>#REF!</v>
      </c>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20"/>
    </row>
    <row r="27" spans="1:129">
      <c r="A27" s="320"/>
      <c r="B27" s="320"/>
      <c r="C27" s="320"/>
      <c r="D27" s="320"/>
      <c r="E27" s="320"/>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93"/>
    </row>
    <row r="28" spans="1:129">
      <c r="A28" s="321"/>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1"/>
      <c r="AM28" s="321"/>
      <c r="AN28" s="321"/>
      <c r="AO28" s="93"/>
    </row>
    <row r="29" spans="1:129">
      <c r="A29" s="322" t="s">
        <v>127</v>
      </c>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91"/>
    </row>
    <row r="30" spans="1:129">
      <c r="A30" s="92"/>
      <c r="B30" s="322" t="s">
        <v>128</v>
      </c>
      <c r="C30" s="322"/>
      <c r="D30" s="322"/>
      <c r="E30" s="322"/>
      <c r="F30" s="322"/>
      <c r="G30" s="322"/>
      <c r="H30" s="322"/>
      <c r="I30" s="322"/>
      <c r="J30" s="322"/>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3"/>
      <c r="AM30" s="323"/>
      <c r="AN30" s="323"/>
      <c r="AO30" s="119"/>
    </row>
    <row r="31" spans="1:129">
      <c r="A31" s="92"/>
      <c r="B31" s="322" t="s">
        <v>129</v>
      </c>
      <c r="C31" s="322"/>
      <c r="D31" s="322"/>
      <c r="E31" s="322"/>
      <c r="F31" s="322"/>
      <c r="G31" s="322"/>
      <c r="H31" s="322"/>
      <c r="I31" s="322"/>
      <c r="J31" s="322" t="e">
        <f>#REF!</f>
        <v>#REF!</v>
      </c>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3"/>
      <c r="AN31" s="323"/>
      <c r="AO31" s="119"/>
    </row>
    <row r="32" spans="1:129">
      <c r="A32" s="92"/>
      <c r="B32" s="322" t="s">
        <v>130</v>
      </c>
      <c r="C32" s="322"/>
      <c r="D32" s="322"/>
      <c r="E32" s="322"/>
      <c r="F32" s="322"/>
      <c r="G32" s="322"/>
      <c r="H32" s="322"/>
      <c r="I32" s="322"/>
      <c r="J32" s="322" t="e">
        <f>#REF!</f>
        <v>#REF!</v>
      </c>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119"/>
    </row>
    <row r="33" spans="1:71">
      <c r="A33" s="92"/>
      <c r="B33" s="322" t="s">
        <v>131</v>
      </c>
      <c r="C33" s="322"/>
      <c r="D33" s="322"/>
      <c r="E33" s="322"/>
      <c r="F33" s="322"/>
      <c r="G33" s="322"/>
      <c r="H33" s="322"/>
      <c r="I33" s="322"/>
      <c r="J33" s="322" t="e">
        <f>#REF!</f>
        <v>#REF!</v>
      </c>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120"/>
    </row>
    <row r="34" spans="1:71">
      <c r="A34" s="320"/>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0"/>
      <c r="AM34" s="320"/>
      <c r="AN34" s="320"/>
      <c r="AO34" s="93"/>
    </row>
    <row r="35" spans="1:71">
      <c r="A35" s="321"/>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93"/>
    </row>
    <row r="36" spans="1:71">
      <c r="A36" s="322" t="s">
        <v>132</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91"/>
    </row>
    <row r="37" spans="1:71" ht="14">
      <c r="A37" s="92"/>
      <c r="B37" s="322" t="s">
        <v>133</v>
      </c>
      <c r="C37" s="322"/>
      <c r="D37" s="322"/>
      <c r="E37" s="322"/>
      <c r="F37" s="322"/>
      <c r="G37" s="322"/>
      <c r="H37" s="322"/>
      <c r="I37" s="322"/>
      <c r="J37" s="322"/>
      <c r="K37" s="47" t="s">
        <v>7</v>
      </c>
      <c r="L37" s="92" t="s">
        <v>134</v>
      </c>
      <c r="M37" s="92"/>
      <c r="N37" s="92"/>
      <c r="O37" s="92"/>
      <c r="P37" s="92"/>
      <c r="Q37" s="92"/>
      <c r="R37" s="92"/>
      <c r="S37" s="92"/>
      <c r="T37" s="93" t="s">
        <v>135</v>
      </c>
      <c r="U37" s="47" t="s">
        <v>7</v>
      </c>
      <c r="V37" s="92" t="s">
        <v>610</v>
      </c>
      <c r="W37" s="92"/>
      <c r="X37" s="92"/>
      <c r="Y37" s="92"/>
      <c r="Z37" s="92" t="s">
        <v>611</v>
      </c>
      <c r="AA37" s="92"/>
      <c r="AB37" s="47" t="s">
        <v>7</v>
      </c>
      <c r="AC37" s="92" t="s">
        <v>137</v>
      </c>
      <c r="AD37" s="92"/>
      <c r="AE37" s="92"/>
      <c r="AF37" s="92"/>
      <c r="AG37" s="92"/>
      <c r="AH37" s="92"/>
      <c r="AI37" s="92"/>
      <c r="AJ37" s="92"/>
      <c r="AK37" s="92"/>
      <c r="AL37" s="92"/>
      <c r="AM37" s="92"/>
      <c r="AN37" s="92"/>
      <c r="AO37" s="92"/>
      <c r="AS37" t="str">
        <f>IF(K37="☑","要是正","")</f>
        <v/>
      </c>
      <c r="BC37" t="str">
        <f>IF(U37="☑",V37,"")</f>
        <v/>
      </c>
      <c r="BJ37" t="str">
        <f>IF(AB37="☑",AC37,"")</f>
        <v/>
      </c>
      <c r="BS37" t="str">
        <f>IF(U37="☑",BC37,AS37&amp;BC37&amp;BJ37)</f>
        <v/>
      </c>
    </row>
    <row r="38" spans="1:71" ht="50.5" customHeight="1">
      <c r="A38" s="92"/>
      <c r="B38" s="322" t="s">
        <v>138</v>
      </c>
      <c r="C38" s="322"/>
      <c r="D38" s="322"/>
      <c r="E38" s="322"/>
      <c r="F38" s="322"/>
      <c r="G38" s="322"/>
      <c r="H38" s="322"/>
      <c r="I38" s="322"/>
      <c r="J38" s="322"/>
      <c r="K38" s="353"/>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c r="AO38" s="124"/>
      <c r="AS38" t="str">
        <f>IF(AND(K37="☑",U37="□"),K38,"")</f>
        <v/>
      </c>
      <c r="BC38" t="str">
        <f>IF(U37="☑",K38,"")</f>
        <v/>
      </c>
    </row>
    <row r="39" spans="1:71" ht="14">
      <c r="A39" s="92"/>
      <c r="B39" s="322" t="s">
        <v>139</v>
      </c>
      <c r="C39" s="322"/>
      <c r="D39" s="322"/>
      <c r="E39" s="322"/>
      <c r="F39" s="322"/>
      <c r="G39" s="322"/>
      <c r="H39" s="322"/>
      <c r="I39" s="322"/>
      <c r="J39" s="322"/>
      <c r="K39" s="48" t="s">
        <v>7</v>
      </c>
      <c r="L39" s="92" t="s">
        <v>140</v>
      </c>
      <c r="M39" s="126" t="s">
        <v>141</v>
      </c>
      <c r="N39" s="317" t="s">
        <v>99</v>
      </c>
      <c r="O39" s="317"/>
      <c r="P39" s="318"/>
      <c r="Q39" s="318"/>
      <c r="R39" s="79" t="s">
        <v>109</v>
      </c>
      <c r="S39" s="318"/>
      <c r="T39" s="318"/>
      <c r="U39" s="79" t="s">
        <v>609</v>
      </c>
      <c r="V39" s="79" t="s">
        <v>213</v>
      </c>
      <c r="W39" s="79"/>
      <c r="X39" s="79"/>
      <c r="Y39" s="79"/>
      <c r="Z39" s="79"/>
      <c r="AA39" s="92"/>
      <c r="AB39" s="48" t="s">
        <v>7</v>
      </c>
      <c r="AC39" s="92" t="s">
        <v>142</v>
      </c>
      <c r="AD39" s="92"/>
      <c r="AE39" s="92"/>
      <c r="AF39" s="92"/>
      <c r="AG39" s="92"/>
      <c r="AH39" s="92"/>
      <c r="AI39" s="92"/>
      <c r="AJ39" s="92"/>
      <c r="AK39" s="92"/>
      <c r="AL39" s="92"/>
      <c r="AM39" s="92"/>
      <c r="AN39" s="92"/>
      <c r="AO39" s="92"/>
      <c r="AS39" t="str">
        <f>IF(K39="☑",N39&amp;P39&amp;R39&amp;S39&amp;U39,AC39)</f>
        <v>無</v>
      </c>
    </row>
    <row r="40" spans="1:71">
      <c r="A40" s="92"/>
      <c r="B40" s="322" t="s">
        <v>143</v>
      </c>
      <c r="C40" s="322"/>
      <c r="D40" s="322"/>
      <c r="E40" s="322"/>
      <c r="F40" s="322"/>
      <c r="G40" s="322"/>
      <c r="H40" s="322"/>
      <c r="I40" s="322"/>
      <c r="J40" s="322"/>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127"/>
      <c r="AS40" t="str">
        <f>IF(K40&lt;&gt;"",K40,"")</f>
        <v/>
      </c>
    </row>
    <row r="41" spans="1:71">
      <c r="A41" s="320"/>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93"/>
    </row>
    <row r="42" spans="1:71" hidden="1" outlineLevel="1">
      <c r="A42" s="321"/>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93"/>
    </row>
    <row r="43" spans="1:71" hidden="1" outlineLevel="1">
      <c r="A43" s="92"/>
      <c r="B43" s="128" t="s">
        <v>3</v>
      </c>
      <c r="C43" s="129"/>
      <c r="D43" s="130"/>
      <c r="E43" s="129"/>
      <c r="F43" s="129"/>
      <c r="G43" s="129"/>
      <c r="H43" s="129"/>
      <c r="I43" s="129"/>
      <c r="J43" s="129"/>
      <c r="K43" s="131"/>
      <c r="L43" s="128" t="s">
        <v>4</v>
      </c>
      <c r="M43" s="129"/>
      <c r="N43" s="129"/>
      <c r="O43" s="129"/>
      <c r="P43" s="129"/>
      <c r="Q43" s="129"/>
      <c r="R43" s="129"/>
      <c r="S43" s="129"/>
      <c r="T43" s="129"/>
      <c r="U43" s="129"/>
      <c r="V43" s="129"/>
      <c r="W43" s="129"/>
      <c r="X43" s="129"/>
      <c r="Y43" s="129"/>
      <c r="Z43" s="129"/>
      <c r="AA43" s="129"/>
      <c r="AB43" s="129"/>
      <c r="AC43" s="129"/>
      <c r="AD43" s="129"/>
      <c r="AE43" s="131"/>
      <c r="AF43" s="128" t="s">
        <v>3</v>
      </c>
      <c r="AG43" s="129"/>
      <c r="AH43" s="129"/>
      <c r="AI43" s="129"/>
      <c r="AJ43" s="129"/>
      <c r="AK43" s="129"/>
      <c r="AL43" s="129"/>
      <c r="AM43" s="131"/>
      <c r="AN43" s="92"/>
      <c r="AO43" s="92"/>
      <c r="AP43" s="92"/>
    </row>
    <row r="44" spans="1:71" hidden="1" outlineLevel="1">
      <c r="B44" s="132"/>
      <c r="C44" s="133"/>
      <c r="E44" s="133"/>
      <c r="F44" s="133"/>
      <c r="G44" s="133"/>
      <c r="H44" s="133"/>
      <c r="I44" s="133"/>
      <c r="J44" s="133"/>
      <c r="K44" s="134"/>
      <c r="L44" s="135"/>
      <c r="M44" s="118"/>
      <c r="N44" s="118"/>
      <c r="O44" s="118"/>
      <c r="P44" s="118"/>
      <c r="Q44" s="118"/>
      <c r="R44" s="118"/>
      <c r="S44" s="118"/>
      <c r="T44" s="118"/>
      <c r="U44" s="118"/>
      <c r="V44" s="118"/>
      <c r="W44" s="118"/>
      <c r="X44" s="118"/>
      <c r="Y44" s="118"/>
      <c r="Z44" s="118"/>
      <c r="AA44" s="118"/>
      <c r="AB44" s="118"/>
      <c r="AC44" s="118"/>
      <c r="AD44" s="118"/>
      <c r="AE44" s="136"/>
      <c r="AF44" s="135"/>
      <c r="AG44" s="137"/>
      <c r="AH44" s="137"/>
      <c r="AI44" s="137"/>
      <c r="AJ44" s="137"/>
      <c r="AK44" s="137"/>
      <c r="AL44" s="137"/>
      <c r="AM44" s="138"/>
    </row>
    <row r="45" spans="1:71" ht="14" hidden="1" outlineLevel="1">
      <c r="B45" s="139" t="s">
        <v>99</v>
      </c>
      <c r="C45" s="140"/>
      <c r="D45" s="141">
        <f>IF(AT6&lt;&gt;"",AT6,"")</f>
        <v>8</v>
      </c>
      <c r="E45" s="140" t="s">
        <v>0</v>
      </c>
      <c r="F45" s="336" t="str">
        <f>IF(AV6&lt;&gt;"",AV6,"")</f>
        <v/>
      </c>
      <c r="G45" s="336"/>
      <c r="H45" s="140" t="s">
        <v>5</v>
      </c>
      <c r="I45" s="336" t="str">
        <f>IF(AX6&lt;&gt;"",AX6,"")</f>
        <v/>
      </c>
      <c r="J45" s="336"/>
      <c r="K45" s="142" t="s">
        <v>6</v>
      </c>
      <c r="L45" s="143"/>
      <c r="M45" s="93"/>
      <c r="N45" s="93"/>
      <c r="O45" s="93"/>
      <c r="P45" s="93"/>
      <c r="Q45" s="93"/>
      <c r="R45" s="93"/>
      <c r="S45" s="93"/>
      <c r="T45" s="93"/>
      <c r="U45" s="93"/>
      <c r="V45" s="93"/>
      <c r="W45" s="93"/>
      <c r="X45" s="93"/>
      <c r="Y45" s="93"/>
      <c r="Z45" s="93"/>
      <c r="AA45" s="93"/>
      <c r="AB45" s="93"/>
      <c r="AC45" s="93"/>
      <c r="AD45" s="93"/>
      <c r="AE45" s="144"/>
      <c r="AF45" s="143"/>
      <c r="AG45" s="328" t="str">
        <f>IF(BC6&lt;&gt;"","報告済","")</f>
        <v/>
      </c>
      <c r="AH45" s="329"/>
      <c r="AI45" s="329"/>
      <c r="AJ45" s="329"/>
      <c r="AK45" s="329"/>
      <c r="AL45" s="330"/>
      <c r="AM45" s="144"/>
    </row>
    <row r="46" spans="1:71" ht="14" hidden="1" outlineLevel="1">
      <c r="B46" s="145"/>
      <c r="C46" s="146"/>
      <c r="D46" s="147"/>
      <c r="E46" s="146"/>
      <c r="F46" s="146"/>
      <c r="G46" s="146"/>
      <c r="H46" s="146"/>
      <c r="I46" s="146"/>
      <c r="J46" s="146"/>
      <c r="K46" s="148"/>
      <c r="L46" s="333" t="str">
        <f>IF(AX8="有","要是正の項目について、改善（補修）等を行い、" &amp; CHAR(10) &amp; "改善（補修）等完了報告書を提出してください。","")</f>
        <v/>
      </c>
      <c r="M46" s="334"/>
      <c r="N46" s="334"/>
      <c r="O46" s="334"/>
      <c r="P46" s="334"/>
      <c r="Q46" s="334"/>
      <c r="R46" s="334"/>
      <c r="S46" s="334"/>
      <c r="T46" s="334"/>
      <c r="U46" s="334"/>
      <c r="V46" s="334"/>
      <c r="W46" s="334"/>
      <c r="X46" s="334"/>
      <c r="Y46" s="334"/>
      <c r="Z46" s="334"/>
      <c r="AA46" s="334"/>
      <c r="AB46" s="334"/>
      <c r="AC46" s="334"/>
      <c r="AD46" s="334"/>
      <c r="AE46" s="335"/>
      <c r="AF46" s="143"/>
      <c r="AG46" s="331"/>
      <c r="AH46" s="329"/>
      <c r="AI46" s="329"/>
      <c r="AJ46" s="329"/>
      <c r="AK46" s="329"/>
      <c r="AL46" s="330"/>
      <c r="AM46" s="144"/>
    </row>
    <row r="47" spans="1:71" ht="14" hidden="1" outlineLevel="1">
      <c r="B47" s="149"/>
      <c r="C47" s="150"/>
      <c r="D47" s="141"/>
      <c r="E47" s="150"/>
      <c r="F47" s="150"/>
      <c r="G47" s="150"/>
      <c r="H47" s="150"/>
      <c r="I47" s="150"/>
      <c r="J47" s="150"/>
      <c r="K47" s="151"/>
      <c r="L47" s="333"/>
      <c r="M47" s="334"/>
      <c r="N47" s="334"/>
      <c r="O47" s="334"/>
      <c r="P47" s="334"/>
      <c r="Q47" s="334"/>
      <c r="R47" s="334"/>
      <c r="S47" s="334"/>
      <c r="T47" s="334"/>
      <c r="U47" s="334"/>
      <c r="V47" s="334"/>
      <c r="W47" s="334"/>
      <c r="X47" s="334"/>
      <c r="Y47" s="334"/>
      <c r="Z47" s="334"/>
      <c r="AA47" s="334"/>
      <c r="AB47" s="334"/>
      <c r="AC47" s="334"/>
      <c r="AD47" s="334"/>
      <c r="AE47" s="335"/>
      <c r="AF47" s="143"/>
      <c r="AG47" s="328" t="str">
        <f>IF(BC6&lt;&gt;"",BC6,"")</f>
        <v/>
      </c>
      <c r="AH47" s="329"/>
      <c r="AI47" s="329"/>
      <c r="AJ47" s="329"/>
      <c r="AK47" s="329"/>
      <c r="AL47" s="330"/>
      <c r="AM47" s="144"/>
    </row>
    <row r="48" spans="1:71" ht="14" hidden="1" outlineLevel="1">
      <c r="B48" s="152"/>
      <c r="C48" s="140" t="s">
        <v>1</v>
      </c>
      <c r="D48" s="332" t="str">
        <f>BI6&amp;BJ6&amp;BK6&amp;BL6&amp;BM6</f>
        <v>R8--</v>
      </c>
      <c r="E48" s="332"/>
      <c r="F48" s="332"/>
      <c r="G48" s="332"/>
      <c r="H48" s="332"/>
      <c r="I48" s="332"/>
      <c r="J48" s="140" t="s">
        <v>2</v>
      </c>
      <c r="K48" s="142"/>
      <c r="L48" s="333"/>
      <c r="M48" s="334"/>
      <c r="N48" s="334"/>
      <c r="O48" s="334"/>
      <c r="P48" s="334"/>
      <c r="Q48" s="334"/>
      <c r="R48" s="334"/>
      <c r="S48" s="334"/>
      <c r="T48" s="334"/>
      <c r="U48" s="334"/>
      <c r="V48" s="334"/>
      <c r="W48" s="334"/>
      <c r="X48" s="334"/>
      <c r="Y48" s="334"/>
      <c r="Z48" s="334"/>
      <c r="AA48" s="334"/>
      <c r="AB48" s="334"/>
      <c r="AC48" s="334"/>
      <c r="AD48" s="334"/>
      <c r="AE48" s="335"/>
      <c r="AF48" s="143"/>
      <c r="AG48" s="331"/>
      <c r="AH48" s="329"/>
      <c r="AI48" s="329"/>
      <c r="AJ48" s="329"/>
      <c r="AK48" s="329"/>
      <c r="AL48" s="330"/>
      <c r="AM48" s="144"/>
    </row>
    <row r="49" spans="2:39" ht="14" hidden="1" outlineLevel="1">
      <c r="B49" s="145"/>
      <c r="C49" s="146"/>
      <c r="D49" s="147"/>
      <c r="E49" s="146"/>
      <c r="F49" s="146"/>
      <c r="G49" s="146"/>
      <c r="H49" s="146"/>
      <c r="I49" s="146"/>
      <c r="J49" s="146"/>
      <c r="K49" s="148"/>
      <c r="L49" s="333"/>
      <c r="M49" s="334"/>
      <c r="N49" s="334"/>
      <c r="O49" s="334"/>
      <c r="P49" s="334"/>
      <c r="Q49" s="334"/>
      <c r="R49" s="334"/>
      <c r="S49" s="334"/>
      <c r="T49" s="334"/>
      <c r="U49" s="334"/>
      <c r="V49" s="334"/>
      <c r="W49" s="334"/>
      <c r="X49" s="334"/>
      <c r="Y49" s="334"/>
      <c r="Z49" s="334"/>
      <c r="AA49" s="334"/>
      <c r="AB49" s="334"/>
      <c r="AC49" s="334"/>
      <c r="AD49" s="334"/>
      <c r="AE49" s="335"/>
      <c r="AF49" s="143"/>
      <c r="AG49" s="347" t="str">
        <f>IF(BC6&lt;&gt;"","千葉市"&amp; CHAR(10) &amp;"建築指導課","")</f>
        <v/>
      </c>
      <c r="AH49" s="348"/>
      <c r="AI49" s="348"/>
      <c r="AJ49" s="348"/>
      <c r="AK49" s="348"/>
      <c r="AL49" s="349"/>
      <c r="AM49" s="144"/>
    </row>
    <row r="50" spans="2:39" ht="14" hidden="1" outlineLevel="1">
      <c r="B50" s="153" t="s">
        <v>659</v>
      </c>
      <c r="C50" s="154"/>
      <c r="D50" s="141"/>
      <c r="E50" s="154"/>
      <c r="F50" s="154"/>
      <c r="G50" s="154"/>
      <c r="H50" s="154"/>
      <c r="I50" s="154"/>
      <c r="J50" s="154"/>
      <c r="K50" s="155"/>
      <c r="L50" s="143"/>
      <c r="M50" s="93"/>
      <c r="N50" s="93"/>
      <c r="O50" s="93"/>
      <c r="P50" s="93"/>
      <c r="Q50" s="93"/>
      <c r="R50" s="93"/>
      <c r="S50" s="93"/>
      <c r="T50" s="93"/>
      <c r="U50" s="93"/>
      <c r="V50" s="93"/>
      <c r="W50" s="93"/>
      <c r="X50" s="93"/>
      <c r="Y50" s="93"/>
      <c r="Z50" s="93"/>
      <c r="AA50" s="93"/>
      <c r="AB50" s="93"/>
      <c r="AC50" s="93"/>
      <c r="AD50" s="93"/>
      <c r="AE50" s="144"/>
      <c r="AF50" s="143"/>
      <c r="AG50" s="350"/>
      <c r="AH50" s="348"/>
      <c r="AI50" s="348"/>
      <c r="AJ50" s="348"/>
      <c r="AK50" s="348"/>
      <c r="AL50" s="349"/>
      <c r="AM50" s="144"/>
    </row>
    <row r="51" spans="2:39" hidden="1" outlineLevel="1">
      <c r="B51" s="156"/>
      <c r="C51" s="157"/>
      <c r="D51" s="158"/>
      <c r="E51" s="157"/>
      <c r="F51" s="157"/>
      <c r="G51" s="157"/>
      <c r="H51" s="157"/>
      <c r="I51" s="157"/>
      <c r="J51" s="157"/>
      <c r="K51" s="159"/>
      <c r="L51" s="160"/>
      <c r="M51" s="121"/>
      <c r="N51" s="121"/>
      <c r="O51" s="121"/>
      <c r="P51" s="121"/>
      <c r="Q51" s="121"/>
      <c r="R51" s="121"/>
      <c r="S51" s="121"/>
      <c r="T51" s="121"/>
      <c r="U51" s="121"/>
      <c r="V51" s="121"/>
      <c r="W51" s="121"/>
      <c r="X51" s="121"/>
      <c r="Y51" s="121"/>
      <c r="Z51" s="121"/>
      <c r="AA51" s="121"/>
      <c r="AB51" s="121"/>
      <c r="AC51" s="121"/>
      <c r="AD51" s="121"/>
      <c r="AE51" s="144"/>
      <c r="AF51" s="160"/>
      <c r="AG51" s="121"/>
      <c r="AH51" s="121"/>
      <c r="AI51" s="121"/>
      <c r="AJ51" s="121"/>
      <c r="AK51" s="121"/>
      <c r="AL51" s="121"/>
      <c r="AM51" s="161"/>
    </row>
    <row r="52" spans="2:39" collapsed="1"/>
  </sheetData>
  <sheetProtection algorithmName="SHA-512" hashValue="bTEIng93tTx1R9HjBRbFX7SI3AKqRMougcXCJHTP9ljeZNPXMY+sxgSjFZrPpnL+Q8SJIuInwp0pc1rrbVkv3g==" saltValue="RmgzKxuG+nhvwH/c3BJh/g==" spinCount="100000" sheet="1" selectLockedCells="1"/>
  <mergeCells count="75">
    <mergeCell ref="AQ10:BE19"/>
    <mergeCell ref="AG45:AL46"/>
    <mergeCell ref="AG49:AL50"/>
    <mergeCell ref="Z8:AN10"/>
    <mergeCell ref="B31:J31"/>
    <mergeCell ref="K31:AN31"/>
    <mergeCell ref="B32:J32"/>
    <mergeCell ref="K32:AN32"/>
    <mergeCell ref="B33:J33"/>
    <mergeCell ref="K33:AN33"/>
    <mergeCell ref="K26:AN26"/>
    <mergeCell ref="A42:AN42"/>
    <mergeCell ref="A36:AN36"/>
    <mergeCell ref="B37:J37"/>
    <mergeCell ref="B38:J38"/>
    <mergeCell ref="K38:AN38"/>
    <mergeCell ref="B39:J39"/>
    <mergeCell ref="B40:J40"/>
    <mergeCell ref="K40:AN40"/>
    <mergeCell ref="A41:AN41"/>
    <mergeCell ref="A35:AN35"/>
    <mergeCell ref="A27:AN27"/>
    <mergeCell ref="A28:AN28"/>
    <mergeCell ref="A29:AN29"/>
    <mergeCell ref="B30:J30"/>
    <mergeCell ref="K30:AN30"/>
    <mergeCell ref="A34:AN34"/>
    <mergeCell ref="AG47:AL48"/>
    <mergeCell ref="D48:I48"/>
    <mergeCell ref="L46:AE49"/>
    <mergeCell ref="U8:Y8"/>
    <mergeCell ref="B15:J15"/>
    <mergeCell ref="B16:J16"/>
    <mergeCell ref="F45:G45"/>
    <mergeCell ref="I45:J45"/>
    <mergeCell ref="K15:AN15"/>
    <mergeCell ref="U9:Y9"/>
    <mergeCell ref="U11:Y11"/>
    <mergeCell ref="Z11:AN11"/>
    <mergeCell ref="A12:AN12"/>
    <mergeCell ref="A13:AN13"/>
    <mergeCell ref="B14:J14"/>
    <mergeCell ref="A1:AN1"/>
    <mergeCell ref="A2:AN2"/>
    <mergeCell ref="A3:AN3"/>
    <mergeCell ref="A4:AN4"/>
    <mergeCell ref="A5:AN5"/>
    <mergeCell ref="A6:AN6"/>
    <mergeCell ref="AD7:AE7"/>
    <mergeCell ref="AF7:AG7"/>
    <mergeCell ref="AI7:AJ7"/>
    <mergeCell ref="AL7:AM7"/>
    <mergeCell ref="K14:AN14"/>
    <mergeCell ref="B23:J23"/>
    <mergeCell ref="K23:AN23"/>
    <mergeCell ref="K16:AN16"/>
    <mergeCell ref="B17:J17"/>
    <mergeCell ref="K17:AN17"/>
    <mergeCell ref="B18:J18"/>
    <mergeCell ref="BC6:BF6"/>
    <mergeCell ref="BC7:BF7"/>
    <mergeCell ref="N39:O39"/>
    <mergeCell ref="P39:Q39"/>
    <mergeCell ref="S39:T39"/>
    <mergeCell ref="K18:AN18"/>
    <mergeCell ref="A19:AN19"/>
    <mergeCell ref="A20:AN20"/>
    <mergeCell ref="A21:AN21"/>
    <mergeCell ref="B22:J22"/>
    <mergeCell ref="K22:AN22"/>
    <mergeCell ref="B24:J24"/>
    <mergeCell ref="K24:AN24"/>
    <mergeCell ref="B25:J25"/>
    <mergeCell ref="K25:AN25"/>
    <mergeCell ref="B26:J26"/>
  </mergeCells>
  <phoneticPr fontId="1"/>
  <dataValidations xWindow="770" yWindow="692" count="5">
    <dataValidation type="list" allowBlank="1" showInputMessage="1" showErrorMessage="1" sqref="K37 U37 AB37 K39 AB39" xr:uid="{44D0AC91-DDE9-4C8A-B306-89EB3AE5B6AF}">
      <formula1>ﾁｪｯｸﾎﾞｯｸｽ</formula1>
    </dataValidation>
    <dataValidation type="list" allowBlank="1" showInputMessage="1" showErrorMessage="1" sqref="AX8" xr:uid="{6FD9FED0-4247-4713-8C75-922ADFFB3373}">
      <formula1>"有,無,　,"</formula1>
    </dataValidation>
    <dataValidation type="list" allowBlank="1" showInputMessage="1" showErrorMessage="1" sqref="BK6" xr:uid="{2C3A1EFA-C636-46A1-9ECD-FC0E2F53DC6F}">
      <formula1>"中,花,稲,若,緑,美"</formula1>
    </dataValidation>
    <dataValidation type="list" allowBlank="1" showInputMessage="1" showErrorMessage="1" sqref="BI6" xr:uid="{51AB2B7D-E020-4EDD-A966-41BE3E7FF159}">
      <formula1>"R6,R7,R8,R9,R10"</formula1>
    </dataValidation>
    <dataValidation type="whole" allowBlank="1" showInputMessage="1" showErrorMessage="1" errorTitle="札幌市 建築安全推進課" error="左のセルで元号を選択し、和暦で入力してください。" sqref="P39:Q39 S39:T39" xr:uid="{5BC76B52-2384-428A-A4BD-66D9DC90B6B8}">
      <formula1>1</formula1>
      <formula2>64</formula2>
    </dataValidation>
  </dataValidations>
  <pageMargins left="0.7" right="0.7" top="0.75" bottom="0.75" header="0.3" footer="0.3"/>
  <pageSetup paperSize="9" scale="8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5B4F-7692-4D26-B741-89B92BE40863}">
  <dimension ref="A1:CB147"/>
  <sheetViews>
    <sheetView view="pageBreakPreview" topLeftCell="A19" zoomScale="70" zoomScaleNormal="100" zoomScaleSheetLayoutView="70" workbookViewId="0">
      <selection activeCell="K41" sqref="K41"/>
    </sheetView>
  </sheetViews>
  <sheetFormatPr defaultColWidth="2.6328125" defaultRowHeight="13" outlineLevelCol="1"/>
  <cols>
    <col min="44" max="44" width="8.36328125" hidden="1" customWidth="1" outlineLevel="1"/>
    <col min="45" max="62" width="2.6328125" hidden="1" customWidth="1" outlineLevel="1"/>
    <col min="63" max="63" width="3.90625" hidden="1" customWidth="1" outlineLevel="1"/>
    <col min="64" max="79" width="2.6328125" hidden="1" customWidth="1" outlineLevel="1"/>
    <col min="80" max="80" width="2.6328125" customWidth="1" collapsed="1"/>
    <col min="81" max="135" width="2.6328125" customWidth="1"/>
  </cols>
  <sheetData>
    <row r="1" spans="1:54">
      <c r="A1" s="356"/>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c r="AN1" s="356"/>
    </row>
    <row r="2" spans="1:54">
      <c r="A2" s="324" t="s">
        <v>144</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row>
    <row r="3" spans="1:54">
      <c r="A3" s="322" t="s">
        <v>145</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row>
    <row r="4" spans="1:54">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row>
    <row r="5" spans="1:54">
      <c r="A5" s="321"/>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row>
    <row r="6" spans="1:54">
      <c r="A6" s="322" t="s">
        <v>146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row>
    <row r="7" spans="1:54">
      <c r="A7" s="92"/>
      <c r="B7" s="92" t="s">
        <v>147</v>
      </c>
      <c r="C7" s="92"/>
      <c r="D7" s="92"/>
      <c r="E7" s="92"/>
      <c r="F7" s="92"/>
      <c r="G7" s="92"/>
      <c r="H7" s="92"/>
      <c r="I7" s="92"/>
      <c r="J7" s="92"/>
      <c r="K7" s="92"/>
      <c r="L7" s="92" t="s">
        <v>148</v>
      </c>
      <c r="M7" s="93"/>
      <c r="N7" s="325"/>
      <c r="O7" s="325"/>
      <c r="P7" s="325"/>
      <c r="Q7" s="93" t="s">
        <v>82</v>
      </c>
      <c r="R7" s="92"/>
      <c r="S7" s="92" t="s">
        <v>149</v>
      </c>
      <c r="T7" s="93"/>
      <c r="U7" s="325"/>
      <c r="V7" s="325"/>
      <c r="W7" s="325"/>
      <c r="X7" s="93" t="s">
        <v>82</v>
      </c>
      <c r="Y7" s="92"/>
      <c r="Z7" s="92"/>
      <c r="AA7" s="92"/>
      <c r="AB7" s="92"/>
      <c r="AC7" s="92"/>
      <c r="AD7" s="92"/>
      <c r="AE7" s="92"/>
      <c r="AF7" s="92"/>
      <c r="AG7" s="92"/>
      <c r="AH7" s="92"/>
      <c r="AI7" s="92"/>
      <c r="AJ7" s="92"/>
      <c r="AK7" s="92"/>
      <c r="AL7" s="92"/>
      <c r="AM7" s="92"/>
      <c r="AN7" s="92"/>
      <c r="AR7" t="str">
        <f>L7&amp;N7&amp;Q7&amp;"　"&amp;S7&amp;U7&amp;X7</f>
        <v>地上階　地下階</v>
      </c>
    </row>
    <row r="8" spans="1:54">
      <c r="A8" s="92"/>
      <c r="B8" s="92" t="s">
        <v>150</v>
      </c>
      <c r="C8" s="92"/>
      <c r="D8" s="92"/>
      <c r="E8" s="92"/>
      <c r="F8" s="92"/>
      <c r="G8" s="92"/>
      <c r="H8" s="92"/>
      <c r="I8" s="92"/>
      <c r="J8" s="92"/>
      <c r="K8" s="92"/>
      <c r="L8" s="357"/>
      <c r="M8" s="357"/>
      <c r="N8" s="357"/>
      <c r="O8" s="357"/>
      <c r="P8" s="357"/>
      <c r="Q8" s="93" t="s">
        <v>151</v>
      </c>
      <c r="R8" s="92"/>
      <c r="S8" s="92"/>
      <c r="T8" s="92"/>
      <c r="U8" s="92"/>
      <c r="V8" s="92"/>
      <c r="W8" s="92"/>
      <c r="X8" s="92"/>
      <c r="Y8" s="92"/>
      <c r="Z8" s="92"/>
      <c r="AA8" s="92"/>
      <c r="AB8" s="92"/>
      <c r="AC8" s="92"/>
      <c r="AD8" s="92"/>
      <c r="AE8" s="92"/>
      <c r="AF8" s="92"/>
      <c r="AG8" s="92"/>
      <c r="AH8" s="92"/>
      <c r="AI8" s="92"/>
      <c r="AJ8" s="92"/>
      <c r="AK8" s="92"/>
      <c r="AL8" s="92"/>
      <c r="AM8" s="92"/>
      <c r="AN8" s="92"/>
      <c r="AR8" t="str">
        <f>L8&amp;Q8</f>
        <v>㎡</v>
      </c>
    </row>
    <row r="9" spans="1:54">
      <c r="A9" s="92"/>
      <c r="B9" s="92" t="s">
        <v>152</v>
      </c>
      <c r="C9" s="92"/>
      <c r="D9" s="92"/>
      <c r="E9" s="92"/>
      <c r="F9" s="92"/>
      <c r="G9" s="92"/>
      <c r="H9" s="92"/>
      <c r="I9" s="92"/>
      <c r="J9" s="92"/>
      <c r="K9" s="92"/>
      <c r="L9" s="357"/>
      <c r="M9" s="357"/>
      <c r="N9" s="357"/>
      <c r="O9" s="357"/>
      <c r="P9" s="357"/>
      <c r="Q9" s="93" t="s">
        <v>151</v>
      </c>
      <c r="R9" s="92"/>
      <c r="S9" s="92"/>
      <c r="T9" s="92"/>
      <c r="U9" s="92"/>
      <c r="V9" s="92"/>
      <c r="W9" s="92"/>
      <c r="X9" s="92"/>
      <c r="Y9" s="92"/>
      <c r="Z9" s="92"/>
      <c r="AA9" s="92"/>
      <c r="AB9" s="92"/>
      <c r="AC9" s="92"/>
      <c r="AD9" s="92"/>
      <c r="AE9" s="92"/>
      <c r="AF9" s="92"/>
      <c r="AG9" s="92"/>
      <c r="AH9" s="92"/>
      <c r="AI9" s="92"/>
      <c r="AJ9" s="92"/>
      <c r="AK9" s="92"/>
      <c r="AL9" s="92"/>
      <c r="AM9" s="92"/>
      <c r="AN9" s="92"/>
      <c r="AR9" t="str">
        <f>L9&amp;Q9</f>
        <v>㎡</v>
      </c>
    </row>
    <row r="10" spans="1:54" ht="14">
      <c r="A10" s="92"/>
      <c r="B10" s="92" t="s">
        <v>153</v>
      </c>
      <c r="C10" s="92"/>
      <c r="D10" s="92"/>
      <c r="E10" s="92"/>
      <c r="F10" s="92"/>
      <c r="G10" s="92"/>
      <c r="H10" s="92"/>
      <c r="I10" s="92"/>
      <c r="J10" s="92"/>
      <c r="K10" s="92"/>
      <c r="L10" s="162" t="s">
        <v>38</v>
      </c>
      <c r="M10" s="92" t="s">
        <v>154</v>
      </c>
      <c r="N10" s="92"/>
      <c r="O10" s="92"/>
      <c r="P10" s="92"/>
      <c r="Q10" s="92"/>
      <c r="R10" s="92"/>
      <c r="S10" s="92"/>
      <c r="T10" s="92"/>
      <c r="U10" s="48" t="s">
        <v>7</v>
      </c>
      <c r="V10" s="92" t="s">
        <v>155</v>
      </c>
      <c r="W10" s="92"/>
      <c r="X10" s="92"/>
      <c r="Y10" s="92"/>
      <c r="Z10" s="92"/>
      <c r="AA10" s="92"/>
      <c r="AB10" s="92"/>
      <c r="AC10" s="92"/>
      <c r="AD10" s="48" t="s">
        <v>7</v>
      </c>
      <c r="AE10" s="92" t="s">
        <v>156</v>
      </c>
      <c r="AF10" s="92"/>
      <c r="AG10" s="92"/>
      <c r="AH10" s="92"/>
      <c r="AI10" s="92"/>
      <c r="AJ10" s="92"/>
      <c r="AK10" s="92"/>
      <c r="AL10" s="92"/>
      <c r="AM10" s="92"/>
      <c r="AN10" s="92"/>
      <c r="AR10" t="str">
        <f>IF(U10="☑","排","")</f>
        <v/>
      </c>
      <c r="AS10" t="str">
        <f>IF(AD10="☑","非","")</f>
        <v/>
      </c>
    </row>
    <row r="11" spans="1:54" ht="14">
      <c r="A11" s="92"/>
      <c r="B11" s="92"/>
      <c r="C11" s="92"/>
      <c r="D11" s="92"/>
      <c r="E11" s="92"/>
      <c r="F11" s="92"/>
      <c r="G11" s="92"/>
      <c r="H11" s="92"/>
      <c r="I11" s="92"/>
      <c r="J11" s="92"/>
      <c r="K11" s="92"/>
      <c r="L11" s="162" t="s">
        <v>7</v>
      </c>
      <c r="M11" s="92" t="s">
        <v>842</v>
      </c>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row>
    <row r="12" spans="1:54">
      <c r="A12" s="320"/>
      <c r="B12" s="320"/>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row>
    <row r="13" spans="1:54">
      <c r="A13" s="321"/>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row>
    <row r="14" spans="1:54">
      <c r="A14" s="322" t="s">
        <v>157</v>
      </c>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row>
    <row r="15" spans="1:54">
      <c r="A15" s="92"/>
      <c r="B15" s="92" t="s">
        <v>158</v>
      </c>
      <c r="C15" s="92"/>
      <c r="D15" s="92"/>
      <c r="E15" s="92"/>
      <c r="F15" s="92"/>
      <c r="G15" s="92"/>
      <c r="H15" s="92"/>
      <c r="I15" s="92"/>
      <c r="J15" s="92"/>
      <c r="K15" s="92"/>
      <c r="L15" s="92"/>
      <c r="M15" s="92"/>
      <c r="N15" s="92"/>
      <c r="O15" s="92"/>
      <c r="P15" s="92"/>
      <c r="Q15" s="92"/>
      <c r="R15" s="92"/>
      <c r="S15" s="92"/>
      <c r="T15" s="92"/>
      <c r="U15" s="92"/>
      <c r="V15" s="355"/>
      <c r="W15" s="355"/>
      <c r="X15" s="355"/>
      <c r="Y15" s="355"/>
      <c r="Z15" s="355"/>
      <c r="AA15" s="355"/>
      <c r="AB15" s="355"/>
      <c r="AC15" s="355"/>
      <c r="AD15" s="355"/>
      <c r="AE15" s="355"/>
      <c r="AF15" s="355"/>
      <c r="AG15" s="93" t="s">
        <v>159</v>
      </c>
      <c r="AH15" s="354"/>
      <c r="AI15" s="354"/>
      <c r="AJ15" s="354"/>
      <c r="AK15" s="354"/>
      <c r="AL15" s="354"/>
      <c r="AM15" s="354"/>
      <c r="AN15" s="92" t="s">
        <v>160</v>
      </c>
    </row>
    <row r="16" spans="1:54" ht="14">
      <c r="A16" s="92"/>
      <c r="B16" s="92" t="s">
        <v>161</v>
      </c>
      <c r="C16" s="92"/>
      <c r="D16" s="92"/>
      <c r="E16" s="92"/>
      <c r="F16" s="92"/>
      <c r="G16" s="92"/>
      <c r="H16" s="92"/>
      <c r="I16" s="92"/>
      <c r="J16" s="92"/>
      <c r="K16" s="92"/>
      <c r="L16" s="48" t="s">
        <v>7</v>
      </c>
      <c r="M16" s="92" t="s">
        <v>834</v>
      </c>
      <c r="N16" s="92"/>
      <c r="O16" s="92"/>
      <c r="P16" s="92"/>
      <c r="Q16" s="92"/>
      <c r="R16" s="48" t="s">
        <v>7</v>
      </c>
      <c r="S16" s="92" t="s">
        <v>163</v>
      </c>
      <c r="T16" s="92"/>
      <c r="U16" s="92"/>
      <c r="V16" s="92"/>
      <c r="W16" s="92"/>
      <c r="X16" s="92"/>
      <c r="Y16" s="92"/>
      <c r="Z16" s="93" t="s">
        <v>141</v>
      </c>
      <c r="AA16" s="325"/>
      <c r="AB16" s="325"/>
      <c r="AC16" s="325"/>
      <c r="AD16" s="325"/>
      <c r="AE16" s="325"/>
      <c r="AF16" s="325"/>
      <c r="AG16" s="325"/>
      <c r="AH16" s="325"/>
      <c r="AI16" s="325"/>
      <c r="AJ16" s="325"/>
      <c r="AK16" s="325"/>
      <c r="AL16" s="325"/>
      <c r="AM16" s="325"/>
      <c r="AN16" s="93" t="s">
        <v>102</v>
      </c>
      <c r="AR16" t="str">
        <f>IF(L16="☑",M16,"")</f>
        <v/>
      </c>
      <c r="AU16" t="str">
        <f>IF(R16="☑",AA16,"")</f>
        <v/>
      </c>
      <c r="BB16" t="str">
        <f>AR16&amp;AU16</f>
        <v/>
      </c>
    </row>
    <row r="17" spans="1:63">
      <c r="A17" s="92"/>
      <c r="B17" s="92" t="s">
        <v>164</v>
      </c>
      <c r="C17" s="92"/>
      <c r="D17" s="92"/>
      <c r="E17" s="92"/>
      <c r="F17" s="92"/>
      <c r="G17" s="92"/>
      <c r="H17" s="92"/>
      <c r="I17" s="92"/>
      <c r="J17" s="92"/>
      <c r="K17" s="92"/>
      <c r="L17" s="92"/>
      <c r="M17" s="92"/>
      <c r="N17" s="92"/>
      <c r="O17" s="92"/>
      <c r="P17" s="92"/>
      <c r="Q17" s="92"/>
      <c r="R17" s="92"/>
      <c r="S17" s="92"/>
      <c r="T17" s="92"/>
      <c r="U17" s="92"/>
      <c r="V17" s="355"/>
      <c r="W17" s="355"/>
      <c r="X17" s="355"/>
      <c r="Y17" s="355"/>
      <c r="Z17" s="355"/>
      <c r="AA17" s="355"/>
      <c r="AB17" s="355"/>
      <c r="AC17" s="355"/>
      <c r="AD17" s="355"/>
      <c r="AE17" s="355"/>
      <c r="AF17" s="355"/>
      <c r="AG17" s="93" t="s">
        <v>159</v>
      </c>
      <c r="AH17" s="354"/>
      <c r="AI17" s="354"/>
      <c r="AJ17" s="354"/>
      <c r="AK17" s="354"/>
      <c r="AL17" s="354"/>
      <c r="AM17" s="354"/>
      <c r="AN17" s="92" t="s">
        <v>160</v>
      </c>
    </row>
    <row r="18" spans="1:63" ht="14">
      <c r="A18" s="92"/>
      <c r="B18" s="92" t="s">
        <v>165</v>
      </c>
      <c r="C18" s="92"/>
      <c r="D18" s="92"/>
      <c r="E18" s="92"/>
      <c r="F18" s="92"/>
      <c r="G18" s="92"/>
      <c r="H18" s="92"/>
      <c r="I18" s="92"/>
      <c r="J18" s="92"/>
      <c r="K18" s="92"/>
      <c r="L18" s="48" t="s">
        <v>7</v>
      </c>
      <c r="M18" s="92" t="s">
        <v>834</v>
      </c>
      <c r="N18" s="92"/>
      <c r="O18" s="92"/>
      <c r="P18" s="92"/>
      <c r="Q18" s="92"/>
      <c r="R18" s="48" t="s">
        <v>7</v>
      </c>
      <c r="S18" s="92" t="s">
        <v>163</v>
      </c>
      <c r="T18" s="92"/>
      <c r="U18" s="92"/>
      <c r="V18" s="92"/>
      <c r="W18" s="92"/>
      <c r="X18" s="92"/>
      <c r="Y18" s="92"/>
      <c r="Z18" s="92" t="s">
        <v>141</v>
      </c>
      <c r="AA18" s="325"/>
      <c r="AB18" s="325"/>
      <c r="AC18" s="325"/>
      <c r="AD18" s="325"/>
      <c r="AE18" s="325"/>
      <c r="AF18" s="325"/>
      <c r="AG18" s="325"/>
      <c r="AH18" s="325"/>
      <c r="AI18" s="325"/>
      <c r="AJ18" s="325"/>
      <c r="AK18" s="325"/>
      <c r="AL18" s="325"/>
      <c r="AM18" s="325"/>
      <c r="AN18" s="92" t="s">
        <v>102</v>
      </c>
      <c r="AR18" t="str">
        <f>IF(L18="☑",M18,"")</f>
        <v/>
      </c>
      <c r="AU18" t="str">
        <f>IF(R18="☑",AA18,"")</f>
        <v/>
      </c>
      <c r="BB18" t="str">
        <f t="shared" ref="BB18" si="0">AR18&amp;AU18</f>
        <v/>
      </c>
    </row>
    <row r="19" spans="1:63">
      <c r="A19" s="320"/>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row>
    <row r="20" spans="1:63">
      <c r="A20" s="321"/>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row>
    <row r="21" spans="1:63">
      <c r="A21" s="322" t="s">
        <v>166</v>
      </c>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row>
    <row r="22" spans="1:63">
      <c r="A22" s="92"/>
      <c r="B22" s="92" t="s">
        <v>167</v>
      </c>
      <c r="C22" s="92"/>
      <c r="D22" s="92"/>
      <c r="E22" s="92"/>
      <c r="F22" s="92"/>
      <c r="G22" s="92"/>
      <c r="H22" s="92"/>
      <c r="I22" s="92"/>
      <c r="J22" s="92"/>
      <c r="K22" s="92"/>
      <c r="L22" s="92"/>
      <c r="M22" s="92"/>
      <c r="N22" s="92"/>
      <c r="O22" s="92"/>
      <c r="P22" s="92"/>
      <c r="Q22" s="92"/>
      <c r="R22" s="92"/>
      <c r="S22" s="355"/>
      <c r="T22" s="355"/>
      <c r="U22" s="355"/>
      <c r="V22" s="355"/>
      <c r="W22" s="355"/>
      <c r="X22" s="355"/>
      <c r="Y22" s="355"/>
      <c r="Z22" s="355"/>
      <c r="AA22" s="355"/>
      <c r="AB22" s="355"/>
      <c r="AC22" s="355"/>
      <c r="AD22" s="358" t="s">
        <v>835</v>
      </c>
      <c r="AE22" s="358"/>
      <c r="AF22" s="92"/>
      <c r="AG22" s="92"/>
      <c r="AH22" s="92"/>
      <c r="AI22" s="92"/>
      <c r="AJ22" s="92"/>
      <c r="AK22" s="92"/>
      <c r="AL22" s="92"/>
      <c r="AM22" s="92"/>
      <c r="AN22" s="92"/>
      <c r="AR22" s="367">
        <f>S22</f>
        <v>0</v>
      </c>
      <c r="AS22" s="367"/>
      <c r="AT22" s="367"/>
      <c r="AU22" s="367"/>
      <c r="AV22" s="367" t="str">
        <f>IF(AF22="☑",AG22,"")</f>
        <v/>
      </c>
      <c r="AW22" s="367"/>
      <c r="AX22" s="367"/>
      <c r="AY22" s="367"/>
      <c r="AZ22" s="368" t="str">
        <f>IF(AK22="☑",AL22,"")</f>
        <v/>
      </c>
      <c r="BA22" s="368"/>
      <c r="BB22" s="368"/>
      <c r="BC22" s="368"/>
      <c r="BI22" s="367" t="str">
        <f>IF(O22="☑",U22,AV22&amp;AZ22)</f>
        <v/>
      </c>
      <c r="BJ22" s="367"/>
      <c r="BK22" s="367"/>
    </row>
    <row r="23" spans="1:63" ht="14">
      <c r="A23" s="92"/>
      <c r="B23" s="92" t="s">
        <v>168</v>
      </c>
      <c r="C23" s="92"/>
      <c r="D23" s="92"/>
      <c r="E23" s="92"/>
      <c r="F23" s="92"/>
      <c r="G23" s="92"/>
      <c r="H23" s="92"/>
      <c r="I23" s="92"/>
      <c r="J23" s="92"/>
      <c r="K23" s="92"/>
      <c r="L23" s="92"/>
      <c r="M23" s="92"/>
      <c r="N23" s="92"/>
      <c r="O23" s="48" t="s">
        <v>7</v>
      </c>
      <c r="P23" s="92" t="s">
        <v>169</v>
      </c>
      <c r="Q23" s="92"/>
      <c r="R23" s="93" t="s">
        <v>141</v>
      </c>
      <c r="S23" s="355"/>
      <c r="T23" s="355"/>
      <c r="U23" s="355"/>
      <c r="V23" s="355"/>
      <c r="W23" s="355"/>
      <c r="X23" s="355"/>
      <c r="Y23" s="355"/>
      <c r="Z23" s="355"/>
      <c r="AA23" s="355"/>
      <c r="AB23" s="355"/>
      <c r="AC23" s="355"/>
      <c r="AD23" s="358" t="s">
        <v>836</v>
      </c>
      <c r="AE23" s="358"/>
      <c r="AF23" s="92"/>
      <c r="AG23" s="48" t="s">
        <v>7</v>
      </c>
      <c r="AH23" s="92" t="s">
        <v>170</v>
      </c>
      <c r="AI23" s="92"/>
      <c r="AJ23" s="92"/>
      <c r="AK23" s="92"/>
      <c r="AL23" s="92"/>
      <c r="AM23" s="92"/>
      <c r="AN23" s="92"/>
      <c r="AR23" s="367" t="str">
        <f>IF(O23="☑",S23,"")</f>
        <v/>
      </c>
      <c r="AS23" s="367"/>
      <c r="AT23" s="367"/>
      <c r="AU23" s="367"/>
      <c r="AV23" s="367" t="str">
        <f>IF(AG23="☑",AH23,"")</f>
        <v/>
      </c>
      <c r="AW23" s="367"/>
      <c r="AX23" s="367"/>
      <c r="AY23" s="367"/>
      <c r="AZ23" s="368"/>
      <c r="BA23" s="368"/>
      <c r="BB23" s="368"/>
      <c r="BC23" s="368"/>
      <c r="BI23" s="367" t="str">
        <f>IF(O23="☑",S23,AV23)</f>
        <v/>
      </c>
      <c r="BJ23" s="367"/>
      <c r="BK23" s="367"/>
    </row>
    <row r="24" spans="1:63">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row>
    <row r="25" spans="1:63" ht="14">
      <c r="A25" s="92"/>
      <c r="B25" s="92" t="s">
        <v>171</v>
      </c>
      <c r="C25" s="92"/>
      <c r="D25" s="92"/>
      <c r="E25" s="92"/>
      <c r="F25" s="92"/>
      <c r="G25" s="92"/>
      <c r="H25" s="92"/>
      <c r="I25" s="92"/>
      <c r="J25" s="92"/>
      <c r="K25" s="92"/>
      <c r="L25" s="92"/>
      <c r="M25" s="92"/>
      <c r="N25" s="92"/>
      <c r="O25" s="92"/>
      <c r="P25" s="92"/>
      <c r="Q25" s="92"/>
      <c r="R25" s="92"/>
      <c r="S25" s="92"/>
      <c r="T25" s="92"/>
      <c r="U25" s="92"/>
      <c r="V25" s="48" t="s">
        <v>7</v>
      </c>
      <c r="W25" s="92" t="s">
        <v>140</v>
      </c>
      <c r="X25" s="92"/>
      <c r="Y25" s="93"/>
      <c r="Z25" s="92"/>
      <c r="AA25" s="92"/>
      <c r="AB25" s="92"/>
      <c r="AC25" s="92"/>
      <c r="AD25" s="92"/>
      <c r="AE25" s="92"/>
      <c r="AF25" s="92"/>
      <c r="AG25" s="48" t="s">
        <v>7</v>
      </c>
      <c r="AH25" s="92" t="s">
        <v>142</v>
      </c>
      <c r="AI25" s="92"/>
      <c r="AJ25" s="92"/>
      <c r="AK25" s="92"/>
      <c r="AL25" s="92"/>
      <c r="AM25" s="92"/>
      <c r="AN25" s="92"/>
      <c r="AR25" t="str">
        <f>IF(V25="☑",W25,AH25)</f>
        <v>無</v>
      </c>
    </row>
    <row r="26" spans="1:63">
      <c r="A26" s="320"/>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row>
    <row r="27" spans="1:63">
      <c r="A27" s="321"/>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1"/>
      <c r="AM27" s="321"/>
      <c r="AN27" s="321"/>
    </row>
    <row r="28" spans="1:63">
      <c r="A28" s="356"/>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row>
    <row r="29" spans="1:63">
      <c r="A29" s="322" t="s">
        <v>678</v>
      </c>
      <c r="B29" s="322"/>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row>
    <row r="30" spans="1:63">
      <c r="A30" s="322" t="s">
        <v>172</v>
      </c>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322"/>
      <c r="AL30" s="322"/>
      <c r="AM30" s="322"/>
      <c r="AN30" s="322"/>
    </row>
    <row r="31" spans="1:63" ht="14">
      <c r="A31" s="92"/>
      <c r="B31" s="92" t="s">
        <v>173</v>
      </c>
      <c r="C31" s="92"/>
      <c r="D31" s="92"/>
      <c r="E31" s="92"/>
      <c r="F31" s="92"/>
      <c r="G31" s="92"/>
      <c r="H31" s="92"/>
      <c r="I31" s="92"/>
      <c r="J31" s="92"/>
      <c r="K31" s="48" t="s">
        <v>7</v>
      </c>
      <c r="L31" s="93" t="s">
        <v>141</v>
      </c>
      <c r="M31" s="359"/>
      <c r="N31" s="359"/>
      <c r="O31" s="92" t="s">
        <v>174</v>
      </c>
      <c r="P31" s="92"/>
      <c r="Q31" s="92"/>
      <c r="R31" s="92"/>
      <c r="S31" s="92"/>
      <c r="T31" s="92"/>
      <c r="U31" s="93" t="s">
        <v>141</v>
      </c>
      <c r="V31" s="325"/>
      <c r="W31" s="325"/>
      <c r="X31" s="325"/>
      <c r="Y31" s="325"/>
      <c r="Z31" s="325"/>
      <c r="AA31" s="92" t="s">
        <v>175</v>
      </c>
      <c r="AB31" s="92"/>
      <c r="AC31" s="92"/>
      <c r="AD31" s="92"/>
      <c r="AE31" s="92"/>
      <c r="AF31" s="93" t="s">
        <v>176</v>
      </c>
      <c r="AG31" s="325"/>
      <c r="AH31" s="325"/>
      <c r="AI31" s="325"/>
      <c r="AJ31" s="325"/>
      <c r="AK31" s="325"/>
      <c r="AL31" s="93" t="s">
        <v>160</v>
      </c>
      <c r="AM31" s="92"/>
      <c r="AN31" s="92"/>
      <c r="AR31" t="str">
        <f>IF(K31="☑",M31&amp;"建築士"&amp;"　"&amp;V31&amp;"登録"&amp;"　"&amp;AF31&amp;AG31&amp;AL31,"")</f>
        <v/>
      </c>
      <c r="BF31" t="str">
        <f>_xlfn.TEXTJOIN(CHAR(10),,AR31,AR32)</f>
        <v/>
      </c>
    </row>
    <row r="32" spans="1:63" ht="14">
      <c r="A32" s="92"/>
      <c r="B32" s="92"/>
      <c r="C32" s="92"/>
      <c r="D32" s="92"/>
      <c r="E32" s="92"/>
      <c r="F32" s="92"/>
      <c r="G32" s="92"/>
      <c r="H32" s="92"/>
      <c r="I32" s="92"/>
      <c r="J32" s="92"/>
      <c r="K32" s="48" t="s">
        <v>7</v>
      </c>
      <c r="L32" s="92" t="s">
        <v>177</v>
      </c>
      <c r="M32" s="92"/>
      <c r="N32" s="92"/>
      <c r="O32" s="92"/>
      <c r="P32" s="92"/>
      <c r="Q32" s="92"/>
      <c r="R32" s="92"/>
      <c r="S32" s="92"/>
      <c r="T32" s="92"/>
      <c r="U32" s="92"/>
      <c r="V32" s="92"/>
      <c r="W32" s="92"/>
      <c r="X32" s="92"/>
      <c r="Y32" s="92"/>
      <c r="Z32" s="92"/>
      <c r="AA32" s="92"/>
      <c r="AB32" s="92"/>
      <c r="AC32" s="92"/>
      <c r="AD32" s="92"/>
      <c r="AE32" s="92"/>
      <c r="AF32" s="93" t="s">
        <v>159</v>
      </c>
      <c r="AG32" s="325"/>
      <c r="AH32" s="325"/>
      <c r="AI32" s="325"/>
      <c r="AJ32" s="325"/>
      <c r="AK32" s="325"/>
      <c r="AL32" s="93" t="s">
        <v>160</v>
      </c>
      <c r="AM32" s="92"/>
      <c r="AN32" s="92"/>
      <c r="AR32" t="str">
        <f>IF(K32="☑",L32&amp;"　"&amp;AF32&amp;AG32&amp;AL32,"")</f>
        <v/>
      </c>
    </row>
    <row r="33" spans="1:58">
      <c r="A33" s="92"/>
      <c r="B33" s="92" t="s">
        <v>178</v>
      </c>
      <c r="C33" s="92"/>
      <c r="D33" s="92"/>
      <c r="E33" s="92"/>
      <c r="F33" s="92"/>
      <c r="G33" s="92"/>
      <c r="H33" s="92"/>
      <c r="I33" s="92"/>
      <c r="J33" s="92"/>
      <c r="K33" s="92"/>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row>
    <row r="34" spans="1:58">
      <c r="A34" s="92"/>
      <c r="B34" s="92" t="s">
        <v>179</v>
      </c>
      <c r="C34" s="92"/>
      <c r="D34" s="92"/>
      <c r="E34" s="92"/>
      <c r="F34" s="92"/>
      <c r="G34" s="92"/>
      <c r="H34" s="92"/>
      <c r="I34" s="92"/>
      <c r="J34" s="92"/>
      <c r="K34" s="92"/>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row>
    <row r="35" spans="1:58">
      <c r="A35" s="92"/>
      <c r="B35" s="92" t="s">
        <v>180</v>
      </c>
      <c r="C35" s="92"/>
      <c r="D35" s="92"/>
      <c r="E35" s="92"/>
      <c r="F35" s="92"/>
      <c r="G35" s="92"/>
      <c r="H35" s="92"/>
      <c r="I35" s="92"/>
      <c r="J35" s="92"/>
      <c r="K35" s="92"/>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row>
    <row r="36" spans="1:58">
      <c r="A36" s="92"/>
      <c r="B36" s="92"/>
      <c r="C36" s="92"/>
      <c r="D36" s="92"/>
      <c r="E36" s="92"/>
      <c r="F36" s="92"/>
      <c r="G36" s="92"/>
      <c r="H36" s="92"/>
      <c r="I36" s="92"/>
      <c r="J36" s="92"/>
      <c r="K36" s="92"/>
      <c r="L36" s="93" t="s">
        <v>141</v>
      </c>
      <c r="M36" s="359"/>
      <c r="N36" s="359"/>
      <c r="O36" s="92" t="s">
        <v>181</v>
      </c>
      <c r="P36" s="92"/>
      <c r="Q36" s="92"/>
      <c r="R36" s="92"/>
      <c r="S36" s="92"/>
      <c r="T36" s="92"/>
      <c r="U36" s="93" t="s">
        <v>141</v>
      </c>
      <c r="V36" s="325"/>
      <c r="W36" s="325"/>
      <c r="X36" s="325"/>
      <c r="Y36" s="325"/>
      <c r="Z36" s="325"/>
      <c r="AA36" s="92" t="s">
        <v>182</v>
      </c>
      <c r="AB36" s="92"/>
      <c r="AC36" s="92"/>
      <c r="AD36" s="92"/>
      <c r="AE36" s="92"/>
      <c r="AF36" s="93" t="s">
        <v>159</v>
      </c>
      <c r="AG36" s="354"/>
      <c r="AH36" s="354"/>
      <c r="AI36" s="354"/>
      <c r="AJ36" s="354"/>
      <c r="AK36" s="354"/>
      <c r="AL36" s="93" t="s">
        <v>160</v>
      </c>
      <c r="AM36" s="92"/>
      <c r="AN36" s="92"/>
      <c r="AR36" t="str">
        <f>IF(K31="☑","("&amp;M36&amp;"建築士事務所"&amp;"　"&amp;V36&amp;"知事登録"&amp;"　"&amp;AF36&amp;AG36&amp;AL36&amp;")","")</f>
        <v/>
      </c>
    </row>
    <row r="37" spans="1:58">
      <c r="A37" s="92"/>
      <c r="B37" s="92" t="s">
        <v>183</v>
      </c>
      <c r="C37" s="92"/>
      <c r="D37" s="92"/>
      <c r="E37" s="92"/>
      <c r="F37" s="92"/>
      <c r="G37" s="92"/>
      <c r="H37" s="92"/>
      <c r="I37" s="92"/>
      <c r="J37" s="92"/>
      <c r="K37" s="92"/>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row>
    <row r="38" spans="1:58">
      <c r="A38" s="92"/>
      <c r="B38" s="92" t="s">
        <v>184</v>
      </c>
      <c r="C38" s="92"/>
      <c r="D38" s="92"/>
      <c r="E38" s="92"/>
      <c r="F38" s="92"/>
      <c r="G38" s="92"/>
      <c r="H38" s="92"/>
      <c r="I38" s="92"/>
      <c r="J38" s="92"/>
      <c r="K38" s="92"/>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1"/>
      <c r="AL38" s="351"/>
      <c r="AM38" s="351"/>
      <c r="AN38" s="351"/>
    </row>
    <row r="39" spans="1:58">
      <c r="A39" s="92"/>
      <c r="B39" s="92" t="s">
        <v>185</v>
      </c>
      <c r="C39" s="92"/>
      <c r="D39" s="92"/>
      <c r="E39" s="92"/>
      <c r="F39" s="92"/>
      <c r="G39" s="92"/>
      <c r="H39" s="92"/>
      <c r="I39" s="92"/>
      <c r="J39" s="92"/>
      <c r="K39" s="92"/>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row>
    <row r="40" spans="1:58">
      <c r="A40" s="322" t="s">
        <v>186</v>
      </c>
      <c r="B40" s="322"/>
      <c r="C40" s="322"/>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row>
    <row r="41" spans="1:58" ht="14">
      <c r="A41" s="92"/>
      <c r="B41" s="92" t="s">
        <v>173</v>
      </c>
      <c r="C41" s="92"/>
      <c r="D41" s="92"/>
      <c r="E41" s="92"/>
      <c r="F41" s="92"/>
      <c r="G41" s="92"/>
      <c r="H41" s="92"/>
      <c r="I41" s="92"/>
      <c r="J41" s="92"/>
      <c r="K41" s="48" t="s">
        <v>7</v>
      </c>
      <c r="L41" s="93" t="s">
        <v>141</v>
      </c>
      <c r="M41" s="359"/>
      <c r="N41" s="359"/>
      <c r="O41" s="92" t="s">
        <v>174</v>
      </c>
      <c r="P41" s="92"/>
      <c r="Q41" s="92"/>
      <c r="R41" s="92"/>
      <c r="S41" s="92"/>
      <c r="T41" s="92"/>
      <c r="U41" s="93" t="s">
        <v>141</v>
      </c>
      <c r="V41" s="325"/>
      <c r="W41" s="325"/>
      <c r="X41" s="325"/>
      <c r="Y41" s="325"/>
      <c r="Z41" s="325"/>
      <c r="AA41" s="92" t="s">
        <v>175</v>
      </c>
      <c r="AB41" s="92"/>
      <c r="AC41" s="92"/>
      <c r="AD41" s="92"/>
      <c r="AE41" s="92"/>
      <c r="AF41" s="93" t="s">
        <v>176</v>
      </c>
      <c r="AG41" s="354"/>
      <c r="AH41" s="354"/>
      <c r="AI41" s="354"/>
      <c r="AJ41" s="354"/>
      <c r="AK41" s="354"/>
      <c r="AL41" s="93" t="s">
        <v>160</v>
      </c>
      <c r="AM41" s="92"/>
      <c r="AN41" s="92"/>
      <c r="AR41" t="str">
        <f>IF(K41="☑",M41&amp;"建築士"&amp;"　"&amp;V41&amp;"登録"&amp;"　"&amp;AF41&amp;AG41&amp;AL41,"")</f>
        <v/>
      </c>
      <c r="BF41" t="str">
        <f>_xlfn.TEXTJOIN(CHAR(10),,AR41,AR42)</f>
        <v/>
      </c>
    </row>
    <row r="42" spans="1:58" ht="14">
      <c r="A42" s="92"/>
      <c r="B42" s="92"/>
      <c r="C42" s="92"/>
      <c r="D42" s="92"/>
      <c r="E42" s="92"/>
      <c r="F42" s="92"/>
      <c r="G42" s="92"/>
      <c r="H42" s="92"/>
      <c r="I42" s="92"/>
      <c r="J42" s="92"/>
      <c r="K42" s="48" t="s">
        <v>7</v>
      </c>
      <c r="L42" s="92" t="s">
        <v>177</v>
      </c>
      <c r="M42" s="92"/>
      <c r="N42" s="92"/>
      <c r="O42" s="92"/>
      <c r="P42" s="92"/>
      <c r="Q42" s="92"/>
      <c r="R42" s="92"/>
      <c r="S42" s="92"/>
      <c r="T42" s="92"/>
      <c r="U42" s="92"/>
      <c r="V42" s="92"/>
      <c r="W42" s="92"/>
      <c r="X42" s="92"/>
      <c r="Y42" s="92"/>
      <c r="Z42" s="92"/>
      <c r="AA42" s="92"/>
      <c r="AB42" s="92"/>
      <c r="AC42" s="92"/>
      <c r="AD42" s="92"/>
      <c r="AE42" s="92"/>
      <c r="AF42" s="93" t="s">
        <v>159</v>
      </c>
      <c r="AG42" s="354"/>
      <c r="AH42" s="354"/>
      <c r="AI42" s="354"/>
      <c r="AJ42" s="354"/>
      <c r="AK42" s="354"/>
      <c r="AL42" s="93" t="s">
        <v>160</v>
      </c>
      <c r="AM42" s="92"/>
      <c r="AN42" s="92"/>
      <c r="AR42" t="str">
        <f>IF(K42="☑",L42&amp;"　"&amp;AF42&amp;AG42&amp;AL42,"")</f>
        <v/>
      </c>
    </row>
    <row r="43" spans="1:58">
      <c r="A43" s="92"/>
      <c r="B43" s="92" t="s">
        <v>178</v>
      </c>
      <c r="C43" s="92"/>
      <c r="D43" s="92"/>
      <c r="E43" s="92"/>
      <c r="F43" s="92"/>
      <c r="G43" s="92"/>
      <c r="H43" s="92"/>
      <c r="I43" s="92"/>
      <c r="J43" s="92"/>
      <c r="K43" s="92"/>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c r="AN43" s="351"/>
    </row>
    <row r="44" spans="1:58">
      <c r="A44" s="92"/>
      <c r="B44" s="92" t="s">
        <v>179</v>
      </c>
      <c r="C44" s="92"/>
      <c r="D44" s="92"/>
      <c r="E44" s="92"/>
      <c r="F44" s="92"/>
      <c r="G44" s="92"/>
      <c r="H44" s="92"/>
      <c r="I44" s="92"/>
      <c r="J44" s="92"/>
      <c r="K44" s="92"/>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c r="AN44" s="351"/>
    </row>
    <row r="45" spans="1:58">
      <c r="A45" s="92"/>
      <c r="B45" s="92" t="s">
        <v>180</v>
      </c>
      <c r="C45" s="92"/>
      <c r="D45" s="92"/>
      <c r="E45" s="92"/>
      <c r="F45" s="92"/>
      <c r="G45" s="92"/>
      <c r="H45" s="92"/>
      <c r="I45" s="92"/>
      <c r="J45" s="92"/>
      <c r="K45" s="92"/>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row>
    <row r="46" spans="1:58">
      <c r="A46" s="92"/>
      <c r="B46" s="92"/>
      <c r="C46" s="92"/>
      <c r="D46" s="92"/>
      <c r="E46" s="92"/>
      <c r="F46" s="92"/>
      <c r="G46" s="92"/>
      <c r="H46" s="92"/>
      <c r="I46" s="92"/>
      <c r="J46" s="92"/>
      <c r="K46" s="92"/>
      <c r="L46" s="93" t="s">
        <v>141</v>
      </c>
      <c r="M46" s="359"/>
      <c r="N46" s="359"/>
      <c r="O46" s="92" t="s">
        <v>181</v>
      </c>
      <c r="P46" s="92"/>
      <c r="Q46" s="92"/>
      <c r="R46" s="92"/>
      <c r="S46" s="92"/>
      <c r="T46" s="92"/>
      <c r="U46" s="93" t="s">
        <v>141</v>
      </c>
      <c r="V46" s="325"/>
      <c r="W46" s="325"/>
      <c r="X46" s="325"/>
      <c r="Y46" s="325"/>
      <c r="Z46" s="325"/>
      <c r="AA46" s="92" t="s">
        <v>182</v>
      </c>
      <c r="AB46" s="92"/>
      <c r="AC46" s="92"/>
      <c r="AD46" s="92"/>
      <c r="AE46" s="92"/>
      <c r="AF46" s="93" t="s">
        <v>159</v>
      </c>
      <c r="AG46" s="354"/>
      <c r="AH46" s="354"/>
      <c r="AI46" s="354"/>
      <c r="AJ46" s="354"/>
      <c r="AK46" s="354"/>
      <c r="AL46" s="93" t="s">
        <v>160</v>
      </c>
      <c r="AM46" s="92"/>
      <c r="AN46" s="92"/>
      <c r="AR46" t="str">
        <f>IF(K41="☑","("&amp;M46&amp;"建築士事務所"&amp;"　"&amp;V46&amp;"知事登録"&amp;"　"&amp;AF46&amp;AG46&amp;AL46&amp;")","")</f>
        <v/>
      </c>
    </row>
    <row r="47" spans="1:58">
      <c r="A47" s="92"/>
      <c r="B47" s="92" t="s">
        <v>183</v>
      </c>
      <c r="C47" s="92"/>
      <c r="D47" s="92"/>
      <c r="E47" s="92"/>
      <c r="F47" s="92"/>
      <c r="G47" s="92"/>
      <c r="H47" s="92"/>
      <c r="I47" s="92"/>
      <c r="J47" s="92"/>
      <c r="K47" s="92"/>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c r="AN47" s="360"/>
    </row>
    <row r="48" spans="1:58">
      <c r="A48" s="92"/>
      <c r="B48" s="92" t="s">
        <v>184</v>
      </c>
      <c r="C48" s="92"/>
      <c r="D48" s="92"/>
      <c r="E48" s="92"/>
      <c r="F48" s="92"/>
      <c r="G48" s="92"/>
      <c r="H48" s="92"/>
      <c r="I48" s="92"/>
      <c r="J48" s="92"/>
      <c r="K48" s="92"/>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row>
    <row r="49" spans="1:63">
      <c r="A49" s="92"/>
      <c r="B49" s="92" t="s">
        <v>185</v>
      </c>
      <c r="C49" s="92"/>
      <c r="D49" s="92"/>
      <c r="E49" s="92"/>
      <c r="F49" s="92"/>
      <c r="G49" s="92"/>
      <c r="H49" s="92"/>
      <c r="I49" s="92"/>
      <c r="J49" s="92"/>
      <c r="K49" s="92"/>
      <c r="L49" s="360"/>
      <c r="M49" s="360"/>
      <c r="N49" s="360"/>
      <c r="O49" s="360"/>
      <c r="P49" s="360"/>
      <c r="Q49" s="360"/>
      <c r="R49" s="360"/>
      <c r="S49" s="360"/>
      <c r="T49" s="360"/>
      <c r="U49" s="360"/>
      <c r="V49" s="360"/>
      <c r="W49" s="360"/>
      <c r="X49" s="360"/>
      <c r="Y49" s="360"/>
      <c r="Z49" s="360"/>
      <c r="AA49" s="360"/>
      <c r="AB49" s="360"/>
      <c r="AC49" s="360"/>
      <c r="AD49" s="360"/>
      <c r="AE49" s="360"/>
      <c r="AF49" s="360"/>
      <c r="AG49" s="360"/>
      <c r="AH49" s="360"/>
      <c r="AI49" s="360"/>
      <c r="AJ49" s="360"/>
      <c r="AK49" s="360"/>
      <c r="AL49" s="360"/>
      <c r="AM49" s="360"/>
      <c r="AN49" s="360"/>
    </row>
    <row r="50" spans="1:63">
      <c r="A50" s="320"/>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20"/>
    </row>
    <row r="51" spans="1:63">
      <c r="A51" s="321"/>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c r="AL51" s="321"/>
      <c r="AM51" s="321"/>
      <c r="AN51" s="321"/>
    </row>
    <row r="52" spans="1:63">
      <c r="A52" s="322" t="s">
        <v>679</v>
      </c>
      <c r="B52" s="322"/>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row>
    <row r="53" spans="1:63" ht="13" customHeight="1">
      <c r="A53" s="92"/>
      <c r="B53" s="92" t="s">
        <v>197</v>
      </c>
      <c r="C53" s="92"/>
      <c r="D53" s="92"/>
      <c r="E53" s="92"/>
      <c r="F53" s="92"/>
      <c r="G53" s="92"/>
      <c r="H53" s="92"/>
      <c r="I53" s="92"/>
      <c r="J53" s="92"/>
      <c r="K53" s="92"/>
      <c r="L53" s="92"/>
      <c r="M53" s="92"/>
      <c r="N53" s="92"/>
      <c r="O53" s="92"/>
      <c r="P53" s="48" t="s">
        <v>7</v>
      </c>
      <c r="Q53" s="92" t="s">
        <v>198</v>
      </c>
      <c r="R53" s="92"/>
      <c r="S53" s="92"/>
      <c r="T53" s="92"/>
      <c r="U53" s="92"/>
      <c r="V53" s="92"/>
      <c r="W53" s="92"/>
      <c r="X53" s="92"/>
      <c r="Y53" s="93" t="s">
        <v>141</v>
      </c>
      <c r="Z53" s="49"/>
      <c r="AA53" s="92" t="s">
        <v>199</v>
      </c>
      <c r="AB53" s="92"/>
      <c r="AC53" s="48" t="s">
        <v>7</v>
      </c>
      <c r="AD53" s="92" t="s">
        <v>200</v>
      </c>
      <c r="AE53" s="92"/>
      <c r="AF53" s="92"/>
      <c r="AG53" s="92"/>
      <c r="AH53" s="92"/>
      <c r="AI53" s="92"/>
      <c r="AJ53" s="92"/>
      <c r="AK53" s="93" t="s">
        <v>141</v>
      </c>
      <c r="AL53" s="49"/>
      <c r="AM53" s="92" t="s">
        <v>199</v>
      </c>
      <c r="AN53" s="92"/>
      <c r="AR53" t="str">
        <f>IF(P53="☑",Q53&amp;"　"&amp;Z53&amp;"階","")</f>
        <v/>
      </c>
      <c r="BA53" t="str">
        <f>IF(AC53="☑",AD53&amp;"　"&amp;AL53&amp;"階","")</f>
        <v/>
      </c>
      <c r="BK53" s="163" t="str">
        <f>_xlfn.TEXTJOIN(CHAR(10), , AR53,BA53,AR55,BA55)</f>
        <v/>
      </c>
    </row>
    <row r="54" spans="1:63">
      <c r="A54" s="92"/>
      <c r="B54" s="92"/>
      <c r="C54" s="92"/>
      <c r="D54" s="92"/>
      <c r="E54" s="92"/>
      <c r="F54" s="92"/>
      <c r="G54" s="92"/>
      <c r="H54" s="92"/>
      <c r="I54" s="92"/>
      <c r="J54" s="92"/>
      <c r="K54" s="92"/>
      <c r="L54" s="92"/>
      <c r="M54" s="92"/>
      <c r="N54" s="92"/>
      <c r="O54" s="92"/>
      <c r="P54" s="94"/>
      <c r="Q54" s="92"/>
      <c r="R54" s="92"/>
      <c r="S54" s="92"/>
      <c r="T54" s="92"/>
      <c r="U54" s="92"/>
      <c r="V54" s="92"/>
      <c r="W54" s="92"/>
      <c r="X54" s="92"/>
      <c r="Y54" s="92"/>
      <c r="Z54" s="92"/>
      <c r="AA54" s="92"/>
      <c r="AB54" s="92"/>
      <c r="AC54" s="94"/>
      <c r="AD54" s="92"/>
      <c r="AE54" s="92"/>
      <c r="AF54" s="92"/>
      <c r="AG54" s="92"/>
      <c r="AH54" s="92"/>
      <c r="AI54" s="92"/>
      <c r="AJ54" s="92"/>
      <c r="AK54" s="92"/>
      <c r="AL54" s="92"/>
      <c r="AM54" s="92"/>
      <c r="AN54" s="92"/>
    </row>
    <row r="55" spans="1:63" ht="14">
      <c r="A55" s="92"/>
      <c r="B55" s="92"/>
      <c r="C55" s="92"/>
      <c r="D55" s="92"/>
      <c r="E55" s="92"/>
      <c r="F55" s="92"/>
      <c r="G55" s="92"/>
      <c r="H55" s="92"/>
      <c r="I55" s="92"/>
      <c r="J55" s="92"/>
      <c r="K55" s="92"/>
      <c r="L55" s="92"/>
      <c r="M55" s="92"/>
      <c r="N55" s="92"/>
      <c r="O55" s="92"/>
      <c r="P55" s="48" t="s">
        <v>7</v>
      </c>
      <c r="Q55" s="92" t="s">
        <v>201</v>
      </c>
      <c r="R55" s="92"/>
      <c r="S55" s="92"/>
      <c r="T55" s="92"/>
      <c r="U55" s="92"/>
      <c r="V55" s="92"/>
      <c r="W55" s="92"/>
      <c r="X55" s="92"/>
      <c r="Y55" s="92"/>
      <c r="Z55" s="92"/>
      <c r="AA55" s="92"/>
      <c r="AB55" s="92"/>
      <c r="AC55" s="48" t="s">
        <v>7</v>
      </c>
      <c r="AD55" s="92" t="s">
        <v>202</v>
      </c>
      <c r="AE55" s="92"/>
      <c r="AF55" s="92"/>
      <c r="AG55" s="93" t="s">
        <v>135</v>
      </c>
      <c r="AH55" s="325"/>
      <c r="AI55" s="325"/>
      <c r="AJ55" s="325"/>
      <c r="AK55" s="325"/>
      <c r="AL55" s="325"/>
      <c r="AM55" s="325"/>
      <c r="AN55" s="93" t="s">
        <v>102</v>
      </c>
      <c r="AR55" t="str">
        <f>IF(P55="☑",Q55,"")</f>
        <v/>
      </c>
      <c r="BA55" t="str">
        <f>IF(AC55="☑",AD55&amp;"("&amp;AH55&amp;")","")</f>
        <v/>
      </c>
    </row>
    <row r="56" spans="1:63">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row>
    <row r="57" spans="1:63" ht="14">
      <c r="A57" s="92"/>
      <c r="B57" s="92" t="s">
        <v>203</v>
      </c>
      <c r="C57" s="92"/>
      <c r="D57" s="92"/>
      <c r="E57" s="92"/>
      <c r="F57" s="92"/>
      <c r="G57" s="92"/>
      <c r="H57" s="92"/>
      <c r="I57" s="92"/>
      <c r="J57" s="92"/>
      <c r="K57" s="92"/>
      <c r="L57" s="92"/>
      <c r="M57" s="92"/>
      <c r="N57" s="92"/>
      <c r="O57" s="92"/>
      <c r="P57" s="92"/>
      <c r="Q57" s="92"/>
      <c r="R57" s="92"/>
      <c r="S57" s="92"/>
      <c r="T57" s="92"/>
      <c r="U57" s="48" t="s">
        <v>7</v>
      </c>
      <c r="V57" s="92" t="s">
        <v>204</v>
      </c>
      <c r="W57" s="92"/>
      <c r="X57" s="92"/>
      <c r="Y57" s="93" t="s">
        <v>141</v>
      </c>
      <c r="Z57" s="325"/>
      <c r="AA57" s="325"/>
      <c r="AB57" s="92" t="s">
        <v>205</v>
      </c>
      <c r="AC57" s="92"/>
      <c r="AD57" s="92"/>
      <c r="AE57" s="48" t="s">
        <v>7</v>
      </c>
      <c r="AF57" s="92" t="s">
        <v>206</v>
      </c>
      <c r="AG57" s="92"/>
      <c r="AH57" s="92"/>
      <c r="AI57" s="93" t="s">
        <v>141</v>
      </c>
      <c r="AJ57" s="325"/>
      <c r="AK57" s="325"/>
      <c r="AL57" s="92" t="s">
        <v>205</v>
      </c>
      <c r="AM57" s="92"/>
      <c r="AN57" s="92"/>
      <c r="AR57" t="str">
        <f>IF(U57="☑","吸引式("&amp;Z57&amp;"区画)","")</f>
        <v/>
      </c>
      <c r="BA57" t="str">
        <f>IF(AE57="☑","給気式("&amp;AJ57&amp;"区画)","")</f>
        <v/>
      </c>
      <c r="BK57" t="str">
        <f>_xlfn.TEXTJOIN(CHAR(10),,AR57,BA57,AR59,BA59)</f>
        <v/>
      </c>
    </row>
    <row r="58" spans="1:63">
      <c r="A58" s="92"/>
      <c r="B58" s="92"/>
      <c r="C58" s="92"/>
      <c r="D58" s="92"/>
      <c r="E58" s="92"/>
      <c r="F58" s="92"/>
      <c r="G58" s="92"/>
      <c r="H58" s="92"/>
      <c r="I58" s="92"/>
      <c r="J58" s="92"/>
      <c r="K58" s="92"/>
      <c r="L58" s="92"/>
      <c r="M58" s="92"/>
      <c r="N58" s="92"/>
      <c r="O58" s="92"/>
      <c r="P58" s="92"/>
      <c r="Q58" s="92"/>
      <c r="R58" s="92"/>
      <c r="S58" s="92"/>
      <c r="T58" s="92"/>
      <c r="U58" s="94"/>
      <c r="V58" s="92"/>
      <c r="W58" s="92"/>
      <c r="X58" s="92"/>
      <c r="Y58" s="93"/>
      <c r="Z58" s="94"/>
      <c r="AA58" s="94"/>
      <c r="AB58" s="92"/>
      <c r="AC58" s="92"/>
      <c r="AD58" s="92"/>
      <c r="AE58" s="94"/>
      <c r="AF58" s="92"/>
      <c r="AG58" s="92"/>
      <c r="AH58" s="92"/>
      <c r="AI58" s="93"/>
      <c r="AJ58" s="92"/>
      <c r="AK58" s="92"/>
      <c r="AL58" s="92"/>
      <c r="AM58" s="92"/>
      <c r="AN58" s="92"/>
      <c r="BK58" t="str">
        <f t="shared" ref="BK58:BK69" si="1">_xlfn.TEXTJOIN(CHAR(10),,AR58,BA58,AR60,BA60)</f>
        <v/>
      </c>
    </row>
    <row r="59" spans="1:63" ht="14">
      <c r="A59" s="92"/>
      <c r="B59" s="92"/>
      <c r="C59" s="92"/>
      <c r="D59" s="92"/>
      <c r="E59" s="92"/>
      <c r="F59" s="92"/>
      <c r="G59" s="92"/>
      <c r="H59" s="92"/>
      <c r="I59" s="92"/>
      <c r="J59" s="92"/>
      <c r="K59" s="92"/>
      <c r="L59" s="92"/>
      <c r="M59" s="92"/>
      <c r="N59" s="92"/>
      <c r="O59" s="92"/>
      <c r="P59" s="92"/>
      <c r="Q59" s="92"/>
      <c r="R59" s="92"/>
      <c r="S59" s="92"/>
      <c r="T59" s="92"/>
      <c r="U59" s="48" t="s">
        <v>7</v>
      </c>
      <c r="V59" s="92" t="s">
        <v>207</v>
      </c>
      <c r="W59" s="92"/>
      <c r="X59" s="92"/>
      <c r="Y59" s="93" t="s">
        <v>141</v>
      </c>
      <c r="Z59" s="325"/>
      <c r="AA59" s="325"/>
      <c r="AB59" s="92" t="s">
        <v>205</v>
      </c>
      <c r="AC59" s="92"/>
      <c r="AD59" s="92"/>
      <c r="AE59" s="48" t="s">
        <v>7</v>
      </c>
      <c r="AF59" s="92" t="s">
        <v>187</v>
      </c>
      <c r="AG59" s="92"/>
      <c r="AH59" s="92"/>
      <c r="AI59" s="93"/>
      <c r="AJ59" s="92"/>
      <c r="AK59" s="92"/>
      <c r="AL59" s="92"/>
      <c r="AM59" s="92"/>
      <c r="AN59" s="91"/>
      <c r="AR59" t="str">
        <f>IF(U59="☑","加圧式("&amp;Z59&amp;"区画)","")</f>
        <v/>
      </c>
      <c r="BA59" t="str">
        <f>IF(AE59="☑",AF59,"")</f>
        <v/>
      </c>
    </row>
    <row r="60" spans="1:63">
      <c r="A60" s="92"/>
      <c r="B60" s="92"/>
      <c r="C60" s="92"/>
      <c r="D60" s="92"/>
      <c r="E60" s="92"/>
      <c r="F60" s="92"/>
      <c r="G60" s="92"/>
      <c r="H60" s="92"/>
      <c r="I60" s="92"/>
      <c r="J60" s="92"/>
      <c r="K60" s="92"/>
      <c r="L60" s="92"/>
      <c r="M60" s="92"/>
      <c r="N60" s="92"/>
      <c r="O60" s="92"/>
      <c r="P60" s="92"/>
      <c r="Q60" s="92"/>
      <c r="R60" s="92"/>
      <c r="S60" s="92"/>
      <c r="T60" s="92"/>
      <c r="U60" s="94"/>
      <c r="V60" s="92"/>
      <c r="W60" s="92"/>
      <c r="X60" s="92"/>
      <c r="Y60" s="93"/>
      <c r="Z60" s="94"/>
      <c r="AA60" s="94"/>
      <c r="AB60" s="92"/>
      <c r="AC60" s="92"/>
      <c r="AD60" s="92"/>
      <c r="AE60" s="94"/>
      <c r="AF60" s="92"/>
      <c r="AG60" s="92"/>
      <c r="AH60" s="92"/>
      <c r="AI60" s="93"/>
      <c r="AJ60" s="92"/>
      <c r="AK60" s="92"/>
      <c r="AL60" s="92"/>
      <c r="AM60" s="92"/>
      <c r="AN60" s="92"/>
      <c r="BK60" t="str">
        <f t="shared" si="1"/>
        <v/>
      </c>
    </row>
    <row r="61" spans="1:63" ht="14">
      <c r="A61" s="92"/>
      <c r="B61" s="164" t="s">
        <v>208</v>
      </c>
      <c r="C61" s="92"/>
      <c r="D61" s="92"/>
      <c r="E61" s="92"/>
      <c r="F61" s="92"/>
      <c r="G61" s="92"/>
      <c r="H61" s="92"/>
      <c r="I61" s="92"/>
      <c r="J61" s="92"/>
      <c r="K61" s="92"/>
      <c r="L61" s="92"/>
      <c r="M61" s="92"/>
      <c r="N61" s="92"/>
      <c r="O61" s="92"/>
      <c r="P61" s="92"/>
      <c r="Q61" s="92"/>
      <c r="R61" s="92"/>
      <c r="S61" s="92"/>
      <c r="T61" s="92"/>
      <c r="U61" s="48" t="s">
        <v>7</v>
      </c>
      <c r="V61" s="92" t="s">
        <v>204</v>
      </c>
      <c r="W61" s="92"/>
      <c r="X61" s="92"/>
      <c r="Y61" s="93" t="s">
        <v>141</v>
      </c>
      <c r="Z61" s="325"/>
      <c r="AA61" s="325"/>
      <c r="AB61" s="92" t="s">
        <v>205</v>
      </c>
      <c r="AC61" s="92"/>
      <c r="AD61" s="92"/>
      <c r="AE61" s="48" t="s">
        <v>7</v>
      </c>
      <c r="AF61" s="92" t="s">
        <v>206</v>
      </c>
      <c r="AG61" s="92"/>
      <c r="AH61" s="92"/>
      <c r="AI61" s="93" t="s">
        <v>141</v>
      </c>
      <c r="AJ61" s="325"/>
      <c r="AK61" s="325"/>
      <c r="AL61" s="92" t="s">
        <v>205</v>
      </c>
      <c r="AM61" s="92"/>
      <c r="AN61" s="92"/>
      <c r="AR61" t="str">
        <f>IF(U61="☑","吸引式("&amp;Z61&amp;"区画)","")</f>
        <v/>
      </c>
      <c r="BA61" t="str">
        <f>IF(AE61="☑","給気式("&amp;AJ61&amp;"区画)","")</f>
        <v/>
      </c>
      <c r="BK61" t="str">
        <f t="shared" si="1"/>
        <v/>
      </c>
    </row>
    <row r="62" spans="1:63">
      <c r="A62" s="92"/>
      <c r="B62" s="92"/>
      <c r="C62" s="92"/>
      <c r="D62" s="92"/>
      <c r="E62" s="92"/>
      <c r="F62" s="92"/>
      <c r="G62" s="92"/>
      <c r="H62" s="92"/>
      <c r="I62" s="92"/>
      <c r="J62" s="92"/>
      <c r="K62" s="92"/>
      <c r="L62" s="92"/>
      <c r="M62" s="92"/>
      <c r="N62" s="92"/>
      <c r="O62" s="92"/>
      <c r="P62" s="92"/>
      <c r="Q62" s="92"/>
      <c r="R62" s="92"/>
      <c r="S62" s="92"/>
      <c r="T62" s="92"/>
      <c r="U62" s="94"/>
      <c r="V62" s="92"/>
      <c r="W62" s="92"/>
      <c r="X62" s="92"/>
      <c r="Y62" s="93"/>
      <c r="Z62" s="94"/>
      <c r="AA62" s="94"/>
      <c r="AB62" s="92"/>
      <c r="AC62" s="92"/>
      <c r="AD62" s="92"/>
      <c r="AE62" s="94"/>
      <c r="AF62" s="92"/>
      <c r="AG62" s="92"/>
      <c r="AH62" s="92"/>
      <c r="AI62" s="93"/>
      <c r="AJ62" s="92"/>
      <c r="AK62" s="92"/>
      <c r="AL62" s="92"/>
      <c r="AM62" s="92"/>
      <c r="AN62" s="92"/>
      <c r="BK62" t="str">
        <f t="shared" si="1"/>
        <v/>
      </c>
    </row>
    <row r="63" spans="1:63" ht="14">
      <c r="A63" s="92"/>
      <c r="B63" s="92"/>
      <c r="C63" s="92"/>
      <c r="D63" s="92"/>
      <c r="E63" s="92"/>
      <c r="F63" s="92"/>
      <c r="G63" s="92"/>
      <c r="H63" s="92"/>
      <c r="I63" s="92"/>
      <c r="J63" s="92"/>
      <c r="K63" s="92"/>
      <c r="L63" s="92"/>
      <c r="M63" s="92"/>
      <c r="N63" s="92"/>
      <c r="O63" s="92"/>
      <c r="P63" s="92"/>
      <c r="Q63" s="92"/>
      <c r="R63" s="92"/>
      <c r="S63" s="92"/>
      <c r="T63" s="92"/>
      <c r="U63" s="48" t="s">
        <v>7</v>
      </c>
      <c r="V63" s="92" t="s">
        <v>207</v>
      </c>
      <c r="W63" s="92"/>
      <c r="X63" s="92"/>
      <c r="Y63" s="93" t="s">
        <v>141</v>
      </c>
      <c r="Z63" s="325"/>
      <c r="AA63" s="325"/>
      <c r="AB63" s="92" t="s">
        <v>205</v>
      </c>
      <c r="AC63" s="92"/>
      <c r="AD63" s="92"/>
      <c r="AE63" s="48" t="s">
        <v>7</v>
      </c>
      <c r="AF63" s="92" t="s">
        <v>187</v>
      </c>
      <c r="AG63" s="92"/>
      <c r="AH63" s="92"/>
      <c r="AI63" s="93"/>
      <c r="AJ63" s="92"/>
      <c r="AK63" s="92"/>
      <c r="AL63" s="92"/>
      <c r="AM63" s="92"/>
      <c r="AN63" s="91"/>
      <c r="AR63" t="str">
        <f>IF(U63="☑","加圧式("&amp;Z63&amp;"区画)","")</f>
        <v/>
      </c>
      <c r="BA63" t="str">
        <f>IF(AE63="☑",AF63,"")</f>
        <v/>
      </c>
    </row>
    <row r="64" spans="1:63">
      <c r="A64" s="92"/>
      <c r="B64" s="92"/>
      <c r="C64" s="92"/>
      <c r="D64" s="92"/>
      <c r="E64" s="92"/>
      <c r="F64" s="92"/>
      <c r="G64" s="92"/>
      <c r="H64" s="92"/>
      <c r="I64" s="92"/>
      <c r="J64" s="92"/>
      <c r="K64" s="92"/>
      <c r="L64" s="92"/>
      <c r="M64" s="92"/>
      <c r="N64" s="92"/>
      <c r="O64" s="92"/>
      <c r="P64" s="92"/>
      <c r="Q64" s="92"/>
      <c r="R64" s="92"/>
      <c r="S64" s="92"/>
      <c r="T64" s="92"/>
      <c r="U64" s="94"/>
      <c r="V64" s="92"/>
      <c r="W64" s="92"/>
      <c r="X64" s="92"/>
      <c r="Y64" s="93"/>
      <c r="Z64" s="94"/>
      <c r="AA64" s="94"/>
      <c r="AB64" s="92"/>
      <c r="AC64" s="92"/>
      <c r="AD64" s="92"/>
      <c r="AE64" s="94"/>
      <c r="AF64" s="92"/>
      <c r="AG64" s="92"/>
      <c r="AH64" s="92"/>
      <c r="AI64" s="93"/>
      <c r="AJ64" s="92"/>
      <c r="AK64" s="92"/>
      <c r="AL64" s="92"/>
      <c r="AM64" s="92"/>
      <c r="AN64" s="92"/>
      <c r="BK64" t="str">
        <f t="shared" si="1"/>
        <v/>
      </c>
    </row>
    <row r="65" spans="1:72" ht="14">
      <c r="A65" s="92"/>
      <c r="B65" s="164" t="s">
        <v>209</v>
      </c>
      <c r="C65" s="92"/>
      <c r="D65" s="92"/>
      <c r="E65" s="92"/>
      <c r="F65" s="92"/>
      <c r="G65" s="92"/>
      <c r="H65" s="92"/>
      <c r="I65" s="92"/>
      <c r="J65" s="92"/>
      <c r="K65" s="92"/>
      <c r="L65" s="92"/>
      <c r="M65" s="92"/>
      <c r="N65" s="92"/>
      <c r="O65" s="92"/>
      <c r="P65" s="92"/>
      <c r="Q65" s="92"/>
      <c r="R65" s="92"/>
      <c r="S65" s="92"/>
      <c r="T65" s="92"/>
      <c r="U65" s="48" t="s">
        <v>7</v>
      </c>
      <c r="V65" s="92" t="s">
        <v>204</v>
      </c>
      <c r="W65" s="92"/>
      <c r="X65" s="92"/>
      <c r="Y65" s="93" t="s">
        <v>141</v>
      </c>
      <c r="Z65" s="325"/>
      <c r="AA65" s="325"/>
      <c r="AB65" s="92" t="s">
        <v>205</v>
      </c>
      <c r="AC65" s="92"/>
      <c r="AD65" s="92"/>
      <c r="AE65" s="48" t="s">
        <v>7</v>
      </c>
      <c r="AF65" s="92" t="s">
        <v>206</v>
      </c>
      <c r="AG65" s="92"/>
      <c r="AH65" s="92"/>
      <c r="AI65" s="93" t="s">
        <v>141</v>
      </c>
      <c r="AJ65" s="325"/>
      <c r="AK65" s="325"/>
      <c r="AL65" s="92" t="s">
        <v>205</v>
      </c>
      <c r="AM65" s="92"/>
      <c r="AN65" s="92"/>
      <c r="AR65" t="str">
        <f>IF(U65="☑","吸引式("&amp;Z65&amp;"区画)","")</f>
        <v/>
      </c>
      <c r="BA65" t="str">
        <f>IF(AE65="☑","給気式("&amp;AJ65&amp;"区画)","")</f>
        <v/>
      </c>
      <c r="BK65" t="str">
        <f t="shared" si="1"/>
        <v/>
      </c>
    </row>
    <row r="66" spans="1:72">
      <c r="A66" s="92"/>
      <c r="B66" s="92"/>
      <c r="C66" s="92"/>
      <c r="D66" s="92"/>
      <c r="E66" s="92"/>
      <c r="F66" s="92"/>
      <c r="G66" s="92"/>
      <c r="H66" s="92"/>
      <c r="I66" s="92"/>
      <c r="J66" s="92"/>
      <c r="K66" s="92"/>
      <c r="L66" s="92"/>
      <c r="M66" s="92"/>
      <c r="N66" s="92"/>
      <c r="O66" s="92"/>
      <c r="P66" s="92"/>
      <c r="Q66" s="92"/>
      <c r="R66" s="92"/>
      <c r="S66" s="92"/>
      <c r="T66" s="92"/>
      <c r="U66" s="94"/>
      <c r="V66" s="92"/>
      <c r="W66" s="92"/>
      <c r="X66" s="92"/>
      <c r="Y66" s="93"/>
      <c r="Z66" s="94"/>
      <c r="AA66" s="94"/>
      <c r="AB66" s="92"/>
      <c r="AC66" s="92"/>
      <c r="AD66" s="92"/>
      <c r="AE66" s="94"/>
      <c r="AF66" s="92"/>
      <c r="AG66" s="92"/>
      <c r="AH66" s="92"/>
      <c r="AI66" s="93"/>
      <c r="AJ66" s="92"/>
      <c r="AK66" s="92"/>
      <c r="AL66" s="92"/>
      <c r="AM66" s="92"/>
      <c r="AN66" s="92"/>
      <c r="BK66" t="str">
        <f t="shared" si="1"/>
        <v/>
      </c>
    </row>
    <row r="67" spans="1:72" ht="14">
      <c r="A67" s="92"/>
      <c r="B67" s="92"/>
      <c r="C67" s="92"/>
      <c r="D67" s="92"/>
      <c r="E67" s="92"/>
      <c r="F67" s="92"/>
      <c r="G67" s="92"/>
      <c r="H67" s="92"/>
      <c r="I67" s="92"/>
      <c r="J67" s="92"/>
      <c r="K67" s="92"/>
      <c r="L67" s="92"/>
      <c r="M67" s="92"/>
      <c r="N67" s="92"/>
      <c r="O67" s="92"/>
      <c r="P67" s="92"/>
      <c r="Q67" s="92"/>
      <c r="R67" s="92"/>
      <c r="S67" s="92"/>
      <c r="T67" s="92"/>
      <c r="U67" s="48" t="s">
        <v>7</v>
      </c>
      <c r="V67" s="92" t="s">
        <v>207</v>
      </c>
      <c r="W67" s="92"/>
      <c r="X67" s="92"/>
      <c r="Y67" s="93" t="s">
        <v>141</v>
      </c>
      <c r="Z67" s="325"/>
      <c r="AA67" s="325"/>
      <c r="AB67" s="92" t="s">
        <v>205</v>
      </c>
      <c r="AC67" s="92"/>
      <c r="AD67" s="92"/>
      <c r="AE67" s="48" t="s">
        <v>7</v>
      </c>
      <c r="AF67" s="92" t="s">
        <v>187</v>
      </c>
      <c r="AG67" s="92"/>
      <c r="AH67" s="92"/>
      <c r="AI67" s="93"/>
      <c r="AJ67" s="92"/>
      <c r="AK67" s="92"/>
      <c r="AL67" s="92"/>
      <c r="AM67" s="92"/>
      <c r="AN67" s="91"/>
      <c r="AR67" t="str">
        <f>IF(U67="☑","加圧式("&amp;Z67&amp;"区画)","")</f>
        <v/>
      </c>
      <c r="BA67" t="str">
        <f>IF(AE67="☑",AF67,"")</f>
        <v/>
      </c>
    </row>
    <row r="68" spans="1:72">
      <c r="A68" s="92"/>
      <c r="B68" s="92"/>
      <c r="C68" s="92"/>
      <c r="D68" s="92"/>
      <c r="E68" s="92"/>
      <c r="F68" s="92"/>
      <c r="G68" s="92"/>
      <c r="H68" s="92"/>
      <c r="I68" s="92"/>
      <c r="J68" s="92"/>
      <c r="K68" s="92"/>
      <c r="L68" s="92"/>
      <c r="M68" s="92"/>
      <c r="N68" s="92"/>
      <c r="O68" s="92"/>
      <c r="P68" s="92"/>
      <c r="Q68" s="92"/>
      <c r="R68" s="92"/>
      <c r="S68" s="92"/>
      <c r="T68" s="92"/>
      <c r="U68" s="94"/>
      <c r="V68" s="92"/>
      <c r="W68" s="92"/>
      <c r="X68" s="92"/>
      <c r="Y68" s="93"/>
      <c r="Z68" s="94"/>
      <c r="AA68" s="94"/>
      <c r="AB68" s="92"/>
      <c r="AC68" s="92"/>
      <c r="AD68" s="92"/>
      <c r="AE68" s="94"/>
      <c r="AF68" s="92"/>
      <c r="AG68" s="92"/>
      <c r="AH68" s="92"/>
      <c r="AI68" s="93"/>
      <c r="AJ68" s="92"/>
      <c r="AK68" s="92"/>
      <c r="AL68" s="92"/>
      <c r="AM68" s="92"/>
      <c r="AN68" s="92"/>
      <c r="BK68" t="str">
        <f t="shared" si="1"/>
        <v/>
      </c>
    </row>
    <row r="69" spans="1:72" ht="14">
      <c r="A69" s="92"/>
      <c r="B69" s="92" t="s">
        <v>210</v>
      </c>
      <c r="C69" s="92"/>
      <c r="D69" s="92"/>
      <c r="E69" s="92"/>
      <c r="F69" s="92"/>
      <c r="G69" s="92"/>
      <c r="H69" s="92"/>
      <c r="I69" s="92"/>
      <c r="J69" s="92"/>
      <c r="K69" s="92"/>
      <c r="L69" s="92"/>
      <c r="M69" s="92"/>
      <c r="N69" s="92"/>
      <c r="O69" s="92"/>
      <c r="P69" s="92"/>
      <c r="Q69" s="92"/>
      <c r="R69" s="92"/>
      <c r="S69" s="92"/>
      <c r="T69" s="92"/>
      <c r="U69" s="48" t="s">
        <v>7</v>
      </c>
      <c r="V69" s="92" t="s">
        <v>204</v>
      </c>
      <c r="W69" s="92"/>
      <c r="X69" s="92"/>
      <c r="Y69" s="93" t="s">
        <v>141</v>
      </c>
      <c r="Z69" s="325"/>
      <c r="AA69" s="325"/>
      <c r="AB69" s="92" t="s">
        <v>205</v>
      </c>
      <c r="AC69" s="92"/>
      <c r="AD69" s="92"/>
      <c r="AE69" s="48" t="s">
        <v>7</v>
      </c>
      <c r="AF69" s="92" t="s">
        <v>206</v>
      </c>
      <c r="AG69" s="92"/>
      <c r="AH69" s="92"/>
      <c r="AI69" s="93" t="s">
        <v>141</v>
      </c>
      <c r="AJ69" s="325"/>
      <c r="AK69" s="325"/>
      <c r="AL69" s="92" t="s">
        <v>205</v>
      </c>
      <c r="AM69" s="92"/>
      <c r="AN69" s="92"/>
      <c r="AR69" t="str">
        <f>IF(U69="☑","吸引式("&amp;Z69&amp;"区画)","")</f>
        <v/>
      </c>
      <c r="BA69" t="str">
        <f>IF(AE69="☑","給気式("&amp;AJ69&amp;"区画)","")</f>
        <v/>
      </c>
      <c r="BK69" t="str">
        <f t="shared" si="1"/>
        <v/>
      </c>
    </row>
    <row r="70" spans="1:72">
      <c r="A70" s="92"/>
      <c r="B70" s="92"/>
      <c r="C70" s="92"/>
      <c r="D70" s="92"/>
      <c r="E70" s="92"/>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4"/>
      <c r="AF70" s="92"/>
      <c r="AG70" s="92"/>
      <c r="AH70" s="92"/>
      <c r="AI70" s="92"/>
      <c r="AJ70" s="92"/>
      <c r="AK70" s="92"/>
      <c r="AL70" s="92"/>
      <c r="AM70" s="92"/>
      <c r="AN70" s="92"/>
    </row>
    <row r="71" spans="1:72" ht="14">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48" t="s">
        <v>7</v>
      </c>
      <c r="AF71" s="92" t="s">
        <v>187</v>
      </c>
      <c r="AG71" s="92"/>
      <c r="AH71" s="92"/>
      <c r="AI71" s="92"/>
      <c r="AJ71" s="92"/>
      <c r="AK71" s="92"/>
      <c r="AL71" s="92"/>
      <c r="AM71" s="92"/>
      <c r="AN71" s="92"/>
      <c r="BA71" t="str">
        <f>IF(AE71="☑",AF71,"")</f>
        <v/>
      </c>
    </row>
    <row r="72" spans="1:72">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c r="AA72" s="92"/>
      <c r="AB72" s="92"/>
      <c r="AC72" s="92"/>
      <c r="AD72" s="92"/>
      <c r="AE72" s="94"/>
      <c r="AF72" s="92"/>
      <c r="AG72" s="92"/>
      <c r="AH72" s="92"/>
      <c r="AI72" s="92"/>
      <c r="AJ72" s="92"/>
      <c r="AK72" s="92"/>
      <c r="AL72" s="92"/>
      <c r="AM72" s="92"/>
      <c r="AN72" s="92"/>
    </row>
    <row r="73" spans="1:72" ht="14">
      <c r="A73" s="92"/>
      <c r="B73" s="92" t="s">
        <v>211</v>
      </c>
      <c r="C73" s="92"/>
      <c r="D73" s="92"/>
      <c r="E73" s="92"/>
      <c r="F73" s="92"/>
      <c r="G73" s="92"/>
      <c r="H73" s="92"/>
      <c r="I73" s="48" t="s">
        <v>7</v>
      </c>
      <c r="J73" s="92" t="s">
        <v>77</v>
      </c>
      <c r="K73" s="92"/>
      <c r="L73" s="92"/>
      <c r="M73" s="48" t="s">
        <v>7</v>
      </c>
      <c r="N73" s="92" t="s">
        <v>212</v>
      </c>
      <c r="O73" s="92"/>
      <c r="P73" s="92"/>
      <c r="Q73" s="92"/>
      <c r="R73" s="92"/>
      <c r="S73" s="92"/>
      <c r="T73" s="92"/>
      <c r="U73" s="48" t="s">
        <v>7</v>
      </c>
      <c r="V73" s="92" t="s">
        <v>97</v>
      </c>
      <c r="W73" s="92"/>
      <c r="X73" s="92"/>
      <c r="Y73" s="92"/>
      <c r="Z73" s="92"/>
      <c r="AA73" s="92"/>
      <c r="AB73" s="92"/>
      <c r="AC73" s="92"/>
      <c r="AD73" s="92"/>
      <c r="AE73" s="48" t="s">
        <v>7</v>
      </c>
      <c r="AF73" s="92" t="s">
        <v>202</v>
      </c>
      <c r="AG73" s="92"/>
      <c r="AH73" s="92"/>
      <c r="AI73" s="93" t="s">
        <v>141</v>
      </c>
      <c r="AJ73" s="325"/>
      <c r="AK73" s="325"/>
      <c r="AL73" s="325"/>
      <c r="AM73" s="325"/>
      <c r="AN73" s="93" t="s">
        <v>102</v>
      </c>
      <c r="AR73" t="str">
        <f>IF(I73="☑",J73,"")</f>
        <v/>
      </c>
      <c r="AV73" t="str">
        <f t="shared" ref="AV73:BD73" si="2">IF(M73="☑",N73,"")</f>
        <v/>
      </c>
      <c r="BD73" t="str">
        <f t="shared" si="2"/>
        <v/>
      </c>
      <c r="BN73" t="str">
        <f>IF(AE73="☑",AF73&amp;"("&amp;AJ73&amp;")","")</f>
        <v/>
      </c>
      <c r="BT73" t="str">
        <f>AR73&amp;"　"&amp;AV73&amp;"　"&amp;BD73&amp;"　"&amp;BN73</f>
        <v>　　　</v>
      </c>
    </row>
    <row r="74" spans="1:72">
      <c r="A74" s="320"/>
      <c r="B74" s="320"/>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c r="AC74" s="320"/>
      <c r="AD74" s="320"/>
      <c r="AE74" s="320"/>
      <c r="AF74" s="320"/>
      <c r="AG74" s="320"/>
      <c r="AH74" s="320"/>
      <c r="AI74" s="320"/>
      <c r="AJ74" s="320"/>
      <c r="AK74" s="320"/>
      <c r="AL74" s="320"/>
      <c r="AM74" s="320"/>
      <c r="AN74" s="320"/>
    </row>
    <row r="75" spans="1:72">
      <c r="A75" s="321"/>
      <c r="B75" s="321"/>
      <c r="C75" s="321"/>
      <c r="D75" s="321"/>
      <c r="E75" s="321"/>
      <c r="F75" s="321"/>
      <c r="G75" s="321"/>
      <c r="H75" s="321"/>
      <c r="I75" s="321"/>
      <c r="J75" s="321"/>
      <c r="K75" s="321"/>
      <c r="L75" s="321"/>
      <c r="M75" s="321"/>
      <c r="N75" s="321"/>
      <c r="O75" s="321"/>
      <c r="P75" s="321"/>
      <c r="Q75" s="321"/>
      <c r="R75" s="321"/>
      <c r="S75" s="321"/>
      <c r="T75" s="321"/>
      <c r="U75" s="321"/>
      <c r="V75" s="321"/>
      <c r="W75" s="321"/>
      <c r="X75" s="321"/>
      <c r="Y75" s="321"/>
      <c r="Z75" s="321"/>
      <c r="AA75" s="321"/>
      <c r="AB75" s="321"/>
      <c r="AC75" s="321"/>
      <c r="AD75" s="321"/>
      <c r="AE75" s="321"/>
      <c r="AF75" s="321"/>
      <c r="AG75" s="321"/>
      <c r="AH75" s="321"/>
      <c r="AI75" s="321"/>
      <c r="AJ75" s="321"/>
      <c r="AK75" s="321"/>
      <c r="AL75" s="321"/>
      <c r="AM75" s="321"/>
      <c r="AN75" s="321"/>
    </row>
    <row r="76" spans="1:72">
      <c r="A76" s="322" t="s">
        <v>680</v>
      </c>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row>
    <row r="77" spans="1:72" ht="14">
      <c r="A77" s="92"/>
      <c r="B77" s="92" t="s">
        <v>188</v>
      </c>
      <c r="C77" s="92"/>
      <c r="D77" s="92"/>
      <c r="E77" s="92"/>
      <c r="F77" s="92"/>
      <c r="G77" s="92"/>
      <c r="H77" s="92"/>
      <c r="I77" s="92"/>
      <c r="J77" s="92"/>
      <c r="K77" s="92"/>
      <c r="L77" s="48" t="s">
        <v>7</v>
      </c>
      <c r="M77" s="92" t="s">
        <v>134</v>
      </c>
      <c r="N77" s="92"/>
      <c r="O77" s="92"/>
      <c r="P77" s="92"/>
      <c r="Q77" s="92"/>
      <c r="R77" s="92"/>
      <c r="S77" s="92"/>
      <c r="T77" s="92"/>
      <c r="U77" s="93" t="s">
        <v>135</v>
      </c>
      <c r="V77" s="48" t="s">
        <v>7</v>
      </c>
      <c r="W77" s="92" t="s">
        <v>136</v>
      </c>
      <c r="X77" s="92"/>
      <c r="Y77" s="92"/>
      <c r="Z77" s="92"/>
      <c r="AA77" s="92"/>
      <c r="AB77" s="92"/>
      <c r="AC77" s="48" t="s">
        <v>7</v>
      </c>
      <c r="AD77" s="92" t="s">
        <v>137</v>
      </c>
      <c r="AE77" s="92"/>
      <c r="AF77" s="92"/>
      <c r="AG77" s="92"/>
      <c r="AH77" s="92"/>
      <c r="AI77" s="92"/>
      <c r="AJ77" s="92"/>
      <c r="AK77" s="92"/>
      <c r="AL77" s="92"/>
      <c r="AM77" s="92"/>
      <c r="AN77" s="92"/>
      <c r="AR77" t="str">
        <f>IF(L77="☑","要是正","")</f>
        <v/>
      </c>
      <c r="BB77" t="str">
        <f>IF(V77="☑","既存不適格","")</f>
        <v/>
      </c>
      <c r="BI77" t="str">
        <f>IF(AC77="☑","指摘なし","")</f>
        <v/>
      </c>
      <c r="BP77" t="str">
        <f>IF(V77="☑",BB77,AR77&amp;BB77&amp;BI77)</f>
        <v/>
      </c>
    </row>
    <row r="78" spans="1:72">
      <c r="A78" s="92"/>
      <c r="B78" s="92" t="s">
        <v>189</v>
      </c>
      <c r="C78" s="92"/>
      <c r="D78" s="92"/>
      <c r="E78" s="92"/>
      <c r="F78" s="92"/>
      <c r="G78" s="92"/>
      <c r="H78" s="92"/>
      <c r="I78" s="92"/>
      <c r="J78" s="92"/>
      <c r="K78" s="92"/>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c r="AJ78" s="351"/>
      <c r="AK78" s="351"/>
      <c r="AL78" s="351"/>
      <c r="AM78" s="351"/>
      <c r="AN78" s="351"/>
      <c r="AR78" t="str">
        <f>IF(AND(L77="☑",V77="□"),L78,"")</f>
        <v/>
      </c>
      <c r="BB78" t="str">
        <f>IF(V77="☑",L78,"")</f>
        <v/>
      </c>
    </row>
    <row r="79" spans="1:72" ht="14">
      <c r="A79" s="92"/>
      <c r="B79" s="92" t="s">
        <v>190</v>
      </c>
      <c r="C79" s="92"/>
      <c r="D79" s="92"/>
      <c r="E79" s="92"/>
      <c r="F79" s="92"/>
      <c r="G79" s="92"/>
      <c r="H79" s="92"/>
      <c r="I79" s="92"/>
      <c r="J79" s="92"/>
      <c r="K79" s="92"/>
      <c r="L79" s="48" t="s">
        <v>7</v>
      </c>
      <c r="M79" s="92" t="s">
        <v>140</v>
      </c>
      <c r="N79" s="78" t="s">
        <v>627</v>
      </c>
      <c r="O79" s="361" t="s">
        <v>99</v>
      </c>
      <c r="P79" s="361"/>
      <c r="Q79" s="362"/>
      <c r="R79" s="362"/>
      <c r="S79" s="78" t="s">
        <v>109</v>
      </c>
      <c r="T79" s="362"/>
      <c r="U79" s="362"/>
      <c r="V79" s="78" t="s">
        <v>837</v>
      </c>
      <c r="W79" s="78" t="s">
        <v>213</v>
      </c>
      <c r="X79" s="79"/>
      <c r="Y79" s="79"/>
      <c r="Z79" s="79"/>
      <c r="AA79" s="92"/>
      <c r="AB79" s="92"/>
      <c r="AC79" s="48" t="s">
        <v>7</v>
      </c>
      <c r="AD79" s="92" t="s">
        <v>142</v>
      </c>
      <c r="AE79" s="92"/>
      <c r="AF79" s="92"/>
      <c r="AG79" s="92"/>
      <c r="AH79" s="92"/>
      <c r="AI79" s="92"/>
      <c r="AJ79" s="92"/>
      <c r="AK79" s="92"/>
      <c r="AL79" s="92"/>
      <c r="AM79" s="92"/>
      <c r="AN79" s="92"/>
      <c r="AR79" t="str">
        <f>IF(L79="☑","有","")</f>
        <v/>
      </c>
      <c r="AS79" t="str">
        <f>IF(L79="☑","("&amp;O79&amp;Q79&amp;S79&amp;T79&amp;V79&amp;")","")</f>
        <v/>
      </c>
      <c r="AX79" t="str">
        <f>IF(AC79="☑",AD79,"")</f>
        <v/>
      </c>
      <c r="BD79" t="str">
        <f>AR79&amp;AS79&amp;AX79</f>
        <v/>
      </c>
    </row>
    <row r="80" spans="1:72">
      <c r="A80" s="320"/>
      <c r="B80" s="320"/>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row>
    <row r="81" spans="1:65">
      <c r="A81" s="321"/>
      <c r="B81" s="321"/>
      <c r="C81" s="321"/>
      <c r="D81" s="321"/>
      <c r="E81" s="321"/>
      <c r="F81" s="321"/>
      <c r="G81" s="321"/>
      <c r="H81" s="321"/>
      <c r="I81" s="321"/>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row>
    <row r="82" spans="1:65">
      <c r="A82" s="322" t="s">
        <v>681</v>
      </c>
      <c r="B82" s="32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2"/>
      <c r="AA82" s="322"/>
      <c r="AB82" s="322"/>
      <c r="AC82" s="322"/>
      <c r="AD82" s="322"/>
      <c r="AE82" s="322"/>
      <c r="AF82" s="322"/>
      <c r="AG82" s="322"/>
      <c r="AH82" s="322"/>
      <c r="AI82" s="322"/>
      <c r="AJ82" s="322"/>
      <c r="AK82" s="322"/>
      <c r="AL82" s="322"/>
      <c r="AM82" s="322"/>
      <c r="AN82" s="322"/>
      <c r="AR82" s="108"/>
    </row>
    <row r="83" spans="1:65" ht="14">
      <c r="A83" s="92"/>
      <c r="B83" s="92" t="s">
        <v>191</v>
      </c>
      <c r="C83" s="92"/>
      <c r="D83" s="92"/>
      <c r="E83" s="92"/>
      <c r="F83" s="92"/>
      <c r="G83" s="92"/>
      <c r="H83" s="92"/>
      <c r="I83" s="92"/>
      <c r="J83" s="92"/>
      <c r="K83" s="92"/>
      <c r="L83" s="48" t="s">
        <v>7</v>
      </c>
      <c r="M83" s="92" t="s">
        <v>140</v>
      </c>
      <c r="N83" s="92"/>
      <c r="O83" s="92"/>
      <c r="P83" s="48" t="s">
        <v>7</v>
      </c>
      <c r="Q83" s="92" t="s">
        <v>142</v>
      </c>
      <c r="R83" s="92"/>
      <c r="S83" s="92"/>
      <c r="T83" s="92"/>
      <c r="U83" s="92"/>
      <c r="V83" s="92"/>
      <c r="W83" s="92"/>
      <c r="X83" s="92"/>
      <c r="Y83" s="92"/>
      <c r="Z83" s="92"/>
      <c r="AA83" s="92"/>
      <c r="AB83" s="92"/>
      <c r="AC83" s="92"/>
      <c r="AD83" s="92"/>
      <c r="AE83" s="92"/>
      <c r="AF83" s="92"/>
      <c r="AG83" s="92"/>
      <c r="AH83" s="92"/>
      <c r="AI83" s="92"/>
      <c r="AJ83" s="92"/>
      <c r="AK83" s="92"/>
      <c r="AL83" s="92"/>
      <c r="AM83" s="92"/>
      <c r="AN83" s="92"/>
      <c r="AR83" t="str">
        <f>IF(L83="☑",M83,"")</f>
        <v/>
      </c>
      <c r="AV83" t="str">
        <f t="shared" ref="AV83:AV85" si="3">IF(P83="☑",Q83,"")</f>
        <v/>
      </c>
      <c r="BD83" t="str">
        <f>AR83&amp;AV83</f>
        <v/>
      </c>
    </row>
    <row r="84" spans="1:65">
      <c r="A84" s="92"/>
      <c r="B84" s="92"/>
      <c r="C84" s="92"/>
      <c r="D84" s="92"/>
      <c r="E84" s="92"/>
      <c r="F84" s="92"/>
      <c r="G84" s="92"/>
      <c r="H84" s="92"/>
      <c r="I84" s="92"/>
      <c r="J84" s="92"/>
      <c r="K84" s="92"/>
      <c r="L84" s="94"/>
      <c r="M84" s="92"/>
      <c r="N84" s="92"/>
      <c r="O84" s="92"/>
      <c r="P84" s="94"/>
      <c r="Q84" s="92"/>
      <c r="R84" s="92"/>
      <c r="S84" s="92"/>
      <c r="T84" s="92"/>
      <c r="U84" s="92"/>
      <c r="V84" s="92"/>
      <c r="W84" s="92"/>
      <c r="X84" s="92"/>
      <c r="Y84" s="92"/>
      <c r="Z84" s="92"/>
      <c r="AA84" s="92"/>
      <c r="AB84" s="92"/>
      <c r="AC84" s="92"/>
      <c r="AD84" s="92"/>
      <c r="AE84" s="92"/>
      <c r="AF84" s="92"/>
      <c r="AG84" s="92"/>
      <c r="AH84" s="92"/>
      <c r="AI84" s="92"/>
      <c r="AJ84" s="92"/>
      <c r="AK84" s="92"/>
      <c r="AL84" s="92"/>
      <c r="AM84" s="92"/>
      <c r="AN84" s="91"/>
    </row>
    <row r="85" spans="1:65" ht="14">
      <c r="A85" s="92"/>
      <c r="B85" s="92" t="s">
        <v>192</v>
      </c>
      <c r="C85" s="92"/>
      <c r="D85" s="92"/>
      <c r="E85" s="92"/>
      <c r="F85" s="92"/>
      <c r="G85" s="92"/>
      <c r="H85" s="92"/>
      <c r="I85" s="92"/>
      <c r="J85" s="92"/>
      <c r="K85" s="92"/>
      <c r="L85" s="48" t="s">
        <v>7</v>
      </c>
      <c r="M85" s="92" t="s">
        <v>140</v>
      </c>
      <c r="N85" s="92"/>
      <c r="O85" s="92"/>
      <c r="P85" s="48" t="s">
        <v>7</v>
      </c>
      <c r="Q85" s="92" t="s">
        <v>142</v>
      </c>
      <c r="R85" s="92"/>
      <c r="S85" s="92"/>
      <c r="T85" s="92"/>
      <c r="U85" s="92"/>
      <c r="V85" s="92"/>
      <c r="W85" s="92"/>
      <c r="X85" s="92"/>
      <c r="Y85" s="92"/>
      <c r="Z85" s="92"/>
      <c r="AA85" s="92"/>
      <c r="AB85" s="92"/>
      <c r="AC85" s="92"/>
      <c r="AD85" s="92"/>
      <c r="AE85" s="92"/>
      <c r="AF85" s="92"/>
      <c r="AG85" s="92"/>
      <c r="AH85" s="92"/>
      <c r="AI85" s="92"/>
      <c r="AJ85" s="92"/>
      <c r="AK85" s="92"/>
      <c r="AL85" s="92"/>
      <c r="AM85" s="92"/>
      <c r="AN85" s="92"/>
      <c r="AR85" t="str">
        <f t="shared" ref="AR85" si="4">IF(L85="☑",M85,"")</f>
        <v/>
      </c>
      <c r="AV85" t="str">
        <f t="shared" si="3"/>
        <v/>
      </c>
      <c r="BD85" t="str">
        <f t="shared" ref="BD85" si="5">AR85&amp;AV85</f>
        <v/>
      </c>
    </row>
    <row r="86" spans="1:65">
      <c r="A86" s="92"/>
      <c r="B86" s="92"/>
      <c r="C86" s="92"/>
      <c r="D86" s="92"/>
      <c r="E86" s="92"/>
      <c r="F86" s="92"/>
      <c r="G86" s="92"/>
      <c r="H86" s="92"/>
      <c r="I86" s="92"/>
      <c r="J86" s="92"/>
      <c r="K86" s="92"/>
      <c r="L86" s="94"/>
      <c r="M86" s="92"/>
      <c r="N86" s="92"/>
      <c r="O86" s="92"/>
      <c r="P86" s="94"/>
      <c r="Q86" s="92"/>
      <c r="R86" s="92"/>
      <c r="S86" s="92"/>
      <c r="T86" s="92"/>
      <c r="U86" s="92"/>
      <c r="V86" s="92"/>
      <c r="W86" s="92"/>
      <c r="X86" s="92"/>
      <c r="Y86" s="92"/>
      <c r="Z86" s="92"/>
      <c r="AA86" s="92"/>
      <c r="AB86" s="92"/>
      <c r="AC86" s="92"/>
      <c r="AD86" s="92"/>
      <c r="AE86" s="92"/>
      <c r="AF86" s="92"/>
      <c r="AG86" s="92"/>
      <c r="AH86" s="92"/>
      <c r="AI86" s="92"/>
      <c r="AJ86" s="92"/>
      <c r="AK86" s="92"/>
      <c r="AL86" s="92"/>
      <c r="AM86" s="92"/>
      <c r="AN86" s="91"/>
    </row>
    <row r="87" spans="1:65" ht="14">
      <c r="A87" s="92"/>
      <c r="B87" s="92" t="s">
        <v>193</v>
      </c>
      <c r="C87" s="92"/>
      <c r="D87" s="92"/>
      <c r="E87" s="92"/>
      <c r="F87" s="92"/>
      <c r="G87" s="92"/>
      <c r="H87" s="92"/>
      <c r="I87" s="92"/>
      <c r="J87" s="92"/>
      <c r="K87" s="92"/>
      <c r="L87" s="48" t="s">
        <v>7</v>
      </c>
      <c r="M87" s="92" t="s">
        <v>194</v>
      </c>
      <c r="N87" s="92"/>
      <c r="O87" s="92"/>
      <c r="P87" s="48" t="s">
        <v>7</v>
      </c>
      <c r="Q87" s="92" t="s">
        <v>195</v>
      </c>
      <c r="R87" s="92"/>
      <c r="S87" s="92"/>
      <c r="T87" s="92"/>
      <c r="U87" s="78" t="s">
        <v>627</v>
      </c>
      <c r="V87" s="361" t="s">
        <v>99</v>
      </c>
      <c r="W87" s="361"/>
      <c r="X87" s="362"/>
      <c r="Y87" s="362"/>
      <c r="Z87" s="78" t="s">
        <v>109</v>
      </c>
      <c r="AA87" s="362"/>
      <c r="AB87" s="362"/>
      <c r="AC87" s="78" t="s">
        <v>837</v>
      </c>
      <c r="AD87" s="78" t="s">
        <v>213</v>
      </c>
      <c r="AE87" s="79"/>
      <c r="AF87" s="79"/>
      <c r="AG87" s="79"/>
      <c r="AH87" s="92"/>
      <c r="AI87" s="92"/>
      <c r="AJ87" s="48" t="s">
        <v>7</v>
      </c>
      <c r="AK87" s="92" t="s">
        <v>196</v>
      </c>
      <c r="AL87" s="92"/>
      <c r="AM87" s="92"/>
      <c r="AN87" s="92"/>
      <c r="AR87" t="str">
        <f>IF(L87="☑",M87,"")</f>
        <v/>
      </c>
      <c r="AV87" t="str">
        <f>IF(P87="☑",Q87,"")</f>
        <v/>
      </c>
      <c r="AZ87" t="str">
        <f>IF(P87="☑","("&amp;V87&amp;X87&amp;Z87&amp;AA87&amp;AC87&amp;")","")</f>
        <v/>
      </c>
      <c r="BG87" t="str">
        <f>IF(AJ87="☑",AK87,"")</f>
        <v/>
      </c>
      <c r="BM87" t="str">
        <f>AR87&amp;AV87&amp;AZ87&amp;BG87</f>
        <v/>
      </c>
    </row>
    <row r="88" spans="1:65">
      <c r="A88" s="320"/>
      <c r="B88" s="320"/>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row>
    <row r="89" spans="1:65">
      <c r="A89" s="321"/>
      <c r="B89" s="321"/>
      <c r="C89" s="321"/>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E89" s="321"/>
      <c r="AF89" s="321"/>
      <c r="AG89" s="321"/>
      <c r="AH89" s="321"/>
      <c r="AI89" s="321"/>
      <c r="AJ89" s="321"/>
      <c r="AK89" s="321"/>
      <c r="AL89" s="321"/>
      <c r="AM89" s="321"/>
      <c r="AN89" s="321"/>
    </row>
    <row r="90" spans="1:65">
      <c r="A90" s="322" t="s">
        <v>633</v>
      </c>
      <c r="B90" s="322"/>
      <c r="C90" s="322"/>
      <c r="D90" s="322"/>
      <c r="E90" s="322"/>
      <c r="F90" s="322"/>
      <c r="G90" s="322"/>
      <c r="H90" s="322"/>
      <c r="I90" s="322"/>
      <c r="J90" s="322"/>
      <c r="K90" s="322"/>
      <c r="L90" s="322"/>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row>
    <row r="91" spans="1:65">
      <c r="A91" s="322" t="s">
        <v>172</v>
      </c>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2"/>
      <c r="AN91" s="322"/>
    </row>
    <row r="92" spans="1:65" ht="14">
      <c r="A92" s="92"/>
      <c r="B92" s="92" t="s">
        <v>173</v>
      </c>
      <c r="C92" s="92"/>
      <c r="D92" s="92"/>
      <c r="E92" s="92"/>
      <c r="F92" s="92"/>
      <c r="G92" s="92"/>
      <c r="H92" s="92"/>
      <c r="I92" s="92"/>
      <c r="J92" s="92"/>
      <c r="K92" s="48" t="s">
        <v>7</v>
      </c>
      <c r="L92" s="93" t="s">
        <v>141</v>
      </c>
      <c r="M92" s="359"/>
      <c r="N92" s="359"/>
      <c r="O92" s="92" t="s">
        <v>174</v>
      </c>
      <c r="P92" s="92"/>
      <c r="Q92" s="92"/>
      <c r="R92" s="92"/>
      <c r="S92" s="92"/>
      <c r="T92" s="92"/>
      <c r="U92" s="93" t="s">
        <v>141</v>
      </c>
      <c r="V92" s="325"/>
      <c r="W92" s="325"/>
      <c r="X92" s="325"/>
      <c r="Y92" s="325"/>
      <c r="Z92" s="325"/>
      <c r="AA92" s="92" t="s">
        <v>175</v>
      </c>
      <c r="AB92" s="92"/>
      <c r="AC92" s="92"/>
      <c r="AD92" s="92"/>
      <c r="AE92" s="92"/>
      <c r="AF92" s="93" t="s">
        <v>176</v>
      </c>
      <c r="AG92" s="354"/>
      <c r="AH92" s="354"/>
      <c r="AI92" s="354"/>
      <c r="AJ92" s="354"/>
      <c r="AK92" s="354"/>
      <c r="AL92" s="93" t="s">
        <v>160</v>
      </c>
      <c r="AM92" s="92"/>
      <c r="AN92" s="92"/>
      <c r="AR92" t="str">
        <f>IF(K92="☑",M92&amp;"建築士"&amp;"　"&amp;V92&amp;"登録"&amp;"　"&amp;AF92&amp;AG92&amp;AL92,"")</f>
        <v/>
      </c>
      <c r="BI92" t="str">
        <f>_xlfn.TEXTJOIN(CHAR(10),,AR92,AR93)</f>
        <v/>
      </c>
    </row>
    <row r="93" spans="1:65" ht="14">
      <c r="A93" s="92"/>
      <c r="B93" s="92"/>
      <c r="C93" s="92"/>
      <c r="D93" s="92"/>
      <c r="E93" s="92"/>
      <c r="F93" s="92"/>
      <c r="G93" s="92"/>
      <c r="H93" s="92"/>
      <c r="I93" s="92"/>
      <c r="J93" s="92"/>
      <c r="K93" s="48" t="s">
        <v>7</v>
      </c>
      <c r="L93" s="92" t="s">
        <v>177</v>
      </c>
      <c r="M93" s="92"/>
      <c r="N93" s="92"/>
      <c r="O93" s="92"/>
      <c r="P93" s="92"/>
      <c r="Q93" s="92"/>
      <c r="R93" s="92"/>
      <c r="S93" s="92"/>
      <c r="T93" s="92"/>
      <c r="U93" s="92"/>
      <c r="V93" s="92"/>
      <c r="W93" s="92"/>
      <c r="X93" s="92"/>
      <c r="Y93" s="92"/>
      <c r="Z93" s="92"/>
      <c r="AA93" s="92"/>
      <c r="AB93" s="92"/>
      <c r="AC93" s="92"/>
      <c r="AD93" s="92"/>
      <c r="AE93" s="92"/>
      <c r="AF93" s="93" t="s">
        <v>159</v>
      </c>
      <c r="AG93" s="354"/>
      <c r="AH93" s="354"/>
      <c r="AI93" s="354"/>
      <c r="AJ93" s="354"/>
      <c r="AK93" s="354"/>
      <c r="AL93" s="93" t="s">
        <v>160</v>
      </c>
      <c r="AM93" s="92"/>
      <c r="AN93" s="92"/>
      <c r="AR93" t="str">
        <f>IF(K93="☑",L93&amp;"　"&amp;AF93&amp;AG93&amp;AL93,"")</f>
        <v/>
      </c>
    </row>
    <row r="94" spans="1:65">
      <c r="A94" s="92"/>
      <c r="B94" s="92" t="s">
        <v>178</v>
      </c>
      <c r="C94" s="92"/>
      <c r="D94" s="92"/>
      <c r="E94" s="92"/>
      <c r="F94" s="92"/>
      <c r="G94" s="92"/>
      <c r="H94" s="92"/>
      <c r="I94" s="92"/>
      <c r="J94" s="92"/>
      <c r="K94" s="92"/>
      <c r="L94" s="351"/>
      <c r="M94" s="351"/>
      <c r="N94" s="351"/>
      <c r="O94" s="351"/>
      <c r="P94" s="351"/>
      <c r="Q94" s="351"/>
      <c r="R94" s="351"/>
      <c r="S94" s="351"/>
      <c r="T94" s="351"/>
      <c r="U94" s="351"/>
      <c r="V94" s="351"/>
      <c r="W94" s="351"/>
      <c r="X94" s="351"/>
      <c r="Y94" s="351"/>
      <c r="Z94" s="351"/>
      <c r="AA94" s="351"/>
      <c r="AB94" s="351"/>
      <c r="AC94" s="351"/>
      <c r="AD94" s="351"/>
      <c r="AE94" s="351"/>
      <c r="AF94" s="351"/>
      <c r="AG94" s="351"/>
      <c r="AH94" s="351"/>
      <c r="AI94" s="351"/>
      <c r="AJ94" s="351"/>
      <c r="AK94" s="351"/>
      <c r="AL94" s="351"/>
      <c r="AM94" s="351"/>
      <c r="AN94" s="351"/>
    </row>
    <row r="95" spans="1:65">
      <c r="A95" s="92"/>
      <c r="B95" s="92" t="s">
        <v>179</v>
      </c>
      <c r="C95" s="92"/>
      <c r="D95" s="92"/>
      <c r="E95" s="92"/>
      <c r="F95" s="92"/>
      <c r="G95" s="92"/>
      <c r="H95" s="92"/>
      <c r="I95" s="92"/>
      <c r="J95" s="92"/>
      <c r="K95" s="92"/>
      <c r="L95" s="351"/>
      <c r="M95" s="351"/>
      <c r="N95" s="351"/>
      <c r="O95" s="351"/>
      <c r="P95" s="351"/>
      <c r="Q95" s="351"/>
      <c r="R95" s="351"/>
      <c r="S95" s="351"/>
      <c r="T95" s="351"/>
      <c r="U95" s="351"/>
      <c r="V95" s="351"/>
      <c r="W95" s="351"/>
      <c r="X95" s="351"/>
      <c r="Y95" s="351"/>
      <c r="Z95" s="351"/>
      <c r="AA95" s="351"/>
      <c r="AB95" s="351"/>
      <c r="AC95" s="351"/>
      <c r="AD95" s="351"/>
      <c r="AE95" s="351"/>
      <c r="AF95" s="351"/>
      <c r="AG95" s="351"/>
      <c r="AH95" s="351"/>
      <c r="AI95" s="351"/>
      <c r="AJ95" s="351"/>
      <c r="AK95" s="351"/>
      <c r="AL95" s="351"/>
      <c r="AM95" s="351"/>
      <c r="AN95" s="351"/>
    </row>
    <row r="96" spans="1:65">
      <c r="A96" s="92"/>
      <c r="B96" s="92" t="s">
        <v>180</v>
      </c>
      <c r="C96" s="92"/>
      <c r="D96" s="92"/>
      <c r="E96" s="92"/>
      <c r="F96" s="92"/>
      <c r="G96" s="92"/>
      <c r="H96" s="92"/>
      <c r="I96" s="92"/>
      <c r="J96" s="92"/>
      <c r="K96" s="92"/>
      <c r="L96" s="366"/>
      <c r="M96" s="366"/>
      <c r="N96" s="366"/>
      <c r="O96" s="366"/>
      <c r="P96" s="366"/>
      <c r="Q96" s="366"/>
      <c r="R96" s="366"/>
      <c r="S96" s="366"/>
      <c r="T96" s="366"/>
      <c r="U96" s="366"/>
      <c r="V96" s="366"/>
      <c r="W96" s="366"/>
      <c r="X96" s="366"/>
      <c r="Y96" s="366"/>
      <c r="Z96" s="366"/>
      <c r="AA96" s="366"/>
      <c r="AB96" s="366"/>
      <c r="AC96" s="366"/>
      <c r="AD96" s="366"/>
      <c r="AE96" s="366"/>
      <c r="AF96" s="366"/>
      <c r="AG96" s="366"/>
      <c r="AH96" s="366"/>
      <c r="AI96" s="366"/>
      <c r="AJ96" s="366"/>
      <c r="AK96" s="366"/>
      <c r="AL96" s="366"/>
      <c r="AM96" s="366"/>
      <c r="AN96" s="366"/>
    </row>
    <row r="97" spans="1:61">
      <c r="A97" s="92"/>
      <c r="B97" s="92"/>
      <c r="C97" s="92"/>
      <c r="D97" s="92"/>
      <c r="E97" s="92"/>
      <c r="F97" s="92"/>
      <c r="G97" s="92"/>
      <c r="H97" s="92"/>
      <c r="I97" s="92"/>
      <c r="J97" s="92"/>
      <c r="K97" s="92"/>
      <c r="L97" s="93" t="s">
        <v>141</v>
      </c>
      <c r="M97" s="359"/>
      <c r="N97" s="359"/>
      <c r="O97" s="92" t="s">
        <v>181</v>
      </c>
      <c r="P97" s="92"/>
      <c r="Q97" s="92"/>
      <c r="R97" s="92"/>
      <c r="S97" s="92"/>
      <c r="T97" s="92"/>
      <c r="U97" s="93" t="s">
        <v>141</v>
      </c>
      <c r="V97" s="325"/>
      <c r="W97" s="325"/>
      <c r="X97" s="325"/>
      <c r="Y97" s="325"/>
      <c r="Z97" s="325"/>
      <c r="AA97" s="92" t="s">
        <v>182</v>
      </c>
      <c r="AB97" s="92"/>
      <c r="AC97" s="92"/>
      <c r="AD97" s="92"/>
      <c r="AE97" s="92"/>
      <c r="AF97" s="93" t="s">
        <v>159</v>
      </c>
      <c r="AG97" s="354"/>
      <c r="AH97" s="354"/>
      <c r="AI97" s="354"/>
      <c r="AJ97" s="354"/>
      <c r="AK97" s="354"/>
      <c r="AL97" s="93" t="s">
        <v>160</v>
      </c>
      <c r="AM97" s="92"/>
      <c r="AN97" s="92"/>
      <c r="AR97" t="str">
        <f>IF(K92="☑","("&amp;M97&amp;"建築士事務所"&amp;"　"&amp;V97&amp;"知事登録"&amp;"　"&amp;AF97&amp;AG97&amp;AL97&amp;")","")</f>
        <v/>
      </c>
    </row>
    <row r="98" spans="1:61">
      <c r="A98" s="92"/>
      <c r="B98" s="92" t="s">
        <v>183</v>
      </c>
      <c r="C98" s="92"/>
      <c r="D98" s="92"/>
      <c r="E98" s="92"/>
      <c r="F98" s="92"/>
      <c r="G98" s="92"/>
      <c r="H98" s="92"/>
      <c r="I98" s="92"/>
      <c r="J98" s="92"/>
      <c r="K98" s="92"/>
      <c r="L98" s="360"/>
      <c r="M98" s="360"/>
      <c r="N98" s="360"/>
      <c r="O98" s="360"/>
      <c r="P98" s="360"/>
      <c r="Q98" s="360"/>
      <c r="R98" s="360"/>
      <c r="S98" s="360"/>
      <c r="T98" s="360"/>
      <c r="U98" s="360"/>
      <c r="V98" s="360"/>
      <c r="W98" s="360"/>
      <c r="X98" s="360"/>
      <c r="Y98" s="360"/>
      <c r="Z98" s="360"/>
      <c r="AA98" s="360"/>
      <c r="AB98" s="360"/>
      <c r="AC98" s="360"/>
      <c r="AD98" s="360"/>
      <c r="AE98" s="360"/>
      <c r="AF98" s="360"/>
      <c r="AG98" s="360"/>
      <c r="AH98" s="360"/>
      <c r="AI98" s="360"/>
      <c r="AJ98" s="360"/>
      <c r="AK98" s="360"/>
      <c r="AL98" s="360"/>
      <c r="AM98" s="360"/>
      <c r="AN98" s="360"/>
    </row>
    <row r="99" spans="1:61">
      <c r="A99" s="92"/>
      <c r="B99" s="92" t="s">
        <v>184</v>
      </c>
      <c r="C99" s="92"/>
      <c r="D99" s="92"/>
      <c r="E99" s="92"/>
      <c r="F99" s="92"/>
      <c r="G99" s="92"/>
      <c r="H99" s="92"/>
      <c r="I99" s="92"/>
      <c r="J99" s="92"/>
      <c r="K99" s="92"/>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351"/>
      <c r="AI99" s="351"/>
      <c r="AJ99" s="351"/>
      <c r="AK99" s="351"/>
      <c r="AL99" s="351"/>
      <c r="AM99" s="351"/>
      <c r="AN99" s="351"/>
    </row>
    <row r="100" spans="1:61">
      <c r="A100" s="92"/>
      <c r="B100" s="92" t="s">
        <v>185</v>
      </c>
      <c r="C100" s="92"/>
      <c r="D100" s="92"/>
      <c r="E100" s="92"/>
      <c r="F100" s="92"/>
      <c r="G100" s="92"/>
      <c r="H100" s="92"/>
      <c r="I100" s="92"/>
      <c r="J100" s="92"/>
      <c r="K100" s="92"/>
      <c r="L100" s="360"/>
      <c r="M100" s="360"/>
      <c r="N100" s="360"/>
      <c r="O100" s="360"/>
      <c r="P100" s="360"/>
      <c r="Q100" s="360"/>
      <c r="R100" s="360"/>
      <c r="S100" s="360"/>
      <c r="T100" s="360"/>
      <c r="U100" s="360"/>
      <c r="V100" s="360"/>
      <c r="W100" s="360"/>
      <c r="X100" s="360"/>
      <c r="Y100" s="360"/>
      <c r="Z100" s="360"/>
      <c r="AA100" s="360"/>
      <c r="AB100" s="360"/>
      <c r="AC100" s="360"/>
      <c r="AD100" s="360"/>
      <c r="AE100" s="360"/>
      <c r="AF100" s="360"/>
      <c r="AG100" s="360"/>
      <c r="AH100" s="360"/>
      <c r="AI100" s="360"/>
      <c r="AJ100" s="360"/>
      <c r="AK100" s="360"/>
      <c r="AL100" s="360"/>
      <c r="AM100" s="360"/>
      <c r="AN100" s="360"/>
    </row>
    <row r="101" spans="1:61">
      <c r="A101" s="322" t="s">
        <v>186</v>
      </c>
      <c r="B101" s="32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322"/>
      <c r="Z101" s="322"/>
      <c r="AA101" s="322"/>
      <c r="AB101" s="322"/>
      <c r="AC101" s="322"/>
      <c r="AD101" s="322"/>
      <c r="AE101" s="322"/>
      <c r="AF101" s="322"/>
      <c r="AG101" s="322"/>
      <c r="AH101" s="322"/>
      <c r="AI101" s="322"/>
      <c r="AJ101" s="322"/>
      <c r="AK101" s="322"/>
      <c r="AL101" s="322"/>
      <c r="AM101" s="322"/>
      <c r="AN101" s="322"/>
    </row>
    <row r="102" spans="1:61" ht="14">
      <c r="A102" s="92"/>
      <c r="B102" s="92" t="s">
        <v>173</v>
      </c>
      <c r="C102" s="92"/>
      <c r="D102" s="92"/>
      <c r="E102" s="92"/>
      <c r="F102" s="92"/>
      <c r="G102" s="92"/>
      <c r="H102" s="92"/>
      <c r="I102" s="92"/>
      <c r="J102" s="92"/>
      <c r="K102" s="48" t="s">
        <v>7</v>
      </c>
      <c r="L102" s="93" t="s">
        <v>141</v>
      </c>
      <c r="M102" s="359"/>
      <c r="N102" s="359"/>
      <c r="O102" s="92" t="s">
        <v>174</v>
      </c>
      <c r="P102" s="92"/>
      <c r="Q102" s="92"/>
      <c r="R102" s="92"/>
      <c r="S102" s="92"/>
      <c r="T102" s="92"/>
      <c r="U102" s="93" t="s">
        <v>141</v>
      </c>
      <c r="V102" s="325"/>
      <c r="W102" s="325"/>
      <c r="X102" s="325"/>
      <c r="Y102" s="325"/>
      <c r="Z102" s="325"/>
      <c r="AA102" s="92" t="s">
        <v>175</v>
      </c>
      <c r="AB102" s="92"/>
      <c r="AC102" s="92"/>
      <c r="AD102" s="92"/>
      <c r="AE102" s="92"/>
      <c r="AF102" s="93" t="s">
        <v>176</v>
      </c>
      <c r="AG102" s="354"/>
      <c r="AH102" s="354"/>
      <c r="AI102" s="354"/>
      <c r="AJ102" s="354"/>
      <c r="AK102" s="354"/>
      <c r="AL102" s="93" t="s">
        <v>160</v>
      </c>
      <c r="AM102" s="92"/>
      <c r="AN102" s="92"/>
      <c r="AR102" t="str">
        <f>IF(K102="☑",M102&amp;"建築士"&amp;"　"&amp;V102&amp;"登録"&amp;"　"&amp;AF102&amp;AG102&amp;AL102,"")</f>
        <v/>
      </c>
      <c r="BI102" t="str">
        <f t="shared" ref="BI102" si="6">_xlfn.TEXTJOIN(CHAR(10),,AR102,AR103)</f>
        <v/>
      </c>
    </row>
    <row r="103" spans="1:61" ht="14">
      <c r="A103" s="92"/>
      <c r="B103" s="92"/>
      <c r="C103" s="92"/>
      <c r="D103" s="92"/>
      <c r="E103" s="92"/>
      <c r="F103" s="92"/>
      <c r="G103" s="92"/>
      <c r="H103" s="92"/>
      <c r="I103" s="92"/>
      <c r="J103" s="92"/>
      <c r="K103" s="48" t="s">
        <v>7</v>
      </c>
      <c r="L103" s="92" t="s">
        <v>177</v>
      </c>
      <c r="M103" s="92"/>
      <c r="N103" s="92"/>
      <c r="O103" s="92"/>
      <c r="P103" s="92"/>
      <c r="Q103" s="92"/>
      <c r="R103" s="92"/>
      <c r="S103" s="92"/>
      <c r="T103" s="92"/>
      <c r="U103" s="92"/>
      <c r="V103" s="92"/>
      <c r="W103" s="92"/>
      <c r="X103" s="92"/>
      <c r="Y103" s="92"/>
      <c r="Z103" s="92"/>
      <c r="AA103" s="92"/>
      <c r="AB103" s="92"/>
      <c r="AC103" s="92"/>
      <c r="AD103" s="92"/>
      <c r="AE103" s="92"/>
      <c r="AF103" s="93" t="s">
        <v>159</v>
      </c>
      <c r="AG103" s="354"/>
      <c r="AH103" s="354"/>
      <c r="AI103" s="354"/>
      <c r="AJ103" s="354"/>
      <c r="AK103" s="354"/>
      <c r="AL103" s="93" t="s">
        <v>160</v>
      </c>
      <c r="AM103" s="92"/>
      <c r="AN103" s="92"/>
      <c r="AR103" t="str">
        <f>IF(K103="☑",L103&amp;"　"&amp;AF103&amp;AG103&amp;AL103,"")</f>
        <v/>
      </c>
    </row>
    <row r="104" spans="1:61">
      <c r="A104" s="92"/>
      <c r="B104" s="92" t="s">
        <v>178</v>
      </c>
      <c r="C104" s="92"/>
      <c r="D104" s="92"/>
      <c r="E104" s="92"/>
      <c r="F104" s="92"/>
      <c r="G104" s="92"/>
      <c r="H104" s="92"/>
      <c r="I104" s="92"/>
      <c r="J104" s="92"/>
      <c r="K104" s="92"/>
      <c r="L104" s="351"/>
      <c r="M104" s="351"/>
      <c r="N104" s="351"/>
      <c r="O104" s="351"/>
      <c r="P104" s="351"/>
      <c r="Q104" s="351"/>
      <c r="R104" s="351"/>
      <c r="S104" s="351"/>
      <c r="T104" s="351"/>
      <c r="U104" s="351"/>
      <c r="V104" s="351"/>
      <c r="W104" s="351"/>
      <c r="X104" s="351"/>
      <c r="Y104" s="351"/>
      <c r="Z104" s="351"/>
      <c r="AA104" s="351"/>
      <c r="AB104" s="351"/>
      <c r="AC104" s="351"/>
      <c r="AD104" s="351"/>
      <c r="AE104" s="351"/>
      <c r="AF104" s="351"/>
      <c r="AG104" s="351"/>
      <c r="AH104" s="351"/>
      <c r="AI104" s="351"/>
      <c r="AJ104" s="351"/>
      <c r="AK104" s="351"/>
      <c r="AL104" s="351"/>
      <c r="AM104" s="351"/>
      <c r="AN104" s="351"/>
    </row>
    <row r="105" spans="1:61">
      <c r="A105" s="92"/>
      <c r="B105" s="92" t="s">
        <v>179</v>
      </c>
      <c r="C105" s="92"/>
      <c r="D105" s="92"/>
      <c r="E105" s="92"/>
      <c r="F105" s="92"/>
      <c r="G105" s="92"/>
      <c r="H105" s="92"/>
      <c r="I105" s="92"/>
      <c r="J105" s="92"/>
      <c r="K105" s="92"/>
      <c r="L105" s="351"/>
      <c r="M105" s="351"/>
      <c r="N105" s="351"/>
      <c r="O105" s="351"/>
      <c r="P105" s="351"/>
      <c r="Q105" s="351"/>
      <c r="R105" s="351"/>
      <c r="S105" s="351"/>
      <c r="T105" s="351"/>
      <c r="U105" s="351"/>
      <c r="V105" s="351"/>
      <c r="W105" s="351"/>
      <c r="X105" s="351"/>
      <c r="Y105" s="351"/>
      <c r="Z105" s="351"/>
      <c r="AA105" s="351"/>
      <c r="AB105" s="351"/>
      <c r="AC105" s="351"/>
      <c r="AD105" s="351"/>
      <c r="AE105" s="351"/>
      <c r="AF105" s="351"/>
      <c r="AG105" s="351"/>
      <c r="AH105" s="351"/>
      <c r="AI105" s="351"/>
      <c r="AJ105" s="351"/>
      <c r="AK105" s="351"/>
      <c r="AL105" s="351"/>
      <c r="AM105" s="351"/>
      <c r="AN105" s="351"/>
    </row>
    <row r="106" spans="1:61">
      <c r="A106" s="92"/>
      <c r="B106" s="92" t="s">
        <v>180</v>
      </c>
      <c r="C106" s="92"/>
      <c r="D106" s="92"/>
      <c r="E106" s="92"/>
      <c r="F106" s="92"/>
      <c r="G106" s="92"/>
      <c r="H106" s="92"/>
      <c r="I106" s="92"/>
      <c r="J106" s="92"/>
      <c r="K106" s="92"/>
      <c r="L106" s="366"/>
      <c r="M106" s="366"/>
      <c r="N106" s="366"/>
      <c r="O106" s="366"/>
      <c r="P106" s="366"/>
      <c r="Q106" s="366"/>
      <c r="R106" s="366"/>
      <c r="S106" s="366"/>
      <c r="T106" s="366"/>
      <c r="U106" s="366"/>
      <c r="V106" s="366"/>
      <c r="W106" s="366"/>
      <c r="X106" s="366"/>
      <c r="Y106" s="366"/>
      <c r="Z106" s="366"/>
      <c r="AA106" s="366"/>
      <c r="AB106" s="366"/>
      <c r="AC106" s="366"/>
      <c r="AD106" s="366"/>
      <c r="AE106" s="366"/>
      <c r="AF106" s="366"/>
      <c r="AG106" s="366"/>
      <c r="AH106" s="366"/>
      <c r="AI106" s="366"/>
      <c r="AJ106" s="366"/>
      <c r="AK106" s="366"/>
      <c r="AL106" s="366"/>
      <c r="AM106" s="366"/>
      <c r="AN106" s="366"/>
    </row>
    <row r="107" spans="1:61">
      <c r="A107" s="92"/>
      <c r="B107" s="92"/>
      <c r="C107" s="92"/>
      <c r="D107" s="92"/>
      <c r="E107" s="92"/>
      <c r="F107" s="92"/>
      <c r="G107" s="92"/>
      <c r="H107" s="92"/>
      <c r="I107" s="92"/>
      <c r="J107" s="92"/>
      <c r="K107" s="92"/>
      <c r="L107" s="93" t="s">
        <v>141</v>
      </c>
      <c r="M107" s="359"/>
      <c r="N107" s="359"/>
      <c r="O107" s="92" t="s">
        <v>181</v>
      </c>
      <c r="P107" s="92"/>
      <c r="Q107" s="92"/>
      <c r="R107" s="92"/>
      <c r="S107" s="92"/>
      <c r="T107" s="92"/>
      <c r="U107" s="93" t="s">
        <v>141</v>
      </c>
      <c r="V107" s="325"/>
      <c r="W107" s="325"/>
      <c r="X107" s="325"/>
      <c r="Y107" s="325"/>
      <c r="Z107" s="325"/>
      <c r="AA107" s="92" t="s">
        <v>182</v>
      </c>
      <c r="AB107" s="92"/>
      <c r="AC107" s="92"/>
      <c r="AD107" s="92"/>
      <c r="AE107" s="92"/>
      <c r="AF107" s="93" t="s">
        <v>159</v>
      </c>
      <c r="AG107" s="354"/>
      <c r="AH107" s="354"/>
      <c r="AI107" s="354"/>
      <c r="AJ107" s="354"/>
      <c r="AK107" s="354"/>
      <c r="AL107" s="93" t="s">
        <v>160</v>
      </c>
      <c r="AM107" s="92"/>
      <c r="AN107" s="92"/>
      <c r="AR107" t="str">
        <f>IF(K102="☑","("&amp;M107&amp;"建築士事務所"&amp;"　"&amp;V107&amp;"知事登録"&amp;"　"&amp;AF107&amp;AG107&amp;AL107&amp;")","")</f>
        <v/>
      </c>
    </row>
    <row r="108" spans="1:61">
      <c r="A108" s="92"/>
      <c r="B108" s="92" t="s">
        <v>183</v>
      </c>
      <c r="C108" s="92"/>
      <c r="D108" s="92"/>
      <c r="E108" s="92"/>
      <c r="F108" s="92"/>
      <c r="G108" s="92"/>
      <c r="H108" s="92"/>
      <c r="I108" s="92"/>
      <c r="J108" s="92"/>
      <c r="K108" s="92"/>
      <c r="L108" s="360"/>
      <c r="M108" s="360"/>
      <c r="N108" s="360"/>
      <c r="O108" s="360"/>
      <c r="P108" s="360"/>
      <c r="Q108" s="360"/>
      <c r="R108" s="360"/>
      <c r="S108" s="360"/>
      <c r="T108" s="360"/>
      <c r="U108" s="360"/>
      <c r="V108" s="360"/>
      <c r="W108" s="360"/>
      <c r="X108" s="360"/>
      <c r="Y108" s="360"/>
      <c r="Z108" s="360"/>
      <c r="AA108" s="360"/>
      <c r="AB108" s="360"/>
      <c r="AC108" s="360"/>
      <c r="AD108" s="360"/>
      <c r="AE108" s="360"/>
      <c r="AF108" s="360"/>
      <c r="AG108" s="360"/>
      <c r="AH108" s="360"/>
      <c r="AI108" s="360"/>
      <c r="AJ108" s="360"/>
      <c r="AK108" s="360"/>
      <c r="AL108" s="360"/>
      <c r="AM108" s="360"/>
      <c r="AN108" s="360"/>
    </row>
    <row r="109" spans="1:61">
      <c r="A109" s="92"/>
      <c r="B109" s="92" t="s">
        <v>184</v>
      </c>
      <c r="C109" s="92"/>
      <c r="D109" s="92"/>
      <c r="E109" s="92"/>
      <c r="F109" s="92"/>
      <c r="G109" s="92"/>
      <c r="H109" s="92"/>
      <c r="I109" s="92"/>
      <c r="J109" s="92"/>
      <c r="K109" s="92"/>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351"/>
      <c r="AJ109" s="351"/>
      <c r="AK109" s="351"/>
      <c r="AL109" s="351"/>
      <c r="AM109" s="351"/>
      <c r="AN109" s="351"/>
    </row>
    <row r="110" spans="1:61">
      <c r="A110" s="92"/>
      <c r="B110" s="92" t="s">
        <v>185</v>
      </c>
      <c r="C110" s="92"/>
      <c r="D110" s="92"/>
      <c r="E110" s="92"/>
      <c r="F110" s="92"/>
      <c r="G110" s="92"/>
      <c r="H110" s="92"/>
      <c r="I110" s="92"/>
      <c r="J110" s="92"/>
      <c r="K110" s="92"/>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row>
    <row r="111" spans="1:61">
      <c r="A111" s="320"/>
      <c r="B111" s="320"/>
      <c r="C111" s="320"/>
      <c r="D111" s="320"/>
      <c r="E111" s="320"/>
      <c r="F111" s="320"/>
      <c r="G111" s="320"/>
      <c r="H111" s="320"/>
      <c r="I111" s="320"/>
      <c r="J111" s="320"/>
      <c r="K111" s="320"/>
      <c r="L111" s="320"/>
      <c r="M111" s="320"/>
      <c r="N111" s="320"/>
      <c r="O111" s="320"/>
      <c r="P111" s="320"/>
      <c r="Q111" s="320"/>
      <c r="R111" s="320"/>
      <c r="S111" s="320"/>
      <c r="T111" s="320"/>
      <c r="U111" s="320"/>
      <c r="V111" s="320"/>
      <c r="W111" s="320"/>
      <c r="X111" s="320"/>
      <c r="Y111" s="320"/>
      <c r="Z111" s="320"/>
      <c r="AA111" s="320"/>
      <c r="AB111" s="320"/>
      <c r="AC111" s="320"/>
      <c r="AD111" s="320"/>
      <c r="AE111" s="320"/>
      <c r="AF111" s="320"/>
      <c r="AG111" s="320"/>
      <c r="AH111" s="320"/>
      <c r="AI111" s="320"/>
      <c r="AJ111" s="320"/>
      <c r="AK111" s="320"/>
      <c r="AL111" s="320"/>
      <c r="AM111" s="320"/>
      <c r="AN111" s="320"/>
    </row>
    <row r="112" spans="1:61">
      <c r="A112" s="321"/>
      <c r="B112" s="321"/>
      <c r="C112" s="321"/>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21"/>
      <c r="AK112" s="321"/>
      <c r="AL112" s="321"/>
      <c r="AM112" s="321"/>
      <c r="AN112" s="321"/>
    </row>
    <row r="113" spans="1:66">
      <c r="A113" s="356"/>
      <c r="B113" s="356"/>
      <c r="C113" s="356"/>
      <c r="D113" s="356"/>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c r="AA113" s="356"/>
      <c r="AB113" s="356"/>
      <c r="AC113" s="356"/>
      <c r="AD113" s="356"/>
      <c r="AE113" s="356"/>
      <c r="AF113" s="356"/>
      <c r="AG113" s="356"/>
      <c r="AH113" s="356"/>
      <c r="AI113" s="356"/>
      <c r="AJ113" s="356"/>
      <c r="AK113" s="356"/>
      <c r="AL113" s="356"/>
      <c r="AM113" s="356"/>
      <c r="AN113" s="356"/>
    </row>
    <row r="114" spans="1:66">
      <c r="A114" s="322" t="s">
        <v>634</v>
      </c>
      <c r="B114" s="32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row>
    <row r="115" spans="1:66" ht="14">
      <c r="A115" s="91"/>
      <c r="B115" s="92" t="s">
        <v>214</v>
      </c>
      <c r="C115" s="92"/>
      <c r="D115" s="92"/>
      <c r="E115" s="92"/>
      <c r="F115" s="92"/>
      <c r="G115" s="92"/>
      <c r="H115" s="92"/>
      <c r="I115" s="92"/>
      <c r="J115" s="92"/>
      <c r="K115" s="92"/>
      <c r="L115" s="48" t="s">
        <v>7</v>
      </c>
      <c r="M115" s="92" t="s">
        <v>215</v>
      </c>
      <c r="N115" s="92"/>
      <c r="O115" s="92"/>
      <c r="P115" s="92"/>
      <c r="Q115" s="92"/>
      <c r="R115" s="92"/>
      <c r="S115" s="92"/>
      <c r="T115" s="92"/>
      <c r="U115" s="91" t="s">
        <v>141</v>
      </c>
      <c r="V115" s="325"/>
      <c r="W115" s="325"/>
      <c r="X115" s="91" t="s">
        <v>216</v>
      </c>
      <c r="Y115" s="92"/>
      <c r="Z115" s="48" t="s">
        <v>7</v>
      </c>
      <c r="AA115" s="92" t="s">
        <v>217</v>
      </c>
      <c r="AB115" s="92"/>
      <c r="AC115" s="92"/>
      <c r="AD115" s="92"/>
      <c r="AE115" s="92"/>
      <c r="AF115" s="91"/>
      <c r="AG115" s="91" t="s">
        <v>141</v>
      </c>
      <c r="AH115" s="325"/>
      <c r="AI115" s="325"/>
      <c r="AJ115" s="91" t="s">
        <v>216</v>
      </c>
      <c r="AK115" s="92"/>
      <c r="AL115" s="92"/>
      <c r="AM115" s="92"/>
      <c r="AN115" s="92"/>
      <c r="AR115" t="str">
        <f>IF(L115="☑",M115&amp;U115&amp;V115&amp;X115,"")</f>
        <v/>
      </c>
      <c r="BF115" t="str">
        <f>IF(Z115="☑",AA115&amp;AG115&amp;AH115&amp;AJ115,"")</f>
        <v/>
      </c>
      <c r="BN115" t="str">
        <f>_xlfn.TEXTJOIN(CHAR(10),,AR115,BF115,AR117,BF117)</f>
        <v/>
      </c>
    </row>
    <row r="116" spans="1:66">
      <c r="A116" s="92"/>
      <c r="B116" s="92"/>
      <c r="C116" s="92"/>
      <c r="D116" s="92"/>
      <c r="E116" s="92"/>
      <c r="F116" s="92"/>
      <c r="G116" s="92"/>
      <c r="H116" s="92"/>
      <c r="I116" s="92"/>
      <c r="J116" s="92"/>
      <c r="K116" s="92"/>
      <c r="L116" s="94"/>
      <c r="M116" s="92"/>
      <c r="N116" s="92"/>
      <c r="O116" s="92"/>
      <c r="P116" s="92"/>
      <c r="Q116" s="92"/>
      <c r="R116" s="92"/>
      <c r="S116" s="92"/>
      <c r="T116" s="92"/>
      <c r="U116" s="92"/>
      <c r="V116" s="94"/>
      <c r="W116" s="94"/>
      <c r="X116" s="92"/>
      <c r="Y116" s="92"/>
      <c r="Z116" s="92"/>
      <c r="AA116" s="92"/>
      <c r="AB116" s="92"/>
      <c r="AC116" s="92"/>
      <c r="AD116" s="92"/>
      <c r="AE116" s="92"/>
      <c r="AF116" s="92"/>
      <c r="AG116" s="92"/>
      <c r="AH116" s="94"/>
      <c r="AI116" s="94"/>
      <c r="AJ116" s="92"/>
      <c r="AK116" s="92"/>
      <c r="AL116" s="92"/>
      <c r="AM116" s="92"/>
      <c r="AN116" s="91"/>
    </row>
    <row r="117" spans="1:66" ht="14">
      <c r="A117" s="91"/>
      <c r="B117" s="91"/>
      <c r="C117" s="91"/>
      <c r="D117" s="91"/>
      <c r="E117" s="91"/>
      <c r="F117" s="91"/>
      <c r="G117" s="91"/>
      <c r="H117" s="92"/>
      <c r="I117" s="92"/>
      <c r="J117" s="92"/>
      <c r="K117" s="92"/>
      <c r="L117" s="48" t="s">
        <v>7</v>
      </c>
      <c r="M117" s="92" t="s">
        <v>218</v>
      </c>
      <c r="N117" s="92"/>
      <c r="O117" s="92"/>
      <c r="P117" s="92"/>
      <c r="Q117" s="92"/>
      <c r="R117" s="92"/>
      <c r="S117" s="92"/>
      <c r="T117" s="92"/>
      <c r="U117" s="91" t="s">
        <v>141</v>
      </c>
      <c r="V117" s="325"/>
      <c r="W117" s="325"/>
      <c r="X117" s="91" t="s">
        <v>216</v>
      </c>
      <c r="Y117" s="92"/>
      <c r="Z117" s="48" t="s">
        <v>7</v>
      </c>
      <c r="AA117" s="92" t="s">
        <v>202</v>
      </c>
      <c r="AB117" s="92"/>
      <c r="AC117" s="92"/>
      <c r="AD117" s="92"/>
      <c r="AE117" s="92"/>
      <c r="AF117" s="91"/>
      <c r="AG117" s="91" t="s">
        <v>141</v>
      </c>
      <c r="AH117" s="325"/>
      <c r="AI117" s="325"/>
      <c r="AJ117" s="91" t="s">
        <v>216</v>
      </c>
      <c r="AK117" s="92"/>
      <c r="AL117" s="92"/>
      <c r="AM117" s="92"/>
      <c r="AN117" s="92"/>
      <c r="AR117" t="str">
        <f t="shared" ref="AR117" si="7">IF(L117="☑",M117&amp;U117&amp;V117&amp;X117,"")</f>
        <v/>
      </c>
      <c r="BF117" t="str">
        <f t="shared" ref="BF117" si="8">IF(Z117="☑",AA117&amp;AG117&amp;AH117&amp;AJ117,"")</f>
        <v/>
      </c>
    </row>
    <row r="118" spans="1:66">
      <c r="A118" s="92"/>
      <c r="B118" s="92"/>
      <c r="C118" s="92"/>
      <c r="D118" s="92"/>
      <c r="E118" s="92"/>
      <c r="F118" s="92"/>
      <c r="G118" s="92"/>
      <c r="H118" s="92"/>
      <c r="I118" s="92"/>
      <c r="J118" s="92"/>
      <c r="K118" s="92"/>
      <c r="L118" s="94"/>
      <c r="M118" s="92"/>
      <c r="N118" s="92"/>
      <c r="O118" s="92"/>
      <c r="P118" s="92"/>
      <c r="Q118" s="92"/>
      <c r="R118" s="92"/>
      <c r="S118" s="92"/>
      <c r="T118" s="92"/>
      <c r="U118" s="92"/>
      <c r="V118" s="94"/>
      <c r="W118" s="94"/>
      <c r="X118" s="92"/>
      <c r="Y118" s="92"/>
      <c r="Z118" s="92"/>
      <c r="AA118" s="92"/>
      <c r="AB118" s="92"/>
      <c r="AC118" s="92"/>
      <c r="AD118" s="92"/>
      <c r="AE118" s="92"/>
      <c r="AF118" s="92"/>
      <c r="AG118" s="92"/>
      <c r="AH118" s="94"/>
      <c r="AI118" s="94"/>
      <c r="AJ118" s="92"/>
      <c r="AK118" s="92"/>
      <c r="AL118" s="92"/>
      <c r="AM118" s="92"/>
      <c r="AN118" s="91"/>
    </row>
    <row r="119" spans="1:66" ht="14">
      <c r="A119" s="91"/>
      <c r="B119" s="92" t="s">
        <v>219</v>
      </c>
      <c r="C119" s="92"/>
      <c r="D119" s="92"/>
      <c r="E119" s="92"/>
      <c r="F119" s="92"/>
      <c r="G119" s="92"/>
      <c r="H119" s="92"/>
      <c r="I119" s="92"/>
      <c r="J119" s="92"/>
      <c r="K119" s="92"/>
      <c r="L119" s="165" t="s">
        <v>7</v>
      </c>
      <c r="M119" s="166" t="s">
        <v>220</v>
      </c>
      <c r="N119" s="166"/>
      <c r="O119" s="166"/>
      <c r="P119" s="166"/>
      <c r="Q119" s="166"/>
      <c r="R119" s="166"/>
      <c r="S119" s="167" t="s">
        <v>141</v>
      </c>
      <c r="T119" s="364" t="s">
        <v>221</v>
      </c>
      <c r="U119" s="364"/>
      <c r="V119" s="363"/>
      <c r="W119" s="363"/>
      <c r="X119" s="167" t="s">
        <v>222</v>
      </c>
      <c r="Y119" s="167"/>
      <c r="Z119" s="364" t="s">
        <v>223</v>
      </c>
      <c r="AA119" s="364"/>
      <c r="AB119" s="363"/>
      <c r="AC119" s="363"/>
      <c r="AD119" s="167" t="s">
        <v>222</v>
      </c>
      <c r="AE119" s="167"/>
      <c r="AF119" s="364" t="s">
        <v>224</v>
      </c>
      <c r="AG119" s="364"/>
      <c r="AH119" s="363"/>
      <c r="AI119" s="363"/>
      <c r="AJ119" s="167" t="s">
        <v>216</v>
      </c>
      <c r="AK119" s="91"/>
      <c r="AL119" s="92"/>
      <c r="AM119" s="92"/>
      <c r="AN119" s="92"/>
      <c r="AR119" t="str">
        <f>IF(L119="☑",M119&amp;S119&amp;T119&amp;V119&amp;X119&amp;Z119&amp;AB119&amp;AD119&amp;AF119&amp;AH119&amp;AJ119,"")</f>
        <v/>
      </c>
      <c r="BN119" t="str">
        <f>_xlfn.TEXTJOIN(CHAR(10),,AR119,AR121,AR123,AR125,AR127)</f>
        <v/>
      </c>
    </row>
    <row r="120" spans="1:66">
      <c r="A120" s="92"/>
      <c r="B120" s="92"/>
      <c r="C120" s="92"/>
      <c r="D120" s="92"/>
      <c r="E120" s="92"/>
      <c r="F120" s="92"/>
      <c r="G120" s="92"/>
      <c r="H120" s="92"/>
      <c r="I120" s="92"/>
      <c r="J120" s="92"/>
      <c r="K120" s="92"/>
      <c r="L120" s="94"/>
      <c r="M120" s="92"/>
      <c r="N120" s="92"/>
      <c r="O120" s="92"/>
      <c r="P120" s="92"/>
      <c r="Q120" s="92"/>
      <c r="R120" s="92"/>
      <c r="S120" s="92"/>
      <c r="T120" s="92"/>
      <c r="U120" s="92"/>
      <c r="V120" s="94"/>
      <c r="W120" s="94"/>
      <c r="X120" s="92"/>
      <c r="Y120" s="92"/>
      <c r="Z120" s="92"/>
      <c r="AA120" s="92"/>
      <c r="AB120" s="94"/>
      <c r="AC120" s="94"/>
      <c r="AD120" s="92"/>
      <c r="AE120" s="92"/>
      <c r="AF120" s="92"/>
      <c r="AG120" s="92"/>
      <c r="AH120" s="94"/>
      <c r="AI120" s="94"/>
      <c r="AJ120" s="92"/>
      <c r="AK120" s="92"/>
      <c r="AL120" s="92"/>
      <c r="AM120" s="92"/>
      <c r="AN120" s="91"/>
    </row>
    <row r="121" spans="1:66" ht="14">
      <c r="A121" s="91"/>
      <c r="B121" s="91"/>
      <c r="C121" s="91"/>
      <c r="D121" s="91"/>
      <c r="E121" s="91"/>
      <c r="F121" s="91"/>
      <c r="G121" s="91"/>
      <c r="H121" s="92"/>
      <c r="I121" s="92"/>
      <c r="J121" s="92"/>
      <c r="K121" s="92"/>
      <c r="L121" s="48" t="s">
        <v>7</v>
      </c>
      <c r="M121" s="92" t="s">
        <v>225</v>
      </c>
      <c r="N121" s="92"/>
      <c r="O121" s="92"/>
      <c r="P121" s="92"/>
      <c r="Q121" s="92"/>
      <c r="R121" s="92"/>
      <c r="S121" s="91" t="s">
        <v>141</v>
      </c>
      <c r="T121" s="324" t="s">
        <v>221</v>
      </c>
      <c r="U121" s="324"/>
      <c r="V121" s="325"/>
      <c r="W121" s="325"/>
      <c r="X121" s="91" t="s">
        <v>222</v>
      </c>
      <c r="Y121" s="91"/>
      <c r="Z121" s="324" t="s">
        <v>223</v>
      </c>
      <c r="AA121" s="324"/>
      <c r="AB121" s="325"/>
      <c r="AC121" s="325"/>
      <c r="AD121" s="91" t="s">
        <v>222</v>
      </c>
      <c r="AE121" s="91"/>
      <c r="AF121" s="324" t="s">
        <v>224</v>
      </c>
      <c r="AG121" s="324"/>
      <c r="AH121" s="325"/>
      <c r="AI121" s="325"/>
      <c r="AJ121" s="91" t="s">
        <v>216</v>
      </c>
      <c r="AK121" s="91"/>
      <c r="AL121" s="92"/>
      <c r="AM121" s="92"/>
      <c r="AN121" s="92"/>
      <c r="AR121" t="str">
        <f t="shared" ref="AR121:AR123" si="9">IF(L121="☑",M121&amp;S121&amp;T121&amp;V121&amp;X121&amp;Z121&amp;AB121&amp;AD121&amp;AF121&amp;AH121&amp;AJ121,"")</f>
        <v/>
      </c>
    </row>
    <row r="122" spans="1:66">
      <c r="A122" s="92"/>
      <c r="B122" s="92"/>
      <c r="C122" s="92"/>
      <c r="D122" s="92"/>
      <c r="E122" s="92"/>
      <c r="F122" s="92"/>
      <c r="G122" s="92"/>
      <c r="H122" s="92"/>
      <c r="I122" s="92"/>
      <c r="J122" s="92"/>
      <c r="K122" s="92"/>
      <c r="L122" s="94"/>
      <c r="M122" s="92"/>
      <c r="N122" s="92"/>
      <c r="O122" s="92"/>
      <c r="P122" s="92"/>
      <c r="Q122" s="92"/>
      <c r="R122" s="92"/>
      <c r="S122" s="92"/>
      <c r="T122" s="92"/>
      <c r="U122" s="92"/>
      <c r="V122" s="94"/>
      <c r="W122" s="94"/>
      <c r="X122" s="92"/>
      <c r="Y122" s="92"/>
      <c r="Z122" s="92"/>
      <c r="AA122" s="92"/>
      <c r="AB122" s="94"/>
      <c r="AC122" s="94"/>
      <c r="AD122" s="92"/>
      <c r="AE122" s="92"/>
      <c r="AF122" s="92"/>
      <c r="AG122" s="92"/>
      <c r="AH122" s="94"/>
      <c r="AI122" s="94"/>
      <c r="AJ122" s="92"/>
      <c r="AK122" s="92"/>
      <c r="AL122" s="92"/>
      <c r="AM122" s="92"/>
      <c r="AN122" s="91"/>
    </row>
    <row r="123" spans="1:66" ht="14">
      <c r="A123" s="91"/>
      <c r="B123" s="91"/>
      <c r="C123" s="91"/>
      <c r="D123" s="91"/>
      <c r="E123" s="91"/>
      <c r="F123" s="91"/>
      <c r="G123" s="91"/>
      <c r="H123" s="92"/>
      <c r="I123" s="92"/>
      <c r="J123" s="92"/>
      <c r="K123" s="92"/>
      <c r="L123" s="48" t="s">
        <v>7</v>
      </c>
      <c r="M123" s="92" t="s">
        <v>226</v>
      </c>
      <c r="N123" s="92"/>
      <c r="O123" s="92"/>
      <c r="P123" s="92"/>
      <c r="Q123" s="92"/>
      <c r="R123" s="92"/>
      <c r="S123" s="91" t="s">
        <v>141</v>
      </c>
      <c r="T123" s="324" t="s">
        <v>221</v>
      </c>
      <c r="U123" s="324"/>
      <c r="V123" s="325"/>
      <c r="W123" s="325"/>
      <c r="X123" s="91" t="s">
        <v>222</v>
      </c>
      <c r="Y123" s="91"/>
      <c r="Z123" s="324" t="s">
        <v>223</v>
      </c>
      <c r="AA123" s="324"/>
      <c r="AB123" s="325"/>
      <c r="AC123" s="325"/>
      <c r="AD123" s="91" t="s">
        <v>222</v>
      </c>
      <c r="AE123" s="91"/>
      <c r="AF123" s="324" t="s">
        <v>224</v>
      </c>
      <c r="AG123" s="324"/>
      <c r="AH123" s="325"/>
      <c r="AI123" s="325"/>
      <c r="AJ123" s="91" t="s">
        <v>227</v>
      </c>
      <c r="AK123" s="91"/>
      <c r="AL123" s="92"/>
      <c r="AM123" s="92"/>
      <c r="AN123" s="92"/>
      <c r="AR123" t="str">
        <f t="shared" si="9"/>
        <v/>
      </c>
    </row>
    <row r="124" spans="1:66">
      <c r="A124" s="92"/>
      <c r="B124" s="92"/>
      <c r="C124" s="92"/>
      <c r="D124" s="92"/>
      <c r="E124" s="92"/>
      <c r="F124" s="92"/>
      <c r="G124" s="92"/>
      <c r="H124" s="92"/>
      <c r="I124" s="92"/>
      <c r="J124" s="92"/>
      <c r="K124" s="92"/>
      <c r="L124" s="94"/>
      <c r="M124" s="92"/>
      <c r="N124" s="92"/>
      <c r="O124" s="92"/>
      <c r="P124" s="92"/>
      <c r="Q124" s="92"/>
      <c r="R124" s="92"/>
      <c r="S124" s="92"/>
      <c r="T124" s="92"/>
      <c r="U124" s="92"/>
      <c r="V124" s="92"/>
      <c r="W124" s="92"/>
      <c r="X124" s="92"/>
      <c r="Y124" s="92"/>
      <c r="Z124" s="92"/>
      <c r="AA124" s="92"/>
      <c r="AB124" s="92"/>
      <c r="AC124" s="92"/>
      <c r="AD124" s="92"/>
      <c r="AE124" s="92"/>
      <c r="AF124" s="92"/>
      <c r="AG124" s="92"/>
      <c r="AH124" s="92"/>
      <c r="AI124" s="92"/>
      <c r="AJ124" s="92"/>
      <c r="AK124" s="92"/>
      <c r="AL124" s="92"/>
      <c r="AM124" s="92"/>
      <c r="AN124" s="91"/>
    </row>
    <row r="125" spans="1:66" ht="14">
      <c r="A125" s="92"/>
      <c r="B125" s="92"/>
      <c r="C125" s="92"/>
      <c r="D125" s="92"/>
      <c r="E125" s="92"/>
      <c r="F125" s="92"/>
      <c r="G125" s="92"/>
      <c r="H125" s="92"/>
      <c r="I125" s="92"/>
      <c r="J125" s="92"/>
      <c r="K125" s="92"/>
      <c r="L125" s="48" t="s">
        <v>7</v>
      </c>
      <c r="M125" s="92" t="s">
        <v>228</v>
      </c>
      <c r="N125" s="92"/>
      <c r="O125" s="92"/>
      <c r="P125" s="92"/>
      <c r="Q125" s="92"/>
      <c r="R125" s="92"/>
      <c r="S125" s="92"/>
      <c r="T125" s="92"/>
      <c r="U125" s="92"/>
      <c r="V125" s="92"/>
      <c r="W125" s="92"/>
      <c r="X125" s="92"/>
      <c r="Y125" s="92"/>
      <c r="Z125" s="92"/>
      <c r="AA125" s="92"/>
      <c r="AB125" s="92"/>
      <c r="AC125" s="92"/>
      <c r="AD125" s="92"/>
      <c r="AE125" s="92"/>
      <c r="AF125" s="92"/>
      <c r="AG125" s="92"/>
      <c r="AH125" s="92"/>
      <c r="AI125" s="92"/>
      <c r="AJ125" s="92"/>
      <c r="AK125" s="92"/>
      <c r="AL125" s="92"/>
      <c r="AM125" s="92"/>
      <c r="AN125" s="92"/>
      <c r="AR125" t="str">
        <f>IF(L125="☑",M125&amp;S126&amp;T126&amp;V126&amp;X126&amp;Y126&amp;Z126&amp;AB126&amp;AD126&amp;AE126&amp;AF126&amp;AH126&amp;AJ126,"")</f>
        <v/>
      </c>
    </row>
    <row r="126" spans="1:66">
      <c r="A126" s="92"/>
      <c r="B126" s="92"/>
      <c r="C126" s="92"/>
      <c r="D126" s="92"/>
      <c r="E126" s="92"/>
      <c r="F126" s="92"/>
      <c r="G126" s="92"/>
      <c r="H126" s="92"/>
      <c r="I126" s="92"/>
      <c r="J126" s="92"/>
      <c r="K126" s="92"/>
      <c r="L126" s="92"/>
      <c r="M126" s="92"/>
      <c r="N126" s="92"/>
      <c r="O126" s="92"/>
      <c r="P126" s="92"/>
      <c r="Q126" s="92"/>
      <c r="R126" s="92"/>
      <c r="S126" s="91" t="s">
        <v>141</v>
      </c>
      <c r="T126" s="324" t="s">
        <v>221</v>
      </c>
      <c r="U126" s="324"/>
      <c r="V126" s="325"/>
      <c r="W126" s="325"/>
      <c r="X126" s="91" t="s">
        <v>229</v>
      </c>
      <c r="Y126" s="91" t="s">
        <v>230</v>
      </c>
      <c r="Z126" s="324" t="s">
        <v>223</v>
      </c>
      <c r="AA126" s="324"/>
      <c r="AB126" s="325"/>
      <c r="AC126" s="325"/>
      <c r="AD126" s="91" t="s">
        <v>229</v>
      </c>
      <c r="AE126" s="91" t="s">
        <v>230</v>
      </c>
      <c r="AF126" s="324" t="s">
        <v>224</v>
      </c>
      <c r="AG126" s="324"/>
      <c r="AH126" s="325"/>
      <c r="AI126" s="325"/>
      <c r="AJ126" s="91" t="s">
        <v>227</v>
      </c>
      <c r="AK126" s="91"/>
      <c r="AL126" s="92"/>
      <c r="AM126" s="92"/>
      <c r="AN126" s="92"/>
    </row>
    <row r="127" spans="1:66" ht="14">
      <c r="A127" s="92"/>
      <c r="B127" s="92"/>
      <c r="C127" s="92"/>
      <c r="D127" s="92"/>
      <c r="E127" s="92"/>
      <c r="F127" s="92"/>
      <c r="G127" s="92"/>
      <c r="H127" s="92"/>
      <c r="I127" s="92"/>
      <c r="J127" s="92"/>
      <c r="K127" s="92"/>
      <c r="L127" s="48" t="s">
        <v>7</v>
      </c>
      <c r="M127" s="92" t="s">
        <v>202</v>
      </c>
      <c r="N127" s="92"/>
      <c r="O127" s="92"/>
      <c r="P127" s="93" t="s">
        <v>141</v>
      </c>
      <c r="Q127" s="351"/>
      <c r="R127" s="351"/>
      <c r="S127" s="351"/>
      <c r="T127" s="351"/>
      <c r="U127" s="351"/>
      <c r="V127" s="351"/>
      <c r="W127" s="351"/>
      <c r="X127" s="351"/>
      <c r="Y127" s="351"/>
      <c r="Z127" s="351"/>
      <c r="AA127" s="351"/>
      <c r="AB127" s="351"/>
      <c r="AC127" s="351"/>
      <c r="AD127" s="351"/>
      <c r="AE127" s="351"/>
      <c r="AF127" s="351"/>
      <c r="AG127" s="351"/>
      <c r="AH127" s="351"/>
      <c r="AI127" s="351"/>
      <c r="AJ127" s="351"/>
      <c r="AK127" s="351"/>
      <c r="AL127" s="351"/>
      <c r="AM127" s="351"/>
      <c r="AN127" s="93" t="s">
        <v>102</v>
      </c>
      <c r="AR127" t="str">
        <f>IF(L127="☑",M127&amp;P127&amp;Q127&amp;AN127,"")</f>
        <v/>
      </c>
    </row>
    <row r="128" spans="1:66">
      <c r="A128" s="320"/>
      <c r="B128" s="320"/>
      <c r="C128" s="320"/>
      <c r="D128" s="320"/>
      <c r="E128" s="320"/>
      <c r="F128" s="320"/>
      <c r="G128" s="320"/>
      <c r="H128" s="320"/>
      <c r="I128" s="320"/>
      <c r="J128" s="320"/>
      <c r="K128" s="320"/>
      <c r="L128" s="320"/>
      <c r="M128" s="320"/>
      <c r="N128" s="320"/>
      <c r="O128" s="320"/>
      <c r="P128" s="320"/>
      <c r="Q128" s="320"/>
      <c r="R128" s="320"/>
      <c r="S128" s="320"/>
      <c r="T128" s="320"/>
      <c r="U128" s="320"/>
      <c r="V128" s="320"/>
      <c r="W128" s="320"/>
      <c r="X128" s="320"/>
      <c r="Y128" s="320"/>
      <c r="Z128" s="320"/>
      <c r="AA128" s="320"/>
      <c r="AB128" s="320"/>
      <c r="AC128" s="320"/>
      <c r="AD128" s="320"/>
      <c r="AE128" s="320"/>
      <c r="AF128" s="320"/>
      <c r="AG128" s="320"/>
      <c r="AH128" s="320"/>
      <c r="AI128" s="320"/>
      <c r="AJ128" s="320"/>
      <c r="AK128" s="320"/>
      <c r="AL128" s="320"/>
      <c r="AM128" s="320"/>
      <c r="AN128" s="320"/>
    </row>
    <row r="129" spans="1:70">
      <c r="A129" s="321"/>
      <c r="B129" s="321"/>
      <c r="C129" s="321"/>
      <c r="D129" s="321"/>
      <c r="E129" s="321"/>
      <c r="F129" s="321"/>
      <c r="G129" s="321"/>
      <c r="H129" s="321"/>
      <c r="I129" s="321"/>
      <c r="J129" s="321"/>
      <c r="K129" s="321"/>
      <c r="L129" s="321"/>
      <c r="M129" s="321"/>
      <c r="N129" s="321"/>
      <c r="O129" s="321"/>
      <c r="P129" s="321"/>
      <c r="Q129" s="321"/>
      <c r="R129" s="321"/>
      <c r="S129" s="321"/>
      <c r="T129" s="321"/>
      <c r="U129" s="321"/>
      <c r="V129" s="321"/>
      <c r="W129" s="321"/>
      <c r="X129" s="321"/>
      <c r="Y129" s="321"/>
      <c r="Z129" s="321"/>
      <c r="AA129" s="321"/>
      <c r="AB129" s="321"/>
      <c r="AC129" s="321"/>
      <c r="AD129" s="321"/>
      <c r="AE129" s="321"/>
      <c r="AF129" s="321"/>
      <c r="AG129" s="321"/>
      <c r="AH129" s="321"/>
      <c r="AI129" s="321"/>
      <c r="AJ129" s="321"/>
      <c r="AK129" s="321"/>
      <c r="AL129" s="321"/>
      <c r="AM129" s="321"/>
      <c r="AN129" s="321"/>
    </row>
    <row r="130" spans="1:70">
      <c r="A130" s="322" t="s">
        <v>682</v>
      </c>
      <c r="B130" s="32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322"/>
      <c r="AM130" s="322"/>
      <c r="AN130" s="322"/>
    </row>
    <row r="131" spans="1:70" ht="14">
      <c r="A131" s="92"/>
      <c r="B131" s="92" t="s">
        <v>188</v>
      </c>
      <c r="C131" s="92"/>
      <c r="D131" s="92"/>
      <c r="E131" s="92"/>
      <c r="F131" s="92"/>
      <c r="G131" s="92"/>
      <c r="H131" s="92"/>
      <c r="I131" s="92"/>
      <c r="J131" s="92"/>
      <c r="K131" s="92"/>
      <c r="L131" s="48" t="s">
        <v>7</v>
      </c>
      <c r="M131" s="92" t="s">
        <v>134</v>
      </c>
      <c r="N131" s="92"/>
      <c r="O131" s="92"/>
      <c r="P131" s="92"/>
      <c r="Q131" s="92"/>
      <c r="R131" s="92"/>
      <c r="S131" s="92"/>
      <c r="T131" s="92"/>
      <c r="U131" s="93" t="s">
        <v>135</v>
      </c>
      <c r="V131" s="48" t="s">
        <v>7</v>
      </c>
      <c r="W131" s="92" t="s">
        <v>136</v>
      </c>
      <c r="X131" s="92"/>
      <c r="Y131" s="92"/>
      <c r="Z131" s="92"/>
      <c r="AA131" s="92"/>
      <c r="AB131" s="92"/>
      <c r="AC131" s="48" t="s">
        <v>7</v>
      </c>
      <c r="AD131" s="92" t="s">
        <v>137</v>
      </c>
      <c r="AE131" s="92"/>
      <c r="AF131" s="92"/>
      <c r="AG131" s="92"/>
      <c r="AH131" s="92"/>
      <c r="AI131" s="92"/>
      <c r="AJ131" s="92"/>
      <c r="AK131" s="92"/>
      <c r="AL131" s="92"/>
      <c r="AM131" s="92"/>
      <c r="AN131" s="92"/>
      <c r="AR131" t="str">
        <f>IF(L131="☑","要是正","")</f>
        <v/>
      </c>
      <c r="BB131" t="str">
        <f>IF(V131="☑","既存不適格","")</f>
        <v/>
      </c>
      <c r="BI131" t="str">
        <f>IF(AC131="☑","指摘なし","")</f>
        <v/>
      </c>
      <c r="BR131" t="str">
        <f>IF(V131="☑",BB131,AR131&amp;BB131&amp;BI131)</f>
        <v/>
      </c>
    </row>
    <row r="132" spans="1:70">
      <c r="A132" s="92"/>
      <c r="B132" s="92" t="s">
        <v>189</v>
      </c>
      <c r="C132" s="92"/>
      <c r="D132" s="92"/>
      <c r="E132" s="92"/>
      <c r="F132" s="92"/>
      <c r="G132" s="92"/>
      <c r="H132" s="92"/>
      <c r="I132" s="92"/>
      <c r="J132" s="92"/>
      <c r="K132" s="92"/>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c r="AJ132" s="351"/>
      <c r="AK132" s="351"/>
      <c r="AL132" s="351"/>
      <c r="AM132" s="351"/>
      <c r="AN132" s="351"/>
      <c r="AR132" t="str">
        <f>IF(AND(L131="☑",V131="□"),L132,"")</f>
        <v/>
      </c>
      <c r="BB132" t="str">
        <f>IF(V131="☑",L132,"")</f>
        <v/>
      </c>
    </row>
    <row r="133" spans="1:70" ht="14">
      <c r="A133" s="92"/>
      <c r="B133" s="92" t="s">
        <v>190</v>
      </c>
      <c r="C133" s="92"/>
      <c r="D133" s="92"/>
      <c r="E133" s="92"/>
      <c r="F133" s="92"/>
      <c r="G133" s="92"/>
      <c r="H133" s="92"/>
      <c r="I133" s="92"/>
      <c r="J133" s="92"/>
      <c r="K133" s="92"/>
      <c r="L133" s="48" t="s">
        <v>7</v>
      </c>
      <c r="M133" s="92" t="s">
        <v>140</v>
      </c>
      <c r="N133" s="78" t="s">
        <v>627</v>
      </c>
      <c r="O133" s="361" t="s">
        <v>99</v>
      </c>
      <c r="P133" s="361"/>
      <c r="Q133" s="362"/>
      <c r="R133" s="362"/>
      <c r="S133" s="78" t="s">
        <v>109</v>
      </c>
      <c r="T133" s="362"/>
      <c r="U133" s="362"/>
      <c r="V133" s="78" t="s">
        <v>837</v>
      </c>
      <c r="W133" s="78" t="s">
        <v>213</v>
      </c>
      <c r="X133" s="79"/>
      <c r="Y133" s="79"/>
      <c r="Z133" s="79"/>
      <c r="AA133" s="92"/>
      <c r="AB133" s="92"/>
      <c r="AC133" s="48" t="s">
        <v>7</v>
      </c>
      <c r="AD133" s="92" t="s">
        <v>142</v>
      </c>
      <c r="AE133" s="92"/>
      <c r="AF133" s="92"/>
      <c r="AG133" s="92"/>
      <c r="AH133" s="92"/>
      <c r="AI133" s="92"/>
      <c r="AJ133" s="92"/>
      <c r="AK133" s="92"/>
      <c r="AL133" s="92"/>
      <c r="AM133" s="92"/>
      <c r="AN133" s="92"/>
      <c r="AR133" t="str">
        <f>IF(L133="☑","有","")</f>
        <v/>
      </c>
      <c r="AS133" t="str">
        <f>IF(L133="☑","("&amp;O133&amp;Q133&amp;S133&amp;T133&amp;V133&amp;")","")</f>
        <v/>
      </c>
      <c r="AX133" t="str">
        <f>IF(AC133="☑",AD133,"")</f>
        <v/>
      </c>
      <c r="BD133" t="str">
        <f>AR133&amp;AS133&amp;AX133</f>
        <v/>
      </c>
    </row>
    <row r="134" spans="1:70">
      <c r="A134" s="320"/>
      <c r="B134" s="320"/>
      <c r="C134" s="320"/>
      <c r="D134" s="320"/>
      <c r="E134" s="320"/>
      <c r="F134" s="320"/>
      <c r="G134" s="320"/>
      <c r="H134" s="320"/>
      <c r="I134" s="320"/>
      <c r="J134" s="320"/>
      <c r="K134" s="320"/>
      <c r="L134" s="320"/>
      <c r="M134" s="320"/>
      <c r="N134" s="320"/>
      <c r="O134" s="320"/>
      <c r="P134" s="320"/>
      <c r="Q134" s="320"/>
      <c r="R134" s="320"/>
      <c r="S134" s="320"/>
      <c r="T134" s="320"/>
      <c r="U134" s="320"/>
      <c r="V134" s="320"/>
      <c r="W134" s="320"/>
      <c r="X134" s="320"/>
      <c r="Y134" s="320"/>
      <c r="Z134" s="320"/>
      <c r="AA134" s="320"/>
      <c r="AB134" s="320"/>
      <c r="AC134" s="320"/>
      <c r="AD134" s="320"/>
      <c r="AE134" s="320"/>
      <c r="AF134" s="320"/>
      <c r="AG134" s="320"/>
      <c r="AH134" s="320"/>
      <c r="AI134" s="320"/>
      <c r="AJ134" s="320"/>
      <c r="AK134" s="320"/>
      <c r="AL134" s="320"/>
      <c r="AM134" s="320"/>
      <c r="AN134" s="320"/>
    </row>
    <row r="135" spans="1:70">
      <c r="A135" s="321"/>
      <c r="B135" s="321"/>
      <c r="C135" s="321"/>
      <c r="D135" s="321"/>
      <c r="E135" s="321"/>
      <c r="F135" s="321"/>
      <c r="G135" s="321"/>
      <c r="H135" s="321"/>
      <c r="I135" s="321"/>
      <c r="J135" s="321"/>
      <c r="K135" s="321"/>
      <c r="L135" s="321"/>
      <c r="M135" s="321"/>
      <c r="N135" s="321"/>
      <c r="O135" s="321"/>
      <c r="P135" s="321"/>
      <c r="Q135" s="321"/>
      <c r="R135" s="321"/>
      <c r="S135" s="321"/>
      <c r="T135" s="321"/>
      <c r="U135" s="321"/>
      <c r="V135" s="321"/>
      <c r="W135" s="321"/>
      <c r="X135" s="321"/>
      <c r="Y135" s="321"/>
      <c r="Z135" s="321"/>
      <c r="AA135" s="321"/>
      <c r="AB135" s="321"/>
      <c r="AC135" s="321"/>
      <c r="AD135" s="321"/>
      <c r="AE135" s="321"/>
      <c r="AF135" s="321"/>
      <c r="AG135" s="321"/>
      <c r="AH135" s="321"/>
      <c r="AI135" s="321"/>
      <c r="AJ135" s="321"/>
      <c r="AK135" s="321"/>
      <c r="AL135" s="321"/>
      <c r="AM135" s="321"/>
      <c r="AN135" s="321"/>
    </row>
    <row r="136" spans="1:70">
      <c r="A136" s="322" t="s">
        <v>683</v>
      </c>
      <c r="B136" s="322"/>
      <c r="C136" s="322"/>
      <c r="D136" s="322"/>
      <c r="E136" s="322"/>
      <c r="F136" s="322"/>
      <c r="G136" s="322"/>
      <c r="H136" s="322"/>
      <c r="I136" s="322"/>
      <c r="J136" s="322"/>
      <c r="K136" s="322"/>
      <c r="L136" s="322"/>
      <c r="M136" s="322"/>
      <c r="N136" s="322"/>
      <c r="O136" s="322"/>
      <c r="P136" s="322"/>
      <c r="Q136" s="322"/>
      <c r="R136" s="322"/>
      <c r="S136" s="322"/>
      <c r="T136" s="322"/>
      <c r="U136" s="322"/>
      <c r="V136" s="322"/>
      <c r="W136" s="322"/>
      <c r="X136" s="322"/>
      <c r="Y136" s="322"/>
      <c r="Z136" s="322"/>
      <c r="AA136" s="322"/>
      <c r="AB136" s="322"/>
      <c r="AC136" s="322"/>
      <c r="AD136" s="322"/>
      <c r="AE136" s="322"/>
      <c r="AF136" s="322"/>
      <c r="AG136" s="322"/>
      <c r="AH136" s="322"/>
      <c r="AI136" s="322"/>
      <c r="AJ136" s="322"/>
      <c r="AK136" s="322"/>
      <c r="AL136" s="322"/>
      <c r="AM136" s="322"/>
      <c r="AN136" s="322"/>
    </row>
    <row r="137" spans="1:70" ht="14">
      <c r="A137" s="92"/>
      <c r="B137" s="92" t="s">
        <v>191</v>
      </c>
      <c r="C137" s="92"/>
      <c r="D137" s="92"/>
      <c r="E137" s="92"/>
      <c r="F137" s="92"/>
      <c r="G137" s="92"/>
      <c r="H137" s="92"/>
      <c r="I137" s="92"/>
      <c r="J137" s="92"/>
      <c r="K137" s="92"/>
      <c r="L137" s="48" t="s">
        <v>7</v>
      </c>
      <c r="M137" s="92" t="s">
        <v>140</v>
      </c>
      <c r="N137" s="92"/>
      <c r="O137" s="92"/>
      <c r="P137" s="48" t="s">
        <v>7</v>
      </c>
      <c r="Q137" s="92" t="s">
        <v>142</v>
      </c>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R137" t="str">
        <f>IF(L137="☑",M137,"")</f>
        <v/>
      </c>
      <c r="AV137" t="str">
        <f>IF(P137="☑",Q137,"")</f>
        <v/>
      </c>
      <c r="BE137" t="str">
        <f>AR137&amp;AV137</f>
        <v/>
      </c>
    </row>
    <row r="138" spans="1:70">
      <c r="A138" s="92"/>
      <c r="B138" s="92"/>
      <c r="C138" s="92"/>
      <c r="D138" s="92"/>
      <c r="E138" s="92"/>
      <c r="F138" s="92"/>
      <c r="G138" s="92"/>
      <c r="H138" s="92"/>
      <c r="I138" s="92"/>
      <c r="J138" s="92"/>
      <c r="K138" s="92"/>
      <c r="L138" s="94"/>
      <c r="M138" s="92"/>
      <c r="N138" s="92"/>
      <c r="O138" s="92"/>
      <c r="P138" s="94"/>
      <c r="Q138" s="92"/>
      <c r="R138" s="92"/>
      <c r="S138" s="92"/>
      <c r="T138" s="92"/>
      <c r="U138" s="92"/>
      <c r="V138" s="92"/>
      <c r="W138" s="92"/>
      <c r="X138" s="92"/>
      <c r="Y138" s="92"/>
      <c r="Z138" s="92"/>
      <c r="AA138" s="92"/>
      <c r="AB138" s="92"/>
      <c r="AC138" s="92"/>
      <c r="AD138" s="92"/>
      <c r="AE138" s="92"/>
      <c r="AF138" s="92"/>
      <c r="AG138" s="92"/>
      <c r="AH138" s="92"/>
      <c r="AI138" s="92"/>
      <c r="AJ138" s="92"/>
      <c r="AK138" s="92"/>
      <c r="AL138" s="92"/>
      <c r="AM138" s="92"/>
      <c r="AN138" s="91"/>
    </row>
    <row r="139" spans="1:70" ht="14">
      <c r="A139" s="92"/>
      <c r="B139" s="92" t="s">
        <v>192</v>
      </c>
      <c r="C139" s="92"/>
      <c r="D139" s="92"/>
      <c r="E139" s="92"/>
      <c r="F139" s="92"/>
      <c r="G139" s="92"/>
      <c r="H139" s="92"/>
      <c r="I139" s="92"/>
      <c r="J139" s="92"/>
      <c r="K139" s="92"/>
      <c r="L139" s="48" t="s">
        <v>7</v>
      </c>
      <c r="M139" s="92" t="s">
        <v>140</v>
      </c>
      <c r="N139" s="92"/>
      <c r="O139" s="92"/>
      <c r="P139" s="48" t="s">
        <v>7</v>
      </c>
      <c r="Q139" s="92" t="s">
        <v>142</v>
      </c>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R139" t="str">
        <f t="shared" ref="AR139" si="10">IF(L139="☑",M139,"")</f>
        <v/>
      </c>
      <c r="AV139" t="str">
        <f t="shared" ref="AV139" si="11">IF(P139="☑",Q139,"")</f>
        <v/>
      </c>
      <c r="BE139" t="str">
        <f t="shared" ref="BE139" si="12">AR139&amp;AV139</f>
        <v/>
      </c>
    </row>
    <row r="140" spans="1:70">
      <c r="A140" s="92"/>
      <c r="B140" s="92"/>
      <c r="C140" s="92"/>
      <c r="D140" s="92"/>
      <c r="E140" s="92"/>
      <c r="F140" s="92"/>
      <c r="G140" s="92"/>
      <c r="H140" s="92"/>
      <c r="I140" s="92"/>
      <c r="J140" s="92"/>
      <c r="K140" s="92"/>
      <c r="L140" s="94"/>
      <c r="M140" s="92"/>
      <c r="N140" s="92"/>
      <c r="O140" s="92"/>
      <c r="P140" s="94"/>
      <c r="Q140" s="92"/>
      <c r="R140" s="92"/>
      <c r="S140" s="92"/>
      <c r="T140" s="92"/>
      <c r="U140" s="92"/>
      <c r="V140" s="92"/>
      <c r="W140" s="92"/>
      <c r="X140" s="92"/>
      <c r="Y140" s="92"/>
      <c r="Z140" s="92"/>
      <c r="AA140" s="92"/>
      <c r="AB140" s="92"/>
      <c r="AC140" s="92"/>
      <c r="AD140" s="92"/>
      <c r="AE140" s="92"/>
      <c r="AF140" s="92"/>
      <c r="AG140" s="92"/>
      <c r="AH140" s="92"/>
      <c r="AI140" s="92"/>
      <c r="AJ140" s="92"/>
      <c r="AK140" s="92"/>
      <c r="AL140" s="92"/>
      <c r="AM140" s="92"/>
      <c r="AN140" s="91"/>
    </row>
    <row r="141" spans="1:70" ht="14">
      <c r="A141" s="92"/>
      <c r="B141" s="92" t="s">
        <v>193</v>
      </c>
      <c r="C141" s="92"/>
      <c r="D141" s="92"/>
      <c r="E141" s="92"/>
      <c r="F141" s="92"/>
      <c r="G141" s="92"/>
      <c r="H141" s="92"/>
      <c r="I141" s="92"/>
      <c r="J141" s="92"/>
      <c r="K141" s="92"/>
      <c r="L141" s="48" t="s">
        <v>7</v>
      </c>
      <c r="M141" s="92" t="s">
        <v>194</v>
      </c>
      <c r="N141" s="92"/>
      <c r="O141" s="92"/>
      <c r="P141" s="48" t="s">
        <v>7</v>
      </c>
      <c r="Q141" s="92" t="s">
        <v>195</v>
      </c>
      <c r="R141" s="92"/>
      <c r="S141" s="92"/>
      <c r="T141" s="92"/>
      <c r="U141" s="78" t="s">
        <v>627</v>
      </c>
      <c r="V141" s="361" t="s">
        <v>99</v>
      </c>
      <c r="W141" s="361"/>
      <c r="X141" s="362"/>
      <c r="Y141" s="362"/>
      <c r="Z141" s="78" t="s">
        <v>109</v>
      </c>
      <c r="AA141" s="362"/>
      <c r="AB141" s="362"/>
      <c r="AC141" s="78" t="s">
        <v>837</v>
      </c>
      <c r="AD141" s="78" t="s">
        <v>213</v>
      </c>
      <c r="AE141" s="79"/>
      <c r="AF141" s="79"/>
      <c r="AG141" s="79"/>
      <c r="AH141" s="92"/>
      <c r="AI141" s="92"/>
      <c r="AJ141" s="48" t="s">
        <v>7</v>
      </c>
      <c r="AK141" s="92" t="s">
        <v>196</v>
      </c>
      <c r="AL141" s="92"/>
      <c r="AM141" s="92"/>
      <c r="AN141" s="92"/>
      <c r="AR141" t="str">
        <f>IF(L141="☑",M141,"")</f>
        <v/>
      </c>
      <c r="AV141" t="str">
        <f>IF(P141="☑",Q141,"")</f>
        <v/>
      </c>
      <c r="AZ141" t="str">
        <f>IF(P141="☑","("&amp;V141&amp;X141&amp;Z141&amp;AA141&amp;AC141&amp;")","")</f>
        <v/>
      </c>
      <c r="BG141" t="str">
        <f>IF(AJ141="☑",AK141,"")</f>
        <v/>
      </c>
      <c r="BM141" t="str">
        <f>AR141&amp;AV141&amp;AZ141&amp;BG141</f>
        <v/>
      </c>
      <c r="BP141" t="str">
        <f t="shared" ref="BP141" si="13">IF(AJ141="☑",AK141,"")</f>
        <v/>
      </c>
    </row>
    <row r="142" spans="1:70">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c r="AA142" s="320"/>
      <c r="AB142" s="320"/>
      <c r="AC142" s="320"/>
      <c r="AD142" s="320"/>
      <c r="AE142" s="320"/>
      <c r="AF142" s="320"/>
      <c r="AG142" s="320"/>
      <c r="AH142" s="320"/>
      <c r="AI142" s="320"/>
      <c r="AJ142" s="320"/>
      <c r="AK142" s="320"/>
      <c r="AL142" s="320"/>
      <c r="AM142" s="320"/>
      <c r="AN142" s="320"/>
    </row>
    <row r="143" spans="1:70">
      <c r="A143" s="321"/>
      <c r="B143" s="321"/>
      <c r="C143" s="321"/>
      <c r="D143" s="321"/>
      <c r="E143" s="321"/>
      <c r="F143" s="321"/>
      <c r="G143" s="321"/>
      <c r="H143" s="321"/>
      <c r="I143" s="321"/>
      <c r="J143" s="321"/>
      <c r="K143" s="321"/>
      <c r="L143" s="321"/>
      <c r="M143" s="321"/>
      <c r="N143" s="321"/>
      <c r="O143" s="321"/>
      <c r="P143" s="321"/>
      <c r="Q143" s="321"/>
      <c r="R143" s="321"/>
      <c r="S143" s="321"/>
      <c r="T143" s="321"/>
      <c r="U143" s="321"/>
      <c r="V143" s="321"/>
      <c r="W143" s="321"/>
      <c r="X143" s="321"/>
      <c r="Y143" s="321"/>
      <c r="Z143" s="321"/>
      <c r="AA143" s="321"/>
      <c r="AB143" s="321"/>
      <c r="AC143" s="321"/>
      <c r="AD143" s="321"/>
      <c r="AE143" s="321"/>
      <c r="AF143" s="321"/>
      <c r="AG143" s="321"/>
      <c r="AH143" s="321"/>
      <c r="AI143" s="321"/>
      <c r="AJ143" s="321"/>
      <c r="AK143" s="321"/>
      <c r="AL143" s="321"/>
      <c r="AM143" s="321"/>
      <c r="AN143" s="321"/>
    </row>
    <row r="144" spans="1:70">
      <c r="A144" s="322" t="s">
        <v>684</v>
      </c>
      <c r="B144" s="322"/>
      <c r="C144" s="322"/>
      <c r="D144" s="322"/>
      <c r="E144" s="322"/>
      <c r="F144" s="322"/>
      <c r="G144" s="322"/>
      <c r="H144" s="322"/>
      <c r="I144" s="322"/>
      <c r="J144" s="322"/>
      <c r="K144" s="322"/>
      <c r="L144" s="322"/>
      <c r="M144" s="322"/>
      <c r="N144" s="322"/>
      <c r="O144" s="322"/>
      <c r="P144" s="322"/>
      <c r="Q144" s="322"/>
      <c r="R144" s="322"/>
      <c r="S144" s="322"/>
      <c r="T144" s="322"/>
      <c r="U144" s="322"/>
      <c r="V144" s="322"/>
      <c r="W144" s="322"/>
      <c r="X144" s="322"/>
      <c r="Y144" s="322"/>
      <c r="Z144" s="322"/>
      <c r="AA144" s="322"/>
      <c r="AB144" s="322"/>
      <c r="AC144" s="322"/>
      <c r="AD144" s="322"/>
      <c r="AE144" s="322"/>
      <c r="AF144" s="322"/>
      <c r="AG144" s="322"/>
      <c r="AH144" s="322"/>
      <c r="AI144" s="322"/>
      <c r="AJ144" s="322"/>
      <c r="AK144" s="322"/>
      <c r="AL144" s="322"/>
      <c r="AM144" s="322"/>
      <c r="AN144" s="322"/>
    </row>
    <row r="145" spans="1:40">
      <c r="A145" s="92"/>
      <c r="B145" s="365"/>
      <c r="C145" s="365"/>
      <c r="D145" s="365"/>
      <c r="E145" s="365"/>
      <c r="F145" s="365"/>
      <c r="G145" s="365"/>
      <c r="H145" s="365"/>
      <c r="I145" s="365"/>
      <c r="J145" s="365"/>
      <c r="K145" s="365"/>
      <c r="L145" s="365"/>
      <c r="M145" s="365"/>
      <c r="N145" s="365"/>
      <c r="O145" s="365"/>
      <c r="P145" s="365"/>
      <c r="Q145" s="365"/>
      <c r="R145" s="365"/>
      <c r="S145" s="365"/>
      <c r="T145" s="365"/>
      <c r="U145" s="365"/>
      <c r="V145" s="365"/>
      <c r="W145" s="365"/>
      <c r="X145" s="365"/>
      <c r="Y145" s="365"/>
      <c r="Z145" s="365"/>
      <c r="AA145" s="365"/>
      <c r="AB145" s="365"/>
      <c r="AC145" s="365"/>
      <c r="AD145" s="365"/>
      <c r="AE145" s="365"/>
      <c r="AF145" s="365"/>
      <c r="AG145" s="365"/>
      <c r="AH145" s="365"/>
      <c r="AI145" s="365"/>
      <c r="AJ145" s="365"/>
      <c r="AK145" s="365"/>
      <c r="AL145" s="365"/>
      <c r="AM145" s="365"/>
      <c r="AN145" s="365"/>
    </row>
    <row r="146" spans="1:40">
      <c r="B146" s="365"/>
      <c r="C146" s="365"/>
      <c r="D146" s="365"/>
      <c r="E146" s="365"/>
      <c r="F146" s="365"/>
      <c r="G146" s="365"/>
      <c r="H146" s="365"/>
      <c r="I146" s="365"/>
      <c r="J146" s="365"/>
      <c r="K146" s="365"/>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365"/>
      <c r="AL146" s="365"/>
      <c r="AM146" s="365"/>
      <c r="AN146" s="365"/>
    </row>
    <row r="147" spans="1:40">
      <c r="B147" s="365"/>
      <c r="C147" s="365"/>
      <c r="D147" s="365"/>
      <c r="E147" s="365"/>
      <c r="F147" s="365"/>
      <c r="G147" s="365"/>
      <c r="H147" s="365"/>
      <c r="I147" s="365"/>
      <c r="J147" s="365"/>
      <c r="K147" s="365"/>
      <c r="L147" s="365"/>
      <c r="M147" s="365"/>
      <c r="N147" s="365"/>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5"/>
    </row>
  </sheetData>
  <sheetProtection algorithmName="SHA-512" hashValue="5WPTNjriRg7m8RlK+la6F8tiIVU7e2+bJ3sSaYGW6LwdrKOuJ/P/yVkW995Ok2xjZR/HyO216jR7euN5+n8oBQ==" saltValue="K8gmcFrOODgk8LHKaDG3iw==" spinCount="100000" sheet="1" selectLockedCells="1"/>
  <mergeCells count="176">
    <mergeCell ref="Q133:R133"/>
    <mergeCell ref="T133:U133"/>
    <mergeCell ref="A74:AN74"/>
    <mergeCell ref="A75:AN75"/>
    <mergeCell ref="A76:AN76"/>
    <mergeCell ref="L78:AN78"/>
    <mergeCell ref="Z63:AA63"/>
    <mergeCell ref="Z65:AA65"/>
    <mergeCell ref="AJ65:AK65"/>
    <mergeCell ref="Z67:AA67"/>
    <mergeCell ref="Z69:AA69"/>
    <mergeCell ref="AJ69:AK69"/>
    <mergeCell ref="V126:W126"/>
    <mergeCell ref="Z126:AA126"/>
    <mergeCell ref="AB126:AC126"/>
    <mergeCell ref="AF126:AG126"/>
    <mergeCell ref="V121:W121"/>
    <mergeCell ref="Z121:AA121"/>
    <mergeCell ref="AB121:AC121"/>
    <mergeCell ref="V87:W87"/>
    <mergeCell ref="X87:Y87"/>
    <mergeCell ref="AA87:AB87"/>
    <mergeCell ref="L108:AN108"/>
    <mergeCell ref="L109:AN109"/>
    <mergeCell ref="AV22:AY22"/>
    <mergeCell ref="AZ22:BC22"/>
    <mergeCell ref="BI22:BK22"/>
    <mergeCell ref="AR23:AU23"/>
    <mergeCell ref="AV23:AY23"/>
    <mergeCell ref="AZ23:BC23"/>
    <mergeCell ref="BI23:BK23"/>
    <mergeCell ref="AJ73:AM73"/>
    <mergeCell ref="AG42:AK42"/>
    <mergeCell ref="L43:AN43"/>
    <mergeCell ref="L44:AN44"/>
    <mergeCell ref="L45:AN45"/>
    <mergeCell ref="M46:N46"/>
    <mergeCell ref="V46:Z46"/>
    <mergeCell ref="AG46:AK46"/>
    <mergeCell ref="L37:AN37"/>
    <mergeCell ref="L38:AN38"/>
    <mergeCell ref="L39:AN39"/>
    <mergeCell ref="A40:AN40"/>
    <mergeCell ref="M41:N41"/>
    <mergeCell ref="V41:Z41"/>
    <mergeCell ref="AG41:AK41"/>
    <mergeCell ref="L34:AN34"/>
    <mergeCell ref="L35:AN35"/>
    <mergeCell ref="A113:AN113"/>
    <mergeCell ref="AG103:AK103"/>
    <mergeCell ref="L104:AN104"/>
    <mergeCell ref="L105:AN105"/>
    <mergeCell ref="L106:AN106"/>
    <mergeCell ref="M107:N107"/>
    <mergeCell ref="V107:Z107"/>
    <mergeCell ref="AG107:AK107"/>
    <mergeCell ref="AR22:AU22"/>
    <mergeCell ref="AG93:AK93"/>
    <mergeCell ref="L94:AN94"/>
    <mergeCell ref="L95:AN95"/>
    <mergeCell ref="L96:AN96"/>
    <mergeCell ref="M97:N97"/>
    <mergeCell ref="V97:Z97"/>
    <mergeCell ref="AG97:AK97"/>
    <mergeCell ref="A88:AN88"/>
    <mergeCell ref="A89:AN89"/>
    <mergeCell ref="A90:AN90"/>
    <mergeCell ref="A91:AN91"/>
    <mergeCell ref="M92:N92"/>
    <mergeCell ref="V92:Z92"/>
    <mergeCell ref="AG92:AK92"/>
    <mergeCell ref="A80:AN80"/>
    <mergeCell ref="AH126:AI126"/>
    <mergeCell ref="T123:U123"/>
    <mergeCell ref="V123:W123"/>
    <mergeCell ref="Z123:AA123"/>
    <mergeCell ref="AB123:AC123"/>
    <mergeCell ref="AF123:AG123"/>
    <mergeCell ref="AH123:AI123"/>
    <mergeCell ref="B145:AN147"/>
    <mergeCell ref="Q127:AM127"/>
    <mergeCell ref="A128:AN128"/>
    <mergeCell ref="A129:AN129"/>
    <mergeCell ref="A130:AN130"/>
    <mergeCell ref="L132:AN132"/>
    <mergeCell ref="A142:AN142"/>
    <mergeCell ref="A143:AN143"/>
    <mergeCell ref="A144:AN144"/>
    <mergeCell ref="A134:AN134"/>
    <mergeCell ref="A135:AN135"/>
    <mergeCell ref="A136:AN136"/>
    <mergeCell ref="V141:W141"/>
    <mergeCell ref="X141:Y141"/>
    <mergeCell ref="AA141:AB141"/>
    <mergeCell ref="T126:U126"/>
    <mergeCell ref="O133:P133"/>
    <mergeCell ref="V119:W119"/>
    <mergeCell ref="Z119:AA119"/>
    <mergeCell ref="AB119:AC119"/>
    <mergeCell ref="AF119:AG119"/>
    <mergeCell ref="AH119:AI119"/>
    <mergeCell ref="T121:U121"/>
    <mergeCell ref="L98:AN98"/>
    <mergeCell ref="L99:AN99"/>
    <mergeCell ref="L100:AN100"/>
    <mergeCell ref="A101:AN101"/>
    <mergeCell ref="M102:N102"/>
    <mergeCell ref="V102:Z102"/>
    <mergeCell ref="AG102:AK102"/>
    <mergeCell ref="AF121:AG121"/>
    <mergeCell ref="AH121:AI121"/>
    <mergeCell ref="A114:AN114"/>
    <mergeCell ref="V115:W115"/>
    <mergeCell ref="AH115:AI115"/>
    <mergeCell ref="V117:W117"/>
    <mergeCell ref="AH117:AI117"/>
    <mergeCell ref="T119:U119"/>
    <mergeCell ref="L110:AN110"/>
    <mergeCell ref="A111:AN111"/>
    <mergeCell ref="A112:AN112"/>
    <mergeCell ref="A81:AN81"/>
    <mergeCell ref="A82:AN82"/>
    <mergeCell ref="Z57:AA57"/>
    <mergeCell ref="AJ57:AK57"/>
    <mergeCell ref="Z59:AA59"/>
    <mergeCell ref="Z61:AA61"/>
    <mergeCell ref="AJ61:AK61"/>
    <mergeCell ref="L47:AN47"/>
    <mergeCell ref="L48:AN48"/>
    <mergeCell ref="L49:AN49"/>
    <mergeCell ref="A50:AN50"/>
    <mergeCell ref="A51:AN51"/>
    <mergeCell ref="A52:AN52"/>
    <mergeCell ref="AH55:AM55"/>
    <mergeCell ref="O79:P79"/>
    <mergeCell ref="Q79:R79"/>
    <mergeCell ref="T79:U79"/>
    <mergeCell ref="M36:N36"/>
    <mergeCell ref="V36:Z36"/>
    <mergeCell ref="AG36:AK36"/>
    <mergeCell ref="A28:AN28"/>
    <mergeCell ref="A29:AN29"/>
    <mergeCell ref="A30:AN30"/>
    <mergeCell ref="M31:N31"/>
    <mergeCell ref="V31:Z31"/>
    <mergeCell ref="AG31:AK31"/>
    <mergeCell ref="A26:AN26"/>
    <mergeCell ref="AA18:AM18"/>
    <mergeCell ref="A19:AN19"/>
    <mergeCell ref="A20:AN20"/>
    <mergeCell ref="A21:AN21"/>
    <mergeCell ref="S23:AC23"/>
    <mergeCell ref="A27:AN27"/>
    <mergeCell ref="AG32:AK32"/>
    <mergeCell ref="L33:AN33"/>
    <mergeCell ref="AD22:AE22"/>
    <mergeCell ref="AD23:AE23"/>
    <mergeCell ref="AA16:AM16"/>
    <mergeCell ref="AH17:AM17"/>
    <mergeCell ref="V17:AF17"/>
    <mergeCell ref="S22:AC22"/>
    <mergeCell ref="A1:AN1"/>
    <mergeCell ref="A2:AN2"/>
    <mergeCell ref="A3:AN3"/>
    <mergeCell ref="A4:AN4"/>
    <mergeCell ref="A5:AN5"/>
    <mergeCell ref="A6:AN6"/>
    <mergeCell ref="A14:AN14"/>
    <mergeCell ref="AH15:AM15"/>
    <mergeCell ref="N7:P7"/>
    <mergeCell ref="U7:W7"/>
    <mergeCell ref="L8:P8"/>
    <mergeCell ref="L9:P9"/>
    <mergeCell ref="A12:AN12"/>
    <mergeCell ref="A13:AN13"/>
    <mergeCell ref="V15:AF15"/>
  </mergeCells>
  <phoneticPr fontId="1"/>
  <dataValidations count="3">
    <dataValidation type="list" allowBlank="1" showInputMessage="1" showErrorMessage="1" sqref="M46:N46 M92:N92 M31:N31 M41:N41 M102:N102 M36:N36 M97:N97 M107:N107" xr:uid="{7136B18F-5308-4F95-AA98-8F7024693F27}">
      <formula1>"一級,二級"</formula1>
    </dataValidation>
    <dataValidation type="list" allowBlank="1" showInputMessage="1" showErrorMessage="1" sqref="P53 P55 AC53 AC55 U57 U59 U61 U63 U65 U67 U69 AE57 AE59 AE61 AE63 AE65 AE67 AE69 AE71 AE73 M73 U73 L77 V77 AC77 L79 AC79 L83 L85 L87 P87 P85 P83 AJ87 L115 L117 L119 L121 L123 L125 L127 Z115 Z117 L131 L133 V131 AC131 AC133 L137 P137 L139 P139 L141 P141 AJ141 K92:K93 AD10 K102:K103 L16 R16 L18 AG23 O23 V25 AG25 R18 U10 K31:K32 I73:J73 K41:K42 L11" xr:uid="{9BD31C27-7F73-4863-95A3-DAAC64FF4D76}">
      <formula1>ﾁｪｯｸﾎﾞｯｸｽ</formula1>
    </dataValidation>
    <dataValidation type="whole" allowBlank="1" showInputMessage="1" showErrorMessage="1" errorTitle="札幌市 建築安全推進課" error="左のセルで元号を選択し、和暦で入力してください。" sqref="X141:Y141 X87:Y87 Q79:R79 Q133:R133" xr:uid="{9A572EED-607B-4D8D-8488-764B90E04DDF}">
      <formula1>1</formula1>
      <formula2>64</formula2>
    </dataValidation>
  </dataValidations>
  <pageMargins left="0.7" right="0.7" top="0.75" bottom="0.75" header="0.3" footer="0.3"/>
  <pageSetup paperSize="9" scale="79" orientation="portrait" r:id="rId1"/>
  <rowBreaks count="1" manualBreakCount="1">
    <brk id="74" max="3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1EFF-8263-4C90-8C1F-FD873E97BCDC}">
  <dimension ref="A1:BK75"/>
  <sheetViews>
    <sheetView view="pageBreakPreview" topLeftCell="A4" zoomScale="70" zoomScaleNormal="100" zoomScaleSheetLayoutView="70" workbookViewId="0">
      <selection activeCell="A11" sqref="A11:E13"/>
    </sheetView>
  </sheetViews>
  <sheetFormatPr defaultColWidth="2.6328125" defaultRowHeight="13" outlineLevelCol="1"/>
  <cols>
    <col min="41" max="62" width="2.6328125" hidden="1" customWidth="1" outlineLevel="1"/>
    <col min="63" max="63" width="2.6328125" collapsed="1"/>
  </cols>
  <sheetData>
    <row r="1" spans="1:56">
      <c r="A1" s="356"/>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6"/>
      <c r="AM1" s="356"/>
    </row>
    <row r="2" spans="1:56">
      <c r="A2" s="324" t="s">
        <v>231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row>
    <row r="3" spans="1:56">
      <c r="A3" s="322" t="s">
        <v>232</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row>
    <row r="4" spans="1:56">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row>
    <row r="5" spans="1:56">
      <c r="A5" s="321"/>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row>
    <row r="6" spans="1:56" ht="13"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56" ht="13" customHeight="1">
      <c r="A7" s="157" t="s">
        <v>613</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57"/>
    </row>
    <row r="8" spans="1:56" ht="13" customHeight="1">
      <c r="A8" s="370" t="s">
        <v>296</v>
      </c>
      <c r="B8" s="370"/>
      <c r="C8" s="370"/>
      <c r="D8" s="370"/>
      <c r="E8" s="370"/>
      <c r="F8" s="370" t="s">
        <v>838</v>
      </c>
      <c r="G8" s="370"/>
      <c r="H8" s="370"/>
      <c r="I8" s="370"/>
      <c r="J8" s="370"/>
      <c r="K8" s="370"/>
      <c r="L8" s="370"/>
      <c r="M8" s="370"/>
      <c r="N8" s="370" t="s">
        <v>297</v>
      </c>
      <c r="O8" s="370"/>
      <c r="P8" s="370"/>
      <c r="Q8" s="370"/>
      <c r="R8" s="370"/>
      <c r="S8" s="370"/>
      <c r="T8" s="370"/>
      <c r="U8" s="370"/>
      <c r="V8" s="370" t="s">
        <v>298</v>
      </c>
      <c r="W8" s="370"/>
      <c r="X8" s="370"/>
      <c r="Y8" s="370"/>
      <c r="Z8" s="370"/>
      <c r="AA8" s="370" t="s">
        <v>233</v>
      </c>
      <c r="AB8" s="370"/>
      <c r="AC8" s="370"/>
      <c r="AD8" s="370"/>
      <c r="AE8" s="370"/>
      <c r="AF8" s="370"/>
      <c r="AG8" s="370"/>
      <c r="AH8" s="370"/>
      <c r="AI8" s="370"/>
      <c r="AJ8" s="370"/>
      <c r="AK8" s="370"/>
      <c r="AL8" s="370"/>
      <c r="AM8" s="370"/>
    </row>
    <row r="9" spans="1:56" ht="13" customHeight="1">
      <c r="A9" s="370"/>
      <c r="B9" s="370"/>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row>
    <row r="10" spans="1:56" ht="13" customHeight="1">
      <c r="A10" s="370"/>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row>
    <row r="11" spans="1:56" ht="13" customHeight="1">
      <c r="A11" s="371"/>
      <c r="B11" s="371"/>
      <c r="C11" s="371"/>
      <c r="D11" s="371"/>
      <c r="E11" s="371"/>
      <c r="F11" s="372"/>
      <c r="G11" s="372"/>
      <c r="H11" s="372"/>
      <c r="I11" s="372"/>
      <c r="J11" s="372"/>
      <c r="K11" s="372"/>
      <c r="L11" s="372"/>
      <c r="M11" s="372"/>
      <c r="N11" s="373" t="s">
        <v>299</v>
      </c>
      <c r="O11" s="373"/>
      <c r="P11" s="373"/>
      <c r="Q11" s="373"/>
      <c r="R11" s="373"/>
      <c r="S11" s="373"/>
      <c r="T11" s="373"/>
      <c r="U11" s="373"/>
      <c r="V11" s="371"/>
      <c r="W11" s="371"/>
      <c r="X11" s="371"/>
      <c r="Y11" s="371"/>
      <c r="Z11" s="371"/>
      <c r="AA11" s="373"/>
      <c r="AB11" s="373"/>
      <c r="AC11" s="373"/>
      <c r="AD11" s="373"/>
      <c r="AE11" s="373"/>
      <c r="AF11" s="373"/>
      <c r="AG11" s="373"/>
      <c r="AH11" s="373"/>
      <c r="AI11" s="373"/>
      <c r="AJ11" s="373"/>
      <c r="AK11" s="373"/>
      <c r="AL11" s="373"/>
      <c r="AM11" s="373"/>
      <c r="AO11" s="401" t="str">
        <f>_xlfn.TEXTJOIN(CHAR(10), , F11, F14,F17 )</f>
        <v/>
      </c>
      <c r="AP11" s="401"/>
      <c r="AQ11" s="401"/>
      <c r="AR11" s="401"/>
      <c r="AS11" s="401"/>
      <c r="AT11" s="401"/>
      <c r="AU11" s="401"/>
      <c r="AV11" s="401"/>
      <c r="AW11" s="401"/>
      <c r="AX11" s="401"/>
      <c r="AY11" s="401"/>
      <c r="AZ11" s="401"/>
      <c r="BA11" s="401"/>
      <c r="BB11" s="401"/>
      <c r="BC11" s="401"/>
      <c r="BD11" s="401"/>
    </row>
    <row r="12" spans="1:56" ht="13" customHeight="1">
      <c r="A12" s="371"/>
      <c r="B12" s="371"/>
      <c r="C12" s="371"/>
      <c r="D12" s="371"/>
      <c r="E12" s="371"/>
      <c r="F12" s="372"/>
      <c r="G12" s="372"/>
      <c r="H12" s="372"/>
      <c r="I12" s="372"/>
      <c r="J12" s="372"/>
      <c r="K12" s="372"/>
      <c r="L12" s="372"/>
      <c r="M12" s="372"/>
      <c r="N12" s="373"/>
      <c r="O12" s="373"/>
      <c r="P12" s="373"/>
      <c r="Q12" s="373"/>
      <c r="R12" s="373"/>
      <c r="S12" s="373"/>
      <c r="T12" s="373"/>
      <c r="U12" s="373"/>
      <c r="V12" s="371"/>
      <c r="W12" s="371"/>
      <c r="X12" s="371"/>
      <c r="Y12" s="371"/>
      <c r="Z12" s="371"/>
      <c r="AA12" s="373"/>
      <c r="AB12" s="373"/>
      <c r="AC12" s="373"/>
      <c r="AD12" s="373"/>
      <c r="AE12" s="373"/>
      <c r="AF12" s="373"/>
      <c r="AG12" s="373"/>
      <c r="AH12" s="373"/>
      <c r="AI12" s="373"/>
      <c r="AJ12" s="373"/>
      <c r="AK12" s="373"/>
      <c r="AL12" s="373"/>
      <c r="AM12" s="373"/>
      <c r="AO12" s="401"/>
      <c r="AP12" s="401"/>
      <c r="AQ12" s="401"/>
      <c r="AR12" s="401"/>
      <c r="AS12" s="401"/>
      <c r="AT12" s="401"/>
      <c r="AU12" s="401"/>
      <c r="AV12" s="401"/>
      <c r="AW12" s="401"/>
      <c r="AX12" s="401"/>
      <c r="AY12" s="401"/>
      <c r="AZ12" s="401"/>
      <c r="BA12" s="401"/>
      <c r="BB12" s="401"/>
      <c r="BC12" s="401"/>
      <c r="BD12" s="401"/>
    </row>
    <row r="13" spans="1:56" ht="13" customHeight="1">
      <c r="A13" s="371"/>
      <c r="B13" s="371"/>
      <c r="C13" s="371"/>
      <c r="D13" s="371"/>
      <c r="E13" s="371"/>
      <c r="F13" s="372"/>
      <c r="G13" s="372"/>
      <c r="H13" s="372"/>
      <c r="I13" s="372"/>
      <c r="J13" s="372"/>
      <c r="K13" s="372"/>
      <c r="L13" s="372"/>
      <c r="M13" s="372"/>
      <c r="N13" s="373"/>
      <c r="O13" s="373"/>
      <c r="P13" s="373"/>
      <c r="Q13" s="373"/>
      <c r="R13" s="373"/>
      <c r="S13" s="373"/>
      <c r="T13" s="373"/>
      <c r="U13" s="373"/>
      <c r="V13" s="371"/>
      <c r="W13" s="371"/>
      <c r="X13" s="371"/>
      <c r="Y13" s="371"/>
      <c r="Z13" s="371"/>
      <c r="AA13" s="373"/>
      <c r="AB13" s="373"/>
      <c r="AC13" s="373"/>
      <c r="AD13" s="373"/>
      <c r="AE13" s="373"/>
      <c r="AF13" s="373"/>
      <c r="AG13" s="373"/>
      <c r="AH13" s="373"/>
      <c r="AI13" s="373"/>
      <c r="AJ13" s="373"/>
      <c r="AK13" s="373"/>
      <c r="AL13" s="373"/>
      <c r="AM13" s="373"/>
      <c r="AO13" s="401"/>
      <c r="AP13" s="401"/>
      <c r="AQ13" s="401"/>
      <c r="AR13" s="401"/>
      <c r="AS13" s="401"/>
      <c r="AT13" s="401"/>
      <c r="AU13" s="401"/>
      <c r="AV13" s="401"/>
      <c r="AW13" s="401"/>
      <c r="AX13" s="401"/>
      <c r="AY13" s="401"/>
      <c r="AZ13" s="401"/>
      <c r="BA13" s="401"/>
      <c r="BB13" s="401"/>
      <c r="BC13" s="401"/>
      <c r="BD13" s="401"/>
    </row>
    <row r="14" spans="1:56" ht="13" customHeight="1">
      <c r="A14" s="371"/>
      <c r="B14" s="371"/>
      <c r="C14" s="371"/>
      <c r="D14" s="371"/>
      <c r="E14" s="371"/>
      <c r="F14" s="372"/>
      <c r="G14" s="372"/>
      <c r="H14" s="372"/>
      <c r="I14" s="372"/>
      <c r="J14" s="372"/>
      <c r="K14" s="372"/>
      <c r="L14" s="372"/>
      <c r="M14" s="372"/>
      <c r="N14" s="373" t="s">
        <v>299</v>
      </c>
      <c r="O14" s="373"/>
      <c r="P14" s="373"/>
      <c r="Q14" s="373"/>
      <c r="R14" s="373"/>
      <c r="S14" s="373"/>
      <c r="T14" s="373"/>
      <c r="U14" s="373"/>
      <c r="V14" s="371"/>
      <c r="W14" s="371"/>
      <c r="X14" s="371"/>
      <c r="Y14" s="371"/>
      <c r="Z14" s="371"/>
      <c r="AA14" s="373"/>
      <c r="AB14" s="373"/>
      <c r="AC14" s="373"/>
      <c r="AD14" s="373"/>
      <c r="AE14" s="373"/>
      <c r="AF14" s="373"/>
      <c r="AG14" s="373"/>
      <c r="AH14" s="373"/>
      <c r="AI14" s="373"/>
      <c r="AJ14" s="373"/>
      <c r="AK14" s="373"/>
      <c r="AL14" s="373"/>
      <c r="AM14" s="373"/>
      <c r="AO14" s="401"/>
      <c r="AP14" s="401"/>
      <c r="AQ14" s="401"/>
      <c r="AR14" s="401"/>
      <c r="AS14" s="401"/>
      <c r="AT14" s="401"/>
      <c r="AU14" s="401"/>
      <c r="AV14" s="401"/>
      <c r="AW14" s="401"/>
      <c r="AX14" s="401"/>
      <c r="AY14" s="401"/>
      <c r="AZ14" s="401"/>
      <c r="BA14" s="401"/>
      <c r="BB14" s="401"/>
      <c r="BC14" s="401"/>
      <c r="BD14" s="401"/>
    </row>
    <row r="15" spans="1:56" ht="13" customHeight="1">
      <c r="A15" s="371"/>
      <c r="B15" s="371"/>
      <c r="C15" s="371"/>
      <c r="D15" s="371"/>
      <c r="E15" s="371"/>
      <c r="F15" s="372"/>
      <c r="G15" s="372"/>
      <c r="H15" s="372"/>
      <c r="I15" s="372"/>
      <c r="J15" s="372"/>
      <c r="K15" s="372"/>
      <c r="L15" s="372"/>
      <c r="M15" s="372"/>
      <c r="N15" s="373"/>
      <c r="O15" s="373"/>
      <c r="P15" s="373"/>
      <c r="Q15" s="373"/>
      <c r="R15" s="373"/>
      <c r="S15" s="373"/>
      <c r="T15" s="373"/>
      <c r="U15" s="373"/>
      <c r="V15" s="371"/>
      <c r="W15" s="371"/>
      <c r="X15" s="371"/>
      <c r="Y15" s="371"/>
      <c r="Z15" s="371"/>
      <c r="AA15" s="373"/>
      <c r="AB15" s="373"/>
      <c r="AC15" s="373"/>
      <c r="AD15" s="373"/>
      <c r="AE15" s="373"/>
      <c r="AF15" s="373"/>
      <c r="AG15" s="373"/>
      <c r="AH15" s="373"/>
      <c r="AI15" s="373"/>
      <c r="AJ15" s="373"/>
      <c r="AK15" s="373"/>
      <c r="AL15" s="373"/>
      <c r="AM15" s="373"/>
      <c r="AO15" s="401"/>
      <c r="AP15" s="401"/>
      <c r="AQ15" s="401"/>
      <c r="AR15" s="401"/>
      <c r="AS15" s="401"/>
      <c r="AT15" s="401"/>
      <c r="AU15" s="401"/>
      <c r="AV15" s="401"/>
      <c r="AW15" s="401"/>
      <c r="AX15" s="401"/>
      <c r="AY15" s="401"/>
      <c r="AZ15" s="401"/>
      <c r="BA15" s="401"/>
      <c r="BB15" s="401"/>
      <c r="BC15" s="401"/>
      <c r="BD15" s="401"/>
    </row>
    <row r="16" spans="1:56" ht="13" customHeight="1">
      <c r="A16" s="371"/>
      <c r="B16" s="371"/>
      <c r="C16" s="371"/>
      <c r="D16" s="371"/>
      <c r="E16" s="371"/>
      <c r="F16" s="372"/>
      <c r="G16" s="372"/>
      <c r="H16" s="372"/>
      <c r="I16" s="372"/>
      <c r="J16" s="372"/>
      <c r="K16" s="372"/>
      <c r="L16" s="372"/>
      <c r="M16" s="372"/>
      <c r="N16" s="373"/>
      <c r="O16" s="373"/>
      <c r="P16" s="373"/>
      <c r="Q16" s="373"/>
      <c r="R16" s="373"/>
      <c r="S16" s="373"/>
      <c r="T16" s="373"/>
      <c r="U16" s="373"/>
      <c r="V16" s="371"/>
      <c r="W16" s="371"/>
      <c r="X16" s="371"/>
      <c r="Y16" s="371"/>
      <c r="Z16" s="371"/>
      <c r="AA16" s="373"/>
      <c r="AB16" s="373"/>
      <c r="AC16" s="373"/>
      <c r="AD16" s="373"/>
      <c r="AE16" s="373"/>
      <c r="AF16" s="373"/>
      <c r="AG16" s="373"/>
      <c r="AH16" s="373"/>
      <c r="AI16" s="373"/>
      <c r="AJ16" s="373"/>
      <c r="AK16" s="373"/>
      <c r="AL16" s="373"/>
      <c r="AM16" s="373"/>
      <c r="AO16" s="401"/>
      <c r="AP16" s="401"/>
      <c r="AQ16" s="401"/>
      <c r="AR16" s="401"/>
      <c r="AS16" s="401"/>
      <c r="AT16" s="401"/>
      <c r="AU16" s="401"/>
      <c r="AV16" s="401"/>
      <c r="AW16" s="401"/>
      <c r="AX16" s="401"/>
      <c r="AY16" s="401"/>
      <c r="AZ16" s="401"/>
      <c r="BA16" s="401"/>
      <c r="BB16" s="401"/>
      <c r="BC16" s="401"/>
      <c r="BD16" s="401"/>
    </row>
    <row r="17" spans="1:56" ht="13" customHeight="1">
      <c r="A17" s="374"/>
      <c r="B17" s="375"/>
      <c r="C17" s="375"/>
      <c r="D17" s="375"/>
      <c r="E17" s="376"/>
      <c r="F17" s="372"/>
      <c r="G17" s="372"/>
      <c r="H17" s="372"/>
      <c r="I17" s="372"/>
      <c r="J17" s="372"/>
      <c r="K17" s="372"/>
      <c r="L17" s="372"/>
      <c r="M17" s="372"/>
      <c r="N17" s="383"/>
      <c r="O17" s="384"/>
      <c r="P17" s="384"/>
      <c r="Q17" s="384"/>
      <c r="R17" s="384"/>
      <c r="S17" s="384"/>
      <c r="T17" s="384"/>
      <c r="U17" s="385"/>
      <c r="V17" s="374"/>
      <c r="W17" s="375"/>
      <c r="X17" s="375"/>
      <c r="Y17" s="375"/>
      <c r="Z17" s="376"/>
      <c r="AA17" s="383"/>
      <c r="AB17" s="384"/>
      <c r="AC17" s="384"/>
      <c r="AD17" s="384"/>
      <c r="AE17" s="384"/>
      <c r="AF17" s="384"/>
      <c r="AG17" s="384"/>
      <c r="AH17" s="384"/>
      <c r="AI17" s="384"/>
      <c r="AJ17" s="384"/>
      <c r="AK17" s="384"/>
      <c r="AL17" s="384"/>
      <c r="AM17" s="385"/>
      <c r="AO17" s="401"/>
      <c r="AP17" s="401"/>
      <c r="AQ17" s="401"/>
      <c r="AR17" s="401"/>
      <c r="AS17" s="401"/>
      <c r="AT17" s="401"/>
      <c r="AU17" s="401"/>
      <c r="AV17" s="401"/>
      <c r="AW17" s="401"/>
      <c r="AX17" s="401"/>
      <c r="AY17" s="401"/>
      <c r="AZ17" s="401"/>
      <c r="BA17" s="401"/>
      <c r="BB17" s="401"/>
      <c r="BC17" s="401"/>
      <c r="BD17" s="401"/>
    </row>
    <row r="18" spans="1:56" ht="13" customHeight="1">
      <c r="A18" s="377"/>
      <c r="B18" s="378"/>
      <c r="C18" s="378"/>
      <c r="D18" s="378"/>
      <c r="E18" s="379"/>
      <c r="F18" s="372"/>
      <c r="G18" s="372"/>
      <c r="H18" s="372"/>
      <c r="I18" s="372"/>
      <c r="J18" s="372"/>
      <c r="K18" s="372"/>
      <c r="L18" s="372"/>
      <c r="M18" s="372"/>
      <c r="N18" s="386"/>
      <c r="O18" s="387"/>
      <c r="P18" s="387"/>
      <c r="Q18" s="387"/>
      <c r="R18" s="387"/>
      <c r="S18" s="387"/>
      <c r="T18" s="387"/>
      <c r="U18" s="388"/>
      <c r="V18" s="377"/>
      <c r="W18" s="378"/>
      <c r="X18" s="378"/>
      <c r="Y18" s="378"/>
      <c r="Z18" s="379"/>
      <c r="AA18" s="386"/>
      <c r="AB18" s="387"/>
      <c r="AC18" s="387"/>
      <c r="AD18" s="387"/>
      <c r="AE18" s="387"/>
      <c r="AF18" s="387"/>
      <c r="AG18" s="387"/>
      <c r="AH18" s="387"/>
      <c r="AI18" s="387"/>
      <c r="AJ18" s="387"/>
      <c r="AK18" s="387"/>
      <c r="AL18" s="387"/>
      <c r="AM18" s="388"/>
      <c r="AO18" s="401"/>
      <c r="AP18" s="401"/>
      <c r="AQ18" s="401"/>
      <c r="AR18" s="401"/>
      <c r="AS18" s="401"/>
      <c r="AT18" s="401"/>
      <c r="AU18" s="401"/>
      <c r="AV18" s="401"/>
      <c r="AW18" s="401"/>
      <c r="AX18" s="401"/>
      <c r="AY18" s="401"/>
      <c r="AZ18" s="401"/>
      <c r="BA18" s="401"/>
      <c r="BB18" s="401"/>
      <c r="BC18" s="401"/>
      <c r="BD18" s="401"/>
    </row>
    <row r="19" spans="1:56" ht="13" customHeight="1">
      <c r="A19" s="380"/>
      <c r="B19" s="381"/>
      <c r="C19" s="381"/>
      <c r="D19" s="381"/>
      <c r="E19" s="382"/>
      <c r="F19" s="372"/>
      <c r="G19" s="372"/>
      <c r="H19" s="372"/>
      <c r="I19" s="372"/>
      <c r="J19" s="372"/>
      <c r="K19" s="372"/>
      <c r="L19" s="372"/>
      <c r="M19" s="372"/>
      <c r="N19" s="389"/>
      <c r="O19" s="390"/>
      <c r="P19" s="390"/>
      <c r="Q19" s="390"/>
      <c r="R19" s="390"/>
      <c r="S19" s="390"/>
      <c r="T19" s="390"/>
      <c r="U19" s="391"/>
      <c r="V19" s="380"/>
      <c r="W19" s="381"/>
      <c r="X19" s="381"/>
      <c r="Y19" s="381"/>
      <c r="Z19" s="382"/>
      <c r="AA19" s="389"/>
      <c r="AB19" s="390"/>
      <c r="AC19" s="390"/>
      <c r="AD19" s="390"/>
      <c r="AE19" s="390"/>
      <c r="AF19" s="390"/>
      <c r="AG19" s="390"/>
      <c r="AH19" s="390"/>
      <c r="AI19" s="390"/>
      <c r="AJ19" s="390"/>
      <c r="AK19" s="390"/>
      <c r="AL19" s="390"/>
      <c r="AM19" s="391"/>
      <c r="AO19" s="401"/>
      <c r="AP19" s="401"/>
      <c r="AQ19" s="401"/>
      <c r="AR19" s="401"/>
      <c r="AS19" s="401"/>
      <c r="AT19" s="401"/>
      <c r="AU19" s="401"/>
      <c r="AV19" s="401"/>
      <c r="AW19" s="401"/>
      <c r="AX19" s="401"/>
      <c r="AY19" s="401"/>
      <c r="AZ19" s="401"/>
      <c r="BA19" s="401"/>
      <c r="BB19" s="401"/>
      <c r="BC19" s="401"/>
      <c r="BD19" s="401"/>
    </row>
    <row r="20" spans="1:56">
      <c r="A20" s="91"/>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row>
    <row r="21" spans="1:56">
      <c r="A21" s="157" t="s">
        <v>612</v>
      </c>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c r="AL21" s="157"/>
      <c r="AM21" s="157"/>
    </row>
    <row r="22" spans="1:56" ht="13" customHeight="1">
      <c r="A22" s="370" t="s">
        <v>296</v>
      </c>
      <c r="B22" s="370"/>
      <c r="C22" s="370"/>
      <c r="D22" s="370"/>
      <c r="E22" s="370"/>
      <c r="F22" s="370" t="s">
        <v>838</v>
      </c>
      <c r="G22" s="370"/>
      <c r="H22" s="370"/>
      <c r="I22" s="370"/>
      <c r="J22" s="370"/>
      <c r="K22" s="370"/>
      <c r="L22" s="370"/>
      <c r="M22" s="370"/>
      <c r="N22" s="370" t="s">
        <v>297</v>
      </c>
      <c r="O22" s="370"/>
      <c r="P22" s="370"/>
      <c r="Q22" s="370"/>
      <c r="R22" s="370"/>
      <c r="S22" s="370"/>
      <c r="T22" s="370"/>
      <c r="U22" s="370"/>
      <c r="V22" s="370" t="s">
        <v>298</v>
      </c>
      <c r="W22" s="370"/>
      <c r="X22" s="370"/>
      <c r="Y22" s="370"/>
      <c r="Z22" s="370"/>
      <c r="AA22" s="370" t="s">
        <v>233</v>
      </c>
      <c r="AB22" s="370"/>
      <c r="AC22" s="370"/>
      <c r="AD22" s="370"/>
      <c r="AE22" s="370"/>
      <c r="AF22" s="370"/>
      <c r="AG22" s="370"/>
      <c r="AH22" s="370"/>
      <c r="AI22" s="370"/>
      <c r="AJ22" s="370"/>
      <c r="AK22" s="370"/>
      <c r="AL22" s="370"/>
      <c r="AM22" s="370"/>
    </row>
    <row r="23" spans="1:56" ht="13" customHeight="1">
      <c r="A23" s="370"/>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row>
    <row r="24" spans="1:56" ht="13" customHeight="1">
      <c r="A24" s="370"/>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row>
    <row r="25" spans="1:56" ht="13" customHeight="1">
      <c r="A25" s="371"/>
      <c r="B25" s="371"/>
      <c r="C25" s="371"/>
      <c r="D25" s="371"/>
      <c r="E25" s="371"/>
      <c r="F25" s="372"/>
      <c r="G25" s="372"/>
      <c r="H25" s="372"/>
      <c r="I25" s="372"/>
      <c r="J25" s="372"/>
      <c r="K25" s="372"/>
      <c r="L25" s="372"/>
      <c r="M25" s="372"/>
      <c r="N25" s="373" t="s">
        <v>299</v>
      </c>
      <c r="O25" s="373"/>
      <c r="P25" s="373"/>
      <c r="Q25" s="373"/>
      <c r="R25" s="373"/>
      <c r="S25" s="373"/>
      <c r="T25" s="373"/>
      <c r="U25" s="373"/>
      <c r="V25" s="371"/>
      <c r="W25" s="371"/>
      <c r="X25" s="371"/>
      <c r="Y25" s="371"/>
      <c r="Z25" s="371"/>
      <c r="AA25" s="373"/>
      <c r="AB25" s="373"/>
      <c r="AC25" s="373"/>
      <c r="AD25" s="373"/>
      <c r="AE25" s="373"/>
      <c r="AF25" s="373"/>
      <c r="AG25" s="373"/>
      <c r="AH25" s="373"/>
      <c r="AI25" s="373"/>
      <c r="AJ25" s="373"/>
      <c r="AK25" s="373"/>
      <c r="AL25" s="373"/>
      <c r="AM25" s="373"/>
      <c r="AO25" s="401" t="str">
        <f>_xlfn.TEXTJOIN(CHAR(10),,F25, F28,F31 )</f>
        <v/>
      </c>
      <c r="AP25" s="401"/>
      <c r="AQ25" s="401"/>
      <c r="AR25" s="401"/>
      <c r="AS25" s="401"/>
      <c r="AT25" s="401"/>
      <c r="AU25" s="401"/>
      <c r="AV25" s="401"/>
      <c r="AW25" s="401"/>
      <c r="AX25" s="401"/>
      <c r="AY25" s="401"/>
      <c r="AZ25" s="401"/>
      <c r="BA25" s="401"/>
      <c r="BB25" s="401"/>
      <c r="BC25" s="401"/>
      <c r="BD25" s="401"/>
    </row>
    <row r="26" spans="1:56" ht="13" customHeight="1">
      <c r="A26" s="371"/>
      <c r="B26" s="371"/>
      <c r="C26" s="371"/>
      <c r="D26" s="371"/>
      <c r="E26" s="371"/>
      <c r="F26" s="372"/>
      <c r="G26" s="372"/>
      <c r="H26" s="372"/>
      <c r="I26" s="372"/>
      <c r="J26" s="372"/>
      <c r="K26" s="372"/>
      <c r="L26" s="372"/>
      <c r="M26" s="372"/>
      <c r="N26" s="373"/>
      <c r="O26" s="373"/>
      <c r="P26" s="373"/>
      <c r="Q26" s="373"/>
      <c r="R26" s="373"/>
      <c r="S26" s="373"/>
      <c r="T26" s="373"/>
      <c r="U26" s="373"/>
      <c r="V26" s="371"/>
      <c r="W26" s="371"/>
      <c r="X26" s="371"/>
      <c r="Y26" s="371"/>
      <c r="Z26" s="371"/>
      <c r="AA26" s="373"/>
      <c r="AB26" s="373"/>
      <c r="AC26" s="373"/>
      <c r="AD26" s="373"/>
      <c r="AE26" s="373"/>
      <c r="AF26" s="373"/>
      <c r="AG26" s="373"/>
      <c r="AH26" s="373"/>
      <c r="AI26" s="373"/>
      <c r="AJ26" s="373"/>
      <c r="AK26" s="373"/>
      <c r="AL26" s="373"/>
      <c r="AM26" s="373"/>
      <c r="AO26" s="401"/>
      <c r="AP26" s="401"/>
      <c r="AQ26" s="401"/>
      <c r="AR26" s="401"/>
      <c r="AS26" s="401"/>
      <c r="AT26" s="401"/>
      <c r="AU26" s="401"/>
      <c r="AV26" s="401"/>
      <c r="AW26" s="401"/>
      <c r="AX26" s="401"/>
      <c r="AY26" s="401"/>
      <c r="AZ26" s="401"/>
      <c r="BA26" s="401"/>
      <c r="BB26" s="401"/>
      <c r="BC26" s="401"/>
      <c r="BD26" s="401"/>
    </row>
    <row r="27" spans="1:56" ht="13" customHeight="1">
      <c r="A27" s="371"/>
      <c r="B27" s="371"/>
      <c r="C27" s="371"/>
      <c r="D27" s="371"/>
      <c r="E27" s="371"/>
      <c r="F27" s="372"/>
      <c r="G27" s="372"/>
      <c r="H27" s="372"/>
      <c r="I27" s="372"/>
      <c r="J27" s="372"/>
      <c r="K27" s="372"/>
      <c r="L27" s="372"/>
      <c r="M27" s="372"/>
      <c r="N27" s="373"/>
      <c r="O27" s="373"/>
      <c r="P27" s="373"/>
      <c r="Q27" s="373"/>
      <c r="R27" s="373"/>
      <c r="S27" s="373"/>
      <c r="T27" s="373"/>
      <c r="U27" s="373"/>
      <c r="V27" s="371"/>
      <c r="W27" s="371"/>
      <c r="X27" s="371"/>
      <c r="Y27" s="371"/>
      <c r="Z27" s="371"/>
      <c r="AA27" s="373"/>
      <c r="AB27" s="373"/>
      <c r="AC27" s="373"/>
      <c r="AD27" s="373"/>
      <c r="AE27" s="373"/>
      <c r="AF27" s="373"/>
      <c r="AG27" s="373"/>
      <c r="AH27" s="373"/>
      <c r="AI27" s="373"/>
      <c r="AJ27" s="373"/>
      <c r="AK27" s="373"/>
      <c r="AL27" s="373"/>
      <c r="AM27" s="373"/>
      <c r="AO27" s="401"/>
      <c r="AP27" s="401"/>
      <c r="AQ27" s="401"/>
      <c r="AR27" s="401"/>
      <c r="AS27" s="401"/>
      <c r="AT27" s="401"/>
      <c r="AU27" s="401"/>
      <c r="AV27" s="401"/>
      <c r="AW27" s="401"/>
      <c r="AX27" s="401"/>
      <c r="AY27" s="401"/>
      <c r="AZ27" s="401"/>
      <c r="BA27" s="401"/>
      <c r="BB27" s="401"/>
      <c r="BC27" s="401"/>
      <c r="BD27" s="401"/>
    </row>
    <row r="28" spans="1:56" ht="13" customHeight="1">
      <c r="A28" s="371"/>
      <c r="B28" s="371"/>
      <c r="C28" s="371"/>
      <c r="D28" s="371"/>
      <c r="E28" s="371"/>
      <c r="F28" s="372"/>
      <c r="G28" s="372"/>
      <c r="H28" s="372"/>
      <c r="I28" s="372"/>
      <c r="J28" s="372"/>
      <c r="K28" s="372"/>
      <c r="L28" s="372"/>
      <c r="M28" s="372"/>
      <c r="N28" s="373" t="s">
        <v>299</v>
      </c>
      <c r="O28" s="373"/>
      <c r="P28" s="373"/>
      <c r="Q28" s="373"/>
      <c r="R28" s="373"/>
      <c r="S28" s="373"/>
      <c r="T28" s="373"/>
      <c r="U28" s="373"/>
      <c r="V28" s="371"/>
      <c r="W28" s="371"/>
      <c r="X28" s="371"/>
      <c r="Y28" s="371"/>
      <c r="Z28" s="371"/>
      <c r="AA28" s="373"/>
      <c r="AB28" s="373"/>
      <c r="AC28" s="373"/>
      <c r="AD28" s="373"/>
      <c r="AE28" s="373"/>
      <c r="AF28" s="373"/>
      <c r="AG28" s="373"/>
      <c r="AH28" s="373"/>
      <c r="AI28" s="373"/>
      <c r="AJ28" s="373"/>
      <c r="AK28" s="373"/>
      <c r="AL28" s="373"/>
      <c r="AM28" s="373"/>
      <c r="AO28" s="401"/>
      <c r="AP28" s="401"/>
      <c r="AQ28" s="401"/>
      <c r="AR28" s="401"/>
      <c r="AS28" s="401"/>
      <c r="AT28" s="401"/>
      <c r="AU28" s="401"/>
      <c r="AV28" s="401"/>
      <c r="AW28" s="401"/>
      <c r="AX28" s="401"/>
      <c r="AY28" s="401"/>
      <c r="AZ28" s="401"/>
      <c r="BA28" s="401"/>
      <c r="BB28" s="401"/>
      <c r="BC28" s="401"/>
      <c r="BD28" s="401"/>
    </row>
    <row r="29" spans="1:56" ht="13" customHeight="1">
      <c r="A29" s="371"/>
      <c r="B29" s="371"/>
      <c r="C29" s="371"/>
      <c r="D29" s="371"/>
      <c r="E29" s="371"/>
      <c r="F29" s="372"/>
      <c r="G29" s="372"/>
      <c r="H29" s="372"/>
      <c r="I29" s="372"/>
      <c r="J29" s="372"/>
      <c r="K29" s="372"/>
      <c r="L29" s="372"/>
      <c r="M29" s="372"/>
      <c r="N29" s="373"/>
      <c r="O29" s="373"/>
      <c r="P29" s="373"/>
      <c r="Q29" s="373"/>
      <c r="R29" s="373"/>
      <c r="S29" s="373"/>
      <c r="T29" s="373"/>
      <c r="U29" s="373"/>
      <c r="V29" s="371"/>
      <c r="W29" s="371"/>
      <c r="X29" s="371"/>
      <c r="Y29" s="371"/>
      <c r="Z29" s="371"/>
      <c r="AA29" s="373"/>
      <c r="AB29" s="373"/>
      <c r="AC29" s="373"/>
      <c r="AD29" s="373"/>
      <c r="AE29" s="373"/>
      <c r="AF29" s="373"/>
      <c r="AG29" s="373"/>
      <c r="AH29" s="373"/>
      <c r="AI29" s="373"/>
      <c r="AJ29" s="373"/>
      <c r="AK29" s="373"/>
      <c r="AL29" s="373"/>
      <c r="AM29" s="373"/>
      <c r="AO29" s="401"/>
      <c r="AP29" s="401"/>
      <c r="AQ29" s="401"/>
      <c r="AR29" s="401"/>
      <c r="AS29" s="401"/>
      <c r="AT29" s="401"/>
      <c r="AU29" s="401"/>
      <c r="AV29" s="401"/>
      <c r="AW29" s="401"/>
      <c r="AX29" s="401"/>
      <c r="AY29" s="401"/>
      <c r="AZ29" s="401"/>
      <c r="BA29" s="401"/>
      <c r="BB29" s="401"/>
      <c r="BC29" s="401"/>
      <c r="BD29" s="401"/>
    </row>
    <row r="30" spans="1:56" ht="13" customHeight="1">
      <c r="A30" s="371"/>
      <c r="B30" s="371"/>
      <c r="C30" s="371"/>
      <c r="D30" s="371"/>
      <c r="E30" s="371"/>
      <c r="F30" s="372"/>
      <c r="G30" s="372"/>
      <c r="H30" s="372"/>
      <c r="I30" s="372"/>
      <c r="J30" s="372"/>
      <c r="K30" s="372"/>
      <c r="L30" s="372"/>
      <c r="M30" s="372"/>
      <c r="N30" s="373"/>
      <c r="O30" s="373"/>
      <c r="P30" s="373"/>
      <c r="Q30" s="373"/>
      <c r="R30" s="373"/>
      <c r="S30" s="373"/>
      <c r="T30" s="373"/>
      <c r="U30" s="373"/>
      <c r="V30" s="371"/>
      <c r="W30" s="371"/>
      <c r="X30" s="371"/>
      <c r="Y30" s="371"/>
      <c r="Z30" s="371"/>
      <c r="AA30" s="373"/>
      <c r="AB30" s="373"/>
      <c r="AC30" s="373"/>
      <c r="AD30" s="373"/>
      <c r="AE30" s="373"/>
      <c r="AF30" s="373"/>
      <c r="AG30" s="373"/>
      <c r="AH30" s="373"/>
      <c r="AI30" s="373"/>
      <c r="AJ30" s="373"/>
      <c r="AK30" s="373"/>
      <c r="AL30" s="373"/>
      <c r="AM30" s="373"/>
      <c r="AO30" s="401"/>
      <c r="AP30" s="401"/>
      <c r="AQ30" s="401"/>
      <c r="AR30" s="401"/>
      <c r="AS30" s="401"/>
      <c r="AT30" s="401"/>
      <c r="AU30" s="401"/>
      <c r="AV30" s="401"/>
      <c r="AW30" s="401"/>
      <c r="AX30" s="401"/>
      <c r="AY30" s="401"/>
      <c r="AZ30" s="401"/>
      <c r="BA30" s="401"/>
      <c r="BB30" s="401"/>
      <c r="BC30" s="401"/>
      <c r="BD30" s="401"/>
    </row>
    <row r="31" spans="1:56" ht="13" customHeight="1">
      <c r="A31" s="374"/>
      <c r="B31" s="375"/>
      <c r="C31" s="375"/>
      <c r="D31" s="375"/>
      <c r="E31" s="376"/>
      <c r="F31" s="372"/>
      <c r="G31" s="372"/>
      <c r="H31" s="372"/>
      <c r="I31" s="372"/>
      <c r="J31" s="372"/>
      <c r="K31" s="372"/>
      <c r="L31" s="372"/>
      <c r="M31" s="372"/>
      <c r="N31" s="383"/>
      <c r="O31" s="384"/>
      <c r="P31" s="384"/>
      <c r="Q31" s="384"/>
      <c r="R31" s="384"/>
      <c r="S31" s="384"/>
      <c r="T31" s="384"/>
      <c r="U31" s="385"/>
      <c r="V31" s="374"/>
      <c r="W31" s="375"/>
      <c r="X31" s="375"/>
      <c r="Y31" s="375"/>
      <c r="Z31" s="376"/>
      <c r="AA31" s="392"/>
      <c r="AB31" s="393"/>
      <c r="AC31" s="393"/>
      <c r="AD31" s="393"/>
      <c r="AE31" s="393"/>
      <c r="AF31" s="393"/>
      <c r="AG31" s="393"/>
      <c r="AH31" s="393"/>
      <c r="AI31" s="393"/>
      <c r="AJ31" s="393"/>
      <c r="AK31" s="393"/>
      <c r="AL31" s="393"/>
      <c r="AM31" s="394"/>
      <c r="AO31" s="401"/>
      <c r="AP31" s="401"/>
      <c r="AQ31" s="401"/>
      <c r="AR31" s="401"/>
      <c r="AS31" s="401"/>
      <c r="AT31" s="401"/>
      <c r="AU31" s="401"/>
      <c r="AV31" s="401"/>
      <c r="AW31" s="401"/>
      <c r="AX31" s="401"/>
      <c r="AY31" s="401"/>
      <c r="AZ31" s="401"/>
      <c r="BA31" s="401"/>
      <c r="BB31" s="401"/>
      <c r="BC31" s="401"/>
      <c r="BD31" s="401"/>
    </row>
    <row r="32" spans="1:56" ht="13" customHeight="1">
      <c r="A32" s="377"/>
      <c r="B32" s="378"/>
      <c r="C32" s="378"/>
      <c r="D32" s="378"/>
      <c r="E32" s="379"/>
      <c r="F32" s="372"/>
      <c r="G32" s="372"/>
      <c r="H32" s="372"/>
      <c r="I32" s="372"/>
      <c r="J32" s="372"/>
      <c r="K32" s="372"/>
      <c r="L32" s="372"/>
      <c r="M32" s="372"/>
      <c r="N32" s="386"/>
      <c r="O32" s="387"/>
      <c r="P32" s="387"/>
      <c r="Q32" s="387"/>
      <c r="R32" s="387"/>
      <c r="S32" s="387"/>
      <c r="T32" s="387"/>
      <c r="U32" s="388"/>
      <c r="V32" s="377"/>
      <c r="W32" s="378"/>
      <c r="X32" s="378"/>
      <c r="Y32" s="378"/>
      <c r="Z32" s="379"/>
      <c r="AA32" s="395"/>
      <c r="AB32" s="396"/>
      <c r="AC32" s="396"/>
      <c r="AD32" s="396"/>
      <c r="AE32" s="396"/>
      <c r="AF32" s="396"/>
      <c r="AG32" s="396"/>
      <c r="AH32" s="396"/>
      <c r="AI32" s="396"/>
      <c r="AJ32" s="396"/>
      <c r="AK32" s="396"/>
      <c r="AL32" s="396"/>
      <c r="AM32" s="397"/>
      <c r="AO32" s="401"/>
      <c r="AP32" s="401"/>
      <c r="AQ32" s="401"/>
      <c r="AR32" s="401"/>
      <c r="AS32" s="401"/>
      <c r="AT32" s="401"/>
      <c r="AU32" s="401"/>
      <c r="AV32" s="401"/>
      <c r="AW32" s="401"/>
      <c r="AX32" s="401"/>
      <c r="AY32" s="401"/>
      <c r="AZ32" s="401"/>
      <c r="BA32" s="401"/>
      <c r="BB32" s="401"/>
      <c r="BC32" s="401"/>
      <c r="BD32" s="401"/>
    </row>
    <row r="33" spans="1:56">
      <c r="A33" s="380"/>
      <c r="B33" s="381"/>
      <c r="C33" s="381"/>
      <c r="D33" s="381"/>
      <c r="E33" s="382"/>
      <c r="F33" s="372"/>
      <c r="G33" s="372"/>
      <c r="H33" s="372"/>
      <c r="I33" s="372"/>
      <c r="J33" s="372"/>
      <c r="K33" s="372"/>
      <c r="L33" s="372"/>
      <c r="M33" s="372"/>
      <c r="N33" s="389"/>
      <c r="O33" s="390"/>
      <c r="P33" s="390"/>
      <c r="Q33" s="390"/>
      <c r="R33" s="390"/>
      <c r="S33" s="390"/>
      <c r="T33" s="390"/>
      <c r="U33" s="391"/>
      <c r="V33" s="380"/>
      <c r="W33" s="381"/>
      <c r="X33" s="381"/>
      <c r="Y33" s="381"/>
      <c r="Z33" s="382"/>
      <c r="AA33" s="398"/>
      <c r="AB33" s="399"/>
      <c r="AC33" s="399"/>
      <c r="AD33" s="399"/>
      <c r="AE33" s="399"/>
      <c r="AF33" s="399"/>
      <c r="AG33" s="399"/>
      <c r="AH33" s="399"/>
      <c r="AI33" s="399"/>
      <c r="AJ33" s="399"/>
      <c r="AK33" s="399"/>
      <c r="AL33" s="399"/>
      <c r="AM33" s="400"/>
      <c r="AO33" s="401"/>
      <c r="AP33" s="401"/>
      <c r="AQ33" s="401"/>
      <c r="AR33" s="401"/>
      <c r="AS33" s="401"/>
      <c r="AT33" s="401"/>
      <c r="AU33" s="401"/>
      <c r="AV33" s="401"/>
      <c r="AW33" s="401"/>
      <c r="AX33" s="401"/>
      <c r="AY33" s="401"/>
      <c r="AZ33" s="401"/>
      <c r="BA33" s="401"/>
      <c r="BB33" s="401"/>
      <c r="BC33" s="401"/>
      <c r="BD33" s="401"/>
    </row>
    <row r="34" spans="1:56">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row>
    <row r="35" spans="1:56">
      <c r="A35" s="369" t="s">
        <v>234</v>
      </c>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row>
    <row r="36" spans="1:56">
      <c r="A36" s="369" t="s">
        <v>235</v>
      </c>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1:56">
      <c r="A37" s="168"/>
      <c r="B37" s="168" t="s">
        <v>236</v>
      </c>
      <c r="C37" s="369" t="s">
        <v>237</v>
      </c>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row r="38" spans="1:56">
      <c r="A38" s="168"/>
      <c r="B38" s="168" t="s">
        <v>238</v>
      </c>
      <c r="C38" s="369" t="s">
        <v>239</v>
      </c>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row>
    <row r="39" spans="1:56">
      <c r="A39" s="168"/>
      <c r="B39" s="168" t="s">
        <v>240</v>
      </c>
      <c r="C39" s="369" t="s">
        <v>241</v>
      </c>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row>
    <row r="40" spans="1:56">
      <c r="A40" s="369" t="s">
        <v>242</v>
      </c>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369"/>
    </row>
    <row r="41" spans="1:56">
      <c r="A41" s="168"/>
      <c r="B41" s="168" t="s">
        <v>236</v>
      </c>
      <c r="C41" s="369" t="s">
        <v>243</v>
      </c>
      <c r="D41" s="369"/>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row>
    <row r="42" spans="1:56" ht="29.15" customHeight="1">
      <c r="A42" s="168"/>
      <c r="B42" s="168" t="s">
        <v>238</v>
      </c>
      <c r="C42" s="369" t="s">
        <v>244</v>
      </c>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row>
    <row r="43" spans="1:56">
      <c r="A43" s="168"/>
      <c r="B43" s="168" t="s">
        <v>240</v>
      </c>
      <c r="C43" s="369" t="s">
        <v>245</v>
      </c>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row>
    <row r="44" spans="1:56">
      <c r="A44" s="168"/>
      <c r="B44" s="168" t="s">
        <v>246</v>
      </c>
      <c r="C44" s="369" t="s">
        <v>247</v>
      </c>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69"/>
      <c r="AL44" s="369"/>
      <c r="AM44" s="369"/>
    </row>
    <row r="45" spans="1:56">
      <c r="A45" s="168"/>
      <c r="B45" s="168" t="s">
        <v>248</v>
      </c>
      <c r="C45" s="369" t="s">
        <v>249</v>
      </c>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row>
    <row r="46" spans="1:56">
      <c r="A46" s="168"/>
      <c r="B46" s="168" t="s">
        <v>250</v>
      </c>
      <c r="C46" s="369" t="s">
        <v>251</v>
      </c>
      <c r="D46" s="369"/>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c r="AM46" s="369"/>
    </row>
    <row r="47" spans="1:56">
      <c r="A47" s="369" t="s">
        <v>252</v>
      </c>
      <c r="B47" s="369"/>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row>
    <row r="48" spans="1:56">
      <c r="A48" s="168"/>
      <c r="B48" s="168" t="s">
        <v>236</v>
      </c>
      <c r="C48" s="369" t="s">
        <v>253</v>
      </c>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69"/>
      <c r="AD48" s="369"/>
      <c r="AE48" s="369"/>
      <c r="AF48" s="369"/>
      <c r="AG48" s="369"/>
      <c r="AH48" s="369"/>
      <c r="AI48" s="369"/>
      <c r="AJ48" s="369"/>
      <c r="AK48" s="369"/>
      <c r="AL48" s="369"/>
      <c r="AM48" s="369"/>
    </row>
    <row r="49" spans="1:39">
      <c r="A49" s="168"/>
      <c r="B49" s="168" t="s">
        <v>238</v>
      </c>
      <c r="C49" s="369" t="s">
        <v>254</v>
      </c>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369"/>
    </row>
    <row r="50" spans="1:39">
      <c r="A50" s="168"/>
      <c r="B50" s="168" t="s">
        <v>240</v>
      </c>
      <c r="C50" s="369" t="s">
        <v>255</v>
      </c>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row>
    <row r="51" spans="1:39">
      <c r="A51" s="168"/>
      <c r="B51" s="168" t="s">
        <v>246</v>
      </c>
      <c r="C51" s="369" t="s">
        <v>256</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row>
    <row r="52" spans="1:39">
      <c r="A52" s="168"/>
      <c r="B52" s="168" t="s">
        <v>248</v>
      </c>
      <c r="C52" s="369" t="s">
        <v>257</v>
      </c>
      <c r="D52" s="369"/>
      <c r="E52" s="369"/>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369"/>
      <c r="AM52" s="369"/>
    </row>
    <row r="53" spans="1:39">
      <c r="A53" s="168"/>
      <c r="B53" s="168" t="s">
        <v>250</v>
      </c>
      <c r="C53" s="369" t="s">
        <v>258</v>
      </c>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row>
    <row r="54" spans="1:39">
      <c r="A54" s="168"/>
      <c r="B54" s="168" t="s">
        <v>259</v>
      </c>
      <c r="C54" s="369" t="s">
        <v>260</v>
      </c>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row>
    <row r="55" spans="1:39">
      <c r="A55" s="168"/>
      <c r="B55" s="168" t="s">
        <v>261</v>
      </c>
      <c r="C55" s="369" t="s">
        <v>262</v>
      </c>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row>
    <row r="56" spans="1:39">
      <c r="A56" s="168"/>
      <c r="B56" s="168" t="s">
        <v>263</v>
      </c>
      <c r="C56" s="369" t="s">
        <v>264</v>
      </c>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69"/>
      <c r="AL56" s="369"/>
      <c r="AM56" s="369"/>
    </row>
    <row r="57" spans="1:39">
      <c r="A57" s="168"/>
      <c r="B57" s="168" t="s">
        <v>265</v>
      </c>
      <c r="C57" s="369" t="s">
        <v>266</v>
      </c>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row>
    <row r="58" spans="1:39">
      <c r="A58" s="168"/>
      <c r="B58" s="168" t="s">
        <v>267</v>
      </c>
      <c r="C58" s="369" t="s">
        <v>268</v>
      </c>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row>
    <row r="59" spans="1:39">
      <c r="A59" s="168"/>
      <c r="B59" s="168" t="s">
        <v>269</v>
      </c>
      <c r="C59" s="369" t="s">
        <v>270</v>
      </c>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row>
    <row r="60" spans="1:39">
      <c r="A60" s="168"/>
      <c r="B60" s="168" t="s">
        <v>271</v>
      </c>
      <c r="C60" s="369" t="s">
        <v>272</v>
      </c>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row>
    <row r="61" spans="1:39">
      <c r="A61" s="168"/>
      <c r="B61" s="168" t="s">
        <v>273</v>
      </c>
      <c r="C61" s="369" t="s">
        <v>274</v>
      </c>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row>
    <row r="62" spans="1:39">
      <c r="A62" s="168"/>
      <c r="B62" s="168" t="s">
        <v>275</v>
      </c>
      <c r="C62" s="369" t="s">
        <v>276</v>
      </c>
      <c r="D62" s="369"/>
      <c r="E62" s="369"/>
      <c r="F62" s="369"/>
      <c r="G62" s="369"/>
      <c r="H62" s="369"/>
      <c r="I62" s="369"/>
      <c r="J62" s="369"/>
      <c r="K62" s="369"/>
      <c r="L62" s="369"/>
      <c r="M62" s="369"/>
      <c r="N62" s="369"/>
      <c r="O62" s="369"/>
      <c r="P62" s="369"/>
      <c r="Q62" s="369"/>
      <c r="R62" s="369"/>
      <c r="S62" s="369"/>
      <c r="T62" s="369"/>
      <c r="U62" s="369"/>
      <c r="V62" s="369"/>
      <c r="W62" s="369"/>
      <c r="X62" s="369"/>
      <c r="Y62" s="369"/>
      <c r="Z62" s="369"/>
      <c r="AA62" s="369"/>
      <c r="AB62" s="369"/>
      <c r="AC62" s="369"/>
      <c r="AD62" s="369"/>
      <c r="AE62" s="369"/>
      <c r="AF62" s="369"/>
      <c r="AG62" s="369"/>
      <c r="AH62" s="369"/>
      <c r="AI62" s="369"/>
      <c r="AJ62" s="369"/>
      <c r="AK62" s="369"/>
      <c r="AL62" s="369"/>
      <c r="AM62" s="369"/>
    </row>
    <row r="63" spans="1:39">
      <c r="A63" s="168"/>
      <c r="B63" s="168" t="s">
        <v>277</v>
      </c>
      <c r="C63" s="369" t="s">
        <v>278</v>
      </c>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row>
    <row r="64" spans="1:39">
      <c r="A64" s="168"/>
      <c r="B64" s="168" t="s">
        <v>279</v>
      </c>
      <c r="C64" s="369" t="s">
        <v>280</v>
      </c>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row>
    <row r="65" spans="1:39">
      <c r="A65" s="168"/>
      <c r="B65" s="168" t="s">
        <v>281</v>
      </c>
      <c r="C65" s="369" t="s">
        <v>282</v>
      </c>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row>
    <row r="66" spans="1:39">
      <c r="A66" s="168"/>
      <c r="B66" s="168" t="s">
        <v>283</v>
      </c>
      <c r="C66" s="369" t="s">
        <v>284</v>
      </c>
      <c r="D66" s="369"/>
      <c r="E66" s="369"/>
      <c r="F66" s="369"/>
      <c r="G66" s="369"/>
      <c r="H66" s="369"/>
      <c r="I66" s="369"/>
      <c r="J66" s="369"/>
      <c r="K66" s="369"/>
      <c r="L66" s="369"/>
      <c r="M66" s="369"/>
      <c r="N66" s="369"/>
      <c r="O66" s="369"/>
      <c r="P66" s="369"/>
      <c r="Q66" s="369"/>
      <c r="R66" s="369"/>
      <c r="S66" s="369"/>
      <c r="T66" s="369"/>
      <c r="U66" s="369"/>
      <c r="V66" s="369"/>
      <c r="W66" s="369"/>
      <c r="X66" s="369"/>
      <c r="Y66" s="369"/>
      <c r="Z66" s="369"/>
      <c r="AA66" s="369"/>
      <c r="AB66" s="369"/>
      <c r="AC66" s="369"/>
      <c r="AD66" s="369"/>
      <c r="AE66" s="369"/>
      <c r="AF66" s="369"/>
      <c r="AG66" s="369"/>
      <c r="AH66" s="369"/>
      <c r="AI66" s="369"/>
      <c r="AJ66" s="369"/>
      <c r="AK66" s="369"/>
      <c r="AL66" s="369"/>
      <c r="AM66" s="369"/>
    </row>
    <row r="67" spans="1:39">
      <c r="A67" s="168"/>
      <c r="B67" s="168" t="s">
        <v>285</v>
      </c>
      <c r="C67" s="369" t="s">
        <v>286</v>
      </c>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row>
    <row r="68" spans="1:39">
      <c r="A68" s="168"/>
      <c r="B68" s="168" t="s">
        <v>287</v>
      </c>
      <c r="C68" s="369" t="s">
        <v>288</v>
      </c>
      <c r="D68" s="369"/>
      <c r="E68" s="369"/>
      <c r="F68" s="369"/>
      <c r="G68" s="369"/>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369"/>
      <c r="AJ68" s="369"/>
      <c r="AK68" s="369"/>
      <c r="AL68" s="369"/>
      <c r="AM68" s="369"/>
    </row>
    <row r="69" spans="1:39">
      <c r="A69" s="369" t="s">
        <v>289</v>
      </c>
      <c r="B69" s="369"/>
      <c r="C69" s="369"/>
      <c r="D69" s="369"/>
      <c r="E69" s="369"/>
      <c r="F69" s="369"/>
      <c r="G69" s="369"/>
      <c r="H69" s="369"/>
      <c r="I69" s="369"/>
      <c r="J69" s="369"/>
      <c r="K69" s="369"/>
      <c r="L69" s="369"/>
      <c r="M69" s="369"/>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row>
    <row r="70" spans="1:39">
      <c r="A70" s="168"/>
      <c r="B70" s="168" t="s">
        <v>236</v>
      </c>
      <c r="C70" s="369" t="s">
        <v>290</v>
      </c>
      <c r="D70" s="369"/>
      <c r="E70" s="369"/>
      <c r="F70" s="369"/>
      <c r="G70" s="369"/>
      <c r="H70" s="369"/>
      <c r="I70" s="369"/>
      <c r="J70" s="369"/>
      <c r="K70" s="369"/>
      <c r="L70" s="369"/>
      <c r="M70" s="369"/>
      <c r="N70" s="369"/>
      <c r="O70" s="369"/>
      <c r="P70" s="369"/>
      <c r="Q70" s="369"/>
      <c r="R70" s="369"/>
      <c r="S70" s="369"/>
      <c r="T70" s="369"/>
      <c r="U70" s="369"/>
      <c r="V70" s="369"/>
      <c r="W70" s="369"/>
      <c r="X70" s="369"/>
      <c r="Y70" s="369"/>
      <c r="Z70" s="369"/>
      <c r="AA70" s="369"/>
      <c r="AB70" s="369"/>
      <c r="AC70" s="369"/>
      <c r="AD70" s="369"/>
      <c r="AE70" s="369"/>
      <c r="AF70" s="369"/>
      <c r="AG70" s="369"/>
      <c r="AH70" s="369"/>
      <c r="AI70" s="369"/>
      <c r="AJ70" s="369"/>
      <c r="AK70" s="369"/>
      <c r="AL70" s="369"/>
      <c r="AM70" s="369"/>
    </row>
    <row r="71" spans="1:39">
      <c r="A71" s="168"/>
      <c r="B71" s="168" t="s">
        <v>238</v>
      </c>
      <c r="C71" s="369" t="s">
        <v>291</v>
      </c>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69"/>
      <c r="AL71" s="369"/>
      <c r="AM71" s="369"/>
    </row>
    <row r="72" spans="1:39">
      <c r="A72" s="168"/>
      <c r="B72" s="168" t="s">
        <v>240</v>
      </c>
      <c r="C72" s="369" t="s">
        <v>292</v>
      </c>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row>
    <row r="73" spans="1:39">
      <c r="A73" s="168"/>
      <c r="B73" s="168" t="s">
        <v>246</v>
      </c>
      <c r="C73" s="369" t="s">
        <v>293</v>
      </c>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row>
    <row r="74" spans="1:39">
      <c r="A74" s="168"/>
      <c r="B74" s="168" t="s">
        <v>248</v>
      </c>
      <c r="C74" s="369" t="s">
        <v>294</v>
      </c>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69"/>
      <c r="AL74" s="369"/>
      <c r="AM74" s="369"/>
    </row>
    <row r="75" spans="1:39">
      <c r="A75" s="168"/>
      <c r="B75" s="168" t="s">
        <v>250</v>
      </c>
      <c r="C75" s="369" t="s">
        <v>295</v>
      </c>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row>
  </sheetData>
  <sheetProtection algorithmName="SHA-512" hashValue="0Hly+qdv45L7lCZ2M9B6+8kNsAC9H/rtn3PxSuK3lOVx7JQUgfp8gAsEelvz/vAaVf9LCJ/XqqBg0VIwD9hHeA==" saltValue="v2qHrSH1A0BSt8N7jyu+pw==" spinCount="100000" sheet="1" selectLockedCells="1"/>
  <mergeCells count="88">
    <mergeCell ref="AO11:BD19"/>
    <mergeCell ref="AO25:BD33"/>
    <mergeCell ref="A1:AM1"/>
    <mergeCell ref="A2:AM2"/>
    <mergeCell ref="A3:AM3"/>
    <mergeCell ref="A4:AM4"/>
    <mergeCell ref="A5:AM5"/>
    <mergeCell ref="A11:E13"/>
    <mergeCell ref="F11:M13"/>
    <mergeCell ref="N11:U13"/>
    <mergeCell ref="V11:Z13"/>
    <mergeCell ref="AA11:AM13"/>
    <mergeCell ref="A8:E10"/>
    <mergeCell ref="F8:M10"/>
    <mergeCell ref="N8:U10"/>
    <mergeCell ref="V8:Z10"/>
    <mergeCell ref="AA8:AM10"/>
    <mergeCell ref="A17:E19"/>
    <mergeCell ref="F17:M19"/>
    <mergeCell ref="N17:U19"/>
    <mergeCell ref="V17:Z19"/>
    <mergeCell ref="AA17:AM19"/>
    <mergeCell ref="A14:E16"/>
    <mergeCell ref="F14:M16"/>
    <mergeCell ref="N14:U16"/>
    <mergeCell ref="V14:Z16"/>
    <mergeCell ref="AA14:AM16"/>
    <mergeCell ref="AA31:AM33"/>
    <mergeCell ref="A28:E30"/>
    <mergeCell ref="F28:M30"/>
    <mergeCell ref="N28:U30"/>
    <mergeCell ref="V28:Z30"/>
    <mergeCell ref="A40:AM40"/>
    <mergeCell ref="AA22:AM24"/>
    <mergeCell ref="A25:E27"/>
    <mergeCell ref="F25:M27"/>
    <mergeCell ref="N25:U27"/>
    <mergeCell ref="V25:Z27"/>
    <mergeCell ref="AA25:AM27"/>
    <mergeCell ref="A22:E24"/>
    <mergeCell ref="F22:M24"/>
    <mergeCell ref="N22:U24"/>
    <mergeCell ref="V22:Z24"/>
    <mergeCell ref="AA28:AM30"/>
    <mergeCell ref="A31:E33"/>
    <mergeCell ref="F31:M33"/>
    <mergeCell ref="N31:U33"/>
    <mergeCell ref="V31:Z33"/>
    <mergeCell ref="A35:AM35"/>
    <mergeCell ref="A36:AM36"/>
    <mergeCell ref="C37:AM37"/>
    <mergeCell ref="C38:AM38"/>
    <mergeCell ref="C39:AM39"/>
    <mergeCell ref="C58:AM58"/>
    <mergeCell ref="C59:AM59"/>
    <mergeCell ref="C60:AM60"/>
    <mergeCell ref="C61:AM61"/>
    <mergeCell ref="C41:AM41"/>
    <mergeCell ref="C42:AM42"/>
    <mergeCell ref="C43:AM43"/>
    <mergeCell ref="C44:AM44"/>
    <mergeCell ref="C45:AM45"/>
    <mergeCell ref="C46:AM46"/>
    <mergeCell ref="A47:AM47"/>
    <mergeCell ref="C48:AM48"/>
    <mergeCell ref="C49:AM49"/>
    <mergeCell ref="C50:AM50"/>
    <mergeCell ref="C51:AM51"/>
    <mergeCell ref="C52:AM52"/>
    <mergeCell ref="C53:AM53"/>
    <mergeCell ref="C54:AM54"/>
    <mergeCell ref="C55:AM55"/>
    <mergeCell ref="C56:AM56"/>
    <mergeCell ref="C57:AM57"/>
    <mergeCell ref="C62:AM62"/>
    <mergeCell ref="C63:AM63"/>
    <mergeCell ref="C71:AM71"/>
    <mergeCell ref="C72:AM72"/>
    <mergeCell ref="C73:AM73"/>
    <mergeCell ref="C64:AM64"/>
    <mergeCell ref="C75:AM75"/>
    <mergeCell ref="C70:AM70"/>
    <mergeCell ref="C65:AM65"/>
    <mergeCell ref="C66:AM66"/>
    <mergeCell ref="C67:AM67"/>
    <mergeCell ref="C68:AM68"/>
    <mergeCell ref="A69:AM69"/>
    <mergeCell ref="C74:AM74"/>
  </mergeCells>
  <phoneticPr fontId="1"/>
  <conditionalFormatting sqref="A7:AM7">
    <cfRule type="expression" dxfId="14" priority="1">
      <formula>#REF!=""</formula>
    </cfRule>
  </conditionalFormatting>
  <conditionalFormatting sqref="A20:AM21">
    <cfRule type="expression" dxfId="13" priority="2">
      <formula>#REF!=""</formula>
    </cfRule>
  </conditionalFormatting>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1AF9-1099-49B1-9AFA-039DF110F221}">
  <sheetPr>
    <tabColor rgb="FFFFFF00"/>
  </sheetPr>
  <dimension ref="A1:V167"/>
  <sheetViews>
    <sheetView view="pageBreakPreview" zoomScale="70" zoomScaleNormal="110" zoomScaleSheetLayoutView="70" workbookViewId="0">
      <selection activeCell="G20" sqref="G20"/>
    </sheetView>
  </sheetViews>
  <sheetFormatPr defaultColWidth="9.90625" defaultRowHeight="13" outlineLevelCol="1"/>
  <cols>
    <col min="1" max="1" width="5.26953125" style="173" customWidth="1"/>
    <col min="2" max="2" width="9.36328125" style="173" customWidth="1"/>
    <col min="3" max="3" width="15.36328125" style="173" customWidth="1"/>
    <col min="4" max="4" width="33.36328125" style="173" customWidth="1"/>
    <col min="5" max="5" width="17" style="173" customWidth="1"/>
    <col min="6" max="7" width="6.6328125" style="173" customWidth="1"/>
    <col min="8" max="9" width="7.08984375" style="173" customWidth="1"/>
    <col min="10" max="10" width="3.90625" style="173" customWidth="1"/>
    <col min="11" max="11" width="3.7265625" style="173" customWidth="1"/>
    <col min="12" max="12" width="2.90625" style="173" customWidth="1"/>
    <col min="13" max="14" width="2.453125" style="173" customWidth="1"/>
    <col min="15" max="15" width="9.90625" style="173"/>
    <col min="16" max="16" width="24.1796875" style="173" hidden="1" customWidth="1" outlineLevel="1"/>
    <col min="17" max="17" width="22.36328125" style="173" hidden="1" customWidth="1" outlineLevel="1"/>
    <col min="18" max="18" width="24.90625" style="173" hidden="1" customWidth="1" outlineLevel="1"/>
    <col min="19" max="19" width="24.08984375" style="173" hidden="1" customWidth="1" outlineLevel="1"/>
    <col min="20" max="20" width="9.90625" style="173" hidden="1" customWidth="1" outlineLevel="1"/>
    <col min="21" max="21" width="16.7265625" style="173" hidden="1" customWidth="1" outlineLevel="1"/>
    <col min="22" max="22" width="9.90625" style="173" collapsed="1"/>
    <col min="23" max="16384" width="9.90625" style="173"/>
  </cols>
  <sheetData>
    <row r="1" spans="1:20" s="170" customFormat="1" ht="12">
      <c r="A1" s="169" t="s">
        <v>376</v>
      </c>
      <c r="H1" s="171"/>
      <c r="I1" s="171"/>
      <c r="J1" s="171"/>
      <c r="K1" s="171"/>
      <c r="L1" s="171"/>
    </row>
    <row r="2" spans="1:20" s="170" customFormat="1" ht="13" customHeight="1">
      <c r="A2" s="457" t="s">
        <v>377</v>
      </c>
      <c r="B2" s="457"/>
      <c r="C2" s="457"/>
      <c r="D2" s="457"/>
      <c r="E2" s="457"/>
      <c r="F2" s="457"/>
      <c r="G2" s="457"/>
      <c r="H2" s="457"/>
      <c r="I2" s="457"/>
      <c r="J2" s="457"/>
      <c r="K2" s="457"/>
      <c r="L2" s="457"/>
      <c r="M2" s="457"/>
      <c r="N2" s="457"/>
    </row>
    <row r="3" spans="1:20" s="170" customFormat="1" ht="12">
      <c r="A3" s="458" t="s">
        <v>378</v>
      </c>
      <c r="B3" s="458"/>
      <c r="C3" s="458"/>
      <c r="D3" s="458"/>
      <c r="E3" s="458"/>
      <c r="F3" s="458"/>
      <c r="G3" s="458"/>
      <c r="H3" s="458"/>
      <c r="I3" s="458"/>
      <c r="J3" s="458"/>
      <c r="K3" s="458"/>
      <c r="L3" s="458"/>
      <c r="M3" s="458"/>
      <c r="N3" s="458"/>
    </row>
    <row r="4" spans="1:20" ht="11.25" customHeight="1" thickBot="1">
      <c r="A4" s="170"/>
      <c r="B4" s="172"/>
      <c r="C4" s="172"/>
      <c r="D4" s="172"/>
      <c r="E4" s="172"/>
      <c r="F4" s="172"/>
      <c r="G4" s="172"/>
      <c r="H4" s="172"/>
      <c r="I4" s="172"/>
      <c r="J4" s="172"/>
      <c r="K4" s="172"/>
      <c r="L4" s="172"/>
    </row>
    <row r="5" spans="1:20" ht="11.25" customHeight="1">
      <c r="A5" s="459" t="s">
        <v>379</v>
      </c>
      <c r="B5" s="460"/>
      <c r="C5" s="174"/>
      <c r="D5" s="465" t="s">
        <v>380</v>
      </c>
      <c r="E5" s="466"/>
      <c r="F5" s="466"/>
      <c r="G5" s="467"/>
      <c r="H5" s="452" t="s">
        <v>381</v>
      </c>
      <c r="I5" s="453"/>
      <c r="J5" s="453"/>
      <c r="K5" s="453"/>
      <c r="L5" s="453"/>
      <c r="M5" s="453"/>
      <c r="N5" s="468"/>
    </row>
    <row r="6" spans="1:20" ht="11.25" customHeight="1">
      <c r="A6" s="461"/>
      <c r="B6" s="462"/>
      <c r="C6" s="175" t="s">
        <v>337</v>
      </c>
      <c r="D6" s="469"/>
      <c r="E6" s="470"/>
      <c r="F6" s="470"/>
      <c r="G6" s="471"/>
      <c r="H6" s="472"/>
      <c r="I6" s="473"/>
      <c r="J6" s="473"/>
      <c r="K6" s="473"/>
      <c r="L6" s="473"/>
      <c r="M6" s="473"/>
      <c r="N6" s="474"/>
    </row>
    <row r="7" spans="1:20" ht="11.25" customHeight="1">
      <c r="A7" s="461"/>
      <c r="B7" s="462"/>
      <c r="C7" s="475" t="s">
        <v>338</v>
      </c>
      <c r="D7" s="469"/>
      <c r="E7" s="470"/>
      <c r="F7" s="470"/>
      <c r="G7" s="471"/>
      <c r="H7" s="472"/>
      <c r="I7" s="473"/>
      <c r="J7" s="473"/>
      <c r="K7" s="473"/>
      <c r="L7" s="473"/>
      <c r="M7" s="473"/>
      <c r="N7" s="474"/>
    </row>
    <row r="8" spans="1:20" ht="11.25" customHeight="1" thickBot="1">
      <c r="A8" s="463"/>
      <c r="B8" s="464"/>
      <c r="C8" s="476"/>
      <c r="D8" s="434"/>
      <c r="E8" s="435"/>
      <c r="F8" s="435"/>
      <c r="G8" s="436"/>
      <c r="H8" s="437"/>
      <c r="I8" s="438"/>
      <c r="J8" s="438"/>
      <c r="K8" s="438"/>
      <c r="L8" s="438"/>
      <c r="M8" s="438"/>
      <c r="N8" s="439"/>
    </row>
    <row r="9" spans="1:20" ht="11.25" customHeight="1" thickBot="1">
      <c r="A9" s="170"/>
      <c r="B9" s="172"/>
      <c r="C9" s="172"/>
      <c r="D9" s="172"/>
      <c r="E9" s="172"/>
      <c r="F9" s="172"/>
      <c r="G9" s="172"/>
      <c r="H9" s="172"/>
      <c r="I9" s="172"/>
      <c r="J9" s="172"/>
      <c r="K9" s="172"/>
      <c r="L9" s="172"/>
    </row>
    <row r="10" spans="1:20" s="176" customFormat="1" ht="12" customHeight="1">
      <c r="A10" s="440" t="s">
        <v>382</v>
      </c>
      <c r="B10" s="443" t="s">
        <v>383</v>
      </c>
      <c r="C10" s="444"/>
      <c r="D10" s="444"/>
      <c r="E10" s="445"/>
      <c r="F10" s="452" t="s">
        <v>384</v>
      </c>
      <c r="G10" s="453"/>
      <c r="H10" s="454"/>
      <c r="I10" s="443" t="s">
        <v>385</v>
      </c>
      <c r="J10" s="444"/>
      <c r="K10" s="444"/>
      <c r="L10" s="444"/>
      <c r="M10" s="444"/>
      <c r="N10" s="477"/>
      <c r="R10" s="173"/>
      <c r="T10" s="173"/>
    </row>
    <row r="11" spans="1:20" s="176" customFormat="1" ht="12" customHeight="1">
      <c r="A11" s="441"/>
      <c r="B11" s="446"/>
      <c r="C11" s="447"/>
      <c r="D11" s="447"/>
      <c r="E11" s="448"/>
      <c r="F11" s="455" t="s">
        <v>386</v>
      </c>
      <c r="G11" s="177" t="s">
        <v>387</v>
      </c>
      <c r="H11" s="178"/>
      <c r="I11" s="446"/>
      <c r="J11" s="447"/>
      <c r="K11" s="447"/>
      <c r="L11" s="447"/>
      <c r="M11" s="447"/>
      <c r="N11" s="478"/>
      <c r="R11" s="173"/>
      <c r="T11" s="173"/>
    </row>
    <row r="12" spans="1:20" s="176" customFormat="1" ht="21" customHeight="1" thickBot="1">
      <c r="A12" s="442"/>
      <c r="B12" s="449"/>
      <c r="C12" s="450"/>
      <c r="D12" s="450"/>
      <c r="E12" s="451"/>
      <c r="F12" s="456"/>
      <c r="G12" s="179"/>
      <c r="H12" s="180" t="s">
        <v>388</v>
      </c>
      <c r="I12" s="479"/>
      <c r="J12" s="480"/>
      <c r="K12" s="480"/>
      <c r="L12" s="480"/>
      <c r="M12" s="480"/>
      <c r="N12" s="481"/>
      <c r="R12" s="173"/>
      <c r="T12" s="173"/>
    </row>
    <row r="13" spans="1:20" s="176" customFormat="1" ht="21" customHeight="1">
      <c r="A13" s="181">
        <v>1</v>
      </c>
      <c r="B13" s="424" t="s">
        <v>389</v>
      </c>
      <c r="C13" s="425"/>
      <c r="D13" s="425"/>
      <c r="E13" s="425"/>
      <c r="F13" s="425"/>
      <c r="G13" s="425"/>
      <c r="H13" s="425"/>
      <c r="I13" s="425"/>
      <c r="J13" s="425"/>
      <c r="K13" s="425"/>
      <c r="L13" s="425"/>
      <c r="M13" s="425"/>
      <c r="N13" s="426"/>
      <c r="R13" s="173"/>
      <c r="T13" s="173"/>
    </row>
    <row r="14" spans="1:20" s="176" customFormat="1" ht="11.25" customHeight="1">
      <c r="A14" s="182" t="s">
        <v>390</v>
      </c>
      <c r="B14" s="427" t="s">
        <v>391</v>
      </c>
      <c r="C14" s="427" t="s">
        <v>392</v>
      </c>
      <c r="D14" s="430" t="s">
        <v>393</v>
      </c>
      <c r="E14" s="431"/>
      <c r="F14" s="69"/>
      <c r="G14" s="69"/>
      <c r="H14" s="69"/>
      <c r="I14" s="419"/>
      <c r="J14" s="420"/>
      <c r="K14" s="420"/>
      <c r="L14" s="420"/>
      <c r="M14" s="420"/>
      <c r="N14" s="421"/>
      <c r="P14" s="125" t="s">
        <v>7</v>
      </c>
      <c r="R14" s="173"/>
      <c r="T14" s="173"/>
    </row>
    <row r="15" spans="1:20" s="176" customFormat="1" ht="11.25" customHeight="1">
      <c r="A15" s="182" t="s">
        <v>394</v>
      </c>
      <c r="B15" s="428"/>
      <c r="C15" s="429"/>
      <c r="D15" s="432" t="s">
        <v>395</v>
      </c>
      <c r="E15" s="433"/>
      <c r="F15" s="69"/>
      <c r="G15" s="69"/>
      <c r="H15" s="69"/>
      <c r="I15" s="419"/>
      <c r="J15" s="420"/>
      <c r="K15" s="420"/>
      <c r="L15" s="420"/>
      <c r="M15" s="420"/>
      <c r="N15" s="421"/>
      <c r="R15" s="173"/>
      <c r="T15" s="173"/>
    </row>
    <row r="16" spans="1:20" s="176" customFormat="1" ht="11.25" customHeight="1">
      <c r="A16" s="182" t="s">
        <v>396</v>
      </c>
      <c r="B16" s="428"/>
      <c r="C16" s="428"/>
      <c r="D16" s="432" t="s">
        <v>397</v>
      </c>
      <c r="E16" s="433"/>
      <c r="F16" s="69"/>
      <c r="G16" s="69"/>
      <c r="H16" s="69"/>
      <c r="I16" s="419"/>
      <c r="J16" s="420"/>
      <c r="K16" s="420"/>
      <c r="L16" s="420"/>
      <c r="M16" s="420"/>
      <c r="N16" s="421"/>
      <c r="R16" s="173"/>
      <c r="T16" s="173"/>
    </row>
    <row r="17" spans="1:20" s="176" customFormat="1" ht="11.25" customHeight="1">
      <c r="A17" s="182" t="s">
        <v>398</v>
      </c>
      <c r="B17" s="428"/>
      <c r="C17" s="428"/>
      <c r="D17" s="432" t="s">
        <v>399</v>
      </c>
      <c r="E17" s="433"/>
      <c r="F17" s="69"/>
      <c r="G17" s="69"/>
      <c r="H17" s="69"/>
      <c r="I17" s="419"/>
      <c r="J17" s="420"/>
      <c r="K17" s="420"/>
      <c r="L17" s="420"/>
      <c r="M17" s="420"/>
      <c r="N17" s="421"/>
      <c r="R17" s="173"/>
      <c r="T17" s="173"/>
    </row>
    <row r="18" spans="1:20" s="176" customFormat="1" ht="11.25" customHeight="1">
      <c r="A18" s="182" t="s">
        <v>400</v>
      </c>
      <c r="B18" s="428"/>
      <c r="C18" s="428"/>
      <c r="D18" s="432" t="s">
        <v>401</v>
      </c>
      <c r="E18" s="433"/>
      <c r="F18" s="69"/>
      <c r="G18" s="69"/>
      <c r="H18" s="69"/>
      <c r="I18" s="419"/>
      <c r="J18" s="420"/>
      <c r="K18" s="420"/>
      <c r="L18" s="420"/>
      <c r="M18" s="420"/>
      <c r="N18" s="421"/>
      <c r="R18" s="173"/>
      <c r="T18" s="173"/>
    </row>
    <row r="19" spans="1:20" s="176" customFormat="1" ht="11.25" customHeight="1">
      <c r="A19" s="182" t="s">
        <v>402</v>
      </c>
      <c r="B19" s="428"/>
      <c r="C19" s="429" t="s">
        <v>403</v>
      </c>
      <c r="D19" s="432" t="s">
        <v>404</v>
      </c>
      <c r="E19" s="433"/>
      <c r="F19" s="69"/>
      <c r="G19" s="69"/>
      <c r="H19" s="69"/>
      <c r="I19" s="419"/>
      <c r="J19" s="420"/>
      <c r="K19" s="420"/>
      <c r="L19" s="420"/>
      <c r="M19" s="420"/>
      <c r="N19" s="421"/>
      <c r="R19" s="173"/>
      <c r="T19" s="173"/>
    </row>
    <row r="20" spans="1:20" s="176" customFormat="1" ht="11.25" customHeight="1">
      <c r="A20" s="182" t="s">
        <v>405</v>
      </c>
      <c r="B20" s="428"/>
      <c r="C20" s="429"/>
      <c r="D20" s="432" t="s">
        <v>406</v>
      </c>
      <c r="E20" s="433"/>
      <c r="F20" s="69"/>
      <c r="G20" s="69"/>
      <c r="H20" s="69"/>
      <c r="I20" s="419"/>
      <c r="J20" s="420"/>
      <c r="K20" s="420"/>
      <c r="L20" s="420"/>
      <c r="M20" s="420"/>
      <c r="N20" s="421"/>
      <c r="O20" s="183"/>
      <c r="R20" s="173"/>
      <c r="T20" s="173"/>
    </row>
    <row r="21" spans="1:20" s="176" customFormat="1" ht="11.25" customHeight="1">
      <c r="A21" s="182" t="s">
        <v>407</v>
      </c>
      <c r="B21" s="428"/>
      <c r="C21" s="429"/>
      <c r="D21" s="432" t="s">
        <v>408</v>
      </c>
      <c r="E21" s="433"/>
      <c r="F21" s="69"/>
      <c r="G21" s="69"/>
      <c r="H21" s="69"/>
      <c r="I21" s="419"/>
      <c r="J21" s="420"/>
      <c r="K21" s="420"/>
      <c r="L21" s="420"/>
      <c r="M21" s="420"/>
      <c r="N21" s="421"/>
      <c r="O21" s="183"/>
      <c r="R21" s="173"/>
      <c r="T21" s="173"/>
    </row>
    <row r="22" spans="1:20" s="176" customFormat="1" ht="11.25" customHeight="1">
      <c r="A22" s="182" t="s">
        <v>409</v>
      </c>
      <c r="B22" s="428"/>
      <c r="C22" s="428"/>
      <c r="D22" s="482" t="s">
        <v>410</v>
      </c>
      <c r="E22" s="483"/>
      <c r="F22" s="69"/>
      <c r="G22" s="69"/>
      <c r="H22" s="69"/>
      <c r="I22" s="419"/>
      <c r="J22" s="420"/>
      <c r="K22" s="420"/>
      <c r="L22" s="420"/>
      <c r="M22" s="420"/>
      <c r="N22" s="421"/>
      <c r="R22" s="173"/>
      <c r="T22" s="173"/>
    </row>
    <row r="23" spans="1:20" s="176" customFormat="1" ht="11.25" customHeight="1">
      <c r="A23" s="182" t="s">
        <v>411</v>
      </c>
      <c r="B23" s="428"/>
      <c r="C23" s="428"/>
      <c r="D23" s="432" t="s">
        <v>412</v>
      </c>
      <c r="E23" s="433"/>
      <c r="F23" s="69"/>
      <c r="G23" s="69"/>
      <c r="H23" s="69"/>
      <c r="I23" s="419"/>
      <c r="J23" s="420"/>
      <c r="K23" s="420"/>
      <c r="L23" s="420"/>
      <c r="M23" s="420"/>
      <c r="N23" s="421"/>
      <c r="R23" s="173"/>
      <c r="T23" s="173"/>
    </row>
    <row r="24" spans="1:20" s="176" customFormat="1" ht="11.25" customHeight="1">
      <c r="A24" s="182" t="s">
        <v>413</v>
      </c>
      <c r="B24" s="402" t="s">
        <v>414</v>
      </c>
      <c r="C24" s="429" t="s">
        <v>415</v>
      </c>
      <c r="D24" s="432" t="s">
        <v>52</v>
      </c>
      <c r="E24" s="433"/>
      <c r="F24" s="69"/>
      <c r="G24" s="69"/>
      <c r="H24" s="69"/>
      <c r="I24" s="419"/>
      <c r="J24" s="420"/>
      <c r="K24" s="420"/>
      <c r="L24" s="420"/>
      <c r="M24" s="420"/>
      <c r="N24" s="421"/>
      <c r="R24" s="173"/>
      <c r="T24" s="173"/>
    </row>
    <row r="25" spans="1:20" s="176" customFormat="1" ht="11.25" customHeight="1">
      <c r="A25" s="182" t="s">
        <v>416</v>
      </c>
      <c r="B25" s="403"/>
      <c r="C25" s="429"/>
      <c r="D25" s="432" t="s">
        <v>417</v>
      </c>
      <c r="E25" s="433"/>
      <c r="F25" s="69"/>
      <c r="G25" s="69"/>
      <c r="H25" s="69"/>
      <c r="I25" s="419"/>
      <c r="J25" s="420"/>
      <c r="K25" s="420"/>
      <c r="L25" s="420"/>
      <c r="M25" s="420"/>
      <c r="N25" s="421"/>
      <c r="R25" s="173"/>
      <c r="T25" s="173"/>
    </row>
    <row r="26" spans="1:20" s="176" customFormat="1" ht="11.25" customHeight="1">
      <c r="A26" s="182" t="s">
        <v>418</v>
      </c>
      <c r="B26" s="403"/>
      <c r="C26" s="429"/>
      <c r="D26" s="432" t="s">
        <v>419</v>
      </c>
      <c r="E26" s="433"/>
      <c r="F26" s="69"/>
      <c r="G26" s="69"/>
      <c r="H26" s="69"/>
      <c r="I26" s="419"/>
      <c r="J26" s="420"/>
      <c r="K26" s="420"/>
      <c r="L26" s="420"/>
      <c r="M26" s="420"/>
      <c r="N26" s="421"/>
      <c r="R26" s="173"/>
      <c r="T26" s="173"/>
    </row>
    <row r="27" spans="1:20" s="176" customFormat="1" ht="11.25" customHeight="1">
      <c r="A27" s="182" t="s">
        <v>420</v>
      </c>
      <c r="B27" s="403"/>
      <c r="C27" s="429"/>
      <c r="D27" s="432" t="s">
        <v>421</v>
      </c>
      <c r="E27" s="433"/>
      <c r="F27" s="69"/>
      <c r="G27" s="69"/>
      <c r="H27" s="69"/>
      <c r="I27" s="419"/>
      <c r="J27" s="420"/>
      <c r="K27" s="420"/>
      <c r="L27" s="420"/>
      <c r="M27" s="420"/>
      <c r="N27" s="421"/>
      <c r="R27" s="173"/>
      <c r="T27" s="173"/>
    </row>
    <row r="28" spans="1:20" s="176" customFormat="1" ht="11.25" customHeight="1">
      <c r="A28" s="182" t="s">
        <v>422</v>
      </c>
      <c r="B28" s="403"/>
      <c r="C28" s="429"/>
      <c r="D28" s="432" t="s">
        <v>423</v>
      </c>
      <c r="E28" s="433"/>
      <c r="F28" s="69"/>
      <c r="G28" s="69"/>
      <c r="H28" s="69"/>
      <c r="I28" s="419"/>
      <c r="J28" s="420"/>
      <c r="K28" s="420"/>
      <c r="L28" s="420"/>
      <c r="M28" s="420"/>
      <c r="N28" s="421"/>
      <c r="R28" s="173"/>
      <c r="T28" s="173"/>
    </row>
    <row r="29" spans="1:20" s="176" customFormat="1" ht="11.25" customHeight="1">
      <c r="A29" s="182" t="s">
        <v>424</v>
      </c>
      <c r="B29" s="403"/>
      <c r="C29" s="429" t="s">
        <v>425</v>
      </c>
      <c r="D29" s="432" t="s">
        <v>426</v>
      </c>
      <c r="E29" s="433"/>
      <c r="F29" s="69"/>
      <c r="G29" s="69"/>
      <c r="H29" s="69"/>
      <c r="I29" s="419"/>
      <c r="J29" s="420"/>
      <c r="K29" s="420"/>
      <c r="L29" s="420"/>
      <c r="M29" s="420"/>
      <c r="N29" s="421"/>
      <c r="R29" s="173"/>
      <c r="T29" s="173"/>
    </row>
    <row r="30" spans="1:20" s="176" customFormat="1" ht="11.25" customHeight="1">
      <c r="A30" s="182" t="s">
        <v>427</v>
      </c>
      <c r="B30" s="403"/>
      <c r="C30" s="429"/>
      <c r="D30" s="432" t="s">
        <v>428</v>
      </c>
      <c r="E30" s="433"/>
      <c r="F30" s="69"/>
      <c r="G30" s="69"/>
      <c r="H30" s="69"/>
      <c r="I30" s="419"/>
      <c r="J30" s="420"/>
      <c r="K30" s="420"/>
      <c r="L30" s="420"/>
      <c r="M30" s="420"/>
      <c r="N30" s="421"/>
      <c r="R30" s="173"/>
      <c r="T30" s="173"/>
    </row>
    <row r="31" spans="1:20" s="176" customFormat="1" ht="11.25" customHeight="1">
      <c r="A31" s="182" t="s">
        <v>429</v>
      </c>
      <c r="B31" s="403"/>
      <c r="C31" s="429"/>
      <c r="D31" s="482" t="s">
        <v>637</v>
      </c>
      <c r="E31" s="483"/>
      <c r="F31" s="69"/>
      <c r="G31" s="69"/>
      <c r="H31" s="69"/>
      <c r="I31" s="419"/>
      <c r="J31" s="420"/>
      <c r="K31" s="420"/>
      <c r="L31" s="420"/>
      <c r="M31" s="420"/>
      <c r="N31" s="421"/>
      <c r="R31" s="173"/>
      <c r="T31" s="173"/>
    </row>
    <row r="32" spans="1:20" s="176" customFormat="1" ht="11.25" customHeight="1">
      <c r="A32" s="182" t="s">
        <v>430</v>
      </c>
      <c r="B32" s="403"/>
      <c r="C32" s="428"/>
      <c r="D32" s="432" t="s">
        <v>431</v>
      </c>
      <c r="E32" s="433"/>
      <c r="F32" s="69"/>
      <c r="G32" s="69"/>
      <c r="H32" s="69"/>
      <c r="I32" s="419"/>
      <c r="J32" s="420"/>
      <c r="K32" s="420"/>
      <c r="L32" s="420"/>
      <c r="M32" s="420"/>
      <c r="N32" s="421"/>
      <c r="R32" s="173"/>
      <c r="T32" s="173"/>
    </row>
    <row r="33" spans="1:20" s="176" customFormat="1" ht="11.25" customHeight="1">
      <c r="A33" s="182" t="s">
        <v>432</v>
      </c>
      <c r="B33" s="403"/>
      <c r="C33" s="428"/>
      <c r="D33" s="432" t="s">
        <v>433</v>
      </c>
      <c r="E33" s="433"/>
      <c r="F33" s="69"/>
      <c r="G33" s="69"/>
      <c r="H33" s="69"/>
      <c r="I33" s="419"/>
      <c r="J33" s="420"/>
      <c r="K33" s="420"/>
      <c r="L33" s="420"/>
      <c r="M33" s="420"/>
      <c r="N33" s="421"/>
      <c r="R33" s="173"/>
      <c r="T33" s="173"/>
    </row>
    <row r="34" spans="1:20" s="176" customFormat="1" ht="11.25" customHeight="1">
      <c r="A34" s="182" t="s">
        <v>434</v>
      </c>
      <c r="B34" s="402" t="s">
        <v>636</v>
      </c>
      <c r="C34" s="429" t="s">
        <v>53</v>
      </c>
      <c r="D34" s="432" t="s">
        <v>435</v>
      </c>
      <c r="E34" s="433"/>
      <c r="F34" s="69"/>
      <c r="G34" s="69"/>
      <c r="H34" s="69"/>
      <c r="I34" s="419"/>
      <c r="J34" s="420"/>
      <c r="K34" s="420"/>
      <c r="L34" s="420"/>
      <c r="M34" s="420"/>
      <c r="N34" s="421"/>
      <c r="R34" s="173"/>
      <c r="T34" s="173"/>
    </row>
    <row r="35" spans="1:20" s="176" customFormat="1" ht="11.25" customHeight="1">
      <c r="A35" s="182" t="s">
        <v>436</v>
      </c>
      <c r="B35" s="403"/>
      <c r="C35" s="429"/>
      <c r="D35" s="432" t="s">
        <v>437</v>
      </c>
      <c r="E35" s="433"/>
      <c r="F35" s="69"/>
      <c r="G35" s="69"/>
      <c r="H35" s="69"/>
      <c r="I35" s="419"/>
      <c r="J35" s="420"/>
      <c r="K35" s="420"/>
      <c r="L35" s="420"/>
      <c r="M35" s="420"/>
      <c r="N35" s="421"/>
      <c r="R35" s="173"/>
      <c r="T35" s="173"/>
    </row>
    <row r="36" spans="1:20" s="176" customFormat="1" ht="11.25" customHeight="1">
      <c r="A36" s="182" t="s">
        <v>438</v>
      </c>
      <c r="B36" s="403"/>
      <c r="C36" s="429"/>
      <c r="D36" s="432" t="s">
        <v>439</v>
      </c>
      <c r="E36" s="433"/>
      <c r="F36" s="69"/>
      <c r="G36" s="69"/>
      <c r="H36" s="69"/>
      <c r="I36" s="419"/>
      <c r="J36" s="420"/>
      <c r="K36" s="420"/>
      <c r="L36" s="420"/>
      <c r="M36" s="420"/>
      <c r="N36" s="421"/>
      <c r="R36" s="173"/>
      <c r="T36" s="173"/>
    </row>
    <row r="37" spans="1:20" s="176" customFormat="1" ht="11.25" customHeight="1">
      <c r="A37" s="182" t="s">
        <v>440</v>
      </c>
      <c r="B37" s="403"/>
      <c r="C37" s="429"/>
      <c r="D37" s="432" t="s">
        <v>441</v>
      </c>
      <c r="E37" s="433"/>
      <c r="F37" s="69"/>
      <c r="G37" s="69"/>
      <c r="H37" s="69"/>
      <c r="I37" s="419"/>
      <c r="J37" s="420"/>
      <c r="K37" s="420"/>
      <c r="L37" s="420"/>
      <c r="M37" s="420"/>
      <c r="N37" s="421"/>
      <c r="R37" s="173"/>
      <c r="T37" s="173"/>
    </row>
    <row r="38" spans="1:20" s="176" customFormat="1" ht="12" customHeight="1">
      <c r="A38" s="182" t="s">
        <v>442</v>
      </c>
      <c r="B38" s="403"/>
      <c r="C38" s="429"/>
      <c r="D38" s="432" t="s">
        <v>443</v>
      </c>
      <c r="E38" s="433"/>
      <c r="F38" s="69"/>
      <c r="G38" s="69"/>
      <c r="H38" s="69"/>
      <c r="I38" s="419"/>
      <c r="J38" s="420"/>
      <c r="K38" s="420"/>
      <c r="L38" s="420"/>
      <c r="M38" s="420"/>
      <c r="N38" s="421"/>
      <c r="R38" s="173"/>
      <c r="T38" s="173"/>
    </row>
    <row r="39" spans="1:20" s="176" customFormat="1" ht="11.25" customHeight="1">
      <c r="A39" s="182" t="s">
        <v>444</v>
      </c>
      <c r="B39" s="403"/>
      <c r="C39" s="429" t="s">
        <v>445</v>
      </c>
      <c r="D39" s="432" t="s">
        <v>446</v>
      </c>
      <c r="E39" s="433"/>
      <c r="F39" s="69"/>
      <c r="G39" s="69"/>
      <c r="H39" s="69"/>
      <c r="I39" s="419"/>
      <c r="J39" s="420"/>
      <c r="K39" s="420"/>
      <c r="L39" s="420"/>
      <c r="M39" s="420"/>
      <c r="N39" s="421"/>
      <c r="R39" s="173"/>
      <c r="T39" s="173"/>
    </row>
    <row r="40" spans="1:20" s="176" customFormat="1" ht="11.25" customHeight="1">
      <c r="A40" s="182" t="s">
        <v>447</v>
      </c>
      <c r="B40" s="403"/>
      <c r="C40" s="429"/>
      <c r="D40" s="432" t="s">
        <v>448</v>
      </c>
      <c r="E40" s="433"/>
      <c r="F40" s="69"/>
      <c r="G40" s="69"/>
      <c r="H40" s="69"/>
      <c r="I40" s="419"/>
      <c r="J40" s="420"/>
      <c r="K40" s="420"/>
      <c r="L40" s="420"/>
      <c r="M40" s="420"/>
      <c r="N40" s="421"/>
      <c r="R40" s="173"/>
      <c r="T40" s="173"/>
    </row>
    <row r="41" spans="1:20" s="176" customFormat="1" ht="11.25" customHeight="1">
      <c r="A41" s="182" t="s">
        <v>449</v>
      </c>
      <c r="B41" s="403"/>
      <c r="C41" s="429"/>
      <c r="D41" s="432" t="s">
        <v>450</v>
      </c>
      <c r="E41" s="433"/>
      <c r="F41" s="69"/>
      <c r="G41" s="69"/>
      <c r="H41" s="69"/>
      <c r="I41" s="419"/>
      <c r="J41" s="420"/>
      <c r="K41" s="420"/>
      <c r="L41" s="420"/>
      <c r="M41" s="420"/>
      <c r="N41" s="421"/>
      <c r="R41" s="173"/>
      <c r="T41" s="173"/>
    </row>
    <row r="42" spans="1:20" s="176" customFormat="1" ht="11.25" customHeight="1">
      <c r="A42" s="182" t="s">
        <v>451</v>
      </c>
      <c r="B42" s="403"/>
      <c r="C42" s="429"/>
      <c r="D42" s="432" t="s">
        <v>54</v>
      </c>
      <c r="E42" s="433"/>
      <c r="F42" s="69"/>
      <c r="G42" s="69"/>
      <c r="H42" s="69"/>
      <c r="I42" s="419"/>
      <c r="J42" s="420"/>
      <c r="K42" s="420"/>
      <c r="L42" s="420"/>
      <c r="M42" s="420"/>
      <c r="N42" s="421"/>
      <c r="R42" s="173"/>
      <c r="T42" s="173"/>
    </row>
    <row r="43" spans="1:20" s="176" customFormat="1" ht="11.25" customHeight="1">
      <c r="A43" s="182" t="s">
        <v>452</v>
      </c>
      <c r="B43" s="403"/>
      <c r="C43" s="429"/>
      <c r="D43" s="432" t="s">
        <v>55</v>
      </c>
      <c r="E43" s="433"/>
      <c r="F43" s="69"/>
      <c r="G43" s="69"/>
      <c r="H43" s="69"/>
      <c r="I43" s="419"/>
      <c r="J43" s="420"/>
      <c r="K43" s="420"/>
      <c r="L43" s="420"/>
      <c r="M43" s="420"/>
      <c r="N43" s="421"/>
      <c r="R43" s="173"/>
      <c r="T43" s="173"/>
    </row>
    <row r="44" spans="1:20" s="176" customFormat="1" ht="11.25" customHeight="1">
      <c r="A44" s="182" t="s">
        <v>453</v>
      </c>
      <c r="B44" s="404"/>
      <c r="C44" s="429"/>
      <c r="D44" s="432" t="s">
        <v>454</v>
      </c>
      <c r="E44" s="433"/>
      <c r="F44" s="69"/>
      <c r="G44" s="69"/>
      <c r="H44" s="69"/>
      <c r="I44" s="419"/>
      <c r="J44" s="420"/>
      <c r="K44" s="420"/>
      <c r="L44" s="420"/>
      <c r="M44" s="420"/>
      <c r="N44" s="421"/>
      <c r="R44" s="173"/>
      <c r="T44" s="173"/>
    </row>
    <row r="45" spans="1:20" s="176" customFormat="1" ht="11.25" customHeight="1">
      <c r="A45" s="182" t="s">
        <v>455</v>
      </c>
      <c r="B45" s="484" t="s">
        <v>456</v>
      </c>
      <c r="C45" s="429" t="s">
        <v>457</v>
      </c>
      <c r="D45" s="432" t="s">
        <v>458</v>
      </c>
      <c r="E45" s="433"/>
      <c r="F45" s="69"/>
      <c r="G45" s="69"/>
      <c r="H45" s="69"/>
      <c r="I45" s="419"/>
      <c r="J45" s="420"/>
      <c r="K45" s="420"/>
      <c r="L45" s="420"/>
      <c r="M45" s="420"/>
      <c r="N45" s="421"/>
      <c r="R45" s="173"/>
      <c r="T45" s="173"/>
    </row>
    <row r="46" spans="1:20" s="176" customFormat="1" ht="11.25" customHeight="1">
      <c r="A46" s="182" t="s">
        <v>459</v>
      </c>
      <c r="B46" s="485"/>
      <c r="C46" s="429"/>
      <c r="D46" s="432" t="s">
        <v>460</v>
      </c>
      <c r="E46" s="433"/>
      <c r="F46" s="69"/>
      <c r="G46" s="69"/>
      <c r="H46" s="69"/>
      <c r="I46" s="419"/>
      <c r="J46" s="420"/>
      <c r="K46" s="420"/>
      <c r="L46" s="420"/>
      <c r="M46" s="420"/>
      <c r="N46" s="421"/>
      <c r="R46" s="173"/>
      <c r="T46" s="173"/>
    </row>
    <row r="47" spans="1:20" s="176" customFormat="1" ht="11.25" customHeight="1">
      <c r="A47" s="182" t="s">
        <v>461</v>
      </c>
      <c r="B47" s="485"/>
      <c r="C47" s="429"/>
      <c r="D47" s="432" t="s">
        <v>462</v>
      </c>
      <c r="E47" s="433"/>
      <c r="F47" s="69"/>
      <c r="G47" s="69"/>
      <c r="H47" s="69"/>
      <c r="I47" s="419"/>
      <c r="J47" s="420"/>
      <c r="K47" s="420"/>
      <c r="L47" s="420"/>
      <c r="M47" s="420"/>
      <c r="N47" s="421"/>
      <c r="R47" s="173"/>
      <c r="T47" s="173"/>
    </row>
    <row r="48" spans="1:20" s="176" customFormat="1" ht="11.25" customHeight="1">
      <c r="A48" s="182" t="s">
        <v>463</v>
      </c>
      <c r="B48" s="485"/>
      <c r="C48" s="429"/>
      <c r="D48" s="432" t="s">
        <v>464</v>
      </c>
      <c r="E48" s="433"/>
      <c r="F48" s="69"/>
      <c r="G48" s="69"/>
      <c r="H48" s="69"/>
      <c r="I48" s="419"/>
      <c r="J48" s="420"/>
      <c r="K48" s="420"/>
      <c r="L48" s="420"/>
      <c r="M48" s="420"/>
      <c r="N48" s="421"/>
      <c r="R48" s="173"/>
      <c r="T48" s="173"/>
    </row>
    <row r="49" spans="1:20" s="176" customFormat="1" ht="11.25" customHeight="1">
      <c r="A49" s="182" t="s">
        <v>465</v>
      </c>
      <c r="B49" s="485"/>
      <c r="C49" s="429"/>
      <c r="D49" s="432" t="s">
        <v>466</v>
      </c>
      <c r="E49" s="433"/>
      <c r="F49" s="69"/>
      <c r="G49" s="69"/>
      <c r="H49" s="69"/>
      <c r="I49" s="419"/>
      <c r="J49" s="420"/>
      <c r="K49" s="420"/>
      <c r="L49" s="420"/>
      <c r="M49" s="420"/>
      <c r="N49" s="421"/>
      <c r="R49" s="173"/>
      <c r="T49" s="173"/>
    </row>
    <row r="50" spans="1:20" s="176" customFormat="1" ht="11.25" customHeight="1">
      <c r="A50" s="182" t="s">
        <v>467</v>
      </c>
      <c r="B50" s="485"/>
      <c r="C50" s="429" t="s">
        <v>468</v>
      </c>
      <c r="D50" s="482" t="s">
        <v>469</v>
      </c>
      <c r="E50" s="483"/>
      <c r="F50" s="69"/>
      <c r="G50" s="69"/>
      <c r="H50" s="69"/>
      <c r="I50" s="419"/>
      <c r="J50" s="420"/>
      <c r="K50" s="420"/>
      <c r="L50" s="420"/>
      <c r="M50" s="420"/>
      <c r="N50" s="421"/>
      <c r="R50" s="173"/>
      <c r="T50" s="173"/>
    </row>
    <row r="51" spans="1:20" s="176" customFormat="1" ht="11.25" customHeight="1">
      <c r="A51" s="182" t="s">
        <v>470</v>
      </c>
      <c r="B51" s="485"/>
      <c r="C51" s="429"/>
      <c r="D51" s="432" t="s">
        <v>431</v>
      </c>
      <c r="E51" s="433"/>
      <c r="F51" s="69"/>
      <c r="G51" s="69"/>
      <c r="H51" s="69"/>
      <c r="I51" s="419"/>
      <c r="J51" s="420"/>
      <c r="K51" s="420"/>
      <c r="L51" s="420"/>
      <c r="M51" s="420"/>
      <c r="N51" s="421"/>
      <c r="R51" s="173"/>
      <c r="T51" s="173"/>
    </row>
    <row r="52" spans="1:20" s="176" customFormat="1" ht="11.25" customHeight="1">
      <c r="A52" s="182" t="s">
        <v>471</v>
      </c>
      <c r="B52" s="485"/>
      <c r="C52" s="429"/>
      <c r="D52" s="432" t="s">
        <v>433</v>
      </c>
      <c r="E52" s="433"/>
      <c r="F52" s="69"/>
      <c r="G52" s="69"/>
      <c r="H52" s="69"/>
      <c r="I52" s="419"/>
      <c r="J52" s="420"/>
      <c r="K52" s="420"/>
      <c r="L52" s="420"/>
      <c r="M52" s="420"/>
      <c r="N52" s="421"/>
      <c r="R52" s="173"/>
      <c r="T52" s="173"/>
    </row>
    <row r="53" spans="1:20" s="176" customFormat="1" ht="11.25" customHeight="1">
      <c r="A53" s="184" t="s">
        <v>472</v>
      </c>
      <c r="B53" s="485"/>
      <c r="C53" s="429" t="s">
        <v>473</v>
      </c>
      <c r="D53" s="432" t="s">
        <v>474</v>
      </c>
      <c r="E53" s="433"/>
      <c r="F53" s="69"/>
      <c r="G53" s="69"/>
      <c r="H53" s="69"/>
      <c r="I53" s="419"/>
      <c r="J53" s="420"/>
      <c r="K53" s="420"/>
      <c r="L53" s="420"/>
      <c r="M53" s="420"/>
      <c r="N53" s="421"/>
      <c r="R53" s="173"/>
      <c r="T53" s="173"/>
    </row>
    <row r="54" spans="1:20" s="176" customFormat="1" ht="11.25" customHeight="1">
      <c r="A54" s="184" t="s">
        <v>475</v>
      </c>
      <c r="B54" s="485"/>
      <c r="C54" s="428"/>
      <c r="D54" s="432" t="s">
        <v>56</v>
      </c>
      <c r="E54" s="433"/>
      <c r="F54" s="69"/>
      <c r="G54" s="69"/>
      <c r="H54" s="69"/>
      <c r="I54" s="419"/>
      <c r="J54" s="420"/>
      <c r="K54" s="420"/>
      <c r="L54" s="420"/>
      <c r="M54" s="420"/>
      <c r="N54" s="421"/>
      <c r="R54" s="173"/>
      <c r="T54" s="173"/>
    </row>
    <row r="55" spans="1:20" s="176" customFormat="1" ht="11.25" customHeight="1">
      <c r="A55" s="184" t="s">
        <v>476</v>
      </c>
      <c r="B55" s="485"/>
      <c r="C55" s="428"/>
      <c r="D55" s="432" t="s">
        <v>477</v>
      </c>
      <c r="E55" s="433"/>
      <c r="F55" s="69"/>
      <c r="G55" s="69"/>
      <c r="H55" s="69"/>
      <c r="I55" s="419"/>
      <c r="J55" s="420"/>
      <c r="K55" s="420"/>
      <c r="L55" s="420"/>
      <c r="M55" s="420"/>
      <c r="N55" s="421"/>
      <c r="R55" s="173"/>
      <c r="T55" s="173"/>
    </row>
    <row r="56" spans="1:20" s="176" customFormat="1" ht="11.25" customHeight="1">
      <c r="A56" s="182" t="s">
        <v>478</v>
      </c>
      <c r="B56" s="485"/>
      <c r="C56" s="428"/>
      <c r="D56" s="432" t="s">
        <v>479</v>
      </c>
      <c r="E56" s="433"/>
      <c r="F56" s="69"/>
      <c r="G56" s="69"/>
      <c r="H56" s="69"/>
      <c r="I56" s="419"/>
      <c r="J56" s="420"/>
      <c r="K56" s="420"/>
      <c r="L56" s="420"/>
      <c r="M56" s="420"/>
      <c r="N56" s="421"/>
      <c r="R56" s="173"/>
      <c r="T56" s="173"/>
    </row>
    <row r="57" spans="1:20" s="176" customFormat="1" ht="16.5" customHeight="1">
      <c r="A57" s="185" t="s">
        <v>480</v>
      </c>
      <c r="B57" s="485"/>
      <c r="C57" s="429" t="s">
        <v>481</v>
      </c>
      <c r="D57" s="432" t="s">
        <v>482</v>
      </c>
      <c r="E57" s="433"/>
      <c r="F57" s="69"/>
      <c r="G57" s="69"/>
      <c r="H57" s="69"/>
      <c r="I57" s="419"/>
      <c r="J57" s="420"/>
      <c r="K57" s="420"/>
      <c r="L57" s="420"/>
      <c r="M57" s="420"/>
      <c r="N57" s="421"/>
      <c r="R57" s="173"/>
      <c r="T57" s="173"/>
    </row>
    <row r="58" spans="1:20" s="176" customFormat="1" ht="16.5" customHeight="1">
      <c r="A58" s="182" t="s">
        <v>483</v>
      </c>
      <c r="B58" s="485"/>
      <c r="C58" s="429"/>
      <c r="D58" s="432" t="s">
        <v>484</v>
      </c>
      <c r="E58" s="433"/>
      <c r="F58" s="69"/>
      <c r="G58" s="69"/>
      <c r="H58" s="69"/>
      <c r="I58" s="419"/>
      <c r="J58" s="420"/>
      <c r="K58" s="420"/>
      <c r="L58" s="420"/>
      <c r="M58" s="420"/>
      <c r="N58" s="421"/>
      <c r="R58" s="173"/>
      <c r="T58" s="173"/>
    </row>
    <row r="59" spans="1:20" s="176" customFormat="1" ht="11.25" customHeight="1">
      <c r="A59" s="185" t="s">
        <v>485</v>
      </c>
      <c r="B59" s="485"/>
      <c r="C59" s="429" t="s">
        <v>486</v>
      </c>
      <c r="D59" s="432" t="s">
        <v>404</v>
      </c>
      <c r="E59" s="433"/>
      <c r="F59" s="69"/>
      <c r="G59" s="69"/>
      <c r="H59" s="69"/>
      <c r="I59" s="419"/>
      <c r="J59" s="420"/>
      <c r="K59" s="420"/>
      <c r="L59" s="420"/>
      <c r="M59" s="420"/>
      <c r="N59" s="421"/>
      <c r="R59" s="173"/>
      <c r="T59" s="173"/>
    </row>
    <row r="60" spans="1:20" s="176" customFormat="1" ht="11.25" customHeight="1">
      <c r="A60" s="182" t="s">
        <v>487</v>
      </c>
      <c r="B60" s="485"/>
      <c r="C60" s="429"/>
      <c r="D60" s="482" t="s">
        <v>36</v>
      </c>
      <c r="E60" s="483"/>
      <c r="F60" s="69"/>
      <c r="G60" s="69"/>
      <c r="H60" s="69"/>
      <c r="I60" s="419"/>
      <c r="J60" s="420"/>
      <c r="K60" s="420"/>
      <c r="L60" s="420"/>
      <c r="M60" s="420"/>
      <c r="N60" s="421"/>
      <c r="R60" s="173"/>
      <c r="T60" s="173"/>
    </row>
    <row r="61" spans="1:20" s="176" customFormat="1" ht="11.25" customHeight="1">
      <c r="A61" s="182" t="s">
        <v>488</v>
      </c>
      <c r="B61" s="485"/>
      <c r="C61" s="429"/>
      <c r="D61" s="432" t="s">
        <v>94</v>
      </c>
      <c r="E61" s="433"/>
      <c r="F61" s="69"/>
      <c r="G61" s="69"/>
      <c r="H61" s="69"/>
      <c r="I61" s="419"/>
      <c r="J61" s="420"/>
      <c r="K61" s="420"/>
      <c r="L61" s="420"/>
      <c r="M61" s="420"/>
      <c r="N61" s="421"/>
      <c r="R61" s="173"/>
      <c r="T61" s="173"/>
    </row>
    <row r="62" spans="1:20" s="176" customFormat="1" ht="11.25" customHeight="1">
      <c r="A62" s="182" t="s">
        <v>489</v>
      </c>
      <c r="B62" s="485"/>
      <c r="C62" s="429"/>
      <c r="D62" s="432" t="s">
        <v>98</v>
      </c>
      <c r="E62" s="433"/>
      <c r="F62" s="69"/>
      <c r="G62" s="69"/>
      <c r="H62" s="69"/>
      <c r="I62" s="419"/>
      <c r="J62" s="420"/>
      <c r="K62" s="420"/>
      <c r="L62" s="420"/>
      <c r="M62" s="420"/>
      <c r="N62" s="421"/>
      <c r="R62" s="173"/>
      <c r="T62" s="173"/>
    </row>
    <row r="63" spans="1:20" s="176" customFormat="1" ht="11.25" customHeight="1">
      <c r="A63" s="182" t="s">
        <v>490</v>
      </c>
      <c r="B63" s="485"/>
      <c r="C63" s="429"/>
      <c r="D63" s="432" t="s">
        <v>491</v>
      </c>
      <c r="E63" s="433"/>
      <c r="F63" s="69"/>
      <c r="G63" s="69"/>
      <c r="H63" s="69"/>
      <c r="I63" s="419"/>
      <c r="J63" s="420"/>
      <c r="K63" s="420"/>
      <c r="L63" s="420"/>
      <c r="M63" s="420"/>
      <c r="N63" s="421"/>
      <c r="R63" s="173"/>
      <c r="T63" s="173"/>
    </row>
    <row r="64" spans="1:20" s="176" customFormat="1" ht="11.25" customHeight="1">
      <c r="A64" s="185" t="s">
        <v>492</v>
      </c>
      <c r="B64" s="485"/>
      <c r="C64" s="429" t="s">
        <v>493</v>
      </c>
      <c r="D64" s="432" t="s">
        <v>494</v>
      </c>
      <c r="E64" s="433"/>
      <c r="F64" s="69"/>
      <c r="G64" s="69"/>
      <c r="H64" s="69"/>
      <c r="I64" s="419"/>
      <c r="J64" s="420"/>
      <c r="K64" s="420"/>
      <c r="L64" s="420"/>
      <c r="M64" s="420"/>
      <c r="N64" s="421"/>
      <c r="R64" s="173"/>
      <c r="T64" s="173"/>
    </row>
    <row r="65" spans="1:20" s="176" customFormat="1" ht="11.25" customHeight="1">
      <c r="A65" s="182" t="s">
        <v>495</v>
      </c>
      <c r="B65" s="485"/>
      <c r="C65" s="429"/>
      <c r="D65" s="432" t="s">
        <v>496</v>
      </c>
      <c r="E65" s="433"/>
      <c r="F65" s="69"/>
      <c r="G65" s="69"/>
      <c r="H65" s="69"/>
      <c r="I65" s="419"/>
      <c r="J65" s="420"/>
      <c r="K65" s="420"/>
      <c r="L65" s="420"/>
      <c r="M65" s="420"/>
      <c r="N65" s="421"/>
      <c r="R65" s="173"/>
      <c r="T65" s="173"/>
    </row>
    <row r="66" spans="1:20" s="176" customFormat="1" ht="11.25" customHeight="1" thickBot="1">
      <c r="A66" s="186" t="s">
        <v>497</v>
      </c>
      <c r="B66" s="486"/>
      <c r="C66" s="493"/>
      <c r="D66" s="494" t="s">
        <v>498</v>
      </c>
      <c r="E66" s="495"/>
      <c r="F66" s="69"/>
      <c r="G66" s="69"/>
      <c r="H66" s="69"/>
      <c r="I66" s="496"/>
      <c r="J66" s="497"/>
      <c r="K66" s="497"/>
      <c r="L66" s="497"/>
      <c r="M66" s="497"/>
      <c r="N66" s="498"/>
      <c r="R66" s="173"/>
      <c r="T66" s="173"/>
    </row>
    <row r="67" spans="1:20" s="176" customFormat="1" ht="11.25" customHeight="1">
      <c r="A67" s="181">
        <v>2</v>
      </c>
      <c r="B67" s="487" t="s">
        <v>499</v>
      </c>
      <c r="C67" s="488"/>
      <c r="D67" s="488"/>
      <c r="E67" s="488"/>
      <c r="F67" s="488"/>
      <c r="G67" s="488"/>
      <c r="H67" s="488"/>
      <c r="I67" s="488"/>
      <c r="J67" s="488"/>
      <c r="K67" s="488"/>
      <c r="L67" s="488"/>
      <c r="M67" s="488"/>
      <c r="N67" s="489"/>
      <c r="R67" s="173"/>
      <c r="T67" s="173"/>
    </row>
    <row r="68" spans="1:20" s="176" customFormat="1">
      <c r="A68" s="184" t="s">
        <v>390</v>
      </c>
      <c r="B68" s="490" t="s">
        <v>500</v>
      </c>
      <c r="C68" s="491"/>
      <c r="D68" s="432" t="s">
        <v>501</v>
      </c>
      <c r="E68" s="433"/>
      <c r="F68" s="69"/>
      <c r="G68" s="69"/>
      <c r="H68" s="69"/>
      <c r="I68" s="419"/>
      <c r="J68" s="420"/>
      <c r="K68" s="420"/>
      <c r="L68" s="420"/>
      <c r="M68" s="420"/>
      <c r="N68" s="421"/>
      <c r="R68" s="173"/>
      <c r="T68" s="173"/>
    </row>
    <row r="69" spans="1:20" s="176" customFormat="1" ht="31" customHeight="1">
      <c r="A69" s="184" t="s">
        <v>394</v>
      </c>
      <c r="B69" s="492"/>
      <c r="C69" s="491"/>
      <c r="D69" s="432" t="s">
        <v>502</v>
      </c>
      <c r="E69" s="433"/>
      <c r="F69" s="69"/>
      <c r="G69" s="69"/>
      <c r="H69" s="69"/>
      <c r="I69" s="419"/>
      <c r="J69" s="420"/>
      <c r="K69" s="420"/>
      <c r="L69" s="420"/>
      <c r="M69" s="420"/>
      <c r="N69" s="421"/>
      <c r="R69" s="173"/>
      <c r="T69" s="173"/>
    </row>
    <row r="70" spans="1:20" s="176" customFormat="1">
      <c r="A70" s="184" t="s">
        <v>10</v>
      </c>
      <c r="B70" s="499" t="s">
        <v>503</v>
      </c>
      <c r="C70" s="502" t="s">
        <v>504</v>
      </c>
      <c r="D70" s="432" t="s">
        <v>83</v>
      </c>
      <c r="E70" s="433"/>
      <c r="F70" s="69"/>
      <c r="G70" s="69"/>
      <c r="H70" s="69"/>
      <c r="I70" s="419"/>
      <c r="J70" s="420"/>
      <c r="K70" s="420"/>
      <c r="L70" s="420"/>
      <c r="M70" s="420"/>
      <c r="N70" s="421"/>
      <c r="R70" s="173"/>
      <c r="T70" s="173"/>
    </row>
    <row r="71" spans="1:20" s="176" customFormat="1">
      <c r="A71" s="184" t="s">
        <v>11</v>
      </c>
      <c r="B71" s="500"/>
      <c r="C71" s="503"/>
      <c r="D71" s="432" t="s">
        <v>84</v>
      </c>
      <c r="E71" s="433"/>
      <c r="F71" s="69"/>
      <c r="G71" s="69"/>
      <c r="H71" s="69"/>
      <c r="I71" s="419"/>
      <c r="J71" s="420"/>
      <c r="K71" s="420"/>
      <c r="L71" s="420"/>
      <c r="M71" s="420"/>
      <c r="N71" s="421"/>
      <c r="R71" s="173"/>
      <c r="T71" s="173"/>
    </row>
    <row r="72" spans="1:20" s="176" customFormat="1">
      <c r="A72" s="184" t="s">
        <v>12</v>
      </c>
      <c r="B72" s="500"/>
      <c r="C72" s="503"/>
      <c r="D72" s="432" t="s">
        <v>85</v>
      </c>
      <c r="E72" s="433"/>
      <c r="F72" s="69"/>
      <c r="G72" s="69"/>
      <c r="H72" s="69"/>
      <c r="I72" s="419"/>
      <c r="J72" s="420"/>
      <c r="K72" s="420"/>
      <c r="L72" s="420"/>
      <c r="M72" s="420"/>
      <c r="N72" s="421"/>
      <c r="R72" s="173"/>
      <c r="T72" s="173"/>
    </row>
    <row r="73" spans="1:20" s="176" customFormat="1">
      <c r="A73" s="184" t="s">
        <v>13</v>
      </c>
      <c r="B73" s="500"/>
      <c r="C73" s="504" t="s">
        <v>505</v>
      </c>
      <c r="D73" s="432" t="s">
        <v>93</v>
      </c>
      <c r="E73" s="433"/>
      <c r="F73" s="69"/>
      <c r="G73" s="69"/>
      <c r="H73" s="69"/>
      <c r="I73" s="419"/>
      <c r="J73" s="420"/>
      <c r="K73" s="420"/>
      <c r="L73" s="420"/>
      <c r="M73" s="420"/>
      <c r="N73" s="421"/>
      <c r="R73" s="173"/>
      <c r="T73" s="173"/>
    </row>
    <row r="74" spans="1:20" s="176" customFormat="1">
      <c r="A74" s="184" t="s">
        <v>14</v>
      </c>
      <c r="B74" s="500"/>
      <c r="C74" s="505"/>
      <c r="D74" s="432" t="s">
        <v>638</v>
      </c>
      <c r="E74" s="433"/>
      <c r="F74" s="69"/>
      <c r="G74" s="69"/>
      <c r="H74" s="69"/>
      <c r="I74" s="419"/>
      <c r="J74" s="420"/>
      <c r="K74" s="420"/>
      <c r="L74" s="420"/>
      <c r="M74" s="420"/>
      <c r="N74" s="421"/>
      <c r="R74" s="173"/>
      <c r="T74" s="173"/>
    </row>
    <row r="75" spans="1:20" s="176" customFormat="1">
      <c r="A75" s="184" t="s">
        <v>15</v>
      </c>
      <c r="B75" s="500"/>
      <c r="C75" s="505"/>
      <c r="D75" s="432" t="s">
        <v>506</v>
      </c>
      <c r="E75" s="433"/>
      <c r="F75" s="69"/>
      <c r="G75" s="69"/>
      <c r="H75" s="69"/>
      <c r="I75" s="419"/>
      <c r="J75" s="420"/>
      <c r="K75" s="420"/>
      <c r="L75" s="420"/>
      <c r="M75" s="420"/>
      <c r="N75" s="421"/>
      <c r="R75" s="173"/>
      <c r="T75" s="173"/>
    </row>
    <row r="76" spans="1:20" s="176" customFormat="1">
      <c r="A76" s="184" t="s">
        <v>16</v>
      </c>
      <c r="B76" s="500"/>
      <c r="C76" s="502"/>
      <c r="D76" s="432" t="s">
        <v>639</v>
      </c>
      <c r="E76" s="433"/>
      <c r="F76" s="69"/>
      <c r="G76" s="69"/>
      <c r="H76" s="69"/>
      <c r="I76" s="419"/>
      <c r="J76" s="420"/>
      <c r="K76" s="420"/>
      <c r="L76" s="420"/>
      <c r="M76" s="420"/>
      <c r="N76" s="421"/>
      <c r="R76" s="173"/>
      <c r="T76" s="173"/>
    </row>
    <row r="77" spans="1:20" s="176" customFormat="1">
      <c r="A77" s="184" t="s">
        <v>17</v>
      </c>
      <c r="B77" s="500"/>
      <c r="C77" s="504" t="s">
        <v>507</v>
      </c>
      <c r="D77" s="432" t="s">
        <v>640</v>
      </c>
      <c r="E77" s="433"/>
      <c r="F77" s="69"/>
      <c r="G77" s="69"/>
      <c r="H77" s="69"/>
      <c r="I77" s="419"/>
      <c r="J77" s="420"/>
      <c r="K77" s="420"/>
      <c r="L77" s="420"/>
      <c r="M77" s="420"/>
      <c r="N77" s="421"/>
      <c r="R77" s="173"/>
      <c r="T77" s="173"/>
    </row>
    <row r="78" spans="1:20" s="176" customFormat="1">
      <c r="A78" s="184" t="s">
        <v>18</v>
      </c>
      <c r="B78" s="500"/>
      <c r="C78" s="502"/>
      <c r="D78" s="432" t="s">
        <v>641</v>
      </c>
      <c r="E78" s="433"/>
      <c r="F78" s="69"/>
      <c r="G78" s="69"/>
      <c r="H78" s="69"/>
      <c r="I78" s="419"/>
      <c r="J78" s="420"/>
      <c r="K78" s="420"/>
      <c r="L78" s="420"/>
      <c r="M78" s="420"/>
      <c r="N78" s="421"/>
      <c r="R78" s="173"/>
      <c r="T78" s="173"/>
    </row>
    <row r="79" spans="1:20" s="176" customFormat="1" ht="10.5" customHeight="1">
      <c r="A79" s="184" t="s">
        <v>19</v>
      </c>
      <c r="B79" s="500"/>
      <c r="C79" s="504" t="s">
        <v>508</v>
      </c>
      <c r="D79" s="432" t="s">
        <v>86</v>
      </c>
      <c r="E79" s="433"/>
      <c r="F79" s="69"/>
      <c r="G79" s="69"/>
      <c r="H79" s="69"/>
      <c r="I79" s="419"/>
      <c r="J79" s="420"/>
      <c r="K79" s="420"/>
      <c r="L79" s="420"/>
      <c r="M79" s="420"/>
      <c r="N79" s="421"/>
      <c r="R79" s="173"/>
      <c r="T79" s="173"/>
    </row>
    <row r="80" spans="1:20" s="176" customFormat="1">
      <c r="A80" s="184" t="s">
        <v>20</v>
      </c>
      <c r="B80" s="500"/>
      <c r="C80" s="505"/>
      <c r="D80" s="432" t="s">
        <v>87</v>
      </c>
      <c r="E80" s="433"/>
      <c r="F80" s="69"/>
      <c r="G80" s="69"/>
      <c r="H80" s="69"/>
      <c r="I80" s="419"/>
      <c r="J80" s="420"/>
      <c r="K80" s="420"/>
      <c r="L80" s="420"/>
      <c r="M80" s="420"/>
      <c r="N80" s="421"/>
      <c r="R80" s="173"/>
      <c r="T80" s="173"/>
    </row>
    <row r="81" spans="1:20" s="176" customFormat="1">
      <c r="A81" s="184" t="s">
        <v>21</v>
      </c>
      <c r="B81" s="500"/>
      <c r="C81" s="505"/>
      <c r="D81" s="432" t="s">
        <v>56</v>
      </c>
      <c r="E81" s="433"/>
      <c r="F81" s="69"/>
      <c r="G81" s="69"/>
      <c r="H81" s="69"/>
      <c r="I81" s="419"/>
      <c r="J81" s="420"/>
      <c r="K81" s="420"/>
      <c r="L81" s="420"/>
      <c r="M81" s="420"/>
      <c r="N81" s="421"/>
      <c r="R81" s="173"/>
      <c r="T81" s="173"/>
    </row>
    <row r="82" spans="1:20" s="176" customFormat="1">
      <c r="A82" s="184" t="s">
        <v>22</v>
      </c>
      <c r="B82" s="500"/>
      <c r="C82" s="504" t="s">
        <v>509</v>
      </c>
      <c r="D82" s="432" t="s">
        <v>88</v>
      </c>
      <c r="E82" s="433"/>
      <c r="F82" s="69"/>
      <c r="G82" s="69"/>
      <c r="H82" s="69"/>
      <c r="I82" s="419"/>
      <c r="J82" s="420"/>
      <c r="K82" s="420"/>
      <c r="L82" s="420"/>
      <c r="M82" s="420"/>
      <c r="N82" s="421"/>
      <c r="R82" s="173"/>
      <c r="T82" s="173"/>
    </row>
    <row r="83" spans="1:20" s="176" customFormat="1">
      <c r="A83" s="184" t="s">
        <v>23</v>
      </c>
      <c r="B83" s="500"/>
      <c r="C83" s="505"/>
      <c r="D83" s="432" t="s">
        <v>89</v>
      </c>
      <c r="E83" s="433"/>
      <c r="F83" s="69"/>
      <c r="G83" s="69"/>
      <c r="H83" s="69"/>
      <c r="I83" s="419"/>
      <c r="J83" s="420"/>
      <c r="K83" s="420"/>
      <c r="L83" s="420"/>
      <c r="M83" s="420"/>
      <c r="N83" s="421"/>
      <c r="R83" s="173"/>
      <c r="T83" s="173"/>
    </row>
    <row r="84" spans="1:20" s="176" customFormat="1">
      <c r="A84" s="184" t="s">
        <v>24</v>
      </c>
      <c r="B84" s="500"/>
      <c r="C84" s="504" t="s">
        <v>510</v>
      </c>
      <c r="D84" s="432" t="s">
        <v>642</v>
      </c>
      <c r="E84" s="433"/>
      <c r="F84" s="69"/>
      <c r="G84" s="69"/>
      <c r="H84" s="69"/>
      <c r="I84" s="419"/>
      <c r="J84" s="420"/>
      <c r="K84" s="420"/>
      <c r="L84" s="420"/>
      <c r="M84" s="420"/>
      <c r="N84" s="421"/>
      <c r="R84" s="173"/>
      <c r="T84" s="173"/>
    </row>
    <row r="85" spans="1:20" s="176" customFormat="1">
      <c r="A85" s="184" t="s">
        <v>26</v>
      </c>
      <c r="B85" s="500"/>
      <c r="C85" s="505"/>
      <c r="D85" s="432" t="s">
        <v>643</v>
      </c>
      <c r="E85" s="433"/>
      <c r="F85" s="69"/>
      <c r="G85" s="69"/>
      <c r="H85" s="69"/>
      <c r="I85" s="419"/>
      <c r="J85" s="420"/>
      <c r="K85" s="420"/>
      <c r="L85" s="420"/>
      <c r="M85" s="420"/>
      <c r="N85" s="421"/>
      <c r="R85" s="173"/>
      <c r="T85" s="173"/>
    </row>
    <row r="86" spans="1:20" s="176" customFormat="1">
      <c r="A86" s="184" t="s">
        <v>27</v>
      </c>
      <c r="B86" s="500"/>
      <c r="C86" s="505"/>
      <c r="D86" s="432" t="s">
        <v>644</v>
      </c>
      <c r="E86" s="433"/>
      <c r="F86" s="69"/>
      <c r="G86" s="69"/>
      <c r="H86" s="69"/>
      <c r="I86" s="419"/>
      <c r="J86" s="420"/>
      <c r="K86" s="420"/>
      <c r="L86" s="420"/>
      <c r="M86" s="420"/>
      <c r="N86" s="421"/>
      <c r="R86" s="173"/>
      <c r="T86" s="173"/>
    </row>
    <row r="87" spans="1:20" s="176" customFormat="1">
      <c r="A87" s="184" t="s">
        <v>28</v>
      </c>
      <c r="B87" s="500"/>
      <c r="C87" s="502"/>
      <c r="D87" s="432" t="s">
        <v>511</v>
      </c>
      <c r="E87" s="433"/>
      <c r="F87" s="69"/>
      <c r="G87" s="69"/>
      <c r="H87" s="69"/>
      <c r="I87" s="419"/>
      <c r="J87" s="420"/>
      <c r="K87" s="420"/>
      <c r="L87" s="420"/>
      <c r="M87" s="420"/>
      <c r="N87" s="421"/>
      <c r="R87" s="173"/>
      <c r="T87" s="173"/>
    </row>
    <row r="88" spans="1:20" s="176" customFormat="1">
      <c r="A88" s="184" t="s">
        <v>29</v>
      </c>
      <c r="B88" s="500"/>
      <c r="C88" s="504" t="s">
        <v>512</v>
      </c>
      <c r="D88" s="432" t="s">
        <v>90</v>
      </c>
      <c r="E88" s="433"/>
      <c r="F88" s="69"/>
      <c r="G88" s="69"/>
      <c r="H88" s="69"/>
      <c r="I88" s="419"/>
      <c r="J88" s="420"/>
      <c r="K88" s="420"/>
      <c r="L88" s="420"/>
      <c r="M88" s="420"/>
      <c r="N88" s="421"/>
      <c r="R88" s="173"/>
      <c r="T88" s="173"/>
    </row>
    <row r="89" spans="1:20" s="176" customFormat="1">
      <c r="A89" s="184" t="s">
        <v>30</v>
      </c>
      <c r="B89" s="500"/>
      <c r="C89" s="505"/>
      <c r="D89" s="432" t="s">
        <v>91</v>
      </c>
      <c r="E89" s="433"/>
      <c r="F89" s="69"/>
      <c r="G89" s="69"/>
      <c r="H89" s="69"/>
      <c r="I89" s="419"/>
      <c r="J89" s="420"/>
      <c r="K89" s="420"/>
      <c r="L89" s="420"/>
      <c r="M89" s="420"/>
      <c r="N89" s="421"/>
      <c r="R89" s="173"/>
      <c r="T89" s="173"/>
    </row>
    <row r="90" spans="1:20" s="176" customFormat="1" ht="11.25" customHeight="1">
      <c r="A90" s="184" t="s">
        <v>31</v>
      </c>
      <c r="B90" s="500"/>
      <c r="C90" s="502"/>
      <c r="D90" s="432" t="s">
        <v>92</v>
      </c>
      <c r="E90" s="433"/>
      <c r="F90" s="69"/>
      <c r="G90" s="69"/>
      <c r="H90" s="69"/>
      <c r="I90" s="419"/>
      <c r="J90" s="420"/>
      <c r="K90" s="420"/>
      <c r="L90" s="420"/>
      <c r="M90" s="420"/>
      <c r="N90" s="421"/>
      <c r="R90" s="173"/>
      <c r="T90" s="173"/>
    </row>
    <row r="91" spans="1:20" s="176" customFormat="1" ht="11.25" customHeight="1">
      <c r="A91" s="184" t="s">
        <v>32</v>
      </c>
      <c r="B91" s="500"/>
      <c r="C91" s="187" t="s">
        <v>513</v>
      </c>
      <c r="D91" s="432" t="s">
        <v>645</v>
      </c>
      <c r="E91" s="433"/>
      <c r="F91" s="69"/>
      <c r="G91" s="69"/>
      <c r="H91" s="69"/>
      <c r="I91" s="419"/>
      <c r="J91" s="420"/>
      <c r="K91" s="420"/>
      <c r="L91" s="420"/>
      <c r="M91" s="420"/>
      <c r="N91" s="421"/>
      <c r="R91" s="173"/>
      <c r="T91" s="173"/>
    </row>
    <row r="92" spans="1:20" s="176" customFormat="1" ht="11.25" customHeight="1">
      <c r="A92" s="184" t="s">
        <v>33</v>
      </c>
      <c r="B92" s="500"/>
      <c r="C92" s="504" t="s">
        <v>514</v>
      </c>
      <c r="D92" s="432" t="s">
        <v>646</v>
      </c>
      <c r="E92" s="433"/>
      <c r="F92" s="69"/>
      <c r="G92" s="69"/>
      <c r="H92" s="69"/>
      <c r="I92" s="419"/>
      <c r="J92" s="420"/>
      <c r="K92" s="420"/>
      <c r="L92" s="420"/>
      <c r="M92" s="420"/>
      <c r="N92" s="421"/>
      <c r="R92" s="173"/>
      <c r="T92" s="173"/>
    </row>
    <row r="93" spans="1:20" s="176" customFormat="1" ht="11.25" customHeight="1">
      <c r="A93" s="184" t="s">
        <v>34</v>
      </c>
      <c r="B93" s="500"/>
      <c r="C93" s="505"/>
      <c r="D93" s="432" t="s">
        <v>647</v>
      </c>
      <c r="E93" s="433"/>
      <c r="F93" s="69"/>
      <c r="G93" s="69"/>
      <c r="H93" s="69"/>
      <c r="I93" s="419"/>
      <c r="J93" s="420"/>
      <c r="K93" s="420"/>
      <c r="L93" s="420"/>
      <c r="M93" s="420"/>
      <c r="N93" s="421"/>
      <c r="R93" s="173"/>
      <c r="T93" s="173"/>
    </row>
    <row r="94" spans="1:20" s="176" customFormat="1" ht="11.25" customHeight="1">
      <c r="A94" s="184" t="s">
        <v>35</v>
      </c>
      <c r="B94" s="500"/>
      <c r="C94" s="502"/>
      <c r="D94" s="432" t="s">
        <v>648</v>
      </c>
      <c r="E94" s="433"/>
      <c r="F94" s="69"/>
      <c r="G94" s="69"/>
      <c r="H94" s="69"/>
      <c r="I94" s="419"/>
      <c r="J94" s="420"/>
      <c r="K94" s="420"/>
      <c r="L94" s="420"/>
      <c r="M94" s="420"/>
      <c r="N94" s="421"/>
      <c r="R94" s="173"/>
      <c r="T94" s="173"/>
    </row>
    <row r="95" spans="1:20" s="176" customFormat="1" ht="11.25" customHeight="1">
      <c r="A95" s="184" t="s">
        <v>57</v>
      </c>
      <c r="B95" s="500"/>
      <c r="C95" s="187" t="s">
        <v>515</v>
      </c>
      <c r="D95" s="432" t="s">
        <v>649</v>
      </c>
      <c r="E95" s="433"/>
      <c r="F95" s="69"/>
      <c r="G95" s="69"/>
      <c r="H95" s="69"/>
      <c r="I95" s="419"/>
      <c r="J95" s="420"/>
      <c r="K95" s="420"/>
      <c r="L95" s="420"/>
      <c r="M95" s="420"/>
      <c r="N95" s="421"/>
      <c r="R95" s="173"/>
      <c r="T95" s="173"/>
    </row>
    <row r="96" spans="1:20" s="176" customFormat="1" ht="11.25" customHeight="1">
      <c r="A96" s="184" t="s">
        <v>58</v>
      </c>
      <c r="B96" s="500"/>
      <c r="C96" s="504" t="s">
        <v>516</v>
      </c>
      <c r="D96" s="432" t="s">
        <v>650</v>
      </c>
      <c r="E96" s="433"/>
      <c r="F96" s="69"/>
      <c r="G96" s="69"/>
      <c r="H96" s="69"/>
      <c r="I96" s="419"/>
      <c r="J96" s="420"/>
      <c r="K96" s="420"/>
      <c r="L96" s="420"/>
      <c r="M96" s="420"/>
      <c r="N96" s="421"/>
      <c r="R96" s="173"/>
      <c r="T96" s="173"/>
    </row>
    <row r="97" spans="1:20" s="176" customFormat="1" ht="11.25" customHeight="1">
      <c r="A97" s="184" t="s">
        <v>59</v>
      </c>
      <c r="B97" s="500"/>
      <c r="C97" s="505"/>
      <c r="D97" s="432" t="s">
        <v>651</v>
      </c>
      <c r="E97" s="433"/>
      <c r="F97" s="69"/>
      <c r="G97" s="69"/>
      <c r="H97" s="69"/>
      <c r="I97" s="419"/>
      <c r="J97" s="420"/>
      <c r="K97" s="420"/>
      <c r="L97" s="420"/>
      <c r="M97" s="420"/>
      <c r="N97" s="421"/>
      <c r="R97" s="173"/>
      <c r="T97" s="173"/>
    </row>
    <row r="98" spans="1:20" s="176" customFormat="1" ht="11.25" customHeight="1">
      <c r="A98" s="184" t="s">
        <v>60</v>
      </c>
      <c r="B98" s="500"/>
      <c r="C98" s="502"/>
      <c r="D98" s="432" t="s">
        <v>652</v>
      </c>
      <c r="E98" s="433"/>
      <c r="F98" s="69"/>
      <c r="G98" s="69"/>
      <c r="H98" s="69"/>
      <c r="I98" s="419"/>
      <c r="J98" s="420"/>
      <c r="K98" s="420"/>
      <c r="L98" s="420"/>
      <c r="M98" s="420"/>
      <c r="N98" s="421"/>
      <c r="R98" s="173"/>
      <c r="T98" s="173"/>
    </row>
    <row r="99" spans="1:20" s="176" customFormat="1" ht="11.15" customHeight="1" thickBot="1">
      <c r="A99" s="186" t="s">
        <v>61</v>
      </c>
      <c r="B99" s="501"/>
      <c r="C99" s="188" t="s">
        <v>517</v>
      </c>
      <c r="D99" s="494" t="s">
        <v>653</v>
      </c>
      <c r="E99" s="495"/>
      <c r="F99" s="70"/>
      <c r="G99" s="70"/>
      <c r="H99" s="70"/>
      <c r="I99" s="496"/>
      <c r="J99" s="497"/>
      <c r="K99" s="497"/>
      <c r="L99" s="497"/>
      <c r="M99" s="497"/>
      <c r="N99" s="498"/>
      <c r="R99" s="173"/>
      <c r="T99" s="173"/>
    </row>
    <row r="100" spans="1:20" s="176" customFormat="1" ht="11.25" customHeight="1">
      <c r="A100" s="189">
        <v>3</v>
      </c>
      <c r="B100" s="510" t="s">
        <v>518</v>
      </c>
      <c r="C100" s="511"/>
      <c r="D100" s="511"/>
      <c r="E100" s="511"/>
      <c r="F100" s="511"/>
      <c r="G100" s="511"/>
      <c r="H100" s="511"/>
      <c r="I100" s="511"/>
      <c r="J100" s="511"/>
      <c r="K100" s="511"/>
      <c r="L100" s="511"/>
      <c r="M100" s="511"/>
      <c r="N100" s="511"/>
      <c r="O100" s="190"/>
      <c r="R100" s="173"/>
      <c r="T100" s="173"/>
    </row>
    <row r="101" spans="1:20" s="176" customFormat="1" ht="11.25" customHeight="1">
      <c r="A101" s="182" t="s">
        <v>390</v>
      </c>
      <c r="B101" s="429" t="s">
        <v>519</v>
      </c>
      <c r="C101" s="432" t="s">
        <v>520</v>
      </c>
      <c r="D101" s="506"/>
      <c r="E101" s="507"/>
      <c r="F101" s="69"/>
      <c r="G101" s="69"/>
      <c r="H101" s="69"/>
      <c r="I101" s="419"/>
      <c r="J101" s="420"/>
      <c r="K101" s="420"/>
      <c r="L101" s="420"/>
      <c r="M101" s="420"/>
      <c r="N101" s="421"/>
      <c r="R101" s="173"/>
      <c r="T101" s="173"/>
    </row>
    <row r="102" spans="1:20" s="176" customFormat="1" ht="11.25" customHeight="1">
      <c r="A102" s="182" t="s">
        <v>394</v>
      </c>
      <c r="B102" s="429"/>
      <c r="C102" s="432" t="s">
        <v>521</v>
      </c>
      <c r="D102" s="506"/>
      <c r="E102" s="507"/>
      <c r="F102" s="69"/>
      <c r="G102" s="69"/>
      <c r="H102" s="69"/>
      <c r="I102" s="419"/>
      <c r="J102" s="420"/>
      <c r="K102" s="420"/>
      <c r="L102" s="420"/>
      <c r="M102" s="420"/>
      <c r="N102" s="421"/>
      <c r="R102" s="173"/>
      <c r="T102" s="173"/>
    </row>
    <row r="103" spans="1:20" s="176" customFormat="1" ht="11.25" customHeight="1">
      <c r="A103" s="182" t="s">
        <v>396</v>
      </c>
      <c r="B103" s="428"/>
      <c r="C103" s="432" t="s">
        <v>522</v>
      </c>
      <c r="D103" s="506"/>
      <c r="E103" s="507"/>
      <c r="F103" s="69"/>
      <c r="G103" s="69"/>
      <c r="H103" s="69"/>
      <c r="I103" s="419"/>
      <c r="J103" s="420"/>
      <c r="K103" s="420"/>
      <c r="L103" s="420"/>
      <c r="M103" s="420"/>
      <c r="N103" s="421"/>
      <c r="R103" s="173"/>
      <c r="T103" s="173"/>
    </row>
    <row r="104" spans="1:20" s="176" customFormat="1" ht="11.25" customHeight="1">
      <c r="A104" s="182" t="s">
        <v>398</v>
      </c>
      <c r="B104" s="428"/>
      <c r="C104" s="432" t="s">
        <v>523</v>
      </c>
      <c r="D104" s="506"/>
      <c r="E104" s="507"/>
      <c r="F104" s="69"/>
      <c r="G104" s="69"/>
      <c r="H104" s="69"/>
      <c r="I104" s="419"/>
      <c r="J104" s="420"/>
      <c r="K104" s="420"/>
      <c r="L104" s="420"/>
      <c r="M104" s="420"/>
      <c r="N104" s="421"/>
      <c r="R104" s="173"/>
      <c r="T104" s="173"/>
    </row>
    <row r="105" spans="1:20" s="176" customFormat="1" ht="11.25" customHeight="1">
      <c r="A105" s="184" t="s">
        <v>400</v>
      </c>
      <c r="B105" s="428"/>
      <c r="C105" s="432" t="s">
        <v>524</v>
      </c>
      <c r="D105" s="506"/>
      <c r="E105" s="507"/>
      <c r="F105" s="69"/>
      <c r="G105" s="69"/>
      <c r="H105" s="69"/>
      <c r="I105" s="419"/>
      <c r="J105" s="420"/>
      <c r="K105" s="420"/>
      <c r="L105" s="420"/>
      <c r="M105" s="420"/>
      <c r="N105" s="421"/>
      <c r="R105" s="173"/>
      <c r="T105" s="173"/>
    </row>
    <row r="106" spans="1:20" s="176" customFormat="1" ht="11.25" customHeight="1" thickBot="1">
      <c r="A106" s="191" t="s">
        <v>402</v>
      </c>
      <c r="B106" s="493"/>
      <c r="C106" s="494" t="s">
        <v>525</v>
      </c>
      <c r="D106" s="508"/>
      <c r="E106" s="509"/>
      <c r="F106" s="69"/>
      <c r="G106" s="69"/>
      <c r="H106" s="69"/>
      <c r="I106" s="496"/>
      <c r="J106" s="497"/>
      <c r="K106" s="497"/>
      <c r="L106" s="497"/>
      <c r="M106" s="497"/>
      <c r="N106" s="498"/>
      <c r="R106" s="173"/>
      <c r="T106" s="173"/>
    </row>
    <row r="107" spans="1:20" s="176" customFormat="1" ht="11.25" customHeight="1">
      <c r="A107" s="192">
        <v>4</v>
      </c>
      <c r="B107" s="512" t="s">
        <v>62</v>
      </c>
      <c r="C107" s="513"/>
      <c r="D107" s="513"/>
      <c r="E107" s="513"/>
      <c r="F107" s="513"/>
      <c r="G107" s="513"/>
      <c r="H107" s="513"/>
      <c r="I107" s="513"/>
      <c r="J107" s="513"/>
      <c r="K107" s="513"/>
      <c r="L107" s="513"/>
      <c r="M107" s="513"/>
      <c r="N107" s="514"/>
      <c r="R107" s="173"/>
      <c r="T107" s="173"/>
    </row>
    <row r="108" spans="1:20" s="176" customFormat="1" ht="11.25" customHeight="1">
      <c r="A108" s="182" t="s">
        <v>390</v>
      </c>
      <c r="B108" s="429" t="s">
        <v>526</v>
      </c>
      <c r="C108" s="429" t="s">
        <v>527</v>
      </c>
      <c r="D108" s="432" t="s">
        <v>528</v>
      </c>
      <c r="E108" s="433"/>
      <c r="F108" s="69"/>
      <c r="G108" s="69"/>
      <c r="H108" s="69"/>
      <c r="I108" s="419"/>
      <c r="J108" s="420"/>
      <c r="K108" s="420"/>
      <c r="L108" s="420"/>
      <c r="M108" s="420"/>
      <c r="N108" s="421"/>
      <c r="R108" s="173"/>
      <c r="T108" s="173"/>
    </row>
    <row r="109" spans="1:20" s="176" customFormat="1" ht="11.25" customHeight="1">
      <c r="A109" s="182" t="s">
        <v>394</v>
      </c>
      <c r="B109" s="429"/>
      <c r="C109" s="429"/>
      <c r="D109" s="432" t="s">
        <v>63</v>
      </c>
      <c r="E109" s="433"/>
      <c r="F109" s="69"/>
      <c r="G109" s="69"/>
      <c r="H109" s="69"/>
      <c r="I109" s="419"/>
      <c r="J109" s="420"/>
      <c r="K109" s="420"/>
      <c r="L109" s="420"/>
      <c r="M109" s="420"/>
      <c r="N109" s="421"/>
      <c r="R109" s="173"/>
      <c r="T109" s="173"/>
    </row>
    <row r="110" spans="1:20" s="176" customFormat="1" ht="11.25" customHeight="1">
      <c r="A110" s="182" t="s">
        <v>396</v>
      </c>
      <c r="B110" s="428"/>
      <c r="C110" s="428"/>
      <c r="D110" s="432" t="s">
        <v>529</v>
      </c>
      <c r="E110" s="433"/>
      <c r="F110" s="69"/>
      <c r="G110" s="69"/>
      <c r="H110" s="69"/>
      <c r="I110" s="419"/>
      <c r="J110" s="420"/>
      <c r="K110" s="420"/>
      <c r="L110" s="420"/>
      <c r="M110" s="420"/>
      <c r="N110" s="421"/>
      <c r="R110" s="173"/>
      <c r="T110" s="173"/>
    </row>
    <row r="111" spans="1:20" s="176" customFormat="1" ht="11.25" customHeight="1">
      <c r="A111" s="182" t="s">
        <v>398</v>
      </c>
      <c r="B111" s="428"/>
      <c r="C111" s="428"/>
      <c r="D111" s="432" t="s">
        <v>530</v>
      </c>
      <c r="E111" s="433"/>
      <c r="F111" s="69"/>
      <c r="G111" s="69"/>
      <c r="H111" s="69"/>
      <c r="I111" s="419"/>
      <c r="J111" s="420"/>
      <c r="K111" s="420"/>
      <c r="L111" s="420"/>
      <c r="M111" s="420"/>
      <c r="N111" s="421"/>
      <c r="R111" s="173"/>
      <c r="T111" s="173"/>
    </row>
    <row r="112" spans="1:20" s="176" customFormat="1" ht="11.25" customHeight="1">
      <c r="A112" s="182" t="s">
        <v>400</v>
      </c>
      <c r="B112" s="428"/>
      <c r="C112" s="428"/>
      <c r="D112" s="432" t="s">
        <v>95</v>
      </c>
      <c r="E112" s="433"/>
      <c r="F112" s="69"/>
      <c r="G112" s="69"/>
      <c r="H112" s="69"/>
      <c r="I112" s="419"/>
      <c r="J112" s="420"/>
      <c r="K112" s="420"/>
      <c r="L112" s="420"/>
      <c r="M112" s="420"/>
      <c r="N112" s="421"/>
      <c r="R112" s="173"/>
      <c r="T112" s="173"/>
    </row>
    <row r="113" spans="1:20" s="176" customFormat="1" ht="11.25" customHeight="1">
      <c r="A113" s="182" t="s">
        <v>402</v>
      </c>
      <c r="B113" s="428"/>
      <c r="C113" s="428"/>
      <c r="D113" s="432" t="s">
        <v>531</v>
      </c>
      <c r="E113" s="433"/>
      <c r="F113" s="69"/>
      <c r="G113" s="69"/>
      <c r="H113" s="69"/>
      <c r="I113" s="419"/>
      <c r="J113" s="420"/>
      <c r="K113" s="420"/>
      <c r="L113" s="420"/>
      <c r="M113" s="420"/>
      <c r="N113" s="421"/>
      <c r="R113" s="173"/>
      <c r="T113" s="173"/>
    </row>
    <row r="114" spans="1:20" s="176" customFormat="1" ht="11.25" customHeight="1">
      <c r="A114" s="182" t="s">
        <v>405</v>
      </c>
      <c r="B114" s="428"/>
      <c r="C114" s="428"/>
      <c r="D114" s="432" t="s">
        <v>532</v>
      </c>
      <c r="E114" s="433"/>
      <c r="F114" s="69"/>
      <c r="G114" s="69"/>
      <c r="H114" s="69"/>
      <c r="I114" s="419"/>
      <c r="J114" s="420"/>
      <c r="K114" s="420"/>
      <c r="L114" s="420"/>
      <c r="M114" s="420"/>
      <c r="N114" s="421"/>
      <c r="R114" s="173"/>
      <c r="T114" s="173"/>
    </row>
    <row r="115" spans="1:20" s="176" customFormat="1" ht="11.25" customHeight="1">
      <c r="A115" s="182" t="s">
        <v>15</v>
      </c>
      <c r="B115" s="428"/>
      <c r="C115" s="428"/>
      <c r="D115" s="432" t="s">
        <v>96</v>
      </c>
      <c r="E115" s="433"/>
      <c r="F115" s="69"/>
      <c r="G115" s="69"/>
      <c r="H115" s="69"/>
      <c r="I115" s="419"/>
      <c r="J115" s="420"/>
      <c r="K115" s="420"/>
      <c r="L115" s="420"/>
      <c r="M115" s="420"/>
      <c r="N115" s="421"/>
      <c r="R115" s="173"/>
      <c r="T115" s="173"/>
    </row>
    <row r="116" spans="1:20" s="176" customFormat="1" ht="11.25" customHeight="1">
      <c r="A116" s="182" t="s">
        <v>409</v>
      </c>
      <c r="B116" s="428"/>
      <c r="C116" s="428"/>
      <c r="D116" s="432" t="s">
        <v>533</v>
      </c>
      <c r="E116" s="433"/>
      <c r="F116" s="69"/>
      <c r="G116" s="69"/>
      <c r="H116" s="69"/>
      <c r="I116" s="419"/>
      <c r="J116" s="420"/>
      <c r="K116" s="420"/>
      <c r="L116" s="420"/>
      <c r="M116" s="420"/>
      <c r="N116" s="421"/>
      <c r="R116" s="173"/>
      <c r="T116" s="173"/>
    </row>
    <row r="117" spans="1:20" s="176" customFormat="1" ht="11.25" customHeight="1">
      <c r="A117" s="182" t="s">
        <v>411</v>
      </c>
      <c r="B117" s="428"/>
      <c r="C117" s="428"/>
      <c r="D117" s="432" t="s">
        <v>534</v>
      </c>
      <c r="E117" s="433"/>
      <c r="F117" s="69"/>
      <c r="G117" s="69"/>
      <c r="H117" s="69"/>
      <c r="I117" s="419"/>
      <c r="J117" s="420"/>
      <c r="K117" s="420"/>
      <c r="L117" s="420"/>
      <c r="M117" s="420"/>
      <c r="N117" s="421"/>
      <c r="R117" s="173"/>
      <c r="T117" s="173"/>
    </row>
    <row r="118" spans="1:20" s="176" customFormat="1" ht="11.25" customHeight="1">
      <c r="A118" s="182" t="s">
        <v>413</v>
      </c>
      <c r="B118" s="428"/>
      <c r="C118" s="428"/>
      <c r="D118" s="432" t="s">
        <v>535</v>
      </c>
      <c r="E118" s="433"/>
      <c r="F118" s="69"/>
      <c r="G118" s="69"/>
      <c r="H118" s="69"/>
      <c r="I118" s="419"/>
      <c r="J118" s="420"/>
      <c r="K118" s="420"/>
      <c r="L118" s="420"/>
      <c r="M118" s="420"/>
      <c r="N118" s="421"/>
      <c r="R118" s="173"/>
      <c r="T118" s="173"/>
    </row>
    <row r="119" spans="1:20" s="176" customFormat="1" ht="11.25" customHeight="1">
      <c r="A119" s="182" t="s">
        <v>416</v>
      </c>
      <c r="B119" s="428"/>
      <c r="C119" s="428"/>
      <c r="D119" s="432" t="s">
        <v>64</v>
      </c>
      <c r="E119" s="433"/>
      <c r="F119" s="69"/>
      <c r="G119" s="69"/>
      <c r="H119" s="69"/>
      <c r="I119" s="419"/>
      <c r="J119" s="420"/>
      <c r="K119" s="420"/>
      <c r="L119" s="420"/>
      <c r="M119" s="420"/>
      <c r="N119" s="421"/>
      <c r="R119" s="173"/>
      <c r="T119" s="173"/>
    </row>
    <row r="120" spans="1:20" s="176" customFormat="1" ht="11.25" customHeight="1">
      <c r="A120" s="182" t="s">
        <v>418</v>
      </c>
      <c r="B120" s="428"/>
      <c r="C120" s="429" t="s">
        <v>536</v>
      </c>
      <c r="D120" s="432" t="s">
        <v>537</v>
      </c>
      <c r="E120" s="433"/>
      <c r="F120" s="69"/>
      <c r="G120" s="69"/>
      <c r="H120" s="69"/>
      <c r="I120" s="419"/>
      <c r="J120" s="420"/>
      <c r="K120" s="420"/>
      <c r="L120" s="420"/>
      <c r="M120" s="420"/>
      <c r="N120" s="421"/>
      <c r="R120" s="173"/>
      <c r="T120" s="173"/>
    </row>
    <row r="121" spans="1:20" s="176" customFormat="1" ht="11.25" customHeight="1">
      <c r="A121" s="182" t="s">
        <v>420</v>
      </c>
      <c r="B121" s="428"/>
      <c r="C121" s="429"/>
      <c r="D121" s="432" t="s">
        <v>538</v>
      </c>
      <c r="E121" s="433"/>
      <c r="F121" s="69"/>
      <c r="G121" s="69"/>
      <c r="H121" s="69"/>
      <c r="I121" s="419"/>
      <c r="J121" s="420"/>
      <c r="K121" s="420"/>
      <c r="L121" s="420"/>
      <c r="M121" s="420"/>
      <c r="N121" s="421"/>
      <c r="R121" s="173"/>
      <c r="T121" s="173"/>
    </row>
    <row r="122" spans="1:20" s="176" customFormat="1" ht="11.25" customHeight="1">
      <c r="A122" s="182" t="s">
        <v>422</v>
      </c>
      <c r="B122" s="428"/>
      <c r="C122" s="428"/>
      <c r="D122" s="432" t="s">
        <v>65</v>
      </c>
      <c r="E122" s="433"/>
      <c r="F122" s="69"/>
      <c r="G122" s="69"/>
      <c r="H122" s="69"/>
      <c r="I122" s="419"/>
      <c r="J122" s="420"/>
      <c r="K122" s="420"/>
      <c r="L122" s="420"/>
      <c r="M122" s="420"/>
      <c r="N122" s="421"/>
      <c r="R122" s="173"/>
      <c r="T122" s="173"/>
    </row>
    <row r="123" spans="1:20" s="176" customFormat="1" ht="11.25" customHeight="1">
      <c r="A123" s="182" t="s">
        <v>424</v>
      </c>
      <c r="B123" s="428"/>
      <c r="C123" s="428"/>
      <c r="D123" s="432" t="s">
        <v>539</v>
      </c>
      <c r="E123" s="433"/>
      <c r="F123" s="69"/>
      <c r="G123" s="69"/>
      <c r="H123" s="69"/>
      <c r="I123" s="419"/>
      <c r="J123" s="420"/>
      <c r="K123" s="420"/>
      <c r="L123" s="420"/>
      <c r="M123" s="420"/>
      <c r="N123" s="421"/>
      <c r="R123" s="173"/>
      <c r="T123" s="173"/>
    </row>
    <row r="124" spans="1:20" s="176" customFormat="1" ht="21" customHeight="1">
      <c r="A124" s="182" t="s">
        <v>427</v>
      </c>
      <c r="B124" s="428"/>
      <c r="C124" s="428"/>
      <c r="D124" s="432" t="s">
        <v>540</v>
      </c>
      <c r="E124" s="433"/>
      <c r="F124" s="69"/>
      <c r="G124" s="69"/>
      <c r="H124" s="69"/>
      <c r="I124" s="419"/>
      <c r="J124" s="420"/>
      <c r="K124" s="420"/>
      <c r="L124" s="420"/>
      <c r="M124" s="420"/>
      <c r="N124" s="421"/>
      <c r="R124" s="173"/>
      <c r="T124" s="173"/>
    </row>
    <row r="125" spans="1:20" s="176" customFormat="1" ht="11.25" customHeight="1">
      <c r="A125" s="182" t="s">
        <v>429</v>
      </c>
      <c r="B125" s="429" t="s">
        <v>97</v>
      </c>
      <c r="C125" s="429" t="s">
        <v>541</v>
      </c>
      <c r="D125" s="432" t="s">
        <v>542</v>
      </c>
      <c r="E125" s="433"/>
      <c r="F125" s="69"/>
      <c r="G125" s="69"/>
      <c r="H125" s="69"/>
      <c r="I125" s="419"/>
      <c r="J125" s="420"/>
      <c r="K125" s="420"/>
      <c r="L125" s="420"/>
      <c r="M125" s="420"/>
      <c r="N125" s="421"/>
      <c r="R125" s="173"/>
      <c r="T125" s="173"/>
    </row>
    <row r="126" spans="1:20" s="176" customFormat="1" ht="11.25" customHeight="1">
      <c r="A126" s="182" t="s">
        <v>430</v>
      </c>
      <c r="B126" s="429"/>
      <c r="C126" s="429"/>
      <c r="D126" s="432" t="s">
        <v>543</v>
      </c>
      <c r="E126" s="433"/>
      <c r="F126" s="69"/>
      <c r="G126" s="69"/>
      <c r="H126" s="69"/>
      <c r="I126" s="419"/>
      <c r="J126" s="420"/>
      <c r="K126" s="420"/>
      <c r="L126" s="420"/>
      <c r="M126" s="420"/>
      <c r="N126" s="421"/>
      <c r="R126" s="173"/>
      <c r="T126" s="173"/>
    </row>
    <row r="127" spans="1:20" s="176" customFormat="1" ht="11.25" customHeight="1">
      <c r="A127" s="182" t="s">
        <v>432</v>
      </c>
      <c r="B127" s="429"/>
      <c r="C127" s="429"/>
      <c r="D127" s="432" t="s">
        <v>531</v>
      </c>
      <c r="E127" s="433"/>
      <c r="F127" s="69"/>
      <c r="G127" s="69"/>
      <c r="H127" s="69"/>
      <c r="I127" s="419"/>
      <c r="J127" s="420"/>
      <c r="K127" s="420"/>
      <c r="L127" s="420"/>
      <c r="M127" s="420"/>
      <c r="N127" s="421"/>
      <c r="R127" s="173"/>
      <c r="T127" s="173"/>
    </row>
    <row r="128" spans="1:20" s="176" customFormat="1" ht="11.25" customHeight="1">
      <c r="A128" s="182" t="s">
        <v>29</v>
      </c>
      <c r="B128" s="429"/>
      <c r="C128" s="429"/>
      <c r="D128" s="482" t="s">
        <v>96</v>
      </c>
      <c r="E128" s="483"/>
      <c r="F128" s="69"/>
      <c r="G128" s="69"/>
      <c r="H128" s="69"/>
      <c r="I128" s="419"/>
      <c r="J128" s="420"/>
      <c r="K128" s="420"/>
      <c r="L128" s="420"/>
      <c r="M128" s="420"/>
      <c r="N128" s="421"/>
      <c r="R128" s="173"/>
      <c r="T128" s="173"/>
    </row>
    <row r="129" spans="1:21" s="176" customFormat="1" ht="11.25" customHeight="1">
      <c r="A129" s="182" t="s">
        <v>436</v>
      </c>
      <c r="B129" s="428"/>
      <c r="C129" s="429"/>
      <c r="D129" s="432" t="s">
        <v>544</v>
      </c>
      <c r="E129" s="433"/>
      <c r="F129" s="69"/>
      <c r="G129" s="69"/>
      <c r="H129" s="69"/>
      <c r="I129" s="419"/>
      <c r="J129" s="420"/>
      <c r="K129" s="420"/>
      <c r="L129" s="420"/>
      <c r="M129" s="420"/>
      <c r="N129" s="421"/>
      <c r="R129" s="173"/>
      <c r="T129" s="173"/>
    </row>
    <row r="130" spans="1:21" s="176" customFormat="1" ht="11.25" customHeight="1">
      <c r="A130" s="182" t="s">
        <v>438</v>
      </c>
      <c r="B130" s="428"/>
      <c r="C130" s="429"/>
      <c r="D130" s="432" t="s">
        <v>66</v>
      </c>
      <c r="E130" s="433"/>
      <c r="F130" s="69"/>
      <c r="G130" s="69"/>
      <c r="H130" s="69"/>
      <c r="I130" s="419"/>
      <c r="J130" s="420"/>
      <c r="K130" s="420"/>
      <c r="L130" s="420"/>
      <c r="M130" s="420"/>
      <c r="N130" s="421"/>
      <c r="R130" s="173"/>
      <c r="T130" s="173"/>
    </row>
    <row r="131" spans="1:21" s="176" customFormat="1" ht="11.25" customHeight="1">
      <c r="A131" s="182" t="s">
        <v>440</v>
      </c>
      <c r="B131" s="428"/>
      <c r="C131" s="428"/>
      <c r="D131" s="432" t="s">
        <v>535</v>
      </c>
      <c r="E131" s="433"/>
      <c r="F131" s="69"/>
      <c r="G131" s="69"/>
      <c r="H131" s="69"/>
      <c r="I131" s="419"/>
      <c r="J131" s="420"/>
      <c r="K131" s="420"/>
      <c r="L131" s="420"/>
      <c r="M131" s="420"/>
      <c r="N131" s="421"/>
      <c r="R131" s="173"/>
      <c r="T131" s="173"/>
    </row>
    <row r="132" spans="1:21" s="176" customFormat="1" ht="11.25" customHeight="1">
      <c r="A132" s="182" t="s">
        <v>442</v>
      </c>
      <c r="B132" s="428"/>
      <c r="C132" s="428"/>
      <c r="D132" s="432" t="s">
        <v>64</v>
      </c>
      <c r="E132" s="433"/>
      <c r="F132" s="69"/>
      <c r="G132" s="69"/>
      <c r="H132" s="69"/>
      <c r="I132" s="419"/>
      <c r="J132" s="420"/>
      <c r="K132" s="420"/>
      <c r="L132" s="420"/>
      <c r="M132" s="420"/>
      <c r="N132" s="421"/>
      <c r="R132" s="173"/>
      <c r="T132" s="173"/>
    </row>
    <row r="133" spans="1:21" s="176" customFormat="1" ht="11.25" customHeight="1" thickBot="1">
      <c r="A133" s="191" t="s">
        <v>444</v>
      </c>
      <c r="B133" s="493"/>
      <c r="C133" s="193" t="s">
        <v>545</v>
      </c>
      <c r="D133" s="494" t="s">
        <v>546</v>
      </c>
      <c r="E133" s="495"/>
      <c r="F133" s="70"/>
      <c r="G133" s="70"/>
      <c r="H133" s="70"/>
      <c r="I133" s="496"/>
      <c r="J133" s="497"/>
      <c r="K133" s="497"/>
      <c r="L133" s="497"/>
      <c r="M133" s="497"/>
      <c r="N133" s="498"/>
      <c r="R133" s="173"/>
      <c r="T133" s="173"/>
    </row>
    <row r="134" spans="1:21" s="176" customFormat="1" ht="11.25" customHeight="1">
      <c r="A134" s="194">
        <v>5</v>
      </c>
      <c r="B134" s="525" t="s">
        <v>547</v>
      </c>
      <c r="C134" s="526"/>
      <c r="D134" s="526"/>
      <c r="E134" s="526"/>
      <c r="F134" s="526"/>
      <c r="G134" s="526"/>
      <c r="H134" s="526"/>
      <c r="I134" s="526"/>
      <c r="J134" s="526"/>
      <c r="K134" s="526"/>
      <c r="L134" s="526"/>
      <c r="M134" s="526"/>
      <c r="N134" s="527"/>
      <c r="R134" s="173"/>
      <c r="T134" s="173"/>
    </row>
    <row r="135" spans="1:21" s="176" customFormat="1" ht="11.25" customHeight="1">
      <c r="A135" s="214"/>
      <c r="B135" s="515"/>
      <c r="C135" s="516"/>
      <c r="D135" s="516"/>
      <c r="E135" s="517"/>
      <c r="F135" s="215"/>
      <c r="G135" s="215"/>
      <c r="H135" s="215"/>
      <c r="I135" s="528"/>
      <c r="J135" s="529"/>
      <c r="K135" s="529"/>
      <c r="L135" s="529"/>
      <c r="M135" s="529"/>
      <c r="N135" s="530"/>
      <c r="R135" s="173"/>
      <c r="T135" s="173"/>
    </row>
    <row r="136" spans="1:21" s="176" customFormat="1" ht="11.25" customHeight="1">
      <c r="A136" s="214"/>
      <c r="B136" s="515"/>
      <c r="C136" s="516"/>
      <c r="D136" s="516"/>
      <c r="E136" s="517"/>
      <c r="F136" s="215"/>
      <c r="G136" s="215"/>
      <c r="H136" s="215"/>
      <c r="I136" s="528"/>
      <c r="J136" s="529"/>
      <c r="K136" s="529"/>
      <c r="L136" s="529"/>
      <c r="M136" s="529"/>
      <c r="N136" s="530"/>
      <c r="R136" s="173"/>
      <c r="T136" s="173"/>
    </row>
    <row r="137" spans="1:21" s="176" customFormat="1" ht="11.25" customHeight="1" thickBot="1">
      <c r="A137" s="216"/>
      <c r="B137" s="515"/>
      <c r="C137" s="516"/>
      <c r="D137" s="516"/>
      <c r="E137" s="517"/>
      <c r="F137" s="215"/>
      <c r="G137" s="215"/>
      <c r="H137" s="215"/>
      <c r="I137" s="531"/>
      <c r="J137" s="532"/>
      <c r="K137" s="532"/>
      <c r="L137" s="532"/>
      <c r="M137" s="532"/>
      <c r="N137" s="533"/>
    </row>
    <row r="138" spans="1:21" s="176" customFormat="1" ht="11.25" customHeight="1">
      <c r="A138" s="518" t="s">
        <v>548</v>
      </c>
      <c r="B138" s="519"/>
      <c r="C138" s="519"/>
      <c r="D138" s="195"/>
      <c r="E138" s="195"/>
      <c r="F138" s="195"/>
      <c r="G138" s="195"/>
      <c r="H138" s="195"/>
      <c r="I138" s="195"/>
      <c r="J138" s="196"/>
      <c r="K138" s="196"/>
      <c r="L138" s="196"/>
      <c r="M138" s="196"/>
      <c r="N138" s="197"/>
    </row>
    <row r="139" spans="1:21" s="176" customFormat="1" ht="21" customHeight="1">
      <c r="A139" s="198" t="s">
        <v>382</v>
      </c>
      <c r="B139" s="520" t="s">
        <v>549</v>
      </c>
      <c r="C139" s="521"/>
      <c r="D139" s="199" t="s">
        <v>550</v>
      </c>
      <c r="E139" s="520" t="s">
        <v>551</v>
      </c>
      <c r="F139" s="522"/>
      <c r="G139" s="522"/>
      <c r="H139" s="521"/>
      <c r="I139" s="200" t="s">
        <v>25</v>
      </c>
      <c r="J139" s="520" t="s">
        <v>552</v>
      </c>
      <c r="K139" s="523"/>
      <c r="L139" s="523"/>
      <c r="M139" s="523"/>
      <c r="N139" s="524"/>
    </row>
    <row r="140" spans="1:21" s="176" customFormat="1" ht="28.5" customHeight="1">
      <c r="A140" s="50"/>
      <c r="B140" s="406" t="str">
        <f t="shared" ref="B140" si="0">IFERROR(VLOOKUP(A140,指摘選択排,8,FALSE),"")</f>
        <v/>
      </c>
      <c r="C140" s="407"/>
      <c r="D140" s="217"/>
      <c r="E140" s="408"/>
      <c r="F140" s="409"/>
      <c r="G140" s="409"/>
      <c r="H140" s="410"/>
      <c r="I140" s="218" t="s">
        <v>7</v>
      </c>
      <c r="J140" s="201" t="s">
        <v>99</v>
      </c>
      <c r="K140" s="221"/>
      <c r="L140" s="202" t="s">
        <v>0</v>
      </c>
      <c r="M140" s="221"/>
      <c r="N140" s="203" t="s">
        <v>609</v>
      </c>
      <c r="P140" s="204" t="str">
        <f t="shared" ref="P140:P149" si="1">IF(I140="□",A140&amp;"　"&amp;D140,"")</f>
        <v>　</v>
      </c>
      <c r="Q140" s="411" t="str">
        <f xml:space="preserve"> _xlfn.TEXTJOIN(CHAR(10), , P140:P149)</f>
        <v>　
　</v>
      </c>
      <c r="R140" s="206" t="str">
        <f>IF(I140="☑",A140&amp;"　"&amp;D140,"")</f>
        <v/>
      </c>
      <c r="S140" s="411" t="str">
        <f>_xlfn.TEXTJOIN(CHAR(10), TRUE,R140:R149)</f>
        <v/>
      </c>
      <c r="T140" s="207" t="str">
        <f>IF(K140="","",J140&amp;K140&amp;L140&amp;M140&amp;N140)</f>
        <v/>
      </c>
      <c r="U140" s="405" t="str">
        <f>_xlfn.TEXTJOIN(CHAR(10), TRUE, T140:T149)</f>
        <v/>
      </c>
    </row>
    <row r="141" spans="1:21" s="176" customFormat="1" ht="28.5" customHeight="1">
      <c r="A141" s="50"/>
      <c r="B141" s="406" t="str">
        <f t="shared" ref="B141" si="2">IFERROR(VLOOKUP(A141,指摘選択排,8,FALSE),"")</f>
        <v/>
      </c>
      <c r="C141" s="407"/>
      <c r="D141" s="217"/>
      <c r="E141" s="408"/>
      <c r="F141" s="409"/>
      <c r="G141" s="409"/>
      <c r="H141" s="410"/>
      <c r="I141" s="218" t="s">
        <v>7</v>
      </c>
      <c r="J141" s="201" t="s">
        <v>99</v>
      </c>
      <c r="K141" s="221"/>
      <c r="L141" s="202" t="s">
        <v>0</v>
      </c>
      <c r="M141" s="221"/>
      <c r="N141" s="203" t="s">
        <v>609</v>
      </c>
      <c r="P141" s="204" t="str">
        <f t="shared" si="1"/>
        <v>　</v>
      </c>
      <c r="Q141" s="411"/>
      <c r="R141" s="206" t="str">
        <f t="shared" ref="R141:R149" si="3">IF(I141="☑",A141&amp;"　"&amp;D141,"")</f>
        <v/>
      </c>
      <c r="S141" s="411"/>
      <c r="T141" s="207" t="str">
        <f t="shared" ref="T141:T149" si="4">IF(K141="","",J141&amp;K141&amp;L141&amp;M141&amp;N141)</f>
        <v/>
      </c>
      <c r="U141" s="405"/>
    </row>
    <row r="142" spans="1:21" s="176" customFormat="1" ht="28.5" customHeight="1">
      <c r="A142" s="50"/>
      <c r="B142" s="406" t="str">
        <f t="shared" ref="B142" si="5">IFERROR(VLOOKUP(A142,指摘選択排,8,FALSE),"")</f>
        <v/>
      </c>
      <c r="C142" s="407"/>
      <c r="D142" s="217"/>
      <c r="E142" s="408"/>
      <c r="F142" s="409"/>
      <c r="G142" s="409"/>
      <c r="H142" s="410"/>
      <c r="I142" s="218" t="s">
        <v>7</v>
      </c>
      <c r="J142" s="201" t="s">
        <v>99</v>
      </c>
      <c r="K142" s="221"/>
      <c r="L142" s="202" t="s">
        <v>0</v>
      </c>
      <c r="M142" s="221"/>
      <c r="N142" s="203" t="s">
        <v>609</v>
      </c>
      <c r="P142" s="204" t="str">
        <f t="shared" si="1"/>
        <v>　</v>
      </c>
      <c r="Q142" s="411"/>
      <c r="R142" s="206" t="str">
        <f t="shared" si="3"/>
        <v/>
      </c>
      <c r="S142" s="411"/>
      <c r="T142" s="207" t="str">
        <f t="shared" si="4"/>
        <v/>
      </c>
      <c r="U142" s="405"/>
    </row>
    <row r="143" spans="1:21" s="176" customFormat="1" ht="28.5" customHeight="1">
      <c r="A143" s="50"/>
      <c r="B143" s="406" t="str">
        <f t="shared" ref="B143" si="6">IFERROR(VLOOKUP(A143,指摘選択排,8,FALSE),"")</f>
        <v/>
      </c>
      <c r="C143" s="407"/>
      <c r="D143" s="217"/>
      <c r="E143" s="408"/>
      <c r="F143" s="409"/>
      <c r="G143" s="409"/>
      <c r="H143" s="410"/>
      <c r="I143" s="218" t="s">
        <v>7</v>
      </c>
      <c r="J143" s="201" t="s">
        <v>99</v>
      </c>
      <c r="K143" s="221"/>
      <c r="L143" s="202" t="s">
        <v>0</v>
      </c>
      <c r="M143" s="221"/>
      <c r="N143" s="203" t="s">
        <v>609</v>
      </c>
      <c r="P143" s="204" t="str">
        <f t="shared" si="1"/>
        <v>　</v>
      </c>
      <c r="Q143" s="411"/>
      <c r="R143" s="206" t="str">
        <f t="shared" si="3"/>
        <v/>
      </c>
      <c r="S143" s="411"/>
      <c r="T143" s="207" t="str">
        <f t="shared" si="4"/>
        <v/>
      </c>
      <c r="U143" s="405"/>
    </row>
    <row r="144" spans="1:21" s="176" customFormat="1" ht="28.5" customHeight="1">
      <c r="A144" s="50"/>
      <c r="B144" s="406" t="str">
        <f t="shared" ref="B144:B149" si="7">IFERROR(VLOOKUP(A144,指摘選択排,8,FALSE),"")</f>
        <v/>
      </c>
      <c r="C144" s="407"/>
      <c r="D144" s="217"/>
      <c r="E144" s="408"/>
      <c r="F144" s="409"/>
      <c r="G144" s="409"/>
      <c r="H144" s="410"/>
      <c r="I144" s="218" t="s">
        <v>7</v>
      </c>
      <c r="J144" s="201" t="s">
        <v>99</v>
      </c>
      <c r="K144" s="221"/>
      <c r="L144" s="202" t="s">
        <v>0</v>
      </c>
      <c r="M144" s="221"/>
      <c r="N144" s="203" t="s">
        <v>609</v>
      </c>
      <c r="P144" s="204" t="str">
        <f t="shared" si="1"/>
        <v>　</v>
      </c>
      <c r="Q144" s="411"/>
      <c r="R144" s="206" t="str">
        <f t="shared" si="3"/>
        <v/>
      </c>
      <c r="S144" s="411"/>
      <c r="T144" s="207" t="str">
        <f t="shared" si="4"/>
        <v/>
      </c>
      <c r="U144" s="405"/>
    </row>
    <row r="145" spans="1:21" s="176" customFormat="1" ht="28.5" customHeight="1">
      <c r="A145" s="50"/>
      <c r="B145" s="406" t="str">
        <f t="shared" si="7"/>
        <v/>
      </c>
      <c r="C145" s="407"/>
      <c r="D145" s="217"/>
      <c r="E145" s="408"/>
      <c r="F145" s="409"/>
      <c r="G145" s="409"/>
      <c r="H145" s="410"/>
      <c r="I145" s="218" t="s">
        <v>7</v>
      </c>
      <c r="J145" s="201" t="s">
        <v>99</v>
      </c>
      <c r="K145" s="221"/>
      <c r="L145" s="202" t="s">
        <v>0</v>
      </c>
      <c r="M145" s="221"/>
      <c r="N145" s="203" t="s">
        <v>609</v>
      </c>
      <c r="P145" s="204" t="str">
        <f t="shared" si="1"/>
        <v>　</v>
      </c>
      <c r="Q145" s="411"/>
      <c r="R145" s="206" t="str">
        <f t="shared" si="3"/>
        <v/>
      </c>
      <c r="S145" s="411"/>
      <c r="T145" s="207" t="str">
        <f t="shared" si="4"/>
        <v/>
      </c>
      <c r="U145" s="405"/>
    </row>
    <row r="146" spans="1:21" s="176" customFormat="1" ht="28.5" customHeight="1">
      <c r="A146" s="50"/>
      <c r="B146" s="406" t="str">
        <f t="shared" si="7"/>
        <v/>
      </c>
      <c r="C146" s="407"/>
      <c r="D146" s="217"/>
      <c r="E146" s="408"/>
      <c r="F146" s="409"/>
      <c r="G146" s="409"/>
      <c r="H146" s="410"/>
      <c r="I146" s="218" t="s">
        <v>7</v>
      </c>
      <c r="J146" s="201" t="s">
        <v>99</v>
      </c>
      <c r="K146" s="221"/>
      <c r="L146" s="202" t="s">
        <v>0</v>
      </c>
      <c r="M146" s="221"/>
      <c r="N146" s="203" t="s">
        <v>609</v>
      </c>
      <c r="P146" s="204" t="str">
        <f t="shared" si="1"/>
        <v>　</v>
      </c>
      <c r="Q146" s="411"/>
      <c r="R146" s="206" t="str">
        <f t="shared" si="3"/>
        <v/>
      </c>
      <c r="S146" s="411"/>
      <c r="T146" s="207" t="str">
        <f t="shared" si="4"/>
        <v/>
      </c>
      <c r="U146" s="405"/>
    </row>
    <row r="147" spans="1:21" s="176" customFormat="1" ht="28.5" customHeight="1">
      <c r="A147" s="50"/>
      <c r="B147" s="406" t="str">
        <f t="shared" si="7"/>
        <v/>
      </c>
      <c r="C147" s="407"/>
      <c r="D147" s="217"/>
      <c r="E147" s="408"/>
      <c r="F147" s="409"/>
      <c r="G147" s="409"/>
      <c r="H147" s="410"/>
      <c r="I147" s="218" t="s">
        <v>7</v>
      </c>
      <c r="J147" s="201" t="s">
        <v>99</v>
      </c>
      <c r="K147" s="221"/>
      <c r="L147" s="202" t="s">
        <v>0</v>
      </c>
      <c r="M147" s="221"/>
      <c r="N147" s="203" t="s">
        <v>609</v>
      </c>
      <c r="P147" s="204" t="str">
        <f t="shared" si="1"/>
        <v>　</v>
      </c>
      <c r="Q147" s="411"/>
      <c r="R147" s="206" t="str">
        <f t="shared" si="3"/>
        <v/>
      </c>
      <c r="S147" s="411"/>
      <c r="T147" s="207" t="str">
        <f t="shared" si="4"/>
        <v/>
      </c>
      <c r="U147" s="405"/>
    </row>
    <row r="148" spans="1:21" s="176" customFormat="1" ht="28.5" customHeight="1">
      <c r="A148" s="50"/>
      <c r="B148" s="406" t="str">
        <f t="shared" si="7"/>
        <v/>
      </c>
      <c r="C148" s="407"/>
      <c r="D148" s="217"/>
      <c r="E148" s="408"/>
      <c r="F148" s="409"/>
      <c r="G148" s="409"/>
      <c r="H148" s="410"/>
      <c r="I148" s="218" t="s">
        <v>7</v>
      </c>
      <c r="J148" s="201" t="s">
        <v>99</v>
      </c>
      <c r="K148" s="221"/>
      <c r="L148" s="202" t="s">
        <v>0</v>
      </c>
      <c r="M148" s="221"/>
      <c r="N148" s="203" t="s">
        <v>609</v>
      </c>
      <c r="P148" s="204" t="str">
        <f t="shared" si="1"/>
        <v>　</v>
      </c>
      <c r="Q148" s="411"/>
      <c r="R148" s="206" t="str">
        <f t="shared" si="3"/>
        <v/>
      </c>
      <c r="S148" s="411"/>
      <c r="T148" s="207" t="str">
        <f t="shared" si="4"/>
        <v/>
      </c>
      <c r="U148" s="405"/>
    </row>
    <row r="149" spans="1:21" s="176" customFormat="1" ht="28.5" customHeight="1" thickBot="1">
      <c r="A149" s="51"/>
      <c r="B149" s="412" t="str">
        <f t="shared" si="7"/>
        <v/>
      </c>
      <c r="C149" s="413"/>
      <c r="D149" s="219"/>
      <c r="E149" s="414"/>
      <c r="F149" s="415"/>
      <c r="G149" s="415"/>
      <c r="H149" s="416"/>
      <c r="I149" s="220" t="s">
        <v>7</v>
      </c>
      <c r="J149" s="208" t="s">
        <v>99</v>
      </c>
      <c r="K149" s="223"/>
      <c r="L149" s="209" t="s">
        <v>0</v>
      </c>
      <c r="M149" s="223"/>
      <c r="N149" s="210" t="s">
        <v>609</v>
      </c>
      <c r="P149" s="204" t="str">
        <f t="shared" si="1"/>
        <v>　</v>
      </c>
      <c r="Q149" s="411"/>
      <c r="R149" s="206" t="str">
        <f t="shared" si="3"/>
        <v/>
      </c>
      <c r="S149" s="411"/>
      <c r="T149" s="207" t="str">
        <f t="shared" si="4"/>
        <v/>
      </c>
      <c r="U149" s="405"/>
    </row>
    <row r="150" spans="1:21" ht="11.25" customHeight="1">
      <c r="P150" s="204"/>
      <c r="Q150" s="205"/>
      <c r="R150" s="206" t="str">
        <f>IF(H150="☑",A150&amp;"　"&amp;D150,"")</f>
        <v/>
      </c>
      <c r="S150" s="411"/>
      <c r="T150" s="423" t="str">
        <f>IF(M150="","",J150&amp;M150&amp;N150&amp;J151&amp;M151)</f>
        <v/>
      </c>
      <c r="U150" s="211"/>
    </row>
    <row r="151" spans="1:21" ht="11.25" customHeight="1">
      <c r="A151" s="417" t="s">
        <v>553</v>
      </c>
      <c r="B151" s="418"/>
      <c r="C151" s="418"/>
      <c r="D151" s="418"/>
      <c r="E151" s="418"/>
      <c r="F151" s="418"/>
      <c r="G151" s="418"/>
      <c r="H151" s="418"/>
      <c r="I151" s="418"/>
      <c r="J151" s="418"/>
      <c r="K151" s="212"/>
      <c r="L151" s="212"/>
      <c r="M151" s="212"/>
      <c r="N151" s="212"/>
      <c r="P151" s="204"/>
      <c r="Q151" s="205"/>
      <c r="R151" s="206"/>
      <c r="S151" s="411"/>
      <c r="T151" s="423"/>
      <c r="U151" s="211"/>
    </row>
    <row r="152" spans="1:21" ht="11.25" customHeight="1">
      <c r="A152" s="213" t="s">
        <v>554</v>
      </c>
      <c r="B152" s="417" t="s">
        <v>555</v>
      </c>
      <c r="C152" s="417"/>
      <c r="D152" s="417"/>
      <c r="E152" s="417"/>
      <c r="F152" s="417"/>
      <c r="G152" s="417"/>
      <c r="H152" s="417"/>
      <c r="I152" s="417"/>
      <c r="J152" s="417"/>
      <c r="K152" s="211"/>
      <c r="L152" s="211"/>
      <c r="M152" s="211"/>
      <c r="N152" s="211"/>
      <c r="P152" s="422"/>
      <c r="Q152" s="205"/>
      <c r="R152" s="206" t="str">
        <f>IF(H152="☑",A152&amp;"　"&amp;D152,"")</f>
        <v/>
      </c>
      <c r="S152" s="411"/>
      <c r="T152" s="423" t="str">
        <f>IF(M152="","",J152&amp;M152&amp;N152&amp;J153&amp;M153)</f>
        <v/>
      </c>
      <c r="U152" s="211"/>
    </row>
    <row r="153" spans="1:21" ht="11.25" customHeight="1">
      <c r="A153" s="213" t="s">
        <v>556</v>
      </c>
      <c r="B153" s="417" t="s">
        <v>660</v>
      </c>
      <c r="C153" s="417"/>
      <c r="D153" s="417"/>
      <c r="E153" s="417"/>
      <c r="F153" s="417"/>
      <c r="G153" s="417"/>
      <c r="H153" s="417"/>
      <c r="I153" s="417"/>
      <c r="J153" s="417"/>
      <c r="K153" s="211"/>
      <c r="L153" s="211"/>
      <c r="M153" s="211"/>
      <c r="N153" s="211"/>
      <c r="P153" s="422"/>
      <c r="Q153" s="205"/>
      <c r="R153" s="206"/>
      <c r="S153" s="411"/>
      <c r="T153" s="423"/>
      <c r="U153" s="211"/>
    </row>
    <row r="154" spans="1:21" ht="33.75" customHeight="1">
      <c r="A154" s="213" t="s">
        <v>557</v>
      </c>
      <c r="B154" s="417" t="s">
        <v>661</v>
      </c>
      <c r="C154" s="417"/>
      <c r="D154" s="417"/>
      <c r="E154" s="417"/>
      <c r="F154" s="417"/>
      <c r="G154" s="417"/>
      <c r="H154" s="417"/>
      <c r="I154" s="417"/>
      <c r="J154" s="417"/>
      <c r="K154" s="211"/>
      <c r="L154" s="211"/>
      <c r="M154" s="211"/>
      <c r="N154" s="211"/>
      <c r="P154" s="422"/>
      <c r="Q154" s="205"/>
      <c r="R154" s="206" t="str">
        <f>IF(H154="☑",A154&amp;"　"&amp;D154,"")</f>
        <v/>
      </c>
      <c r="S154" s="411"/>
      <c r="T154" s="423" t="str">
        <f>IF(M154="","",J154&amp;M154&amp;N154&amp;J155&amp;M155)</f>
        <v/>
      </c>
      <c r="U154" s="211"/>
    </row>
    <row r="155" spans="1:21" ht="11.25" customHeight="1">
      <c r="A155" s="213" t="s">
        <v>558</v>
      </c>
      <c r="B155" s="417" t="s">
        <v>662</v>
      </c>
      <c r="C155" s="417"/>
      <c r="D155" s="417"/>
      <c r="E155" s="417"/>
      <c r="F155" s="417"/>
      <c r="G155" s="417"/>
      <c r="H155" s="417"/>
      <c r="I155" s="417"/>
      <c r="J155" s="417"/>
      <c r="K155" s="211"/>
      <c r="L155" s="211"/>
      <c r="M155" s="211"/>
      <c r="N155" s="211"/>
      <c r="P155" s="422"/>
      <c r="Q155" s="205"/>
      <c r="R155" s="206"/>
      <c r="S155" s="411"/>
      <c r="T155" s="423"/>
      <c r="U155" s="211"/>
    </row>
    <row r="156" spans="1:21" ht="11.25" customHeight="1">
      <c r="A156" s="213" t="s">
        <v>559</v>
      </c>
      <c r="B156" s="417" t="s">
        <v>663</v>
      </c>
      <c r="C156" s="417"/>
      <c r="D156" s="417"/>
      <c r="E156" s="417"/>
      <c r="F156" s="417"/>
      <c r="G156" s="417"/>
      <c r="H156" s="417"/>
      <c r="I156" s="417"/>
      <c r="J156" s="417"/>
      <c r="K156" s="211"/>
      <c r="L156" s="211"/>
      <c r="M156" s="211"/>
      <c r="N156" s="211"/>
      <c r="P156" s="422"/>
      <c r="Q156" s="205"/>
      <c r="R156" s="206" t="str">
        <f>IF(H156="☑",A156&amp;"　"&amp;D156,"")</f>
        <v/>
      </c>
      <c r="S156" s="411"/>
      <c r="T156" s="423" t="str">
        <f>IF(M156="","",J156&amp;M156&amp;N156&amp;J157&amp;M157)</f>
        <v/>
      </c>
      <c r="U156" s="211"/>
    </row>
    <row r="157" spans="1:21" ht="11.25" customHeight="1">
      <c r="A157" s="213" t="s">
        <v>560</v>
      </c>
      <c r="B157" s="417" t="s">
        <v>664</v>
      </c>
      <c r="C157" s="417"/>
      <c r="D157" s="417"/>
      <c r="E157" s="417"/>
      <c r="F157" s="417"/>
      <c r="G157" s="417"/>
      <c r="H157" s="417"/>
      <c r="I157" s="417"/>
      <c r="J157" s="417"/>
      <c r="K157" s="211"/>
      <c r="L157" s="211"/>
      <c r="M157" s="211"/>
      <c r="N157" s="211"/>
      <c r="P157" s="422"/>
      <c r="Q157" s="205"/>
      <c r="R157" s="206"/>
      <c r="S157" s="411"/>
      <c r="T157" s="423"/>
      <c r="U157" s="211"/>
    </row>
    <row r="158" spans="1:21" ht="21" customHeight="1">
      <c r="A158" s="213" t="s">
        <v>561</v>
      </c>
      <c r="B158" s="417" t="s">
        <v>665</v>
      </c>
      <c r="C158" s="417"/>
      <c r="D158" s="417"/>
      <c r="E158" s="417"/>
      <c r="F158" s="417"/>
      <c r="G158" s="417"/>
      <c r="H158" s="417"/>
      <c r="I158" s="417"/>
      <c r="J158" s="417"/>
      <c r="K158" s="211"/>
      <c r="L158" s="211"/>
      <c r="M158" s="211"/>
      <c r="N158" s="211"/>
      <c r="P158" s="422"/>
      <c r="Q158" s="205"/>
      <c r="R158" s="206" t="str">
        <f>IF(H158="☑",A158&amp;"　"&amp;D158,"")</f>
        <v/>
      </c>
      <c r="S158" s="411"/>
      <c r="T158" s="423" t="str">
        <f>IF(M158="","",J158&amp;M158&amp;N158&amp;J159&amp;M159)</f>
        <v/>
      </c>
      <c r="U158" s="211"/>
    </row>
    <row r="159" spans="1:21" ht="11.25" customHeight="1">
      <c r="A159" s="213" t="s">
        <v>562</v>
      </c>
      <c r="B159" s="417" t="s">
        <v>563</v>
      </c>
      <c r="C159" s="417"/>
      <c r="D159" s="417"/>
      <c r="E159" s="417"/>
      <c r="F159" s="417"/>
      <c r="G159" s="417"/>
      <c r="H159" s="417"/>
      <c r="I159" s="417"/>
      <c r="J159" s="417"/>
      <c r="K159" s="211"/>
      <c r="L159" s="211"/>
      <c r="M159" s="211"/>
      <c r="N159" s="211"/>
      <c r="P159" s="422"/>
      <c r="Q159" s="205"/>
      <c r="R159" s="206"/>
      <c r="S159" s="411"/>
      <c r="T159" s="423"/>
      <c r="U159" s="211"/>
    </row>
    <row r="160" spans="1:21" ht="21" customHeight="1">
      <c r="A160" s="213" t="s">
        <v>564</v>
      </c>
      <c r="B160" s="417" t="s">
        <v>565</v>
      </c>
      <c r="C160" s="417"/>
      <c r="D160" s="417"/>
      <c r="E160" s="417"/>
      <c r="F160" s="417"/>
      <c r="G160" s="417"/>
      <c r="H160" s="417"/>
      <c r="I160" s="417"/>
      <c r="J160" s="417"/>
      <c r="K160" s="211"/>
      <c r="L160" s="211"/>
      <c r="M160" s="211"/>
      <c r="N160" s="211"/>
    </row>
    <row r="161" spans="1:14" ht="21" customHeight="1">
      <c r="A161" s="213" t="s">
        <v>566</v>
      </c>
      <c r="B161" s="417" t="s">
        <v>666</v>
      </c>
      <c r="C161" s="417"/>
      <c r="D161" s="417"/>
      <c r="E161" s="417"/>
      <c r="F161" s="417"/>
      <c r="G161" s="417"/>
      <c r="H161" s="417"/>
      <c r="I161" s="417"/>
      <c r="J161" s="417"/>
      <c r="K161" s="211"/>
      <c r="L161" s="211"/>
      <c r="M161" s="211"/>
      <c r="N161" s="211"/>
    </row>
    <row r="162" spans="1:14">
      <c r="A162" s="213" t="s">
        <v>567</v>
      </c>
      <c r="B162" s="417" t="s">
        <v>568</v>
      </c>
      <c r="C162" s="417"/>
      <c r="D162" s="417"/>
      <c r="E162" s="417"/>
      <c r="F162" s="417"/>
      <c r="G162" s="417"/>
      <c r="H162" s="417"/>
      <c r="I162" s="417"/>
      <c r="J162" s="417"/>
      <c r="K162" s="211"/>
      <c r="L162" s="211"/>
      <c r="M162" s="211"/>
      <c r="N162" s="211"/>
    </row>
    <row r="163" spans="1:14" ht="21" customHeight="1">
      <c r="A163" s="213" t="s">
        <v>569</v>
      </c>
      <c r="B163" s="417" t="s">
        <v>667</v>
      </c>
      <c r="C163" s="417"/>
      <c r="D163" s="417"/>
      <c r="E163" s="417"/>
      <c r="F163" s="417"/>
      <c r="G163" s="417"/>
      <c r="H163" s="417"/>
      <c r="I163" s="417"/>
      <c r="J163" s="417"/>
      <c r="K163" s="211"/>
      <c r="L163" s="211"/>
      <c r="M163" s="211"/>
      <c r="N163" s="211"/>
    </row>
    <row r="164" spans="1:14">
      <c r="A164" s="213" t="s">
        <v>570</v>
      </c>
      <c r="B164" s="417" t="s">
        <v>571</v>
      </c>
      <c r="C164" s="417"/>
      <c r="D164" s="417"/>
      <c r="E164" s="417"/>
      <c r="F164" s="417"/>
      <c r="G164" s="417"/>
      <c r="H164" s="417"/>
      <c r="I164" s="417"/>
      <c r="J164" s="417"/>
      <c r="K164" s="211"/>
      <c r="L164" s="211"/>
      <c r="M164" s="211"/>
      <c r="N164" s="211"/>
    </row>
    <row r="165" spans="1:14" ht="33" customHeight="1">
      <c r="A165" s="213" t="s">
        <v>572</v>
      </c>
      <c r="B165" s="417" t="s">
        <v>668</v>
      </c>
      <c r="C165" s="417"/>
      <c r="D165" s="417"/>
      <c r="E165" s="417"/>
      <c r="F165" s="417"/>
      <c r="G165" s="417"/>
      <c r="H165" s="417"/>
      <c r="I165" s="417"/>
      <c r="J165" s="417"/>
      <c r="K165" s="211"/>
      <c r="L165" s="211"/>
      <c r="M165" s="211"/>
      <c r="N165" s="211"/>
    </row>
    <row r="166" spans="1:14" ht="43.5" customHeight="1">
      <c r="A166" s="213" t="s">
        <v>573</v>
      </c>
      <c r="B166" s="417" t="s">
        <v>574</v>
      </c>
      <c r="C166" s="417"/>
      <c r="D166" s="417"/>
      <c r="E166" s="417"/>
      <c r="F166" s="417"/>
      <c r="G166" s="417"/>
      <c r="H166" s="417"/>
      <c r="I166" s="417"/>
      <c r="J166" s="417"/>
      <c r="K166" s="211"/>
      <c r="L166" s="211"/>
      <c r="M166" s="211"/>
      <c r="N166" s="211"/>
    </row>
    <row r="167" spans="1:14" ht="22.5" customHeight="1">
      <c r="A167" s="213" t="s">
        <v>575</v>
      </c>
      <c r="B167" s="417" t="s">
        <v>669</v>
      </c>
      <c r="C167" s="417"/>
      <c r="D167" s="417"/>
      <c r="E167" s="417"/>
      <c r="F167" s="417"/>
      <c r="G167" s="417"/>
      <c r="H167" s="417"/>
      <c r="I167" s="417"/>
      <c r="J167" s="417"/>
      <c r="K167" s="211"/>
      <c r="L167" s="211"/>
    </row>
  </sheetData>
  <sheetProtection algorithmName="SHA-512" hashValue="P9Y763OpAs5sxXXVR3S/I1lJzcsJzQpva84xvdfG0nDQn3qxfgbjRdVr1JlC/MQK5cdoxOquhxIS+BykHDq+6A==" saltValue="upS+KOQpNeWvUYlcNsbEZA==" spinCount="100000" sheet="1" selectLockedCells="1"/>
  <mergeCells count="348">
    <mergeCell ref="B153:J153"/>
    <mergeCell ref="B154:J154"/>
    <mergeCell ref="B155:J155"/>
    <mergeCell ref="B156:J156"/>
    <mergeCell ref="B163:J163"/>
    <mergeCell ref="B164:J164"/>
    <mergeCell ref="B165:J165"/>
    <mergeCell ref="B166:J166"/>
    <mergeCell ref="B167:J167"/>
    <mergeCell ref="B157:J157"/>
    <mergeCell ref="B158:J158"/>
    <mergeCell ref="B159:J159"/>
    <mergeCell ref="B160:J160"/>
    <mergeCell ref="B161:J161"/>
    <mergeCell ref="B162:J162"/>
    <mergeCell ref="B137:E137"/>
    <mergeCell ref="A138:C138"/>
    <mergeCell ref="B139:C139"/>
    <mergeCell ref="E139:H139"/>
    <mergeCell ref="J139:N139"/>
    <mergeCell ref="D133:E133"/>
    <mergeCell ref="B134:N134"/>
    <mergeCell ref="B135:E135"/>
    <mergeCell ref="B136:E136"/>
    <mergeCell ref="I135:N135"/>
    <mergeCell ref="I136:N136"/>
    <mergeCell ref="I137:N137"/>
    <mergeCell ref="I122:N122"/>
    <mergeCell ref="I123:N123"/>
    <mergeCell ref="I124:N124"/>
    <mergeCell ref="D123:E123"/>
    <mergeCell ref="D124:E124"/>
    <mergeCell ref="B125:B133"/>
    <mergeCell ref="C125:C132"/>
    <mergeCell ref="D125:E125"/>
    <mergeCell ref="D126:E126"/>
    <mergeCell ref="I125:N125"/>
    <mergeCell ref="I126:N126"/>
    <mergeCell ref="I127:N127"/>
    <mergeCell ref="I128:N128"/>
    <mergeCell ref="I129:N129"/>
    <mergeCell ref="I130:N130"/>
    <mergeCell ref="I131:N131"/>
    <mergeCell ref="I132:N132"/>
    <mergeCell ref="I133:N133"/>
    <mergeCell ref="D130:E130"/>
    <mergeCell ref="D131:E131"/>
    <mergeCell ref="D132:E132"/>
    <mergeCell ref="D127:E127"/>
    <mergeCell ref="D128:E128"/>
    <mergeCell ref="D129:E129"/>
    <mergeCell ref="D112:E112"/>
    <mergeCell ref="D113:E113"/>
    <mergeCell ref="D114:E114"/>
    <mergeCell ref="D118:E118"/>
    <mergeCell ref="D119:E119"/>
    <mergeCell ref="C120:C124"/>
    <mergeCell ref="D120:E120"/>
    <mergeCell ref="D121:E121"/>
    <mergeCell ref="D122:E122"/>
    <mergeCell ref="B107:N107"/>
    <mergeCell ref="B108:B124"/>
    <mergeCell ref="C108:C119"/>
    <mergeCell ref="D108:E108"/>
    <mergeCell ref="D109:E109"/>
    <mergeCell ref="D110:E110"/>
    <mergeCell ref="D111:E111"/>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D115:E115"/>
    <mergeCell ref="D116:E116"/>
    <mergeCell ref="D117:E117"/>
    <mergeCell ref="I95:N95"/>
    <mergeCell ref="I96:N96"/>
    <mergeCell ref="I97:N97"/>
    <mergeCell ref="I98:N98"/>
    <mergeCell ref="C104:E104"/>
    <mergeCell ref="C105:E105"/>
    <mergeCell ref="C106:E106"/>
    <mergeCell ref="D99:E99"/>
    <mergeCell ref="B100:N100"/>
    <mergeCell ref="B101:B106"/>
    <mergeCell ref="C101:E101"/>
    <mergeCell ref="C102:E102"/>
    <mergeCell ref="C103:E103"/>
    <mergeCell ref="I99:N99"/>
    <mergeCell ref="I101:N101"/>
    <mergeCell ref="I102:N102"/>
    <mergeCell ref="I103:N103"/>
    <mergeCell ref="I104:N104"/>
    <mergeCell ref="I105:N105"/>
    <mergeCell ref="I106:N106"/>
    <mergeCell ref="I84:N84"/>
    <mergeCell ref="I85:N85"/>
    <mergeCell ref="I86:N86"/>
    <mergeCell ref="I87:N87"/>
    <mergeCell ref="I88:N88"/>
    <mergeCell ref="I89:N89"/>
    <mergeCell ref="I90:N90"/>
    <mergeCell ref="D91:E91"/>
    <mergeCell ref="C92:C94"/>
    <mergeCell ref="D92:E92"/>
    <mergeCell ref="D93:E93"/>
    <mergeCell ref="D94:E94"/>
    <mergeCell ref="I91:N91"/>
    <mergeCell ref="I92:N92"/>
    <mergeCell ref="I93:N93"/>
    <mergeCell ref="I94:N94"/>
    <mergeCell ref="I70:N70"/>
    <mergeCell ref="I71:N71"/>
    <mergeCell ref="I72:N72"/>
    <mergeCell ref="I73:N73"/>
    <mergeCell ref="I74:N74"/>
    <mergeCell ref="I75:N75"/>
    <mergeCell ref="I76:N76"/>
    <mergeCell ref="D81:E81"/>
    <mergeCell ref="C82:C83"/>
    <mergeCell ref="D82:E82"/>
    <mergeCell ref="D83:E83"/>
    <mergeCell ref="C77:C78"/>
    <mergeCell ref="D77:E77"/>
    <mergeCell ref="D78:E78"/>
    <mergeCell ref="C79:C81"/>
    <mergeCell ref="D79:E79"/>
    <mergeCell ref="D80:E80"/>
    <mergeCell ref="I77:N77"/>
    <mergeCell ref="I78:N78"/>
    <mergeCell ref="I79:N79"/>
    <mergeCell ref="I80:N80"/>
    <mergeCell ref="I81:N81"/>
    <mergeCell ref="I82:N82"/>
    <mergeCell ref="I83:N83"/>
    <mergeCell ref="D74:E74"/>
    <mergeCell ref="D75:E75"/>
    <mergeCell ref="D76:E76"/>
    <mergeCell ref="B70:B99"/>
    <mergeCell ref="C70:C72"/>
    <mergeCell ref="D70:E70"/>
    <mergeCell ref="D71:E71"/>
    <mergeCell ref="D72:E72"/>
    <mergeCell ref="C73:C76"/>
    <mergeCell ref="D73:E73"/>
    <mergeCell ref="C88:C90"/>
    <mergeCell ref="D88:E88"/>
    <mergeCell ref="D89:E89"/>
    <mergeCell ref="D90:E90"/>
    <mergeCell ref="C84:C87"/>
    <mergeCell ref="D84:E84"/>
    <mergeCell ref="D85:E85"/>
    <mergeCell ref="D86:E86"/>
    <mergeCell ref="D87:E87"/>
    <mergeCell ref="D95:E95"/>
    <mergeCell ref="C96:C98"/>
    <mergeCell ref="D96:E96"/>
    <mergeCell ref="D97:E97"/>
    <mergeCell ref="D98:E98"/>
    <mergeCell ref="B67:N67"/>
    <mergeCell ref="B68:C69"/>
    <mergeCell ref="D68:E68"/>
    <mergeCell ref="D69:E69"/>
    <mergeCell ref="C64:C66"/>
    <mergeCell ref="D64:E64"/>
    <mergeCell ref="D65:E65"/>
    <mergeCell ref="D66:E66"/>
    <mergeCell ref="I66:N66"/>
    <mergeCell ref="I68:N68"/>
    <mergeCell ref="I69:N69"/>
    <mergeCell ref="I64:N64"/>
    <mergeCell ref="I65:N65"/>
    <mergeCell ref="I59:N59"/>
    <mergeCell ref="I60:N60"/>
    <mergeCell ref="I61:N61"/>
    <mergeCell ref="I62:N62"/>
    <mergeCell ref="I63:N63"/>
    <mergeCell ref="D51:E51"/>
    <mergeCell ref="D52:E52"/>
    <mergeCell ref="D47:E47"/>
    <mergeCell ref="D48:E48"/>
    <mergeCell ref="D49:E49"/>
    <mergeCell ref="D53:E53"/>
    <mergeCell ref="D54:E54"/>
    <mergeCell ref="D55:E55"/>
    <mergeCell ref="D56:E56"/>
    <mergeCell ref="C39:C44"/>
    <mergeCell ref="D39:E39"/>
    <mergeCell ref="D40:E40"/>
    <mergeCell ref="D41:E41"/>
    <mergeCell ref="D42:E42"/>
    <mergeCell ref="D43:E43"/>
    <mergeCell ref="D44:E44"/>
    <mergeCell ref="B45:B66"/>
    <mergeCell ref="C45:C49"/>
    <mergeCell ref="D45:E45"/>
    <mergeCell ref="D46:E46"/>
    <mergeCell ref="D61:E61"/>
    <mergeCell ref="D62:E62"/>
    <mergeCell ref="D63:E63"/>
    <mergeCell ref="C57:C58"/>
    <mergeCell ref="D57:E57"/>
    <mergeCell ref="D58:E58"/>
    <mergeCell ref="C59:C63"/>
    <mergeCell ref="D59:E59"/>
    <mergeCell ref="D60:E60"/>
    <mergeCell ref="C50:C52"/>
    <mergeCell ref="D50:E50"/>
    <mergeCell ref="C53:C56"/>
    <mergeCell ref="D22:E22"/>
    <mergeCell ref="D23:E23"/>
    <mergeCell ref="D24:E24"/>
    <mergeCell ref="D25:E25"/>
    <mergeCell ref="C34:C38"/>
    <mergeCell ref="D34:E34"/>
    <mergeCell ref="D35:E35"/>
    <mergeCell ref="D36:E36"/>
    <mergeCell ref="D37:E37"/>
    <mergeCell ref="C29:C33"/>
    <mergeCell ref="D29:E29"/>
    <mergeCell ref="D30:E30"/>
    <mergeCell ref="D31:E31"/>
    <mergeCell ref="D32:E32"/>
    <mergeCell ref="D33:E33"/>
    <mergeCell ref="D38:E38"/>
    <mergeCell ref="C24:C28"/>
    <mergeCell ref="D8:G8"/>
    <mergeCell ref="H8:N8"/>
    <mergeCell ref="A10:A12"/>
    <mergeCell ref="B10:E12"/>
    <mergeCell ref="F10:H10"/>
    <mergeCell ref="F11:F12"/>
    <mergeCell ref="A2:N2"/>
    <mergeCell ref="A3:N3"/>
    <mergeCell ref="A5:B8"/>
    <mergeCell ref="D5:G5"/>
    <mergeCell ref="H5:N5"/>
    <mergeCell ref="D6:G6"/>
    <mergeCell ref="H6:N6"/>
    <mergeCell ref="C7:C8"/>
    <mergeCell ref="D7:G7"/>
    <mergeCell ref="H7:N7"/>
    <mergeCell ref="I10:N12"/>
    <mergeCell ref="I14:N14"/>
    <mergeCell ref="I15:N15"/>
    <mergeCell ref="I16:N16"/>
    <mergeCell ref="I17:N17"/>
    <mergeCell ref="I18:N18"/>
    <mergeCell ref="I42:N42"/>
    <mergeCell ref="I43:N43"/>
    <mergeCell ref="I44:N44"/>
    <mergeCell ref="B13:N13"/>
    <mergeCell ref="B14:B23"/>
    <mergeCell ref="C14:C18"/>
    <mergeCell ref="D14:E14"/>
    <mergeCell ref="D15:E15"/>
    <mergeCell ref="D16:E16"/>
    <mergeCell ref="D17:E17"/>
    <mergeCell ref="D18:E18"/>
    <mergeCell ref="C19:C23"/>
    <mergeCell ref="D19:E19"/>
    <mergeCell ref="D20:E20"/>
    <mergeCell ref="D21:E21"/>
    <mergeCell ref="D26:E26"/>
    <mergeCell ref="D27:E27"/>
    <mergeCell ref="D28:E28"/>
    <mergeCell ref="I37:N37"/>
    <mergeCell ref="P156:P157"/>
    <mergeCell ref="T156:T157"/>
    <mergeCell ref="P158:P159"/>
    <mergeCell ref="T158:T159"/>
    <mergeCell ref="I45:N45"/>
    <mergeCell ref="I46:N46"/>
    <mergeCell ref="I47:N47"/>
    <mergeCell ref="I48:N48"/>
    <mergeCell ref="I49:N49"/>
    <mergeCell ref="I50:N50"/>
    <mergeCell ref="I51:N51"/>
    <mergeCell ref="I52:N52"/>
    <mergeCell ref="I53:N53"/>
    <mergeCell ref="T150:T151"/>
    <mergeCell ref="P152:P153"/>
    <mergeCell ref="T152:T153"/>
    <mergeCell ref="P154:P155"/>
    <mergeCell ref="T154:T155"/>
    <mergeCell ref="Q140:Q149"/>
    <mergeCell ref="I54:N54"/>
    <mergeCell ref="I55:N55"/>
    <mergeCell ref="I56:N56"/>
    <mergeCell ref="I57:N57"/>
    <mergeCell ref="I58:N58"/>
    <mergeCell ref="A151:J151"/>
    <mergeCell ref="B152:J152"/>
    <mergeCell ref="I19:N19"/>
    <mergeCell ref="I20:N20"/>
    <mergeCell ref="I21:N21"/>
    <mergeCell ref="I22:N22"/>
    <mergeCell ref="I23:N23"/>
    <mergeCell ref="I24:N24"/>
    <mergeCell ref="I25:N25"/>
    <mergeCell ref="I26:N26"/>
    <mergeCell ref="I27:N27"/>
    <mergeCell ref="I28:N28"/>
    <mergeCell ref="I29:N29"/>
    <mergeCell ref="I30:N30"/>
    <mergeCell ref="I31:N31"/>
    <mergeCell ref="I32:N32"/>
    <mergeCell ref="I33:N33"/>
    <mergeCell ref="I34:N34"/>
    <mergeCell ref="I35:N35"/>
    <mergeCell ref="I36:N36"/>
    <mergeCell ref="I38:N38"/>
    <mergeCell ref="I39:N39"/>
    <mergeCell ref="I40:N40"/>
    <mergeCell ref="I41:N41"/>
    <mergeCell ref="B24:B33"/>
    <mergeCell ref="B34:B44"/>
    <mergeCell ref="U140:U149"/>
    <mergeCell ref="B141:C141"/>
    <mergeCell ref="E141:H141"/>
    <mergeCell ref="B142:C142"/>
    <mergeCell ref="E142:H142"/>
    <mergeCell ref="B143:C143"/>
    <mergeCell ref="E143:H143"/>
    <mergeCell ref="B144:C144"/>
    <mergeCell ref="E144:H144"/>
    <mergeCell ref="B145:C145"/>
    <mergeCell ref="E145:H145"/>
    <mergeCell ref="B146:C146"/>
    <mergeCell ref="E146:H146"/>
    <mergeCell ref="B147:C147"/>
    <mergeCell ref="E147:H147"/>
    <mergeCell ref="B148:C148"/>
    <mergeCell ref="E148:H148"/>
    <mergeCell ref="B140:C140"/>
    <mergeCell ref="E140:H140"/>
    <mergeCell ref="S140:S159"/>
    <mergeCell ref="B149:C149"/>
    <mergeCell ref="E149:H149"/>
  </mergeCells>
  <phoneticPr fontId="1"/>
  <conditionalFormatting sqref="B24:B44">
    <cfRule type="cellIs" dxfId="12" priority="1" operator="between">
      <formula>1</formula>
      <formula>1</formula>
    </cfRule>
  </conditionalFormatting>
  <conditionalFormatting sqref="D14:E14">
    <cfRule type="expression" dxfId="11" priority="5" stopIfTrue="1">
      <formula>P14="☑"</formula>
    </cfRule>
  </conditionalFormatting>
  <conditionalFormatting sqref="Q140">
    <cfRule type="cellIs" dxfId="10" priority="4" operator="between">
      <formula>1</formula>
      <formula>1</formula>
    </cfRule>
  </conditionalFormatting>
  <conditionalFormatting sqref="Q9:U136">
    <cfRule type="cellIs" dxfId="9" priority="7" operator="between">
      <formula>1</formula>
      <formula>1</formula>
    </cfRule>
  </conditionalFormatting>
  <conditionalFormatting sqref="S140:U140 T141:T150 T152 T154 T156 T158">
    <cfRule type="cellIs" dxfId="8" priority="2" operator="between">
      <formula>1</formula>
      <formula>1</formula>
    </cfRule>
  </conditionalFormatting>
  <dataValidations count="4">
    <dataValidation type="list" allowBlank="1" showInputMessage="1" showErrorMessage="1" sqref="F14:F66 F68:F99 F101:F106 F108:F133" xr:uid="{95137C5C-D2BF-4D78-816B-287A9585D6A4}">
      <formula1>判定</formula1>
    </dataValidation>
    <dataValidation type="list" allowBlank="1" showInputMessage="1" showErrorMessage="1" sqref="I99 I66 I106 G14:H66 G68:H99 G101:H106 G108:H133 I133" xr:uid="{7D0CB77D-7C69-425B-8885-68EFE21DC4D0}">
      <formula1>判定２</formula1>
    </dataValidation>
    <dataValidation type="list" allowBlank="1" showInputMessage="1" showErrorMessage="1" sqref="A140:A149" xr:uid="{6606620B-2F31-46E4-B31A-9191B97F6103}">
      <formula1>指摘番号排</formula1>
    </dataValidation>
    <dataValidation type="list" allowBlank="1" showInputMessage="1" showErrorMessage="1" sqref="P14 I140:I149" xr:uid="{ED540E26-E0DA-40F7-A063-140942C036FC}">
      <formula1>ﾁｪｯｸﾎﾞｯｸｽ</formula1>
    </dataValidation>
  </dataValidations>
  <printOptions horizontalCentered="1"/>
  <pageMargins left="0.59055118110236227" right="0.59055118110236227" top="0.59055118110236227" bottom="0.39370078740157483" header="0.51181102362204722" footer="0.51181102362204722"/>
  <pageSetup paperSize="9" scale="73" orientation="portrait" r:id="rId1"/>
  <headerFooter alignWithMargins="0"/>
  <rowBreaks count="2" manualBreakCount="2">
    <brk id="83" max="16383" man="1"/>
    <brk id="106" max="10"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EE4A-311B-4CC0-9C0E-15096ABB30A3}">
  <sheetPr>
    <tabColor rgb="FFFFFF00"/>
  </sheetPr>
  <dimension ref="A1:W90"/>
  <sheetViews>
    <sheetView view="pageBreakPreview" zoomScale="55" zoomScaleNormal="120" zoomScaleSheetLayoutView="55" workbookViewId="0">
      <selection activeCell="H26" sqref="H26"/>
    </sheetView>
  </sheetViews>
  <sheetFormatPr defaultColWidth="9.90625" defaultRowHeight="13" outlineLevelCol="1"/>
  <cols>
    <col min="1" max="1" width="6.90625" style="173" customWidth="1"/>
    <col min="2" max="2" width="9.36328125" style="173" customWidth="1"/>
    <col min="3" max="3" width="15.36328125" style="173" customWidth="1"/>
    <col min="4" max="4" width="33.36328125" style="173" customWidth="1"/>
    <col min="5" max="5" width="17.453125" style="173" customWidth="1"/>
    <col min="6" max="7" width="6.6328125" style="173" customWidth="1"/>
    <col min="8" max="8" width="7.08984375" style="173" customWidth="1"/>
    <col min="9" max="9" width="5.26953125" style="173" customWidth="1"/>
    <col min="10" max="10" width="3.6328125" style="173" customWidth="1"/>
    <col min="11" max="11" width="2.08984375" style="173" customWidth="1"/>
    <col min="12" max="14" width="2.453125" style="173" customWidth="1"/>
    <col min="15" max="15" width="9.90625" style="173"/>
    <col min="16" max="16" width="19.08984375" style="173" hidden="1" customWidth="1" outlineLevel="1"/>
    <col min="17" max="17" width="29.7265625" style="173" hidden="1" customWidth="1" outlineLevel="1"/>
    <col min="18" max="18" width="18.26953125" style="173" hidden="1" customWidth="1" outlineLevel="1"/>
    <col min="19" max="19" width="27.90625" style="173" hidden="1" customWidth="1" outlineLevel="1"/>
    <col min="20" max="20" width="13.36328125" style="173" hidden="1" customWidth="1" outlineLevel="1"/>
    <col min="21" max="22" width="9.90625" style="173" hidden="1" customWidth="1" outlineLevel="1"/>
    <col min="23" max="23" width="9.90625" style="173" collapsed="1"/>
    <col min="24" max="16384" width="9.90625" style="173"/>
  </cols>
  <sheetData>
    <row r="1" spans="1:20" s="170" customFormat="1" ht="12">
      <c r="A1" s="169" t="s">
        <v>576</v>
      </c>
      <c r="H1" s="171"/>
      <c r="I1" s="171"/>
      <c r="J1" s="171"/>
      <c r="K1" s="171"/>
      <c r="L1" s="171"/>
      <c r="M1" s="171"/>
      <c r="N1" s="171"/>
    </row>
    <row r="2" spans="1:20" s="170" customFormat="1">
      <c r="A2" s="457" t="s">
        <v>377</v>
      </c>
      <c r="B2" s="537"/>
      <c r="C2" s="537"/>
      <c r="D2" s="537"/>
      <c r="E2" s="537"/>
      <c r="F2" s="537"/>
      <c r="G2" s="537"/>
      <c r="H2" s="537"/>
      <c r="I2" s="537"/>
      <c r="J2" s="537"/>
      <c r="K2" s="537"/>
      <c r="L2" s="537"/>
      <c r="M2" s="537"/>
      <c r="N2" s="537"/>
    </row>
    <row r="3" spans="1:20" s="170" customFormat="1" ht="12">
      <c r="A3" s="458" t="s">
        <v>577</v>
      </c>
      <c r="B3" s="538"/>
      <c r="C3" s="538"/>
      <c r="D3" s="538"/>
      <c r="E3" s="538"/>
      <c r="F3" s="538"/>
      <c r="G3" s="538"/>
      <c r="H3" s="538"/>
      <c r="I3" s="538"/>
      <c r="J3" s="538"/>
      <c r="K3" s="538"/>
      <c r="L3" s="538"/>
      <c r="M3" s="538"/>
      <c r="N3" s="538"/>
    </row>
    <row r="4" spans="1:20" ht="12" customHeight="1" thickBot="1">
      <c r="A4" s="224"/>
      <c r="B4" s="225"/>
      <c r="C4" s="225"/>
      <c r="D4" s="225"/>
      <c r="E4" s="225"/>
      <c r="F4" s="225"/>
      <c r="G4" s="225"/>
      <c r="H4" s="225"/>
      <c r="I4" s="225"/>
      <c r="J4" s="225"/>
      <c r="K4" s="225"/>
      <c r="L4" s="225"/>
      <c r="M4" s="225"/>
      <c r="N4" s="225"/>
    </row>
    <row r="5" spans="1:20" s="176" customFormat="1" ht="11.25" customHeight="1">
      <c r="A5" s="459" t="s">
        <v>379</v>
      </c>
      <c r="B5" s="460"/>
      <c r="C5" s="174"/>
      <c r="D5" s="465" t="s">
        <v>380</v>
      </c>
      <c r="E5" s="466"/>
      <c r="F5" s="466"/>
      <c r="G5" s="467"/>
      <c r="H5" s="452" t="s">
        <v>381</v>
      </c>
      <c r="I5" s="453"/>
      <c r="J5" s="453"/>
      <c r="K5" s="453"/>
      <c r="L5" s="453"/>
      <c r="M5" s="453"/>
      <c r="N5" s="539"/>
    </row>
    <row r="6" spans="1:20" s="176" customFormat="1" ht="11.25" customHeight="1">
      <c r="A6" s="461"/>
      <c r="B6" s="462"/>
      <c r="C6" s="175" t="s">
        <v>337</v>
      </c>
      <c r="D6" s="469"/>
      <c r="E6" s="470"/>
      <c r="F6" s="470"/>
      <c r="G6" s="471"/>
      <c r="H6" s="540"/>
      <c r="I6" s="541"/>
      <c r="J6" s="541"/>
      <c r="K6" s="541"/>
      <c r="L6" s="541"/>
      <c r="M6" s="541"/>
      <c r="N6" s="542"/>
    </row>
    <row r="7" spans="1:20" s="176" customFormat="1" ht="11.25" customHeight="1">
      <c r="A7" s="461"/>
      <c r="B7" s="462"/>
      <c r="C7" s="475" t="s">
        <v>338</v>
      </c>
      <c r="D7" s="469"/>
      <c r="E7" s="470"/>
      <c r="F7" s="470"/>
      <c r="G7" s="471"/>
      <c r="H7" s="540"/>
      <c r="I7" s="541"/>
      <c r="J7" s="541"/>
      <c r="K7" s="541"/>
      <c r="L7" s="541"/>
      <c r="M7" s="541"/>
      <c r="N7" s="542"/>
    </row>
    <row r="8" spans="1:20" s="176" customFormat="1" ht="11.25" customHeight="1" thickBot="1">
      <c r="A8" s="463"/>
      <c r="B8" s="464"/>
      <c r="C8" s="476"/>
      <c r="D8" s="434"/>
      <c r="E8" s="435"/>
      <c r="F8" s="435"/>
      <c r="G8" s="436"/>
      <c r="H8" s="534"/>
      <c r="I8" s="535"/>
      <c r="J8" s="535"/>
      <c r="K8" s="535"/>
      <c r="L8" s="535"/>
      <c r="M8" s="535"/>
      <c r="N8" s="536"/>
    </row>
    <row r="9" spans="1:20" ht="13.5" thickBot="1">
      <c r="A9" s="170"/>
      <c r="R9" s="176"/>
      <c r="T9" s="176"/>
    </row>
    <row r="10" spans="1:20" s="176" customFormat="1" ht="12" customHeight="1">
      <c r="A10" s="440" t="s">
        <v>382</v>
      </c>
      <c r="B10" s="443" t="s">
        <v>383</v>
      </c>
      <c r="C10" s="444"/>
      <c r="D10" s="444"/>
      <c r="E10" s="445"/>
      <c r="F10" s="452" t="s">
        <v>384</v>
      </c>
      <c r="G10" s="453"/>
      <c r="H10" s="454"/>
      <c r="I10" s="443" t="s">
        <v>385</v>
      </c>
      <c r="J10" s="444"/>
      <c r="K10" s="444"/>
      <c r="L10" s="444"/>
      <c r="M10" s="444"/>
      <c r="N10" s="477"/>
    </row>
    <row r="11" spans="1:20" s="176" customFormat="1" ht="12" customHeight="1">
      <c r="A11" s="441"/>
      <c r="B11" s="446"/>
      <c r="C11" s="447"/>
      <c r="D11" s="447"/>
      <c r="E11" s="448"/>
      <c r="F11" s="455" t="s">
        <v>386</v>
      </c>
      <c r="G11" s="177" t="s">
        <v>387</v>
      </c>
      <c r="H11" s="178"/>
      <c r="I11" s="446"/>
      <c r="J11" s="447"/>
      <c r="K11" s="447"/>
      <c r="L11" s="447"/>
      <c r="M11" s="447"/>
      <c r="N11" s="478"/>
    </row>
    <row r="12" spans="1:20" s="176" customFormat="1" ht="21" customHeight="1" thickBot="1">
      <c r="A12" s="442"/>
      <c r="B12" s="449"/>
      <c r="C12" s="450"/>
      <c r="D12" s="450"/>
      <c r="E12" s="451"/>
      <c r="F12" s="456"/>
      <c r="G12" s="179"/>
      <c r="H12" s="180" t="s">
        <v>388</v>
      </c>
      <c r="I12" s="479"/>
      <c r="J12" s="480"/>
      <c r="K12" s="480"/>
      <c r="L12" s="480"/>
      <c r="M12" s="480"/>
      <c r="N12" s="481"/>
    </row>
    <row r="13" spans="1:20" s="176" customFormat="1" ht="11.25" customHeight="1">
      <c r="A13" s="226">
        <v>1</v>
      </c>
      <c r="B13" s="546" t="s">
        <v>578</v>
      </c>
      <c r="C13" s="547"/>
      <c r="D13" s="547"/>
      <c r="E13" s="547"/>
      <c r="F13" s="547"/>
      <c r="G13" s="547"/>
      <c r="H13" s="547"/>
      <c r="I13" s="547"/>
      <c r="J13" s="547"/>
      <c r="K13" s="547"/>
      <c r="L13" s="547"/>
      <c r="M13" s="547"/>
      <c r="N13" s="548"/>
    </row>
    <row r="14" spans="1:20" s="176" customFormat="1" ht="11.25" customHeight="1">
      <c r="A14" s="184" t="s">
        <v>390</v>
      </c>
      <c r="B14" s="429" t="s">
        <v>579</v>
      </c>
      <c r="C14" s="432" t="s">
        <v>580</v>
      </c>
      <c r="D14" s="506"/>
      <c r="E14" s="507"/>
      <c r="F14" s="69"/>
      <c r="G14" s="69"/>
      <c r="H14" s="69"/>
      <c r="I14" s="419"/>
      <c r="J14" s="420"/>
      <c r="K14" s="420"/>
      <c r="L14" s="420"/>
      <c r="M14" s="420"/>
      <c r="N14" s="421"/>
    </row>
    <row r="15" spans="1:20" s="176" customFormat="1" ht="11.25" customHeight="1" thickBot="1">
      <c r="A15" s="227" t="s">
        <v>394</v>
      </c>
      <c r="B15" s="429"/>
      <c r="C15" s="432" t="s">
        <v>581</v>
      </c>
      <c r="D15" s="506"/>
      <c r="E15" s="507"/>
      <c r="F15" s="69"/>
      <c r="G15" s="69"/>
      <c r="H15" s="69"/>
      <c r="I15" s="496"/>
      <c r="J15" s="497"/>
      <c r="K15" s="497"/>
      <c r="L15" s="497"/>
      <c r="M15" s="497"/>
      <c r="N15" s="498"/>
    </row>
    <row r="16" spans="1:20" s="176" customFormat="1" ht="11.25" customHeight="1">
      <c r="A16" s="226">
        <v>2</v>
      </c>
      <c r="B16" s="551" t="s">
        <v>67</v>
      </c>
      <c r="C16" s="552"/>
      <c r="D16" s="552"/>
      <c r="E16" s="552"/>
      <c r="F16" s="552"/>
      <c r="G16" s="552"/>
      <c r="H16" s="552"/>
      <c r="I16" s="552"/>
      <c r="J16" s="552"/>
      <c r="K16" s="552"/>
      <c r="L16" s="552"/>
      <c r="M16" s="552"/>
      <c r="N16" s="548"/>
    </row>
    <row r="17" spans="1:14" s="176" customFormat="1" ht="11.25" customHeight="1">
      <c r="A17" s="184" t="s">
        <v>390</v>
      </c>
      <c r="B17" s="228" t="s">
        <v>62</v>
      </c>
      <c r="C17" s="553" t="s">
        <v>582</v>
      </c>
      <c r="D17" s="554"/>
      <c r="E17" s="555"/>
      <c r="F17" s="69"/>
      <c r="G17" s="69"/>
      <c r="H17" s="69"/>
      <c r="I17" s="419"/>
      <c r="J17" s="420"/>
      <c r="K17" s="420"/>
      <c r="L17" s="420"/>
      <c r="M17" s="420"/>
      <c r="N17" s="421"/>
    </row>
    <row r="18" spans="1:14" s="176" customFormat="1" ht="11.25" customHeight="1">
      <c r="A18" s="184" t="s">
        <v>9</v>
      </c>
      <c r="B18" s="402" t="s">
        <v>68</v>
      </c>
      <c r="C18" s="543" t="s">
        <v>69</v>
      </c>
      <c r="D18" s="556"/>
      <c r="E18" s="557"/>
      <c r="F18" s="69"/>
      <c r="G18" s="69"/>
      <c r="H18" s="69"/>
      <c r="I18" s="419"/>
      <c r="J18" s="420"/>
      <c r="K18" s="420"/>
      <c r="L18" s="420"/>
      <c r="M18" s="420"/>
      <c r="N18" s="421"/>
    </row>
    <row r="19" spans="1:14" s="176" customFormat="1" ht="11.25" customHeight="1">
      <c r="A19" s="229" t="s">
        <v>10</v>
      </c>
      <c r="B19" s="404"/>
      <c r="C19" s="543" t="s">
        <v>654</v>
      </c>
      <c r="D19" s="549"/>
      <c r="E19" s="550"/>
      <c r="F19" s="69"/>
      <c r="G19" s="69"/>
      <c r="H19" s="69"/>
      <c r="I19" s="419"/>
      <c r="J19" s="420"/>
      <c r="K19" s="420"/>
      <c r="L19" s="420"/>
      <c r="M19" s="420"/>
      <c r="N19" s="421"/>
    </row>
    <row r="20" spans="1:14" s="176" customFormat="1" ht="11.25" customHeight="1">
      <c r="A20" s="184" t="s">
        <v>11</v>
      </c>
      <c r="B20" s="230" t="s">
        <v>70</v>
      </c>
      <c r="C20" s="543" t="s">
        <v>583</v>
      </c>
      <c r="D20" s="544"/>
      <c r="E20" s="545"/>
      <c r="F20" s="69"/>
      <c r="G20" s="69"/>
      <c r="H20" s="69"/>
      <c r="I20" s="419"/>
      <c r="J20" s="420"/>
      <c r="K20" s="420"/>
      <c r="L20" s="420"/>
      <c r="M20" s="420"/>
      <c r="N20" s="421"/>
    </row>
    <row r="21" spans="1:14" s="176" customFormat="1" ht="11.25" customHeight="1" thickBot="1">
      <c r="A21" s="184" t="s">
        <v>12</v>
      </c>
      <c r="B21" s="231" t="s">
        <v>584</v>
      </c>
      <c r="C21" s="558" t="s">
        <v>585</v>
      </c>
      <c r="D21" s="559"/>
      <c r="E21" s="560"/>
      <c r="F21" s="69"/>
      <c r="G21" s="69"/>
      <c r="H21" s="69"/>
      <c r="I21" s="496"/>
      <c r="J21" s="497"/>
      <c r="K21" s="497"/>
      <c r="L21" s="497"/>
      <c r="M21" s="497"/>
      <c r="N21" s="498"/>
    </row>
    <row r="22" spans="1:14" s="176" customFormat="1" ht="11.25" customHeight="1">
      <c r="A22" s="226">
        <v>3</v>
      </c>
      <c r="B22" s="551" t="s">
        <v>71</v>
      </c>
      <c r="C22" s="552"/>
      <c r="D22" s="552"/>
      <c r="E22" s="552"/>
      <c r="F22" s="552"/>
      <c r="G22" s="552"/>
      <c r="H22" s="552"/>
      <c r="I22" s="552"/>
      <c r="J22" s="552"/>
      <c r="K22" s="552"/>
      <c r="L22" s="552"/>
      <c r="M22" s="552"/>
      <c r="N22" s="548"/>
    </row>
    <row r="23" spans="1:14" s="176" customFormat="1" ht="11.25" customHeight="1">
      <c r="A23" s="184" t="s">
        <v>390</v>
      </c>
      <c r="B23" s="561" t="s">
        <v>584</v>
      </c>
      <c r="C23" s="564" t="s">
        <v>586</v>
      </c>
      <c r="D23" s="565"/>
      <c r="E23" s="566"/>
      <c r="F23" s="69"/>
      <c r="G23" s="69"/>
      <c r="H23" s="69"/>
      <c r="I23" s="419"/>
      <c r="J23" s="420"/>
      <c r="K23" s="420"/>
      <c r="L23" s="420"/>
      <c r="M23" s="420"/>
      <c r="N23" s="421"/>
    </row>
    <row r="24" spans="1:14" s="176" customFormat="1" ht="11.25" customHeight="1">
      <c r="A24" s="227" t="s">
        <v>394</v>
      </c>
      <c r="B24" s="562"/>
      <c r="C24" s="564" t="s">
        <v>72</v>
      </c>
      <c r="D24" s="565"/>
      <c r="E24" s="566"/>
      <c r="F24" s="69"/>
      <c r="G24" s="69"/>
      <c r="H24" s="69"/>
      <c r="I24" s="419"/>
      <c r="J24" s="420"/>
      <c r="K24" s="420"/>
      <c r="L24" s="420"/>
      <c r="M24" s="420"/>
      <c r="N24" s="421"/>
    </row>
    <row r="25" spans="1:14" s="176" customFormat="1">
      <c r="A25" s="227" t="s">
        <v>396</v>
      </c>
      <c r="B25" s="562"/>
      <c r="C25" s="564" t="s">
        <v>587</v>
      </c>
      <c r="D25" s="565"/>
      <c r="E25" s="566"/>
      <c r="F25" s="69"/>
      <c r="G25" s="69"/>
      <c r="H25" s="69"/>
      <c r="I25" s="419"/>
      <c r="J25" s="420"/>
      <c r="K25" s="420"/>
      <c r="L25" s="420"/>
      <c r="M25" s="420"/>
      <c r="N25" s="421"/>
    </row>
    <row r="26" spans="1:14" s="176" customFormat="1" ht="11.25" customHeight="1">
      <c r="A26" s="227" t="s">
        <v>398</v>
      </c>
      <c r="B26" s="563"/>
      <c r="C26" s="564" t="s">
        <v>656</v>
      </c>
      <c r="D26" s="565"/>
      <c r="E26" s="566"/>
      <c r="F26" s="69"/>
      <c r="G26" s="69"/>
      <c r="H26" s="69"/>
      <c r="I26" s="419"/>
      <c r="J26" s="420"/>
      <c r="K26" s="420"/>
      <c r="L26" s="420"/>
      <c r="M26" s="420"/>
      <c r="N26" s="421"/>
    </row>
    <row r="27" spans="1:14" s="176" customFormat="1" ht="11.25" customHeight="1">
      <c r="A27" s="184" t="s">
        <v>400</v>
      </c>
      <c r="B27" s="561" t="s">
        <v>73</v>
      </c>
      <c r="C27" s="564" t="s">
        <v>588</v>
      </c>
      <c r="D27" s="565"/>
      <c r="E27" s="566"/>
      <c r="F27" s="69"/>
      <c r="G27" s="69"/>
      <c r="H27" s="69"/>
      <c r="I27" s="419"/>
      <c r="J27" s="420"/>
      <c r="K27" s="420"/>
      <c r="L27" s="420"/>
      <c r="M27" s="420"/>
      <c r="N27" s="421"/>
    </row>
    <row r="28" spans="1:14" s="176" customFormat="1" ht="11.25" customHeight="1" thickBot="1">
      <c r="A28" s="186" t="s">
        <v>402</v>
      </c>
      <c r="B28" s="572"/>
      <c r="C28" s="573" t="s">
        <v>589</v>
      </c>
      <c r="D28" s="574"/>
      <c r="E28" s="575"/>
      <c r="F28" s="69"/>
      <c r="G28" s="69"/>
      <c r="H28" s="69"/>
      <c r="I28" s="496"/>
      <c r="J28" s="497"/>
      <c r="K28" s="497"/>
      <c r="L28" s="497"/>
      <c r="M28" s="497"/>
      <c r="N28" s="498"/>
    </row>
    <row r="29" spans="1:14" s="176" customFormat="1" ht="14.15" customHeight="1">
      <c r="A29" s="226">
        <v>4</v>
      </c>
      <c r="B29" s="551" t="s">
        <v>74</v>
      </c>
      <c r="C29" s="552"/>
      <c r="D29" s="552"/>
      <c r="E29" s="552"/>
      <c r="F29" s="552"/>
      <c r="G29" s="552"/>
      <c r="H29" s="552"/>
      <c r="I29" s="552"/>
      <c r="J29" s="552"/>
      <c r="K29" s="552"/>
      <c r="L29" s="552"/>
      <c r="M29" s="552"/>
      <c r="N29" s="567"/>
    </row>
    <row r="30" spans="1:14" s="176" customFormat="1" ht="14.15" customHeight="1">
      <c r="A30" s="182" t="s">
        <v>390</v>
      </c>
      <c r="B30" s="568" t="s">
        <v>75</v>
      </c>
      <c r="C30" s="568" t="s">
        <v>590</v>
      </c>
      <c r="D30" s="570"/>
      <c r="E30" s="570"/>
      <c r="F30" s="69"/>
      <c r="G30" s="69"/>
      <c r="H30" s="69"/>
      <c r="I30" s="419"/>
      <c r="J30" s="420"/>
      <c r="K30" s="420"/>
      <c r="L30" s="420"/>
      <c r="M30" s="420"/>
      <c r="N30" s="421"/>
    </row>
    <row r="31" spans="1:14" s="176" customFormat="1" ht="11.25" customHeight="1" thickBot="1">
      <c r="A31" s="232" t="s">
        <v>394</v>
      </c>
      <c r="B31" s="569"/>
      <c r="C31" s="571" t="s">
        <v>591</v>
      </c>
      <c r="D31" s="571"/>
      <c r="E31" s="571"/>
      <c r="F31" s="69"/>
      <c r="G31" s="69"/>
      <c r="H31" s="69"/>
      <c r="I31" s="496"/>
      <c r="J31" s="497"/>
      <c r="K31" s="497"/>
      <c r="L31" s="497"/>
      <c r="M31" s="497"/>
      <c r="N31" s="498"/>
    </row>
    <row r="32" spans="1:14" s="176" customFormat="1" ht="11.25" customHeight="1">
      <c r="A32" s="226">
        <v>5</v>
      </c>
      <c r="B32" s="551" t="s">
        <v>76</v>
      </c>
      <c r="C32" s="552"/>
      <c r="D32" s="552"/>
      <c r="E32" s="552"/>
      <c r="F32" s="552"/>
      <c r="G32" s="552"/>
      <c r="H32" s="552"/>
      <c r="I32" s="552"/>
      <c r="J32" s="552"/>
      <c r="K32" s="552"/>
      <c r="L32" s="552"/>
      <c r="M32" s="552"/>
      <c r="N32" s="567"/>
    </row>
    <row r="33" spans="1:14" s="176" customFormat="1" ht="11.25" customHeight="1">
      <c r="A33" s="184" t="s">
        <v>390</v>
      </c>
      <c r="B33" s="568" t="s">
        <v>77</v>
      </c>
      <c r="C33" s="568" t="s">
        <v>592</v>
      </c>
      <c r="D33" s="482" t="s">
        <v>593</v>
      </c>
      <c r="E33" s="483"/>
      <c r="F33" s="69"/>
      <c r="G33" s="69"/>
      <c r="H33" s="69"/>
      <c r="I33" s="419"/>
      <c r="J33" s="420"/>
      <c r="K33" s="420"/>
      <c r="L33" s="420"/>
      <c r="M33" s="420"/>
      <c r="N33" s="421"/>
    </row>
    <row r="34" spans="1:14" s="176" customFormat="1" ht="11.25" customHeight="1">
      <c r="A34" s="233" t="s">
        <v>394</v>
      </c>
      <c r="B34" s="568"/>
      <c r="C34" s="576"/>
      <c r="D34" s="578" t="s">
        <v>594</v>
      </c>
      <c r="E34" s="578"/>
      <c r="F34" s="69"/>
      <c r="G34" s="69"/>
      <c r="H34" s="69"/>
      <c r="I34" s="419"/>
      <c r="J34" s="420"/>
      <c r="K34" s="420"/>
      <c r="L34" s="420"/>
      <c r="M34" s="420"/>
      <c r="N34" s="421"/>
    </row>
    <row r="35" spans="1:14" s="176" customFormat="1" ht="11.25" customHeight="1">
      <c r="A35" s="233" t="s">
        <v>396</v>
      </c>
      <c r="B35" s="576"/>
      <c r="C35" s="576"/>
      <c r="D35" s="578" t="s">
        <v>595</v>
      </c>
      <c r="E35" s="578"/>
      <c r="F35" s="69"/>
      <c r="G35" s="69"/>
      <c r="H35" s="69"/>
      <c r="I35" s="419"/>
      <c r="J35" s="420"/>
      <c r="K35" s="420"/>
      <c r="L35" s="420"/>
      <c r="M35" s="420"/>
      <c r="N35" s="421"/>
    </row>
    <row r="36" spans="1:14" s="176" customFormat="1" ht="11.25" customHeight="1">
      <c r="A36" s="233" t="s">
        <v>398</v>
      </c>
      <c r="B36" s="576"/>
      <c r="C36" s="568" t="s">
        <v>78</v>
      </c>
      <c r="D36" s="578" t="s">
        <v>657</v>
      </c>
      <c r="E36" s="578"/>
      <c r="F36" s="69"/>
      <c r="G36" s="69"/>
      <c r="H36" s="69"/>
      <c r="I36" s="419"/>
      <c r="J36" s="420"/>
      <c r="K36" s="420"/>
      <c r="L36" s="420"/>
      <c r="M36" s="420"/>
      <c r="N36" s="421"/>
    </row>
    <row r="37" spans="1:14" s="176" customFormat="1" ht="11.25" customHeight="1">
      <c r="A37" s="233" t="s">
        <v>400</v>
      </c>
      <c r="B37" s="576"/>
      <c r="C37" s="570"/>
      <c r="D37" s="578" t="s">
        <v>596</v>
      </c>
      <c r="E37" s="578"/>
      <c r="F37" s="69"/>
      <c r="G37" s="69"/>
      <c r="H37" s="69"/>
      <c r="I37" s="419"/>
      <c r="J37" s="420"/>
      <c r="K37" s="420"/>
      <c r="L37" s="420"/>
      <c r="M37" s="420"/>
      <c r="N37" s="421"/>
    </row>
    <row r="38" spans="1:14" s="176" customFormat="1" ht="11.25" customHeight="1">
      <c r="A38" s="233" t="s">
        <v>402</v>
      </c>
      <c r="B38" s="576"/>
      <c r="C38" s="570"/>
      <c r="D38" s="578" t="s">
        <v>597</v>
      </c>
      <c r="E38" s="578"/>
      <c r="F38" s="69"/>
      <c r="G38" s="69"/>
      <c r="H38" s="69"/>
      <c r="I38" s="419"/>
      <c r="J38" s="420"/>
      <c r="K38" s="420"/>
      <c r="L38" s="420"/>
      <c r="M38" s="420"/>
      <c r="N38" s="421"/>
    </row>
    <row r="39" spans="1:14" s="176" customFormat="1" ht="11.25" customHeight="1">
      <c r="A39" s="184" t="s">
        <v>405</v>
      </c>
      <c r="B39" s="576"/>
      <c r="C39" s="580" t="s">
        <v>79</v>
      </c>
      <c r="D39" s="490" t="s">
        <v>598</v>
      </c>
      <c r="E39" s="581"/>
      <c r="F39" s="69"/>
      <c r="G39" s="69"/>
      <c r="H39" s="69"/>
      <c r="I39" s="419"/>
      <c r="J39" s="420"/>
      <c r="K39" s="420"/>
      <c r="L39" s="420"/>
      <c r="M39" s="420"/>
      <c r="N39" s="421"/>
    </row>
    <row r="40" spans="1:14" s="176" customFormat="1" ht="11.25" customHeight="1" thickBot="1">
      <c r="A40" s="234" t="s">
        <v>407</v>
      </c>
      <c r="B40" s="577"/>
      <c r="C40" s="569"/>
      <c r="D40" s="582" t="s">
        <v>599</v>
      </c>
      <c r="E40" s="583"/>
      <c r="F40" s="69"/>
      <c r="G40" s="69"/>
      <c r="H40" s="69"/>
      <c r="I40" s="496"/>
      <c r="J40" s="497"/>
      <c r="K40" s="497"/>
      <c r="L40" s="497"/>
      <c r="M40" s="497"/>
      <c r="N40" s="498"/>
    </row>
    <row r="41" spans="1:14" s="176" customFormat="1" ht="11.25" customHeight="1">
      <c r="A41" s="226">
        <v>6</v>
      </c>
      <c r="B41" s="551" t="s">
        <v>80</v>
      </c>
      <c r="C41" s="552"/>
      <c r="D41" s="552"/>
      <c r="E41" s="552"/>
      <c r="F41" s="552"/>
      <c r="G41" s="552"/>
      <c r="H41" s="552"/>
      <c r="I41" s="552"/>
      <c r="J41" s="552"/>
      <c r="K41" s="552"/>
      <c r="L41" s="552"/>
      <c r="M41" s="552"/>
      <c r="N41" s="584"/>
    </row>
    <row r="42" spans="1:14" s="176" customFormat="1" ht="11.25" customHeight="1">
      <c r="A42" s="184" t="s">
        <v>390</v>
      </c>
      <c r="B42" s="429" t="s">
        <v>526</v>
      </c>
      <c r="C42" s="429" t="s">
        <v>527</v>
      </c>
      <c r="D42" s="432" t="s">
        <v>600</v>
      </c>
      <c r="E42" s="433"/>
      <c r="F42" s="69"/>
      <c r="G42" s="69"/>
      <c r="H42" s="69"/>
      <c r="I42" s="419"/>
      <c r="J42" s="420"/>
      <c r="K42" s="420"/>
      <c r="L42" s="420"/>
      <c r="M42" s="420"/>
      <c r="N42" s="421"/>
    </row>
    <row r="43" spans="1:14" s="176" customFormat="1" ht="11.25" customHeight="1">
      <c r="A43" s="227" t="s">
        <v>394</v>
      </c>
      <c r="B43" s="429"/>
      <c r="C43" s="429"/>
      <c r="D43" s="432" t="s">
        <v>63</v>
      </c>
      <c r="E43" s="433"/>
      <c r="F43" s="69"/>
      <c r="G43" s="69"/>
      <c r="H43" s="69"/>
      <c r="I43" s="419"/>
      <c r="J43" s="420"/>
      <c r="K43" s="420"/>
      <c r="L43" s="420"/>
      <c r="M43" s="420"/>
      <c r="N43" s="421"/>
    </row>
    <row r="44" spans="1:14" s="176" customFormat="1" ht="11.25" customHeight="1">
      <c r="A44" s="227" t="s">
        <v>396</v>
      </c>
      <c r="B44" s="576"/>
      <c r="C44" s="428"/>
      <c r="D44" s="432" t="s">
        <v>529</v>
      </c>
      <c r="E44" s="433"/>
      <c r="F44" s="69"/>
      <c r="G44" s="69"/>
      <c r="H44" s="69"/>
      <c r="I44" s="419"/>
      <c r="J44" s="420"/>
      <c r="K44" s="420"/>
      <c r="L44" s="420"/>
      <c r="M44" s="420"/>
      <c r="N44" s="421"/>
    </row>
    <row r="45" spans="1:14" s="176" customFormat="1" ht="11.25" customHeight="1">
      <c r="A45" s="227" t="s">
        <v>398</v>
      </c>
      <c r="B45" s="576"/>
      <c r="C45" s="428"/>
      <c r="D45" s="579" t="s">
        <v>530</v>
      </c>
      <c r="E45" s="433"/>
      <c r="F45" s="69"/>
      <c r="G45" s="69"/>
      <c r="H45" s="69"/>
      <c r="I45" s="419"/>
      <c r="J45" s="420"/>
      <c r="K45" s="420"/>
      <c r="L45" s="420"/>
      <c r="M45" s="420"/>
      <c r="N45" s="421"/>
    </row>
    <row r="46" spans="1:14" s="176" customFormat="1" ht="11.25" customHeight="1">
      <c r="A46" s="227" t="s">
        <v>400</v>
      </c>
      <c r="B46" s="576"/>
      <c r="C46" s="428"/>
      <c r="D46" s="432" t="s">
        <v>95</v>
      </c>
      <c r="E46" s="433"/>
      <c r="F46" s="69"/>
      <c r="G46" s="69"/>
      <c r="H46" s="69"/>
      <c r="I46" s="419"/>
      <c r="J46" s="420"/>
      <c r="K46" s="420"/>
      <c r="L46" s="420"/>
      <c r="M46" s="420"/>
      <c r="N46" s="421"/>
    </row>
    <row r="47" spans="1:14" s="176" customFormat="1" ht="11.25" customHeight="1">
      <c r="A47" s="227" t="s">
        <v>402</v>
      </c>
      <c r="B47" s="576"/>
      <c r="C47" s="428"/>
      <c r="D47" s="432" t="s">
        <v>531</v>
      </c>
      <c r="E47" s="433"/>
      <c r="F47" s="69"/>
      <c r="G47" s="69"/>
      <c r="H47" s="69"/>
      <c r="I47" s="419"/>
      <c r="J47" s="420"/>
      <c r="K47" s="420"/>
      <c r="L47" s="420"/>
      <c r="M47" s="420"/>
      <c r="N47" s="421"/>
    </row>
    <row r="48" spans="1:14" s="176" customFormat="1" ht="11.25" customHeight="1">
      <c r="A48" s="227" t="s">
        <v>405</v>
      </c>
      <c r="B48" s="576"/>
      <c r="C48" s="428"/>
      <c r="D48" s="432" t="s">
        <v>532</v>
      </c>
      <c r="E48" s="433"/>
      <c r="F48" s="69"/>
      <c r="G48" s="69"/>
      <c r="H48" s="69"/>
      <c r="I48" s="419"/>
      <c r="J48" s="420"/>
      <c r="K48" s="420"/>
      <c r="L48" s="420"/>
      <c r="M48" s="420"/>
      <c r="N48" s="421"/>
    </row>
    <row r="49" spans="1:21" s="176" customFormat="1" ht="11.25" customHeight="1">
      <c r="A49" s="227" t="s">
        <v>407</v>
      </c>
      <c r="B49" s="576"/>
      <c r="C49" s="428"/>
      <c r="D49" s="432" t="s">
        <v>601</v>
      </c>
      <c r="E49" s="433"/>
      <c r="F49" s="69"/>
      <c r="G49" s="69"/>
      <c r="H49" s="69"/>
      <c r="I49" s="419"/>
      <c r="J49" s="420"/>
      <c r="K49" s="420"/>
      <c r="L49" s="420"/>
      <c r="M49" s="420"/>
      <c r="N49" s="421"/>
    </row>
    <row r="50" spans="1:21" s="176" customFormat="1" ht="11.25" customHeight="1">
      <c r="A50" s="227" t="s">
        <v>409</v>
      </c>
      <c r="B50" s="576"/>
      <c r="C50" s="428"/>
      <c r="D50" s="432" t="s">
        <v>533</v>
      </c>
      <c r="E50" s="433"/>
      <c r="F50" s="69"/>
      <c r="G50" s="69"/>
      <c r="H50" s="69"/>
      <c r="I50" s="419"/>
      <c r="J50" s="420"/>
      <c r="K50" s="420"/>
      <c r="L50" s="420"/>
      <c r="M50" s="420"/>
      <c r="N50" s="421"/>
    </row>
    <row r="51" spans="1:21" s="176" customFormat="1" ht="11.25" customHeight="1">
      <c r="A51" s="227" t="s">
        <v>411</v>
      </c>
      <c r="B51" s="576"/>
      <c r="C51" s="428"/>
      <c r="D51" s="432" t="s">
        <v>534</v>
      </c>
      <c r="E51" s="433"/>
      <c r="F51" s="69"/>
      <c r="G51" s="69"/>
      <c r="H51" s="69"/>
      <c r="I51" s="419"/>
      <c r="J51" s="420"/>
      <c r="K51" s="420"/>
      <c r="L51" s="420"/>
      <c r="M51" s="420"/>
      <c r="N51" s="421"/>
    </row>
    <row r="52" spans="1:21" s="176" customFormat="1" ht="11.25" customHeight="1">
      <c r="A52" s="227" t="s">
        <v>413</v>
      </c>
      <c r="B52" s="576"/>
      <c r="C52" s="428"/>
      <c r="D52" s="432" t="s">
        <v>535</v>
      </c>
      <c r="E52" s="433"/>
      <c r="F52" s="69"/>
      <c r="G52" s="69"/>
      <c r="H52" s="69"/>
      <c r="I52" s="419"/>
      <c r="J52" s="420"/>
      <c r="K52" s="420"/>
      <c r="L52" s="420"/>
      <c r="M52" s="420"/>
      <c r="N52" s="421"/>
    </row>
    <row r="53" spans="1:21" s="176" customFormat="1" ht="11.25" customHeight="1">
      <c r="A53" s="227" t="s">
        <v>416</v>
      </c>
      <c r="B53" s="576"/>
      <c r="C53" s="428"/>
      <c r="D53" s="432" t="s">
        <v>64</v>
      </c>
      <c r="E53" s="433"/>
      <c r="F53" s="69"/>
      <c r="G53" s="69"/>
      <c r="H53" s="69"/>
      <c r="I53" s="419"/>
      <c r="J53" s="420"/>
      <c r="K53" s="420"/>
      <c r="L53" s="420"/>
      <c r="M53" s="420"/>
      <c r="N53" s="421"/>
    </row>
    <row r="54" spans="1:21" s="176" customFormat="1" ht="11.25" customHeight="1">
      <c r="A54" s="227" t="s">
        <v>418</v>
      </c>
      <c r="B54" s="576"/>
      <c r="C54" s="429" t="s">
        <v>536</v>
      </c>
      <c r="D54" s="432" t="s">
        <v>537</v>
      </c>
      <c r="E54" s="433"/>
      <c r="F54" s="69"/>
      <c r="G54" s="69"/>
      <c r="H54" s="69"/>
      <c r="I54" s="419"/>
      <c r="J54" s="420"/>
      <c r="K54" s="420"/>
      <c r="L54" s="420"/>
      <c r="M54" s="420"/>
      <c r="N54" s="421"/>
    </row>
    <row r="55" spans="1:21" s="176" customFormat="1" ht="11.25" customHeight="1">
      <c r="A55" s="227" t="s">
        <v>420</v>
      </c>
      <c r="B55" s="576"/>
      <c r="C55" s="429"/>
      <c r="D55" s="432" t="s">
        <v>538</v>
      </c>
      <c r="E55" s="433"/>
      <c r="F55" s="69"/>
      <c r="G55" s="69"/>
      <c r="H55" s="69"/>
      <c r="I55" s="419"/>
      <c r="J55" s="420"/>
      <c r="K55" s="420"/>
      <c r="L55" s="420"/>
      <c r="M55" s="420"/>
      <c r="N55" s="421"/>
    </row>
    <row r="56" spans="1:21" s="176" customFormat="1" ht="11.25" customHeight="1">
      <c r="A56" s="227" t="s">
        <v>422</v>
      </c>
      <c r="B56" s="576"/>
      <c r="C56" s="429"/>
      <c r="D56" s="432" t="s">
        <v>65</v>
      </c>
      <c r="E56" s="433"/>
      <c r="F56" s="69"/>
      <c r="G56" s="69"/>
      <c r="H56" s="69"/>
      <c r="I56" s="419"/>
      <c r="J56" s="420"/>
      <c r="K56" s="420"/>
      <c r="L56" s="420"/>
      <c r="M56" s="420"/>
      <c r="N56" s="421"/>
    </row>
    <row r="57" spans="1:21" s="176" customFormat="1" ht="11">
      <c r="A57" s="227" t="s">
        <v>424</v>
      </c>
      <c r="B57" s="576"/>
      <c r="C57" s="429"/>
      <c r="D57" s="432" t="s">
        <v>81</v>
      </c>
      <c r="E57" s="433"/>
      <c r="F57" s="69"/>
      <c r="G57" s="69"/>
      <c r="H57" s="69"/>
      <c r="I57" s="419"/>
      <c r="J57" s="420"/>
      <c r="K57" s="420"/>
      <c r="L57" s="420"/>
      <c r="M57" s="420"/>
      <c r="N57" s="421"/>
    </row>
    <row r="58" spans="1:21" s="176" customFormat="1" ht="11.25" customHeight="1" thickBot="1">
      <c r="A58" s="234" t="s">
        <v>427</v>
      </c>
      <c r="B58" s="577"/>
      <c r="C58" s="586"/>
      <c r="D58" s="494" t="s">
        <v>540</v>
      </c>
      <c r="E58" s="495"/>
      <c r="F58" s="69"/>
      <c r="G58" s="69"/>
      <c r="H58" s="69"/>
      <c r="I58" s="496"/>
      <c r="J58" s="497"/>
      <c r="K58" s="497"/>
      <c r="L58" s="497"/>
      <c r="M58" s="497"/>
      <c r="N58" s="498"/>
    </row>
    <row r="59" spans="1:21" s="176" customFormat="1" ht="11.25" customHeight="1">
      <c r="A59" s="235">
        <v>7</v>
      </c>
      <c r="B59" s="585" t="s">
        <v>547</v>
      </c>
      <c r="C59" s="425"/>
      <c r="D59" s="425"/>
      <c r="E59" s="425"/>
      <c r="F59" s="425"/>
      <c r="G59" s="425"/>
      <c r="H59" s="425"/>
      <c r="I59" s="425"/>
      <c r="J59" s="425"/>
      <c r="K59" s="425"/>
      <c r="L59" s="425"/>
      <c r="M59" s="425"/>
      <c r="N59" s="426"/>
    </row>
    <row r="60" spans="1:21" s="176" customFormat="1" ht="11.25" customHeight="1">
      <c r="A60" s="214"/>
      <c r="B60" s="515"/>
      <c r="C60" s="516"/>
      <c r="D60" s="516"/>
      <c r="E60" s="517"/>
      <c r="F60" s="215"/>
      <c r="G60" s="215"/>
      <c r="H60" s="215"/>
      <c r="I60" s="419"/>
      <c r="J60" s="420"/>
      <c r="K60" s="420"/>
      <c r="L60" s="420"/>
      <c r="M60" s="420"/>
      <c r="N60" s="421"/>
    </row>
    <row r="61" spans="1:21" s="176" customFormat="1" ht="11.25" customHeight="1">
      <c r="A61" s="214"/>
      <c r="B61" s="515"/>
      <c r="C61" s="516"/>
      <c r="D61" s="516"/>
      <c r="E61" s="517"/>
      <c r="F61" s="215"/>
      <c r="G61" s="215"/>
      <c r="H61" s="215"/>
      <c r="I61" s="419"/>
      <c r="J61" s="420"/>
      <c r="K61" s="420"/>
      <c r="L61" s="420"/>
      <c r="M61" s="420"/>
      <c r="N61" s="421"/>
    </row>
    <row r="62" spans="1:21" s="176" customFormat="1" ht="11.25" customHeight="1" thickBot="1">
      <c r="A62" s="216"/>
      <c r="B62" s="515"/>
      <c r="C62" s="516"/>
      <c r="D62" s="516"/>
      <c r="E62" s="517"/>
      <c r="F62" s="215"/>
      <c r="G62" s="215"/>
      <c r="H62" s="215"/>
      <c r="I62" s="496"/>
      <c r="J62" s="497"/>
      <c r="K62" s="497"/>
      <c r="L62" s="497"/>
      <c r="M62" s="497"/>
      <c r="N62" s="498"/>
    </row>
    <row r="63" spans="1:21" s="176" customFormat="1" ht="21" customHeight="1">
      <c r="A63" s="518" t="s">
        <v>548</v>
      </c>
      <c r="B63" s="519"/>
      <c r="C63" s="519"/>
      <c r="D63" s="195"/>
      <c r="E63" s="195"/>
      <c r="F63" s="195"/>
      <c r="G63" s="195"/>
      <c r="H63" s="195"/>
      <c r="I63" s="195"/>
      <c r="J63" s="195"/>
      <c r="K63" s="195"/>
      <c r="L63" s="195"/>
      <c r="M63" s="195"/>
      <c r="N63" s="197"/>
      <c r="Q63" s="176" t="s">
        <v>8</v>
      </c>
      <c r="S63" s="176" t="s">
        <v>614</v>
      </c>
    </row>
    <row r="64" spans="1:21" s="176" customFormat="1" ht="28.5" customHeight="1">
      <c r="A64" s="198" t="s">
        <v>382</v>
      </c>
      <c r="B64" s="520" t="s">
        <v>549</v>
      </c>
      <c r="C64" s="521"/>
      <c r="D64" s="199" t="s">
        <v>550</v>
      </c>
      <c r="E64" s="587" t="s">
        <v>551</v>
      </c>
      <c r="F64" s="588"/>
      <c r="G64" s="588"/>
      <c r="H64" s="589"/>
      <c r="I64" s="236" t="s">
        <v>25</v>
      </c>
      <c r="J64" s="590" t="s">
        <v>552</v>
      </c>
      <c r="K64" s="590"/>
      <c r="L64" s="590"/>
      <c r="M64" s="590"/>
      <c r="N64" s="591"/>
      <c r="P64" s="204" t="str">
        <f t="shared" ref="P64:P73" si="0">IF(I65="□",A65&amp;"　"&amp;D65,"")</f>
        <v>　</v>
      </c>
      <c r="Q64" s="411" t="str">
        <f xml:space="preserve"> _xlfn.TEXTJOIN(CHAR(10), , P64:P73)</f>
        <v>　
　</v>
      </c>
      <c r="R64" s="237" t="str">
        <f>IF(I65="☑",A65&amp;"　"&amp;D65,"")</f>
        <v/>
      </c>
      <c r="S64" s="411" t="str">
        <f>_xlfn.TEXTJOIN(CHAR(10), TRUE,R64:R73)</f>
        <v/>
      </c>
      <c r="T64" s="207" t="str">
        <f>IF(K65="","",J65&amp;K65&amp;L65&amp;M65&amp;N65)</f>
        <v/>
      </c>
      <c r="U64" s="405" t="str">
        <f>_xlfn.TEXTJOIN(CHAR(10), TRUE, T64:T73)</f>
        <v/>
      </c>
    </row>
    <row r="65" spans="1:21" s="176" customFormat="1" ht="28.5" customHeight="1">
      <c r="A65" s="50"/>
      <c r="B65" s="406" t="str">
        <f t="shared" ref="B65:B74" si="1">IFERROR(VLOOKUP(A65,指摘選択非,8,FALSE),"")</f>
        <v/>
      </c>
      <c r="C65" s="407"/>
      <c r="D65" s="217"/>
      <c r="E65" s="592"/>
      <c r="F65" s="593"/>
      <c r="G65" s="593"/>
      <c r="H65" s="594"/>
      <c r="I65" s="241" t="s">
        <v>7</v>
      </c>
      <c r="J65" s="238" t="s">
        <v>99</v>
      </c>
      <c r="K65" s="222"/>
      <c r="L65" s="239" t="s">
        <v>0</v>
      </c>
      <c r="M65" s="222"/>
      <c r="N65" s="240" t="s">
        <v>609</v>
      </c>
      <c r="P65" s="204" t="str">
        <f t="shared" si="0"/>
        <v>　</v>
      </c>
      <c r="Q65" s="411"/>
      <c r="R65" s="206" t="str">
        <f t="shared" ref="R65:R73" si="2">IF(I66="☑",A66&amp;"　"&amp;D66,"")</f>
        <v/>
      </c>
      <c r="S65" s="411"/>
      <c r="T65" s="207" t="str">
        <f t="shared" ref="T65:T73" si="3">IF(K66="","",J66&amp;K66&amp;L66&amp;M66&amp;N66)</f>
        <v/>
      </c>
      <c r="U65" s="405"/>
    </row>
    <row r="66" spans="1:21" s="176" customFormat="1" ht="28.5" customHeight="1">
      <c r="A66" s="50"/>
      <c r="B66" s="406" t="str">
        <f t="shared" si="1"/>
        <v/>
      </c>
      <c r="C66" s="407"/>
      <c r="D66" s="217"/>
      <c r="E66" s="408"/>
      <c r="F66" s="409"/>
      <c r="G66" s="409"/>
      <c r="H66" s="410"/>
      <c r="I66" s="218" t="s">
        <v>7</v>
      </c>
      <c r="J66" s="201" t="s">
        <v>99</v>
      </c>
      <c r="K66" s="221"/>
      <c r="L66" s="202" t="s">
        <v>0</v>
      </c>
      <c r="M66" s="221"/>
      <c r="N66" s="203" t="s">
        <v>609</v>
      </c>
      <c r="P66" s="204" t="str">
        <f t="shared" si="0"/>
        <v>　</v>
      </c>
      <c r="Q66" s="411"/>
      <c r="R66" s="206" t="str">
        <f t="shared" si="2"/>
        <v/>
      </c>
      <c r="S66" s="411"/>
      <c r="T66" s="207" t="str">
        <f t="shared" si="3"/>
        <v/>
      </c>
      <c r="U66" s="405"/>
    </row>
    <row r="67" spans="1:21" s="176" customFormat="1" ht="28.5" customHeight="1">
      <c r="A67" s="50"/>
      <c r="B67" s="406" t="str">
        <f t="shared" si="1"/>
        <v/>
      </c>
      <c r="C67" s="407"/>
      <c r="D67" s="217"/>
      <c r="E67" s="408"/>
      <c r="F67" s="409"/>
      <c r="G67" s="409"/>
      <c r="H67" s="410"/>
      <c r="I67" s="218" t="s">
        <v>7</v>
      </c>
      <c r="J67" s="201" t="s">
        <v>99</v>
      </c>
      <c r="K67" s="221"/>
      <c r="L67" s="202" t="s">
        <v>0</v>
      </c>
      <c r="M67" s="221"/>
      <c r="N67" s="203" t="s">
        <v>609</v>
      </c>
      <c r="P67" s="204" t="str">
        <f t="shared" si="0"/>
        <v>　</v>
      </c>
      <c r="Q67" s="411"/>
      <c r="R67" s="206" t="str">
        <f t="shared" si="2"/>
        <v/>
      </c>
      <c r="S67" s="411"/>
      <c r="T67" s="207" t="str">
        <f t="shared" si="3"/>
        <v/>
      </c>
      <c r="U67" s="405"/>
    </row>
    <row r="68" spans="1:21" s="176" customFormat="1" ht="28.5" customHeight="1">
      <c r="A68" s="50"/>
      <c r="B68" s="406" t="str">
        <f t="shared" si="1"/>
        <v/>
      </c>
      <c r="C68" s="407"/>
      <c r="D68" s="217"/>
      <c r="E68" s="408"/>
      <c r="F68" s="409"/>
      <c r="G68" s="409"/>
      <c r="H68" s="410"/>
      <c r="I68" s="218" t="s">
        <v>7</v>
      </c>
      <c r="J68" s="201" t="s">
        <v>99</v>
      </c>
      <c r="K68" s="221"/>
      <c r="L68" s="202" t="s">
        <v>0</v>
      </c>
      <c r="M68" s="221"/>
      <c r="N68" s="203" t="s">
        <v>609</v>
      </c>
      <c r="P68" s="204" t="str">
        <f t="shared" si="0"/>
        <v>　</v>
      </c>
      <c r="Q68" s="411"/>
      <c r="R68" s="206" t="str">
        <f t="shared" si="2"/>
        <v/>
      </c>
      <c r="S68" s="411"/>
      <c r="T68" s="207" t="str">
        <f t="shared" si="3"/>
        <v/>
      </c>
      <c r="U68" s="405"/>
    </row>
    <row r="69" spans="1:21" s="176" customFormat="1" ht="28.5" customHeight="1">
      <c r="A69" s="50"/>
      <c r="B69" s="406" t="str">
        <f t="shared" si="1"/>
        <v/>
      </c>
      <c r="C69" s="407"/>
      <c r="D69" s="217"/>
      <c r="E69" s="408"/>
      <c r="F69" s="409"/>
      <c r="G69" s="409"/>
      <c r="H69" s="410"/>
      <c r="I69" s="218" t="s">
        <v>7</v>
      </c>
      <c r="J69" s="201" t="s">
        <v>99</v>
      </c>
      <c r="K69" s="221"/>
      <c r="L69" s="202" t="s">
        <v>0</v>
      </c>
      <c r="M69" s="221"/>
      <c r="N69" s="203" t="s">
        <v>609</v>
      </c>
      <c r="P69" s="204" t="str">
        <f t="shared" si="0"/>
        <v>　</v>
      </c>
      <c r="Q69" s="411"/>
      <c r="R69" s="206" t="str">
        <f t="shared" si="2"/>
        <v/>
      </c>
      <c r="S69" s="411"/>
      <c r="T69" s="207" t="str">
        <f t="shared" si="3"/>
        <v/>
      </c>
      <c r="U69" s="405"/>
    </row>
    <row r="70" spans="1:21" s="176" customFormat="1" ht="28.5" customHeight="1">
      <c r="A70" s="50"/>
      <c r="B70" s="406"/>
      <c r="C70" s="407"/>
      <c r="D70" s="217"/>
      <c r="E70" s="408"/>
      <c r="F70" s="409"/>
      <c r="G70" s="409"/>
      <c r="H70" s="410"/>
      <c r="I70" s="218" t="s">
        <v>7</v>
      </c>
      <c r="J70" s="201" t="s">
        <v>99</v>
      </c>
      <c r="K70" s="221"/>
      <c r="L70" s="202" t="s">
        <v>0</v>
      </c>
      <c r="M70" s="221"/>
      <c r="N70" s="203" t="s">
        <v>609</v>
      </c>
      <c r="P70" s="204" t="str">
        <f t="shared" si="0"/>
        <v>　</v>
      </c>
      <c r="Q70" s="411"/>
      <c r="R70" s="206" t="str">
        <f t="shared" si="2"/>
        <v/>
      </c>
      <c r="S70" s="411"/>
      <c r="T70" s="207" t="str">
        <f t="shared" si="3"/>
        <v/>
      </c>
      <c r="U70" s="405"/>
    </row>
    <row r="71" spans="1:21" s="176" customFormat="1" ht="28.5" customHeight="1">
      <c r="A71" s="50"/>
      <c r="B71" s="406" t="str">
        <f t="shared" si="1"/>
        <v/>
      </c>
      <c r="C71" s="407"/>
      <c r="D71" s="217"/>
      <c r="E71" s="408"/>
      <c r="F71" s="409"/>
      <c r="G71" s="409"/>
      <c r="H71" s="410"/>
      <c r="I71" s="218" t="s">
        <v>7</v>
      </c>
      <c r="J71" s="201" t="s">
        <v>99</v>
      </c>
      <c r="K71" s="221"/>
      <c r="L71" s="202" t="s">
        <v>0</v>
      </c>
      <c r="M71" s="221"/>
      <c r="N71" s="203" t="s">
        <v>609</v>
      </c>
      <c r="P71" s="204" t="str">
        <f t="shared" si="0"/>
        <v>　</v>
      </c>
      <c r="Q71" s="411"/>
      <c r="R71" s="206" t="str">
        <f t="shared" si="2"/>
        <v/>
      </c>
      <c r="S71" s="411"/>
      <c r="T71" s="207" t="str">
        <f t="shared" si="3"/>
        <v/>
      </c>
      <c r="U71" s="405"/>
    </row>
    <row r="72" spans="1:21" s="176" customFormat="1" ht="28.5" customHeight="1">
      <c r="A72" s="50"/>
      <c r="B72" s="406" t="str">
        <f t="shared" si="1"/>
        <v/>
      </c>
      <c r="C72" s="407"/>
      <c r="D72" s="217"/>
      <c r="E72" s="408"/>
      <c r="F72" s="409"/>
      <c r="G72" s="409"/>
      <c r="H72" s="410"/>
      <c r="I72" s="218" t="s">
        <v>7</v>
      </c>
      <c r="J72" s="201" t="s">
        <v>99</v>
      </c>
      <c r="K72" s="221"/>
      <c r="L72" s="202" t="s">
        <v>0</v>
      </c>
      <c r="M72" s="221"/>
      <c r="N72" s="203" t="s">
        <v>609</v>
      </c>
      <c r="P72" s="204" t="str">
        <f t="shared" si="0"/>
        <v>　</v>
      </c>
      <c r="Q72" s="411"/>
      <c r="R72" s="206" t="str">
        <f t="shared" si="2"/>
        <v/>
      </c>
      <c r="S72" s="411"/>
      <c r="T72" s="207" t="str">
        <f t="shared" si="3"/>
        <v/>
      </c>
      <c r="U72" s="405"/>
    </row>
    <row r="73" spans="1:21" s="176" customFormat="1" ht="28.5" customHeight="1">
      <c r="A73" s="50"/>
      <c r="B73" s="406" t="str">
        <f t="shared" si="1"/>
        <v/>
      </c>
      <c r="C73" s="407"/>
      <c r="D73" s="217"/>
      <c r="E73" s="408"/>
      <c r="F73" s="409"/>
      <c r="G73" s="409"/>
      <c r="H73" s="410"/>
      <c r="I73" s="218" t="s">
        <v>7</v>
      </c>
      <c r="J73" s="201" t="s">
        <v>99</v>
      </c>
      <c r="K73" s="221"/>
      <c r="L73" s="202" t="s">
        <v>0</v>
      </c>
      <c r="M73" s="221"/>
      <c r="N73" s="203" t="s">
        <v>609</v>
      </c>
      <c r="P73" s="204" t="str">
        <f t="shared" si="0"/>
        <v>　</v>
      </c>
      <c r="Q73" s="411"/>
      <c r="R73" s="206" t="str">
        <f t="shared" si="2"/>
        <v/>
      </c>
      <c r="S73" s="411"/>
      <c r="T73" s="207" t="str">
        <f t="shared" si="3"/>
        <v/>
      </c>
      <c r="U73" s="405"/>
    </row>
    <row r="74" spans="1:21" ht="32.5" customHeight="1" thickBot="1">
      <c r="A74" s="51"/>
      <c r="B74" s="412" t="str">
        <f t="shared" si="1"/>
        <v/>
      </c>
      <c r="C74" s="413"/>
      <c r="D74" s="219"/>
      <c r="E74" s="414"/>
      <c r="F74" s="415"/>
      <c r="G74" s="415"/>
      <c r="H74" s="416"/>
      <c r="I74" s="220" t="s">
        <v>7</v>
      </c>
      <c r="J74" s="208" t="s">
        <v>99</v>
      </c>
      <c r="K74" s="222"/>
      <c r="L74" s="209" t="s">
        <v>0</v>
      </c>
      <c r="M74" s="222"/>
      <c r="N74" s="210" t="s">
        <v>609</v>
      </c>
      <c r="S74" s="411"/>
    </row>
    <row r="75" spans="1:21" ht="11.25" customHeight="1">
      <c r="S75" s="411"/>
    </row>
    <row r="76" spans="1:21" ht="11.25" customHeight="1">
      <c r="A76" s="417" t="s">
        <v>553</v>
      </c>
      <c r="B76" s="418"/>
      <c r="C76" s="418"/>
      <c r="D76" s="418"/>
      <c r="E76" s="418"/>
      <c r="F76" s="418"/>
      <c r="G76" s="418"/>
      <c r="H76" s="418"/>
      <c r="I76" s="418"/>
      <c r="J76" s="418"/>
      <c r="K76" s="418"/>
      <c r="L76" s="418"/>
      <c r="M76" s="418"/>
      <c r="N76" s="418"/>
      <c r="S76" s="411"/>
    </row>
    <row r="77" spans="1:21" ht="11.25" customHeight="1">
      <c r="A77" s="213" t="s">
        <v>554</v>
      </c>
      <c r="B77" s="417" t="s">
        <v>670</v>
      </c>
      <c r="C77" s="417"/>
      <c r="D77" s="417"/>
      <c r="E77" s="417"/>
      <c r="F77" s="417"/>
      <c r="G77" s="417"/>
      <c r="H77" s="417"/>
      <c r="I77" s="417"/>
      <c r="J77" s="417"/>
      <c r="K77" s="417"/>
      <c r="L77" s="417"/>
      <c r="M77" s="417"/>
      <c r="N77" s="417"/>
      <c r="S77" s="411"/>
    </row>
    <row r="78" spans="1:21">
      <c r="A78" s="213" t="s">
        <v>556</v>
      </c>
      <c r="B78" s="417" t="s">
        <v>660</v>
      </c>
      <c r="C78" s="417"/>
      <c r="D78" s="417"/>
      <c r="E78" s="417"/>
      <c r="F78" s="417"/>
      <c r="G78" s="417"/>
      <c r="H78" s="417"/>
      <c r="I78" s="417"/>
      <c r="J78" s="417"/>
      <c r="K78" s="417"/>
      <c r="L78" s="417"/>
      <c r="M78" s="417"/>
      <c r="N78" s="417"/>
      <c r="S78" s="411"/>
    </row>
    <row r="79" spans="1:21" ht="20.149999999999999" customHeight="1">
      <c r="A79" s="213" t="s">
        <v>557</v>
      </c>
      <c r="B79" s="417" t="s">
        <v>671</v>
      </c>
      <c r="C79" s="417"/>
      <c r="D79" s="417"/>
      <c r="E79" s="417"/>
      <c r="F79" s="417"/>
      <c r="G79" s="417"/>
      <c r="H79" s="417"/>
      <c r="I79" s="417"/>
      <c r="J79" s="417"/>
      <c r="K79" s="417"/>
      <c r="L79" s="417"/>
      <c r="M79" s="417"/>
      <c r="N79" s="417"/>
      <c r="S79" s="411"/>
    </row>
    <row r="80" spans="1:21" ht="11.25" customHeight="1">
      <c r="A80" s="213" t="s">
        <v>558</v>
      </c>
      <c r="B80" s="417" t="s">
        <v>672</v>
      </c>
      <c r="C80" s="417"/>
      <c r="D80" s="417"/>
      <c r="E80" s="417"/>
      <c r="F80" s="417"/>
      <c r="G80" s="417"/>
      <c r="H80" s="417"/>
      <c r="I80" s="417"/>
      <c r="J80" s="417"/>
      <c r="K80" s="417"/>
      <c r="L80" s="417"/>
      <c r="M80" s="417"/>
      <c r="N80" s="417"/>
      <c r="S80" s="411"/>
    </row>
    <row r="81" spans="1:19" ht="11.25" customHeight="1">
      <c r="A81" s="213" t="s">
        <v>559</v>
      </c>
      <c r="B81" s="417" t="s">
        <v>663</v>
      </c>
      <c r="C81" s="417"/>
      <c r="D81" s="417"/>
      <c r="E81" s="417"/>
      <c r="F81" s="417"/>
      <c r="G81" s="417"/>
      <c r="H81" s="417"/>
      <c r="I81" s="417"/>
      <c r="J81" s="417"/>
      <c r="K81" s="417"/>
      <c r="L81" s="417"/>
      <c r="M81" s="417"/>
      <c r="N81" s="417"/>
      <c r="S81" s="411"/>
    </row>
    <row r="82" spans="1:19">
      <c r="A82" s="213" t="s">
        <v>560</v>
      </c>
      <c r="B82" s="417" t="s">
        <v>673</v>
      </c>
      <c r="C82" s="417"/>
      <c r="D82" s="417"/>
      <c r="E82" s="417"/>
      <c r="F82" s="417"/>
      <c r="G82" s="417"/>
      <c r="H82" s="417"/>
      <c r="I82" s="417"/>
      <c r="J82" s="417"/>
      <c r="K82" s="417"/>
      <c r="L82" s="417"/>
      <c r="M82" s="417"/>
      <c r="N82" s="417"/>
      <c r="S82" s="411"/>
    </row>
    <row r="83" spans="1:19" ht="11.25" customHeight="1">
      <c r="A83" s="213" t="s">
        <v>561</v>
      </c>
      <c r="B83" s="417" t="s">
        <v>674</v>
      </c>
      <c r="C83" s="417"/>
      <c r="D83" s="417"/>
      <c r="E83" s="417"/>
      <c r="F83" s="417"/>
      <c r="G83" s="417"/>
      <c r="H83" s="417"/>
      <c r="I83" s="417"/>
      <c r="J83" s="417"/>
      <c r="K83" s="417"/>
      <c r="L83" s="417"/>
      <c r="M83" s="417"/>
      <c r="N83" s="417"/>
      <c r="S83" s="411"/>
    </row>
    <row r="84" spans="1:19">
      <c r="A84" s="213" t="s">
        <v>562</v>
      </c>
      <c r="B84" s="417" t="s">
        <v>675</v>
      </c>
      <c r="C84" s="417"/>
      <c r="D84" s="417"/>
      <c r="E84" s="417"/>
      <c r="F84" s="417"/>
      <c r="G84" s="417"/>
      <c r="H84" s="417"/>
      <c r="I84" s="417"/>
      <c r="J84" s="417"/>
      <c r="K84" s="417"/>
      <c r="L84" s="417"/>
      <c r="M84" s="417"/>
      <c r="N84" s="417"/>
    </row>
    <row r="85" spans="1:19" ht="21" customHeight="1">
      <c r="A85" s="213" t="s">
        <v>564</v>
      </c>
      <c r="B85" s="417" t="s">
        <v>565</v>
      </c>
      <c r="C85" s="417"/>
      <c r="D85" s="417"/>
      <c r="E85" s="417"/>
      <c r="F85" s="417"/>
      <c r="G85" s="417"/>
      <c r="H85" s="417"/>
      <c r="I85" s="417"/>
      <c r="J85" s="417"/>
      <c r="K85" s="417"/>
      <c r="L85" s="417"/>
      <c r="M85" s="417"/>
      <c r="N85" s="417"/>
    </row>
    <row r="86" spans="1:19" ht="11.25" customHeight="1">
      <c r="A86" s="213" t="s">
        <v>566</v>
      </c>
      <c r="B86" s="417" t="s">
        <v>666</v>
      </c>
      <c r="C86" s="417"/>
      <c r="D86" s="417"/>
      <c r="E86" s="417"/>
      <c r="F86" s="417"/>
      <c r="G86" s="417"/>
      <c r="H86" s="417"/>
      <c r="I86" s="417"/>
      <c r="J86" s="417"/>
      <c r="K86" s="417"/>
      <c r="L86" s="417"/>
      <c r="M86" s="417"/>
      <c r="N86" s="417"/>
    </row>
    <row r="87" spans="1:19">
      <c r="A87" s="213" t="s">
        <v>567</v>
      </c>
      <c r="B87" s="417" t="s">
        <v>676</v>
      </c>
      <c r="C87" s="417"/>
      <c r="D87" s="417"/>
      <c r="E87" s="417"/>
      <c r="F87" s="417"/>
      <c r="G87" s="417"/>
      <c r="H87" s="417"/>
      <c r="I87" s="417"/>
      <c r="J87" s="417"/>
      <c r="K87" s="417"/>
      <c r="L87" s="417"/>
      <c r="M87" s="417"/>
      <c r="N87" s="417"/>
    </row>
    <row r="88" spans="1:19" ht="31.5" customHeight="1">
      <c r="A88" s="213" t="s">
        <v>569</v>
      </c>
      <c r="B88" s="417" t="s">
        <v>677</v>
      </c>
      <c r="C88" s="417"/>
      <c r="D88" s="417"/>
      <c r="E88" s="417"/>
      <c r="F88" s="417"/>
      <c r="G88" s="417"/>
      <c r="H88" s="417"/>
      <c r="I88" s="417"/>
      <c r="J88" s="417"/>
      <c r="K88" s="417"/>
      <c r="L88" s="417"/>
      <c r="M88" s="417"/>
      <c r="N88" s="417"/>
    </row>
    <row r="89" spans="1:19" ht="38.5" customHeight="1">
      <c r="A89" s="213" t="s">
        <v>570</v>
      </c>
      <c r="B89" s="417" t="s">
        <v>602</v>
      </c>
      <c r="C89" s="417"/>
      <c r="D89" s="417"/>
      <c r="E89" s="417"/>
      <c r="F89" s="417"/>
      <c r="G89" s="417"/>
      <c r="H89" s="417"/>
      <c r="I89" s="417"/>
      <c r="J89" s="417"/>
      <c r="K89" s="417"/>
      <c r="L89" s="417"/>
      <c r="M89" s="417"/>
      <c r="N89" s="417"/>
    </row>
    <row r="90" spans="1:19">
      <c r="A90" s="213" t="s">
        <v>572</v>
      </c>
      <c r="B90" s="417" t="s">
        <v>669</v>
      </c>
      <c r="C90" s="417"/>
      <c r="D90" s="417"/>
      <c r="E90" s="417"/>
      <c r="F90" s="417"/>
      <c r="G90" s="417"/>
      <c r="H90" s="417"/>
      <c r="I90" s="417"/>
      <c r="J90" s="417"/>
      <c r="K90" s="417"/>
      <c r="L90" s="417"/>
      <c r="M90" s="417"/>
      <c r="N90" s="417"/>
    </row>
  </sheetData>
  <sheetProtection algorithmName="SHA-512" hashValue="L6ClA1x731L4VRM5FVmy50uM+STrPFi+637A0f03kEC0648mB4AKQNCJQFVJjJFhnbygGjJMLXLcwHSM1BeojA==" saltValue="JTX9W17IbBXRbkAk/k4vgQ==" spinCount="100000" sheet="1" selectLockedCells="1"/>
  <mergeCells count="164">
    <mergeCell ref="Q64:Q73"/>
    <mergeCell ref="U64:U73"/>
    <mergeCell ref="B66:C66"/>
    <mergeCell ref="E66:H66"/>
    <mergeCell ref="B67:C67"/>
    <mergeCell ref="E67:H67"/>
    <mergeCell ref="B68:C68"/>
    <mergeCell ref="E68:H68"/>
    <mergeCell ref="B69:C69"/>
    <mergeCell ref="E69:H69"/>
    <mergeCell ref="B70:C70"/>
    <mergeCell ref="E70:H70"/>
    <mergeCell ref="B71:C71"/>
    <mergeCell ref="E71:H71"/>
    <mergeCell ref="B72:C72"/>
    <mergeCell ref="E72:H72"/>
    <mergeCell ref="B73:C73"/>
    <mergeCell ref="E73:H73"/>
    <mergeCell ref="S64:S83"/>
    <mergeCell ref="A76:N76"/>
    <mergeCell ref="B77:N77"/>
    <mergeCell ref="B78:N78"/>
    <mergeCell ref="B79:N79"/>
    <mergeCell ref="B80:N80"/>
    <mergeCell ref="I52:N52"/>
    <mergeCell ref="I53:N53"/>
    <mergeCell ref="I55:N55"/>
    <mergeCell ref="I56:N56"/>
    <mergeCell ref="I57:N57"/>
    <mergeCell ref="I58:N58"/>
    <mergeCell ref="I54:N54"/>
    <mergeCell ref="I60:N60"/>
    <mergeCell ref="I61:N61"/>
    <mergeCell ref="B88:N88"/>
    <mergeCell ref="B89:N89"/>
    <mergeCell ref="B90:N90"/>
    <mergeCell ref="B82:N82"/>
    <mergeCell ref="B83:N83"/>
    <mergeCell ref="B84:N84"/>
    <mergeCell ref="B85:N85"/>
    <mergeCell ref="B86:N86"/>
    <mergeCell ref="B87:N87"/>
    <mergeCell ref="B81:N81"/>
    <mergeCell ref="A63:C63"/>
    <mergeCell ref="B64:C64"/>
    <mergeCell ref="E64:H64"/>
    <mergeCell ref="B60:E60"/>
    <mergeCell ref="B61:E61"/>
    <mergeCell ref="B62:E62"/>
    <mergeCell ref="I62:N62"/>
    <mergeCell ref="J64:N64"/>
    <mergeCell ref="B65:C65"/>
    <mergeCell ref="E65:H65"/>
    <mergeCell ref="B74:C74"/>
    <mergeCell ref="E74:H74"/>
    <mergeCell ref="D57:E57"/>
    <mergeCell ref="D58:E58"/>
    <mergeCell ref="B59:N59"/>
    <mergeCell ref="D52:E52"/>
    <mergeCell ref="D53:E53"/>
    <mergeCell ref="C54:C58"/>
    <mergeCell ref="D54:E54"/>
    <mergeCell ref="D55:E55"/>
    <mergeCell ref="D56:E56"/>
    <mergeCell ref="B42:B58"/>
    <mergeCell ref="C42:C53"/>
    <mergeCell ref="D42:E42"/>
    <mergeCell ref="D43:E43"/>
    <mergeCell ref="D44:E44"/>
    <mergeCell ref="D49:E49"/>
    <mergeCell ref="D50:E50"/>
    <mergeCell ref="D51:E51"/>
    <mergeCell ref="D46:E46"/>
    <mergeCell ref="D47:E47"/>
    <mergeCell ref="D48:E48"/>
    <mergeCell ref="I46:N46"/>
    <mergeCell ref="I47:N47"/>
    <mergeCell ref="I48:N48"/>
    <mergeCell ref="I49:N49"/>
    <mergeCell ref="I50:N50"/>
    <mergeCell ref="I51:N51"/>
    <mergeCell ref="D45:E45"/>
    <mergeCell ref="C39:C40"/>
    <mergeCell ref="D39:E39"/>
    <mergeCell ref="D40:E40"/>
    <mergeCell ref="B41:N41"/>
    <mergeCell ref="D36:E36"/>
    <mergeCell ref="D37:E37"/>
    <mergeCell ref="D38:E38"/>
    <mergeCell ref="I36:N36"/>
    <mergeCell ref="I37:N37"/>
    <mergeCell ref="I38:N38"/>
    <mergeCell ref="I39:N39"/>
    <mergeCell ref="I40:N40"/>
    <mergeCell ref="I42:N42"/>
    <mergeCell ref="I43:N43"/>
    <mergeCell ref="I44:N44"/>
    <mergeCell ref="I45:N45"/>
    <mergeCell ref="B32:N32"/>
    <mergeCell ref="B33:B40"/>
    <mergeCell ref="C33:C35"/>
    <mergeCell ref="D33:E33"/>
    <mergeCell ref="D34:E34"/>
    <mergeCell ref="D35:E35"/>
    <mergeCell ref="C36:C38"/>
    <mergeCell ref="I33:N33"/>
    <mergeCell ref="I34:N34"/>
    <mergeCell ref="I35:N35"/>
    <mergeCell ref="B29:N29"/>
    <mergeCell ref="B30:B31"/>
    <mergeCell ref="C30:E30"/>
    <mergeCell ref="C31:E31"/>
    <mergeCell ref="C26:E26"/>
    <mergeCell ref="B27:B28"/>
    <mergeCell ref="C27:E27"/>
    <mergeCell ref="C28:E28"/>
    <mergeCell ref="I26:N26"/>
    <mergeCell ref="I27:N27"/>
    <mergeCell ref="I28:N28"/>
    <mergeCell ref="I30:N30"/>
    <mergeCell ref="I31:N31"/>
    <mergeCell ref="C21:E21"/>
    <mergeCell ref="B22:N22"/>
    <mergeCell ref="B23:B26"/>
    <mergeCell ref="C23:E23"/>
    <mergeCell ref="C24:E24"/>
    <mergeCell ref="C25:E25"/>
    <mergeCell ref="I21:N21"/>
    <mergeCell ref="I23:N23"/>
    <mergeCell ref="I24:N24"/>
    <mergeCell ref="I25:N25"/>
    <mergeCell ref="C20:E20"/>
    <mergeCell ref="B13:N13"/>
    <mergeCell ref="B14:B15"/>
    <mergeCell ref="C14:E14"/>
    <mergeCell ref="C15:E15"/>
    <mergeCell ref="I14:N14"/>
    <mergeCell ref="I15:N15"/>
    <mergeCell ref="I17:N17"/>
    <mergeCell ref="I18:N18"/>
    <mergeCell ref="I20:N20"/>
    <mergeCell ref="B18:B19"/>
    <mergeCell ref="C19:E19"/>
    <mergeCell ref="B16:N16"/>
    <mergeCell ref="C17:E17"/>
    <mergeCell ref="C18:E18"/>
    <mergeCell ref="I19:N19"/>
    <mergeCell ref="D8:G8"/>
    <mergeCell ref="H8:N8"/>
    <mergeCell ref="A10:A12"/>
    <mergeCell ref="B10:E12"/>
    <mergeCell ref="F10:H10"/>
    <mergeCell ref="F11:F12"/>
    <mergeCell ref="A2:N2"/>
    <mergeCell ref="A3:N3"/>
    <mergeCell ref="A5:B8"/>
    <mergeCell ref="D5:G5"/>
    <mergeCell ref="H5:N5"/>
    <mergeCell ref="D6:G6"/>
    <mergeCell ref="H6:N6"/>
    <mergeCell ref="C7:C8"/>
    <mergeCell ref="D7:G7"/>
    <mergeCell ref="H7:N7"/>
    <mergeCell ref="I10:N12"/>
  </mergeCells>
  <phoneticPr fontId="1"/>
  <conditionalFormatting sqref="B17:E21">
    <cfRule type="cellIs" dxfId="7" priority="1" operator="between">
      <formula>1</formula>
      <formula>1</formula>
    </cfRule>
  </conditionalFormatting>
  <conditionalFormatting sqref="Q64">
    <cfRule type="cellIs" dxfId="6" priority="4" operator="between">
      <formula>1</formula>
      <formula>1</formula>
    </cfRule>
  </conditionalFormatting>
  <conditionalFormatting sqref="Q5:U54">
    <cfRule type="cellIs" dxfId="5" priority="5" operator="between">
      <formula>1</formula>
      <formula>1</formula>
    </cfRule>
  </conditionalFormatting>
  <conditionalFormatting sqref="S64:U64">
    <cfRule type="cellIs" dxfId="4" priority="2" operator="between">
      <formula>1</formula>
      <formula>1</formula>
    </cfRule>
  </conditionalFormatting>
  <conditionalFormatting sqref="T65:T73">
    <cfRule type="cellIs" dxfId="3" priority="3" operator="between">
      <formula>1</formula>
      <formula>1</formula>
    </cfRule>
  </conditionalFormatting>
  <dataValidations count="4">
    <dataValidation type="list" allowBlank="1" showInputMessage="1" showErrorMessage="1" sqref="G23:H28 G30:H31 G33:H40 G42:H58 G14:H15 G17:H21" xr:uid="{659B53D8-DA7F-4971-927F-A11C2C7A9B58}">
      <formula1>判定２</formula1>
    </dataValidation>
    <dataValidation type="list" allowBlank="1" showInputMessage="1" showErrorMessage="1" sqref="F14:F15 F23:F28 F30:F31 F33:F40 F42:F58 F17:F21" xr:uid="{1631FE46-73C3-41A2-B9F0-4F9C08CD3100}">
      <formula1>判定</formula1>
    </dataValidation>
    <dataValidation type="list" allowBlank="1" showInputMessage="1" showErrorMessage="1" sqref="I65:I74" xr:uid="{08F63F75-1BE9-4588-9CFD-65EF7CFC3448}">
      <formula1>ﾁｪｯｸﾎﾞｯｸｽ</formula1>
    </dataValidation>
    <dataValidation type="list" allowBlank="1" showInputMessage="1" showErrorMessage="1" sqref="A65:A74" xr:uid="{CF19EBBA-477C-4926-AD30-8F84374442B1}">
      <formula1>指摘番号非</formula1>
    </dataValidation>
  </dataValidations>
  <printOptions horizontalCentered="1"/>
  <pageMargins left="0.59055118110236227" right="0.59055118110236227" top="0.59055118110236227" bottom="0.39370078740157483" header="0.51181102362204722" footer="0.51181102362204722"/>
  <pageSetup paperSize="9" scale="75" orientation="portrait" useFirstPageNumber="1" r:id="rId1"/>
  <headerFooter alignWithMargins="0"/>
  <rowBreaks count="1" manualBreakCount="1">
    <brk id="74" max="8"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6E351-48E4-4CB6-8AF4-3A9913BEE51E}">
  <sheetPr>
    <tabColor theme="0" tint="-0.249977111117893"/>
  </sheetPr>
  <dimension ref="A1:AP164"/>
  <sheetViews>
    <sheetView showGridLines="0" showZeros="0" view="pageBreakPreview" zoomScale="85" zoomScaleNormal="130" zoomScaleSheetLayoutView="85" workbookViewId="0">
      <selection activeCell="AJ54" sqref="AJ54"/>
    </sheetView>
  </sheetViews>
  <sheetFormatPr defaultColWidth="2.26953125" defaultRowHeight="13.5" customHeight="1"/>
  <cols>
    <col min="1" max="28" width="2.26953125" style="73"/>
    <col min="29" max="29" width="3.08984375" style="73" customWidth="1"/>
    <col min="30" max="41" width="2.26953125" style="73"/>
    <col min="42" max="42" width="37.453125" style="73" customWidth="1"/>
    <col min="43" max="16384" width="2.26953125" style="73"/>
  </cols>
  <sheetData>
    <row r="1" spans="1:40" s="71" customFormat="1" ht="7.5" customHeight="1">
      <c r="A1" s="598"/>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row>
    <row r="2" spans="1:40" ht="13.5" customHeight="1">
      <c r="A2" s="599" t="s">
        <v>616</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row>
    <row r="3" spans="1:40" ht="13.5" customHeight="1">
      <c r="A3" s="600" t="s">
        <v>617</v>
      </c>
      <c r="B3" s="600"/>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row>
    <row r="4" spans="1:40" ht="13.5" customHeight="1">
      <c r="A4" s="599" t="s">
        <v>618</v>
      </c>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row>
    <row r="5" spans="1:40" ht="27.75" customHeight="1">
      <c r="A5" s="599" t="s">
        <v>619</v>
      </c>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c r="AM5" s="599"/>
      <c r="AN5" s="599"/>
    </row>
    <row r="6" spans="1:40" ht="2.25" customHeight="1">
      <c r="A6" s="601"/>
      <c r="B6" s="601"/>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601"/>
      <c r="AL6" s="601"/>
      <c r="AM6" s="601"/>
      <c r="AN6" s="601"/>
    </row>
    <row r="7" spans="1:40" ht="2.25" customHeight="1">
      <c r="A7" s="595"/>
      <c r="B7" s="595"/>
      <c r="C7" s="595"/>
      <c r="D7" s="595"/>
      <c r="E7" s="595"/>
      <c r="F7" s="595"/>
      <c r="G7" s="595"/>
      <c r="H7" s="595"/>
      <c r="I7" s="595"/>
      <c r="J7" s="595"/>
      <c r="K7" s="595"/>
      <c r="L7" s="595"/>
      <c r="M7" s="595"/>
      <c r="N7" s="595"/>
      <c r="O7" s="595"/>
      <c r="P7" s="595"/>
      <c r="Q7" s="595"/>
      <c r="R7" s="595"/>
      <c r="S7" s="595"/>
      <c r="T7" s="595"/>
      <c r="U7" s="595"/>
      <c r="V7" s="595"/>
      <c r="W7" s="595"/>
      <c r="X7" s="595"/>
      <c r="Y7" s="595"/>
      <c r="Z7" s="595"/>
      <c r="AA7" s="595"/>
      <c r="AB7" s="595"/>
      <c r="AC7" s="595"/>
      <c r="AD7" s="595"/>
      <c r="AE7" s="595"/>
      <c r="AF7" s="595"/>
      <c r="AG7" s="595"/>
      <c r="AH7" s="595"/>
      <c r="AI7" s="595"/>
      <c r="AJ7" s="595"/>
      <c r="AK7" s="595"/>
      <c r="AL7" s="595"/>
      <c r="AM7" s="595"/>
      <c r="AN7" s="595"/>
    </row>
    <row r="8" spans="1:40" ht="13.5" customHeight="1">
      <c r="A8" s="596" t="s">
        <v>120</v>
      </c>
      <c r="B8" s="596"/>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row>
    <row r="9" spans="1:40" ht="13.5" customHeight="1">
      <c r="B9" s="596" t="s">
        <v>121</v>
      </c>
      <c r="C9" s="596"/>
      <c r="D9" s="596"/>
      <c r="E9" s="596"/>
      <c r="F9" s="596"/>
      <c r="G9" s="596"/>
      <c r="H9" s="596"/>
      <c r="I9" s="596"/>
      <c r="J9" s="596"/>
      <c r="K9" s="597">
        <f>第一面!K14</f>
        <v>0</v>
      </c>
      <c r="L9" s="597"/>
      <c r="M9" s="597"/>
      <c r="N9" s="597"/>
      <c r="O9" s="597"/>
      <c r="P9" s="597"/>
      <c r="Q9" s="597"/>
      <c r="R9" s="597"/>
      <c r="S9" s="597"/>
      <c r="T9" s="597"/>
      <c r="U9" s="597"/>
      <c r="V9" s="597"/>
      <c r="W9" s="597"/>
      <c r="X9" s="597"/>
      <c r="Y9" s="597"/>
      <c r="Z9" s="597"/>
      <c r="AA9" s="597"/>
      <c r="AB9" s="597"/>
      <c r="AC9" s="597"/>
      <c r="AD9" s="597"/>
      <c r="AE9" s="597"/>
      <c r="AF9" s="597"/>
      <c r="AG9" s="597"/>
      <c r="AH9" s="597"/>
      <c r="AI9" s="597"/>
      <c r="AJ9" s="597"/>
      <c r="AK9" s="597"/>
      <c r="AL9" s="597"/>
      <c r="AM9" s="597"/>
      <c r="AN9" s="597"/>
    </row>
    <row r="10" spans="1:40" ht="13.5" customHeight="1">
      <c r="B10" s="596" t="s">
        <v>122</v>
      </c>
      <c r="C10" s="596"/>
      <c r="D10" s="596"/>
      <c r="E10" s="596"/>
      <c r="F10" s="596"/>
      <c r="G10" s="596"/>
      <c r="H10" s="596"/>
      <c r="I10" s="596"/>
      <c r="J10" s="596" t="e">
        <f>#REF!</f>
        <v>#REF!</v>
      </c>
      <c r="K10" s="597">
        <f>第一面!K15</f>
        <v>0</v>
      </c>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row>
    <row r="11" spans="1:40" ht="13.5" customHeight="1">
      <c r="B11" s="596" t="s">
        <v>123</v>
      </c>
      <c r="C11" s="596"/>
      <c r="D11" s="596"/>
      <c r="E11" s="596"/>
      <c r="F11" s="596"/>
      <c r="G11" s="596"/>
      <c r="H11" s="596"/>
      <c r="I11" s="596"/>
      <c r="J11" s="596" t="e">
        <f>#REF!</f>
        <v>#REF!</v>
      </c>
      <c r="K11" s="597">
        <f>第一面!K16</f>
        <v>0</v>
      </c>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7"/>
      <c r="AL11" s="597"/>
      <c r="AM11" s="597"/>
      <c r="AN11" s="597"/>
    </row>
    <row r="12" spans="1:40" ht="13.5" customHeight="1">
      <c r="B12" s="596" t="s">
        <v>124</v>
      </c>
      <c r="C12" s="596"/>
      <c r="D12" s="596"/>
      <c r="E12" s="596"/>
      <c r="F12" s="596"/>
      <c r="G12" s="596"/>
      <c r="H12" s="596"/>
      <c r="I12" s="596"/>
      <c r="J12" s="596" t="e">
        <f>#REF!</f>
        <v>#REF!</v>
      </c>
      <c r="K12" s="597">
        <f>第一面!K17</f>
        <v>0</v>
      </c>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c r="AL12" s="597"/>
      <c r="AM12" s="597"/>
      <c r="AN12" s="597"/>
    </row>
    <row r="13" spans="1:40" ht="2.25" customHeight="1">
      <c r="A13" s="601"/>
      <c r="B13" s="601"/>
      <c r="C13" s="601"/>
      <c r="D13" s="601"/>
      <c r="E13" s="601"/>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1"/>
      <c r="AL13" s="601"/>
      <c r="AM13" s="601"/>
      <c r="AN13" s="601"/>
    </row>
    <row r="14" spans="1:40" ht="2.25" customHeight="1">
      <c r="A14" s="595"/>
      <c r="B14" s="595"/>
      <c r="C14" s="595"/>
      <c r="D14" s="595"/>
      <c r="E14" s="595"/>
      <c r="F14" s="595"/>
      <c r="G14" s="595"/>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row>
    <row r="15" spans="1:40" ht="13.5" customHeight="1">
      <c r="A15" s="596" t="s">
        <v>126</v>
      </c>
      <c r="B15" s="596"/>
      <c r="C15" s="596"/>
      <c r="D15" s="596"/>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596"/>
      <c r="AG15" s="596"/>
      <c r="AH15" s="596"/>
      <c r="AI15" s="596"/>
      <c r="AJ15" s="596"/>
      <c r="AK15" s="596"/>
      <c r="AL15" s="596"/>
      <c r="AM15" s="596"/>
      <c r="AN15" s="596"/>
    </row>
    <row r="16" spans="1:40" ht="13.5" customHeight="1">
      <c r="B16" s="596" t="s">
        <v>121</v>
      </c>
      <c r="C16" s="596"/>
      <c r="D16" s="596"/>
      <c r="E16" s="596"/>
      <c r="F16" s="596"/>
      <c r="G16" s="596"/>
      <c r="H16" s="596"/>
      <c r="I16" s="596"/>
      <c r="J16" s="596" t="e">
        <f>#REF!</f>
        <v>#REF!</v>
      </c>
      <c r="K16" s="597">
        <f>第一面!K22</f>
        <v>0</v>
      </c>
      <c r="L16" s="597"/>
      <c r="M16" s="597"/>
      <c r="N16" s="597"/>
      <c r="O16" s="597"/>
      <c r="P16" s="597"/>
      <c r="Q16" s="597"/>
      <c r="R16" s="597"/>
      <c r="S16" s="597"/>
      <c r="T16" s="597"/>
      <c r="U16" s="597"/>
      <c r="V16" s="597"/>
      <c r="W16" s="597"/>
      <c r="X16" s="597"/>
      <c r="Y16" s="597"/>
      <c r="Z16" s="597"/>
      <c r="AA16" s="597"/>
      <c r="AB16" s="597"/>
      <c r="AC16" s="597"/>
      <c r="AD16" s="597"/>
      <c r="AE16" s="597"/>
      <c r="AF16" s="597"/>
      <c r="AG16" s="597"/>
      <c r="AH16" s="597"/>
      <c r="AI16" s="597"/>
      <c r="AJ16" s="597"/>
      <c r="AK16" s="597"/>
      <c r="AL16" s="597"/>
      <c r="AM16" s="597"/>
      <c r="AN16" s="597"/>
    </row>
    <row r="17" spans="1:40" ht="13.5" customHeight="1">
      <c r="B17" s="596" t="s">
        <v>122</v>
      </c>
      <c r="C17" s="596"/>
      <c r="D17" s="596"/>
      <c r="E17" s="596"/>
      <c r="F17" s="596"/>
      <c r="G17" s="596"/>
      <c r="H17" s="596"/>
      <c r="I17" s="596"/>
      <c r="J17" s="596" t="e">
        <f>#REF!</f>
        <v>#REF!</v>
      </c>
      <c r="K17" s="597">
        <f>第一面!K23</f>
        <v>0</v>
      </c>
      <c r="L17" s="597"/>
      <c r="M17" s="597"/>
      <c r="N17" s="597"/>
      <c r="O17" s="597"/>
      <c r="P17" s="597"/>
      <c r="Q17" s="597"/>
      <c r="R17" s="597"/>
      <c r="S17" s="597"/>
      <c r="T17" s="597"/>
      <c r="U17" s="597"/>
      <c r="V17" s="597"/>
      <c r="W17" s="597"/>
      <c r="X17" s="597"/>
      <c r="Y17" s="597"/>
      <c r="Z17" s="597"/>
      <c r="AA17" s="597"/>
      <c r="AB17" s="597"/>
      <c r="AC17" s="597"/>
      <c r="AD17" s="597"/>
      <c r="AE17" s="597"/>
      <c r="AF17" s="597"/>
      <c r="AG17" s="597"/>
      <c r="AH17" s="597"/>
      <c r="AI17" s="597"/>
      <c r="AJ17" s="597"/>
      <c r="AK17" s="597"/>
      <c r="AL17" s="597"/>
      <c r="AM17" s="597"/>
      <c r="AN17" s="597"/>
    </row>
    <row r="18" spans="1:40" ht="13.5" customHeight="1">
      <c r="B18" s="596" t="s">
        <v>123</v>
      </c>
      <c r="C18" s="596"/>
      <c r="D18" s="596"/>
      <c r="E18" s="596"/>
      <c r="F18" s="596"/>
      <c r="G18" s="596"/>
      <c r="H18" s="596"/>
      <c r="I18" s="596"/>
      <c r="J18" s="596" t="e">
        <f>#REF!</f>
        <v>#REF!</v>
      </c>
      <c r="K18" s="597">
        <f>第一面!K24</f>
        <v>0</v>
      </c>
      <c r="L18" s="597"/>
      <c r="M18" s="597"/>
      <c r="N18" s="597"/>
      <c r="O18" s="597"/>
      <c r="P18" s="597"/>
      <c r="Q18" s="597"/>
      <c r="R18" s="597"/>
      <c r="S18" s="597"/>
      <c r="T18" s="597"/>
      <c r="U18" s="597"/>
      <c r="V18" s="597"/>
      <c r="W18" s="597"/>
      <c r="X18" s="597"/>
      <c r="Y18" s="597"/>
      <c r="Z18" s="597"/>
      <c r="AA18" s="597"/>
      <c r="AB18" s="597"/>
      <c r="AC18" s="597"/>
      <c r="AD18" s="597"/>
      <c r="AE18" s="597"/>
      <c r="AF18" s="597"/>
      <c r="AG18" s="597"/>
      <c r="AH18" s="597"/>
      <c r="AI18" s="597"/>
      <c r="AJ18" s="597"/>
      <c r="AK18" s="597"/>
      <c r="AL18" s="597"/>
      <c r="AM18" s="597"/>
      <c r="AN18" s="597"/>
    </row>
    <row r="19" spans="1:40" ht="13.5" customHeight="1">
      <c r="B19" s="596" t="s">
        <v>124</v>
      </c>
      <c r="C19" s="596"/>
      <c r="D19" s="596"/>
      <c r="E19" s="596"/>
      <c r="F19" s="596"/>
      <c r="G19" s="596"/>
      <c r="H19" s="596"/>
      <c r="I19" s="596"/>
      <c r="J19" s="596" t="e">
        <f>#REF!</f>
        <v>#REF!</v>
      </c>
      <c r="K19" s="597">
        <f>第一面!K25</f>
        <v>0</v>
      </c>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97"/>
    </row>
    <row r="20" spans="1:40" ht="2.25" customHeight="1">
      <c r="A20" s="601"/>
      <c r="B20" s="601"/>
      <c r="C20" s="601"/>
      <c r="D20" s="601"/>
      <c r="E20" s="601"/>
      <c r="F20" s="601"/>
      <c r="G20" s="601"/>
      <c r="H20" s="601"/>
      <c r="I20" s="601"/>
      <c r="J20" s="601"/>
      <c r="K20" s="601"/>
      <c r="L20" s="601"/>
      <c r="M20" s="601"/>
      <c r="N20" s="601"/>
      <c r="O20" s="601"/>
      <c r="P20" s="601"/>
      <c r="Q20" s="601"/>
      <c r="R20" s="601"/>
      <c r="S20" s="601"/>
      <c r="T20" s="601"/>
      <c r="U20" s="601"/>
      <c r="V20" s="601"/>
      <c r="W20" s="601"/>
      <c r="X20" s="601"/>
      <c r="Y20" s="601"/>
      <c r="Z20" s="601"/>
      <c r="AA20" s="601"/>
      <c r="AB20" s="601"/>
      <c r="AC20" s="601"/>
      <c r="AD20" s="601"/>
      <c r="AE20" s="601"/>
      <c r="AF20" s="601"/>
      <c r="AG20" s="601"/>
      <c r="AH20" s="601"/>
      <c r="AI20" s="601"/>
      <c r="AJ20" s="601"/>
      <c r="AK20" s="601"/>
      <c r="AL20" s="601"/>
      <c r="AM20" s="601"/>
      <c r="AN20" s="601"/>
    </row>
    <row r="21" spans="1:40" ht="2.25" customHeight="1">
      <c r="A21" s="595"/>
      <c r="B21" s="595"/>
      <c r="C21" s="595"/>
      <c r="D21" s="595"/>
      <c r="E21" s="595"/>
      <c r="F21" s="595"/>
      <c r="G21" s="595"/>
      <c r="H21" s="595"/>
      <c r="I21" s="595"/>
      <c r="J21" s="595"/>
      <c r="K21" s="595"/>
      <c r="L21" s="595"/>
      <c r="M21" s="595"/>
      <c r="N21" s="595"/>
      <c r="O21" s="595"/>
      <c r="P21" s="595"/>
      <c r="Q21" s="595"/>
      <c r="R21" s="595"/>
      <c r="S21" s="595"/>
      <c r="T21" s="595"/>
      <c r="U21" s="595"/>
      <c r="V21" s="595"/>
      <c r="W21" s="595"/>
      <c r="X21" s="595"/>
      <c r="Y21" s="595"/>
      <c r="Z21" s="595"/>
      <c r="AA21" s="595"/>
      <c r="AB21" s="595"/>
      <c r="AC21" s="595"/>
      <c r="AD21" s="595"/>
      <c r="AE21" s="595"/>
      <c r="AF21" s="595"/>
      <c r="AG21" s="595"/>
      <c r="AH21" s="595"/>
      <c r="AI21" s="595"/>
      <c r="AJ21" s="595"/>
      <c r="AK21" s="595"/>
      <c r="AL21" s="595"/>
      <c r="AM21" s="595"/>
      <c r="AN21" s="595"/>
    </row>
    <row r="22" spans="1:40" ht="13.5" customHeight="1">
      <c r="A22" s="596" t="s">
        <v>127</v>
      </c>
      <c r="B22" s="596"/>
      <c r="C22" s="596"/>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c r="AL22" s="596"/>
      <c r="AM22" s="596"/>
      <c r="AN22" s="596"/>
    </row>
    <row r="23" spans="1:40" ht="13.5" customHeight="1">
      <c r="B23" s="596" t="s">
        <v>128</v>
      </c>
      <c r="C23" s="596"/>
      <c r="D23" s="596"/>
      <c r="E23" s="596"/>
      <c r="F23" s="596"/>
      <c r="G23" s="596"/>
      <c r="H23" s="596"/>
      <c r="I23" s="596"/>
      <c r="J23" s="596"/>
      <c r="K23" s="597">
        <f>第一面!K30</f>
        <v>0</v>
      </c>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row>
    <row r="24" spans="1:40" ht="13.5" customHeight="1">
      <c r="B24" s="596" t="s">
        <v>129</v>
      </c>
      <c r="C24" s="596"/>
      <c r="D24" s="596"/>
      <c r="E24" s="596"/>
      <c r="F24" s="596"/>
      <c r="G24" s="596"/>
      <c r="H24" s="596"/>
      <c r="I24" s="596"/>
      <c r="J24" s="596" t="e">
        <f>#REF!</f>
        <v>#REF!</v>
      </c>
      <c r="K24" s="597">
        <f>第一面!K31</f>
        <v>0</v>
      </c>
      <c r="L24" s="597"/>
      <c r="M24" s="597"/>
      <c r="N24" s="597"/>
      <c r="O24" s="597"/>
      <c r="P24" s="597"/>
      <c r="Q24" s="597"/>
      <c r="R24" s="597"/>
      <c r="S24" s="597"/>
      <c r="T24" s="597"/>
      <c r="U24" s="597"/>
      <c r="V24" s="597"/>
      <c r="W24" s="597"/>
      <c r="X24" s="597"/>
      <c r="Y24" s="597"/>
      <c r="Z24" s="597"/>
      <c r="AA24" s="597"/>
      <c r="AB24" s="597"/>
      <c r="AC24" s="597"/>
      <c r="AD24" s="597"/>
      <c r="AE24" s="597"/>
      <c r="AF24" s="597"/>
      <c r="AG24" s="597"/>
      <c r="AH24" s="597"/>
      <c r="AI24" s="597"/>
      <c r="AJ24" s="597"/>
      <c r="AK24" s="597"/>
      <c r="AL24" s="597"/>
      <c r="AM24" s="597"/>
      <c r="AN24" s="597"/>
    </row>
    <row r="25" spans="1:40" ht="13.5" customHeight="1">
      <c r="B25" s="596" t="s">
        <v>130</v>
      </c>
      <c r="C25" s="596"/>
      <c r="D25" s="596"/>
      <c r="E25" s="596"/>
      <c r="F25" s="596"/>
      <c r="G25" s="596"/>
      <c r="H25" s="596"/>
      <c r="I25" s="596"/>
      <c r="J25" s="596" t="e">
        <f>#REF!</f>
        <v>#REF!</v>
      </c>
      <c r="K25" s="597">
        <f>第一面!K32</f>
        <v>0</v>
      </c>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row>
    <row r="26" spans="1:40" ht="13.5" customHeight="1">
      <c r="B26" s="596" t="s">
        <v>131</v>
      </c>
      <c r="C26" s="596"/>
      <c r="D26" s="596"/>
      <c r="E26" s="596"/>
      <c r="F26" s="596"/>
      <c r="G26" s="596"/>
      <c r="H26" s="596"/>
      <c r="I26" s="596"/>
      <c r="J26" s="596" t="e">
        <f>#REF!</f>
        <v>#REF!</v>
      </c>
      <c r="K26" s="602">
        <f>第一面!K33</f>
        <v>0</v>
      </c>
      <c r="L26" s="597"/>
      <c r="M26" s="597"/>
      <c r="N26" s="597"/>
      <c r="O26" s="597"/>
      <c r="P26" s="597"/>
      <c r="Q26" s="597"/>
      <c r="R26" s="597"/>
      <c r="S26" s="597"/>
      <c r="T26" s="597"/>
      <c r="U26" s="597"/>
      <c r="V26" s="597"/>
      <c r="W26" s="597"/>
      <c r="X26" s="597"/>
      <c r="Y26" s="597"/>
      <c r="Z26" s="597"/>
      <c r="AA26" s="597"/>
      <c r="AB26" s="597"/>
      <c r="AC26" s="597"/>
      <c r="AD26" s="597"/>
      <c r="AE26" s="597"/>
      <c r="AF26" s="597"/>
      <c r="AG26" s="597"/>
      <c r="AH26" s="597"/>
      <c r="AI26" s="597"/>
      <c r="AJ26" s="597"/>
      <c r="AK26" s="597"/>
      <c r="AL26" s="597"/>
      <c r="AM26" s="597"/>
      <c r="AN26" s="597"/>
    </row>
    <row r="27" spans="1:40" ht="2.25" customHeight="1">
      <c r="A27" s="601"/>
      <c r="B27" s="601"/>
      <c r="C27" s="601"/>
      <c r="D27" s="601"/>
      <c r="E27" s="601"/>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row>
    <row r="28" spans="1:40" ht="2.25" customHeight="1">
      <c r="A28" s="595"/>
      <c r="B28" s="595"/>
      <c r="C28" s="595"/>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595"/>
      <c r="AB28" s="595"/>
      <c r="AC28" s="595"/>
      <c r="AD28" s="595"/>
      <c r="AE28" s="595"/>
      <c r="AF28" s="595"/>
      <c r="AG28" s="595"/>
      <c r="AH28" s="595"/>
      <c r="AI28" s="595"/>
      <c r="AJ28" s="595"/>
      <c r="AK28" s="595"/>
      <c r="AL28" s="595"/>
      <c r="AM28" s="595"/>
      <c r="AN28" s="595"/>
    </row>
    <row r="29" spans="1:40" ht="13.5" customHeight="1">
      <c r="A29" s="596" t="s">
        <v>132</v>
      </c>
      <c r="B29" s="596"/>
      <c r="C29" s="596"/>
      <c r="D29" s="596"/>
      <c r="E29" s="596"/>
      <c r="F29" s="596"/>
      <c r="G29" s="596"/>
      <c r="H29" s="596"/>
      <c r="I29" s="596"/>
      <c r="J29" s="596"/>
      <c r="K29" s="596"/>
      <c r="L29" s="596"/>
      <c r="M29" s="596"/>
      <c r="N29" s="596"/>
      <c r="O29" s="596"/>
      <c r="P29" s="596"/>
      <c r="Q29" s="596"/>
      <c r="R29" s="596"/>
      <c r="S29" s="596"/>
      <c r="T29" s="596"/>
      <c r="U29" s="596"/>
      <c r="V29" s="596"/>
      <c r="W29" s="596"/>
      <c r="X29" s="596"/>
      <c r="Y29" s="596"/>
      <c r="Z29" s="596"/>
      <c r="AA29" s="596"/>
      <c r="AB29" s="596"/>
      <c r="AC29" s="596"/>
      <c r="AD29" s="596"/>
      <c r="AE29" s="596"/>
      <c r="AF29" s="596"/>
      <c r="AG29" s="596"/>
      <c r="AH29" s="596"/>
      <c r="AI29" s="596"/>
      <c r="AJ29" s="596"/>
      <c r="AK29" s="596"/>
      <c r="AL29" s="596"/>
      <c r="AM29" s="596"/>
      <c r="AN29" s="596"/>
    </row>
    <row r="30" spans="1:40" ht="13.5" customHeight="1">
      <c r="B30" s="596" t="s">
        <v>133</v>
      </c>
      <c r="C30" s="596"/>
      <c r="D30" s="596"/>
      <c r="E30" s="596"/>
      <c r="F30" s="596"/>
      <c r="G30" s="596"/>
      <c r="H30" s="596"/>
      <c r="I30" s="596"/>
      <c r="J30" s="596"/>
      <c r="K30" s="76" t="str">
        <f>第一面!K37</f>
        <v>□</v>
      </c>
      <c r="L30" s="73" t="s">
        <v>134</v>
      </c>
      <c r="T30" s="73" t="s">
        <v>135</v>
      </c>
      <c r="U30" s="76" t="str">
        <f>第一面!U37</f>
        <v>□</v>
      </c>
      <c r="V30" s="73" t="s">
        <v>136</v>
      </c>
      <c r="AB30" s="76" t="str">
        <f>第一面!AB37</f>
        <v>□</v>
      </c>
      <c r="AC30" s="73" t="s">
        <v>137</v>
      </c>
    </row>
    <row r="31" spans="1:40" ht="13.5" customHeight="1">
      <c r="B31" s="596" t="s">
        <v>138</v>
      </c>
      <c r="C31" s="596"/>
      <c r="D31" s="596"/>
      <c r="E31" s="596"/>
      <c r="F31" s="596"/>
      <c r="G31" s="596"/>
      <c r="H31" s="596"/>
      <c r="I31" s="596"/>
      <c r="J31" s="596"/>
      <c r="K31" s="597">
        <f>第一面!K38</f>
        <v>0</v>
      </c>
      <c r="L31" s="597"/>
      <c r="M31" s="597"/>
      <c r="N31" s="597"/>
      <c r="O31" s="597"/>
      <c r="P31" s="597"/>
      <c r="Q31" s="597"/>
      <c r="R31" s="597"/>
      <c r="S31" s="597"/>
      <c r="T31" s="597"/>
      <c r="U31" s="597"/>
      <c r="V31" s="597"/>
      <c r="W31" s="597"/>
      <c r="X31" s="597"/>
      <c r="Y31" s="597"/>
      <c r="Z31" s="597"/>
      <c r="AA31" s="597"/>
      <c r="AB31" s="597"/>
      <c r="AC31" s="597"/>
      <c r="AD31" s="597"/>
      <c r="AE31" s="597"/>
      <c r="AF31" s="597"/>
      <c r="AG31" s="597"/>
      <c r="AH31" s="597"/>
      <c r="AI31" s="597"/>
      <c r="AJ31" s="597"/>
      <c r="AK31" s="597"/>
      <c r="AL31" s="597"/>
      <c r="AM31" s="597"/>
      <c r="AN31" s="597"/>
    </row>
    <row r="32" spans="1:40" ht="13.5" customHeight="1">
      <c r="B32" s="596" t="s">
        <v>139</v>
      </c>
      <c r="C32" s="596"/>
      <c r="D32" s="596"/>
      <c r="E32" s="596"/>
      <c r="F32" s="596"/>
      <c r="G32" s="596"/>
      <c r="H32" s="596"/>
      <c r="I32" s="596"/>
      <c r="J32" s="596"/>
      <c r="K32" s="76" t="str">
        <f>第一面!K39</f>
        <v>□</v>
      </c>
      <c r="L32" s="73" t="s">
        <v>140</v>
      </c>
      <c r="M32" s="90" t="s">
        <v>141</v>
      </c>
      <c r="N32" s="620" t="s">
        <v>99</v>
      </c>
      <c r="O32" s="620"/>
      <c r="P32" s="620">
        <f>第一面!P39</f>
        <v>0</v>
      </c>
      <c r="Q32" s="620"/>
      <c r="R32" s="78" t="s">
        <v>109</v>
      </c>
      <c r="S32" s="620">
        <f>第一面!S39</f>
        <v>0</v>
      </c>
      <c r="T32" s="620"/>
      <c r="U32" s="78" t="s">
        <v>609</v>
      </c>
      <c r="V32" s="78" t="s">
        <v>213</v>
      </c>
      <c r="W32" s="78"/>
      <c r="X32" s="78"/>
      <c r="Y32" s="78"/>
      <c r="Z32" s="78"/>
      <c r="AB32" s="76" t="str">
        <f>第一面!AB39</f>
        <v>□</v>
      </c>
      <c r="AC32" s="73" t="s">
        <v>142</v>
      </c>
    </row>
    <row r="33" spans="1:42" ht="13.5" customHeight="1">
      <c r="B33" s="596" t="s">
        <v>143</v>
      </c>
      <c r="C33" s="596"/>
      <c r="D33" s="596"/>
      <c r="E33" s="596"/>
      <c r="F33" s="596"/>
      <c r="G33" s="596"/>
      <c r="H33" s="596"/>
      <c r="I33" s="596"/>
      <c r="J33" s="596"/>
      <c r="K33" s="597">
        <f>第一面!K40</f>
        <v>0</v>
      </c>
      <c r="L33" s="597"/>
      <c r="M33" s="597"/>
      <c r="N33" s="597"/>
      <c r="O33" s="597"/>
      <c r="P33" s="597"/>
      <c r="Q33" s="597"/>
      <c r="R33" s="597"/>
      <c r="S33" s="597"/>
      <c r="T33" s="597"/>
      <c r="U33" s="597"/>
      <c r="V33" s="597"/>
      <c r="W33" s="597"/>
      <c r="X33" s="597"/>
      <c r="Y33" s="597"/>
      <c r="Z33" s="597"/>
      <c r="AA33" s="597"/>
      <c r="AB33" s="597"/>
      <c r="AC33" s="597"/>
      <c r="AD33" s="597"/>
      <c r="AE33" s="597"/>
      <c r="AF33" s="597"/>
      <c r="AG33" s="597"/>
      <c r="AH33" s="597"/>
      <c r="AI33" s="597"/>
      <c r="AJ33" s="597"/>
      <c r="AK33" s="597"/>
      <c r="AL33" s="597"/>
      <c r="AM33" s="597"/>
      <c r="AN33" s="597"/>
    </row>
    <row r="34" spans="1:42" ht="2.25" customHeight="1">
      <c r="A34" s="601"/>
      <c r="B34" s="601"/>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1"/>
      <c r="AJ34" s="601"/>
      <c r="AK34" s="601"/>
      <c r="AL34" s="601"/>
      <c r="AM34" s="601"/>
      <c r="AN34" s="601"/>
    </row>
    <row r="35" spans="1:42" ht="2.25" customHeight="1">
      <c r="A35" s="595"/>
      <c r="B35" s="595"/>
      <c r="C35" s="595"/>
      <c r="D35" s="595"/>
      <c r="E35" s="595"/>
      <c r="F35" s="595"/>
      <c r="G35" s="595"/>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row>
    <row r="36" spans="1:42" ht="13.5" customHeight="1">
      <c r="A36" s="596" t="s">
        <v>620</v>
      </c>
      <c r="B36" s="596"/>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row>
    <row r="37" spans="1:42" ht="13.5" customHeight="1">
      <c r="A37" s="72"/>
      <c r="B37" s="596" t="s">
        <v>621</v>
      </c>
      <c r="C37" s="596"/>
      <c r="D37" s="596"/>
      <c r="E37" s="596"/>
      <c r="F37" s="596"/>
      <c r="G37" s="596"/>
      <c r="H37" s="596"/>
      <c r="I37" s="596"/>
      <c r="J37" s="596"/>
      <c r="K37" s="76" t="str">
        <f>IF(OR(第二面!L83="☑",第二面!L137="☑"),"☑","□")</f>
        <v>□</v>
      </c>
      <c r="L37" s="72" t="s">
        <v>608</v>
      </c>
      <c r="M37" s="72"/>
      <c r="N37" s="72"/>
      <c r="O37" s="72"/>
      <c r="P37" s="76" t="str">
        <f>IF(AND(第二面!P83="☑",第二面!P137="☑"),"☑","□")</f>
        <v>□</v>
      </c>
      <c r="Q37" s="72" t="s">
        <v>142</v>
      </c>
      <c r="R37" s="72"/>
      <c r="S37" s="72"/>
      <c r="T37" s="72"/>
      <c r="U37" s="72"/>
      <c r="V37" s="72"/>
      <c r="W37" s="72"/>
      <c r="X37" s="72"/>
      <c r="Y37" s="72"/>
      <c r="Z37" s="72"/>
      <c r="AA37" s="72"/>
      <c r="AB37" s="72"/>
      <c r="AC37" s="72"/>
      <c r="AD37" s="72"/>
      <c r="AE37" s="72"/>
      <c r="AF37" s="72"/>
      <c r="AG37" s="72"/>
      <c r="AH37" s="72"/>
      <c r="AI37" s="72"/>
      <c r="AJ37" s="72"/>
      <c r="AK37" s="72"/>
      <c r="AL37" s="72"/>
      <c r="AM37" s="72"/>
      <c r="AN37" s="72"/>
    </row>
    <row r="38" spans="1:42" ht="2.25" customHeight="1"/>
    <row r="39" spans="1:42" ht="13.5" customHeight="1">
      <c r="A39" s="72"/>
      <c r="B39" s="596" t="s">
        <v>622</v>
      </c>
      <c r="C39" s="596"/>
      <c r="D39" s="596"/>
      <c r="E39" s="596"/>
      <c r="F39" s="596"/>
      <c r="G39" s="596"/>
      <c r="H39" s="596"/>
      <c r="I39" s="596"/>
      <c r="J39" s="596"/>
      <c r="K39" s="76" t="str">
        <f>IF(OR(第二面!L85="☑",第二面!L139="☑"),"☑","□")</f>
        <v>□</v>
      </c>
      <c r="L39" s="72" t="s">
        <v>608</v>
      </c>
      <c r="M39" s="72"/>
      <c r="N39" s="72"/>
      <c r="O39" s="72"/>
      <c r="P39" s="76" t="str">
        <f>IF(AND(第二面!P85="☑",第二面!P139="☑"),"☑","□")</f>
        <v>□</v>
      </c>
      <c r="Q39" s="72" t="s">
        <v>142</v>
      </c>
      <c r="R39" s="72"/>
      <c r="S39" s="72"/>
      <c r="T39" s="72"/>
      <c r="U39" s="72"/>
      <c r="V39" s="72"/>
      <c r="W39" s="72"/>
      <c r="X39" s="72"/>
      <c r="Y39" s="72"/>
      <c r="Z39" s="72"/>
      <c r="AA39" s="72"/>
      <c r="AB39" s="72"/>
      <c r="AC39" s="72"/>
      <c r="AD39" s="72"/>
      <c r="AE39" s="72"/>
      <c r="AF39" s="72"/>
      <c r="AG39" s="72"/>
      <c r="AH39" s="72"/>
      <c r="AI39" s="72"/>
      <c r="AJ39" s="72"/>
      <c r="AK39" s="72"/>
      <c r="AL39" s="72"/>
      <c r="AM39" s="72"/>
      <c r="AN39" s="72"/>
    </row>
    <row r="40" spans="1:42" ht="72.75" customHeight="1">
      <c r="A40" s="72"/>
      <c r="B40" s="596" t="s">
        <v>623</v>
      </c>
      <c r="C40" s="596"/>
      <c r="D40" s="596"/>
      <c r="E40" s="596"/>
      <c r="F40" s="596"/>
      <c r="G40" s="596"/>
      <c r="H40" s="596"/>
      <c r="I40" s="596"/>
      <c r="J40" s="596"/>
      <c r="K40" s="603" t="str">
        <f>_xlfn.TEXTJOIN(CHAR(10), ,第三面!AO11,第三面!AO25 )</f>
        <v/>
      </c>
      <c r="L40" s="603"/>
      <c r="M40" s="603"/>
      <c r="N40" s="603"/>
      <c r="O40" s="603"/>
      <c r="P40" s="603"/>
      <c r="Q40" s="603"/>
      <c r="R40" s="603"/>
      <c r="S40" s="603"/>
      <c r="T40" s="603"/>
      <c r="U40" s="603"/>
      <c r="V40" s="603"/>
      <c r="W40" s="603"/>
      <c r="X40" s="603"/>
      <c r="Y40" s="603"/>
      <c r="Z40" s="603"/>
      <c r="AA40" s="603"/>
      <c r="AB40" s="603"/>
      <c r="AC40" s="603"/>
      <c r="AD40" s="603"/>
      <c r="AE40" s="603"/>
      <c r="AF40" s="603"/>
      <c r="AG40" s="603"/>
      <c r="AH40" s="603"/>
      <c r="AI40" s="603"/>
      <c r="AJ40" s="603"/>
      <c r="AK40" s="603"/>
      <c r="AL40" s="603"/>
      <c r="AM40" s="603"/>
      <c r="AN40" s="603"/>
      <c r="AP40" s="77"/>
    </row>
    <row r="41" spans="1:42" ht="13.5" customHeight="1">
      <c r="A41" s="72"/>
      <c r="B41" s="596" t="s">
        <v>624</v>
      </c>
      <c r="C41" s="596"/>
      <c r="D41" s="596"/>
      <c r="E41" s="596"/>
      <c r="F41" s="596"/>
      <c r="G41" s="596"/>
      <c r="H41" s="596"/>
      <c r="I41" s="596"/>
      <c r="J41" s="596"/>
      <c r="K41" s="76" t="str">
        <f>IF(AND(第二面!L87="☑",第二面!L141="☑"),"☑","□")</f>
        <v>□</v>
      </c>
      <c r="L41" s="75" t="s">
        <v>625</v>
      </c>
      <c r="M41" s="72"/>
      <c r="N41" s="72"/>
      <c r="O41" s="72"/>
      <c r="P41" s="76" t="str">
        <f>IF(OR(第二面!P87="☑",第二面!P141="☑"),"☑","□")</f>
        <v>□</v>
      </c>
      <c r="Q41" s="75" t="s">
        <v>626</v>
      </c>
      <c r="R41" s="72"/>
      <c r="S41" s="72"/>
      <c r="T41" s="72"/>
      <c r="U41" s="78" t="s">
        <v>627</v>
      </c>
      <c r="V41" s="361" t="s">
        <v>99</v>
      </c>
      <c r="W41" s="361"/>
      <c r="X41" s="620">
        <f>第二面!X87</f>
        <v>0</v>
      </c>
      <c r="Y41" s="620"/>
      <c r="Z41" s="78" t="s">
        <v>109</v>
      </c>
      <c r="AA41" s="620">
        <f>第二面!T79</f>
        <v>0</v>
      </c>
      <c r="AB41" s="620"/>
      <c r="AC41" s="78" t="s">
        <v>837</v>
      </c>
      <c r="AD41" s="78" t="s">
        <v>213</v>
      </c>
      <c r="AE41" s="79"/>
      <c r="AF41" s="79"/>
      <c r="AG41" s="79"/>
      <c r="AH41" s="72"/>
      <c r="AI41" s="72"/>
      <c r="AJ41" s="72"/>
      <c r="AK41" s="72"/>
      <c r="AL41" s="72"/>
      <c r="AM41" s="72"/>
      <c r="AN41" s="72"/>
    </row>
    <row r="42" spans="1:42" ht="2.25" customHeight="1"/>
    <row r="43" spans="1:42" ht="13.5" customHeight="1">
      <c r="A43" s="72"/>
      <c r="B43" s="72"/>
      <c r="C43" s="72"/>
      <c r="D43" s="72"/>
      <c r="E43" s="72"/>
      <c r="F43" s="72"/>
      <c r="G43" s="72"/>
      <c r="H43" s="72"/>
      <c r="I43" s="72"/>
      <c r="J43" s="72"/>
      <c r="K43" s="76" t="str">
        <f>第二面!AJ87</f>
        <v>□</v>
      </c>
      <c r="L43" s="73" t="s">
        <v>628</v>
      </c>
      <c r="M43" s="72"/>
      <c r="N43" s="72"/>
      <c r="O43" s="72"/>
      <c r="P43" s="75"/>
      <c r="Q43" s="72"/>
      <c r="R43" s="72"/>
      <c r="S43" s="72"/>
      <c r="T43" s="597"/>
      <c r="U43" s="597"/>
      <c r="V43" s="597"/>
      <c r="W43" s="597"/>
      <c r="X43" s="597"/>
      <c r="Y43" s="597"/>
      <c r="Z43" s="597"/>
      <c r="AA43" s="597"/>
      <c r="AB43" s="597"/>
      <c r="AC43" s="597"/>
      <c r="AD43" s="597"/>
      <c r="AE43" s="597"/>
      <c r="AF43" s="597"/>
      <c r="AG43" s="597"/>
      <c r="AH43" s="597"/>
      <c r="AI43" s="597"/>
      <c r="AJ43" s="597"/>
      <c r="AK43" s="597"/>
      <c r="AL43" s="597"/>
      <c r="AM43" s="597"/>
      <c r="AN43" s="72"/>
      <c r="AP43" s="80"/>
    </row>
    <row r="44" spans="1:42" ht="2.25" customHeight="1">
      <c r="A44" s="601"/>
      <c r="B44" s="601"/>
      <c r="C44" s="601"/>
      <c r="D44" s="601"/>
      <c r="E44" s="601"/>
      <c r="F44" s="601"/>
      <c r="G44" s="601"/>
      <c r="H44" s="601"/>
      <c r="I44" s="601"/>
      <c r="J44" s="601"/>
      <c r="K44" s="601"/>
      <c r="L44" s="601"/>
      <c r="M44" s="601"/>
      <c r="N44" s="601"/>
      <c r="O44" s="601"/>
      <c r="P44" s="601"/>
      <c r="Q44" s="601"/>
      <c r="R44" s="601"/>
      <c r="S44" s="601"/>
      <c r="T44" s="601"/>
      <c r="U44" s="601"/>
      <c r="V44" s="601"/>
      <c r="W44" s="601"/>
      <c r="X44" s="601"/>
      <c r="Y44" s="601"/>
      <c r="Z44" s="601"/>
      <c r="AA44" s="601"/>
      <c r="AB44" s="601"/>
      <c r="AC44" s="601"/>
      <c r="AD44" s="601"/>
      <c r="AE44" s="601"/>
      <c r="AF44" s="601"/>
      <c r="AG44" s="601"/>
      <c r="AH44" s="601"/>
      <c r="AI44" s="601"/>
      <c r="AJ44" s="601"/>
      <c r="AK44" s="601"/>
      <c r="AL44" s="601"/>
      <c r="AM44" s="601"/>
      <c r="AN44" s="601"/>
    </row>
    <row r="45" spans="1:42" ht="13.5" customHeight="1">
      <c r="A45" s="72"/>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row>
    <row r="46" spans="1:42" ht="16" customHeight="1">
      <c r="A46" s="72"/>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604" t="str">
        <f>第一面!AG47</f>
        <v/>
      </c>
      <c r="AD46" s="604"/>
      <c r="AE46" s="604"/>
      <c r="AF46" s="604"/>
      <c r="AG46" s="604"/>
      <c r="AH46" s="604"/>
      <c r="AI46" s="604"/>
      <c r="AJ46" s="242"/>
      <c r="AK46" s="242" t="str">
        <f>第一面!AG45</f>
        <v/>
      </c>
      <c r="AL46" s="242"/>
      <c r="AM46" s="72"/>
      <c r="AN46" s="72"/>
    </row>
    <row r="47" spans="1:42" s="81" customFormat="1" ht="7.5" customHeight="1">
      <c r="A47" s="598"/>
      <c r="B47" s="598"/>
      <c r="C47" s="598"/>
      <c r="D47" s="598"/>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row>
    <row r="48" spans="1:42" ht="13.5" customHeight="1">
      <c r="A48" s="599" t="s">
        <v>144</v>
      </c>
      <c r="B48" s="599"/>
      <c r="C48" s="599"/>
      <c r="D48" s="599"/>
      <c r="E48" s="599"/>
      <c r="F48" s="599"/>
      <c r="G48" s="599"/>
      <c r="H48" s="599"/>
      <c r="I48" s="599"/>
      <c r="J48" s="599"/>
      <c r="K48" s="599"/>
      <c r="L48" s="599"/>
      <c r="M48" s="599"/>
      <c r="N48" s="599"/>
      <c r="O48" s="599"/>
      <c r="P48" s="599"/>
      <c r="Q48" s="599"/>
      <c r="R48" s="599"/>
      <c r="S48" s="599"/>
      <c r="T48" s="599"/>
      <c r="U48" s="599"/>
      <c r="V48" s="599"/>
      <c r="W48" s="599"/>
      <c r="X48" s="599"/>
      <c r="Y48" s="599"/>
      <c r="Z48" s="599"/>
      <c r="AA48" s="599"/>
      <c r="AB48" s="599"/>
      <c r="AC48" s="599"/>
      <c r="AD48" s="599"/>
      <c r="AE48" s="599"/>
      <c r="AF48" s="599"/>
      <c r="AG48" s="599"/>
      <c r="AH48" s="599"/>
      <c r="AI48" s="599"/>
      <c r="AJ48" s="599"/>
      <c r="AK48" s="599"/>
      <c r="AL48" s="599"/>
      <c r="AM48" s="599"/>
      <c r="AN48" s="599"/>
    </row>
    <row r="49" spans="1:40" ht="13.5" customHeight="1">
      <c r="A49" s="596" t="s">
        <v>145</v>
      </c>
      <c r="B49" s="596"/>
      <c r="C49" s="596"/>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row>
    <row r="50" spans="1:40" ht="2.25" customHeight="1">
      <c r="A50" s="601"/>
      <c r="B50" s="601"/>
      <c r="C50" s="601"/>
      <c r="D50" s="601"/>
      <c r="E50" s="601"/>
      <c r="F50" s="601"/>
      <c r="G50" s="601"/>
      <c r="H50" s="601"/>
      <c r="I50" s="601"/>
      <c r="J50" s="601"/>
      <c r="K50" s="601"/>
      <c r="L50" s="601"/>
      <c r="M50" s="601"/>
      <c r="N50" s="601"/>
      <c r="O50" s="601"/>
      <c r="P50" s="601"/>
      <c r="Q50" s="601"/>
      <c r="R50" s="601"/>
      <c r="S50" s="601"/>
      <c r="T50" s="601"/>
      <c r="U50" s="601"/>
      <c r="V50" s="601"/>
      <c r="W50" s="601"/>
      <c r="X50" s="601"/>
      <c r="Y50" s="601"/>
      <c r="Z50" s="601"/>
      <c r="AA50" s="601"/>
      <c r="AB50" s="601"/>
      <c r="AC50" s="601"/>
      <c r="AD50" s="601"/>
      <c r="AE50" s="601"/>
      <c r="AF50" s="601"/>
      <c r="AG50" s="601"/>
      <c r="AH50" s="601"/>
      <c r="AI50" s="601"/>
      <c r="AJ50" s="601"/>
      <c r="AK50" s="601"/>
      <c r="AL50" s="601"/>
      <c r="AM50" s="601"/>
      <c r="AN50" s="601"/>
    </row>
    <row r="51" spans="1:40" ht="2.2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row>
    <row r="52" spans="1:40" ht="13.5" customHeight="1">
      <c r="A52" s="596" t="s">
        <v>146</v>
      </c>
      <c r="B52" s="596"/>
      <c r="C52" s="596"/>
      <c r="D52" s="596"/>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c r="AD52" s="596"/>
      <c r="AE52" s="596"/>
      <c r="AF52" s="596"/>
      <c r="AG52" s="596"/>
      <c r="AH52" s="596"/>
      <c r="AI52" s="596"/>
      <c r="AJ52" s="596"/>
      <c r="AK52" s="596"/>
      <c r="AL52" s="596"/>
      <c r="AM52" s="596"/>
      <c r="AN52" s="596"/>
    </row>
    <row r="53" spans="1:40" ht="13.5" customHeight="1">
      <c r="B53" s="73" t="s">
        <v>147</v>
      </c>
      <c r="L53" s="596" t="s">
        <v>629</v>
      </c>
      <c r="M53" s="596"/>
      <c r="N53" s="607">
        <f>第二面!N7</f>
        <v>0</v>
      </c>
      <c r="O53" s="607"/>
      <c r="P53" s="607"/>
      <c r="Q53" s="73" t="s">
        <v>82</v>
      </c>
      <c r="S53" s="596" t="s">
        <v>630</v>
      </c>
      <c r="T53" s="596"/>
      <c r="U53" s="607">
        <f>第二面!U7</f>
        <v>0</v>
      </c>
      <c r="V53" s="607"/>
      <c r="W53" s="607"/>
      <c r="X53" s="73" t="s">
        <v>82</v>
      </c>
    </row>
    <row r="54" spans="1:40" ht="13.5" customHeight="1">
      <c r="B54" s="73" t="s">
        <v>150</v>
      </c>
      <c r="L54" s="605">
        <f>第二面!L8</f>
        <v>0</v>
      </c>
      <c r="M54" s="605"/>
      <c r="N54" s="605"/>
      <c r="O54" s="605"/>
      <c r="P54" s="605"/>
      <c r="Q54" s="73" t="s">
        <v>151</v>
      </c>
    </row>
    <row r="55" spans="1:40" ht="13.5" customHeight="1">
      <c r="B55" s="73" t="s">
        <v>152</v>
      </c>
      <c r="L55" s="605">
        <f>第二面!L9</f>
        <v>0</v>
      </c>
      <c r="M55" s="605"/>
      <c r="N55" s="605"/>
      <c r="O55" s="605"/>
      <c r="P55" s="605"/>
      <c r="Q55" s="73" t="s">
        <v>151</v>
      </c>
    </row>
    <row r="56" spans="1:40" ht="13.5" customHeight="1">
      <c r="B56" s="73" t="s">
        <v>153</v>
      </c>
      <c r="L56" s="76" t="str">
        <f>第二面!L10</f>
        <v>□</v>
      </c>
      <c r="M56" s="73" t="s">
        <v>154</v>
      </c>
      <c r="U56" s="76" t="str">
        <f>第二面!U10</f>
        <v>□</v>
      </c>
      <c r="V56" s="73" t="s">
        <v>155</v>
      </c>
      <c r="AD56" s="76" t="str">
        <f>第二面!AD10</f>
        <v>□</v>
      </c>
      <c r="AE56" s="73" t="s">
        <v>156</v>
      </c>
    </row>
    <row r="57" spans="1:40" ht="13.5" customHeight="1">
      <c r="L57" s="76" t="str">
        <f>第二面!L11</f>
        <v>□</v>
      </c>
      <c r="M57" s="73" t="s">
        <v>842</v>
      </c>
      <c r="U57" s="76"/>
      <c r="AD57" s="76"/>
    </row>
    <row r="58" spans="1:40" ht="2.25" customHeight="1">
      <c r="A58" s="601"/>
      <c r="B58" s="601"/>
      <c r="C58" s="601"/>
      <c r="D58" s="601"/>
      <c r="E58" s="601"/>
      <c r="F58" s="601"/>
      <c r="G58" s="601"/>
      <c r="H58" s="601"/>
      <c r="I58" s="601"/>
      <c r="J58" s="601"/>
      <c r="K58" s="601"/>
      <c r="L58" s="601"/>
      <c r="M58" s="601"/>
      <c r="N58" s="601"/>
      <c r="O58" s="601"/>
      <c r="P58" s="601"/>
      <c r="Q58" s="601"/>
      <c r="R58" s="601"/>
      <c r="S58" s="601"/>
      <c r="T58" s="601"/>
      <c r="U58" s="601"/>
      <c r="V58" s="601"/>
      <c r="W58" s="601"/>
      <c r="X58" s="601"/>
      <c r="Y58" s="601"/>
      <c r="Z58" s="601"/>
      <c r="AA58" s="601"/>
      <c r="AB58" s="601"/>
      <c r="AC58" s="601"/>
      <c r="AD58" s="601"/>
      <c r="AE58" s="601"/>
      <c r="AF58" s="601"/>
      <c r="AG58" s="601"/>
      <c r="AH58" s="601"/>
      <c r="AI58" s="601"/>
      <c r="AJ58" s="601"/>
      <c r="AK58" s="601"/>
      <c r="AL58" s="601"/>
      <c r="AM58" s="601"/>
      <c r="AN58" s="601"/>
    </row>
    <row r="59" spans="1:40" ht="2.2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row>
    <row r="60" spans="1:40" ht="13.5" customHeight="1">
      <c r="A60" s="596" t="s">
        <v>157</v>
      </c>
      <c r="B60" s="596"/>
      <c r="C60" s="596"/>
      <c r="D60" s="596"/>
      <c r="E60" s="596"/>
      <c r="F60" s="596"/>
      <c r="G60" s="596"/>
      <c r="H60" s="596"/>
      <c r="I60" s="596"/>
      <c r="J60" s="596"/>
      <c r="K60" s="596"/>
      <c r="L60" s="596"/>
      <c r="M60" s="596"/>
      <c r="N60" s="596"/>
      <c r="O60" s="596"/>
      <c r="P60" s="596"/>
      <c r="Q60" s="596"/>
      <c r="R60" s="596"/>
      <c r="S60" s="596"/>
      <c r="T60" s="596"/>
      <c r="U60" s="596"/>
      <c r="V60" s="596"/>
      <c r="W60" s="596"/>
      <c r="X60" s="596"/>
      <c r="Y60" s="596"/>
      <c r="Z60" s="596"/>
      <c r="AA60" s="596"/>
      <c r="AB60" s="596"/>
      <c r="AC60" s="596"/>
      <c r="AD60" s="596"/>
      <c r="AE60" s="596"/>
      <c r="AF60" s="596"/>
      <c r="AG60" s="596"/>
      <c r="AH60" s="596"/>
      <c r="AI60" s="596"/>
      <c r="AJ60" s="596"/>
      <c r="AK60" s="596"/>
      <c r="AL60" s="596"/>
      <c r="AM60" s="596"/>
      <c r="AN60" s="596"/>
    </row>
    <row r="61" spans="1:40" ht="13.5" customHeight="1">
      <c r="B61" s="73" t="s">
        <v>158</v>
      </c>
      <c r="M61" s="83"/>
      <c r="N61" s="83"/>
      <c r="O61" s="83"/>
      <c r="P61" s="83"/>
      <c r="Q61" s="83"/>
      <c r="R61" s="83"/>
      <c r="V61" s="608">
        <f>第二面!V15</f>
        <v>0</v>
      </c>
      <c r="W61" s="608"/>
      <c r="X61" s="608"/>
      <c r="Y61" s="608"/>
      <c r="Z61" s="608"/>
      <c r="AA61" s="608"/>
      <c r="AB61" s="608"/>
      <c r="AC61" s="608"/>
      <c r="AD61" s="608"/>
      <c r="AE61" s="608"/>
      <c r="AF61" s="608"/>
      <c r="AG61" s="73" t="s">
        <v>159</v>
      </c>
      <c r="AH61" s="606">
        <f>第二面!AH15</f>
        <v>0</v>
      </c>
      <c r="AI61" s="607"/>
      <c r="AJ61" s="607"/>
      <c r="AK61" s="607"/>
      <c r="AL61" s="607"/>
      <c r="AM61" s="607"/>
      <c r="AN61" s="73" t="s">
        <v>160</v>
      </c>
    </row>
    <row r="62" spans="1:40" ht="13.5" customHeight="1">
      <c r="B62" s="73" t="s">
        <v>161</v>
      </c>
      <c r="L62" s="76" t="str">
        <f>第二面!L16</f>
        <v>□</v>
      </c>
      <c r="M62" s="73" t="s">
        <v>162</v>
      </c>
      <c r="R62" s="76" t="str">
        <f>第二面!R16</f>
        <v>□</v>
      </c>
      <c r="S62" s="73" t="s">
        <v>163</v>
      </c>
      <c r="Z62" s="73" t="s">
        <v>141</v>
      </c>
      <c r="AA62" s="607">
        <f>第二面!AA16</f>
        <v>0</v>
      </c>
      <c r="AB62" s="607"/>
      <c r="AC62" s="607"/>
      <c r="AD62" s="607"/>
      <c r="AE62" s="607"/>
      <c r="AF62" s="607"/>
      <c r="AG62" s="607"/>
      <c r="AH62" s="607"/>
      <c r="AI62" s="607"/>
      <c r="AJ62" s="607"/>
      <c r="AK62" s="607"/>
      <c r="AL62" s="607"/>
      <c r="AM62" s="607"/>
      <c r="AN62" s="73" t="s">
        <v>102</v>
      </c>
    </row>
    <row r="63" spans="1:40" ht="13.5" customHeight="1">
      <c r="B63" s="73" t="s">
        <v>164</v>
      </c>
      <c r="M63" s="83"/>
      <c r="N63" s="83"/>
      <c r="O63" s="83"/>
      <c r="P63" s="83"/>
      <c r="Q63" s="83"/>
      <c r="R63" s="83"/>
      <c r="V63" s="608">
        <f>第二面!V17</f>
        <v>0</v>
      </c>
      <c r="W63" s="608"/>
      <c r="X63" s="608"/>
      <c r="Y63" s="608"/>
      <c r="Z63" s="608"/>
      <c r="AA63" s="608"/>
      <c r="AB63" s="608"/>
      <c r="AC63" s="608"/>
      <c r="AD63" s="608"/>
      <c r="AE63" s="608"/>
      <c r="AF63" s="608"/>
      <c r="AG63" s="73" t="s">
        <v>159</v>
      </c>
      <c r="AH63" s="606">
        <f>第二面!AH17</f>
        <v>0</v>
      </c>
      <c r="AI63" s="607"/>
      <c r="AJ63" s="607"/>
      <c r="AK63" s="607"/>
      <c r="AL63" s="607"/>
      <c r="AM63" s="607"/>
      <c r="AN63" s="73" t="s">
        <v>160</v>
      </c>
    </row>
    <row r="64" spans="1:40" ht="13.5" customHeight="1">
      <c r="B64" s="73" t="s">
        <v>165</v>
      </c>
      <c r="L64" s="76" t="str">
        <f>第二面!L18</f>
        <v>□</v>
      </c>
      <c r="M64" s="73" t="s">
        <v>162</v>
      </c>
      <c r="R64" s="76" t="str">
        <f>第二面!R18</f>
        <v>□</v>
      </c>
      <c r="S64" s="73" t="s">
        <v>163</v>
      </c>
      <c r="Z64" s="73" t="s">
        <v>141</v>
      </c>
      <c r="AA64" s="607">
        <f>第二面!AA18</f>
        <v>0</v>
      </c>
      <c r="AB64" s="607"/>
      <c r="AC64" s="607"/>
      <c r="AD64" s="607"/>
      <c r="AE64" s="607"/>
      <c r="AF64" s="607"/>
      <c r="AG64" s="607"/>
      <c r="AH64" s="607"/>
      <c r="AI64" s="607"/>
      <c r="AJ64" s="607"/>
      <c r="AK64" s="607"/>
      <c r="AL64" s="607"/>
      <c r="AM64" s="607"/>
      <c r="AN64" s="73" t="s">
        <v>102</v>
      </c>
    </row>
    <row r="65" spans="1:40" ht="2.25" customHeight="1">
      <c r="A65" s="601"/>
      <c r="B65" s="601"/>
      <c r="C65" s="601"/>
      <c r="D65" s="601"/>
      <c r="E65" s="601"/>
      <c r="F65" s="601"/>
      <c r="G65" s="601"/>
      <c r="H65" s="601"/>
      <c r="I65" s="601"/>
      <c r="J65" s="601"/>
      <c r="K65" s="601"/>
      <c r="L65" s="601"/>
      <c r="M65" s="601"/>
      <c r="N65" s="601"/>
      <c r="O65" s="601"/>
      <c r="P65" s="601"/>
      <c r="Q65" s="601"/>
      <c r="R65" s="601"/>
      <c r="S65" s="601"/>
      <c r="T65" s="601"/>
      <c r="U65" s="601"/>
      <c r="V65" s="601"/>
      <c r="W65" s="601"/>
      <c r="X65" s="601"/>
      <c r="Y65" s="601"/>
      <c r="Z65" s="601"/>
      <c r="AA65" s="601"/>
      <c r="AB65" s="601"/>
      <c r="AC65" s="601"/>
      <c r="AD65" s="601"/>
      <c r="AE65" s="601"/>
      <c r="AF65" s="601"/>
      <c r="AG65" s="601"/>
      <c r="AH65" s="601"/>
      <c r="AI65" s="601"/>
      <c r="AJ65" s="601"/>
      <c r="AK65" s="601"/>
      <c r="AL65" s="601"/>
      <c r="AM65" s="601"/>
      <c r="AN65" s="601"/>
    </row>
    <row r="66" spans="1:40" ht="2.2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row>
    <row r="67" spans="1:40" ht="13.5" customHeight="1">
      <c r="A67" s="596" t="s">
        <v>166</v>
      </c>
      <c r="B67" s="596"/>
      <c r="C67" s="596"/>
      <c r="D67" s="596"/>
      <c r="E67" s="596"/>
      <c r="F67" s="596"/>
      <c r="G67" s="596"/>
      <c r="H67" s="596"/>
      <c r="I67" s="596"/>
      <c r="J67" s="596"/>
      <c r="K67" s="596"/>
      <c r="L67" s="596"/>
      <c r="M67" s="596"/>
      <c r="N67" s="596"/>
      <c r="O67" s="596"/>
      <c r="P67" s="596"/>
      <c r="Q67" s="596"/>
      <c r="R67" s="596"/>
      <c r="S67" s="596"/>
      <c r="T67" s="596"/>
      <c r="U67" s="596"/>
      <c r="V67" s="596"/>
      <c r="W67" s="596"/>
      <c r="X67" s="596"/>
      <c r="Y67" s="596"/>
      <c r="Z67" s="596"/>
      <c r="AA67" s="596"/>
      <c r="AB67" s="596"/>
      <c r="AC67" s="596"/>
      <c r="AD67" s="596"/>
      <c r="AE67" s="596"/>
      <c r="AF67" s="596"/>
      <c r="AG67" s="596"/>
      <c r="AH67" s="596"/>
      <c r="AI67" s="596"/>
      <c r="AJ67" s="596"/>
      <c r="AK67" s="596"/>
      <c r="AL67" s="596"/>
      <c r="AM67" s="596"/>
      <c r="AN67" s="596"/>
    </row>
    <row r="68" spans="1:40" ht="13.5" customHeight="1">
      <c r="B68" s="73" t="s">
        <v>167</v>
      </c>
      <c r="S68" s="609">
        <f>第二面!S22</f>
        <v>0</v>
      </c>
      <c r="T68" s="609"/>
      <c r="U68" s="609"/>
      <c r="V68" s="609"/>
      <c r="W68" s="609"/>
      <c r="X68" s="609"/>
      <c r="Y68" s="609"/>
      <c r="Z68" s="609"/>
      <c r="AA68" s="609"/>
      <c r="AB68" s="609"/>
      <c r="AC68" s="609"/>
      <c r="AD68" s="73" t="s">
        <v>631</v>
      </c>
    </row>
    <row r="69" spans="1:40" ht="13.5" customHeight="1">
      <c r="B69" s="73" t="s">
        <v>168</v>
      </c>
      <c r="O69" s="76" t="str">
        <f>第二面!O23</f>
        <v>□</v>
      </c>
      <c r="P69" s="73" t="s">
        <v>169</v>
      </c>
      <c r="R69" s="73" t="s">
        <v>141</v>
      </c>
      <c r="S69" s="608">
        <f>第二面!S23</f>
        <v>0</v>
      </c>
      <c r="T69" s="608"/>
      <c r="U69" s="608"/>
      <c r="V69" s="608"/>
      <c r="W69" s="608"/>
      <c r="X69" s="608"/>
      <c r="Y69" s="608"/>
      <c r="Z69" s="608"/>
      <c r="AA69" s="608"/>
      <c r="AB69" s="608"/>
      <c r="AC69" s="608"/>
      <c r="AD69" s="73" t="s">
        <v>632</v>
      </c>
      <c r="AG69" s="76" t="str">
        <f>第二面!AG23</f>
        <v>□</v>
      </c>
      <c r="AH69" s="73" t="s">
        <v>170</v>
      </c>
    </row>
    <row r="70" spans="1:40" ht="2.25" customHeight="1"/>
    <row r="71" spans="1:40" ht="14">
      <c r="B71" s="73" t="s">
        <v>171</v>
      </c>
      <c r="V71" s="76" t="str">
        <f>第二面!V25</f>
        <v>□</v>
      </c>
      <c r="W71" s="73" t="s">
        <v>140</v>
      </c>
      <c r="Y71" s="84"/>
      <c r="AG71" s="76" t="str">
        <f>第二面!AG25</f>
        <v>□</v>
      </c>
      <c r="AH71" s="73" t="s">
        <v>142</v>
      </c>
    </row>
    <row r="72" spans="1:40" ht="2.25" customHeight="1">
      <c r="A72" s="601"/>
      <c r="B72" s="601"/>
      <c r="C72" s="601"/>
      <c r="D72" s="601"/>
      <c r="E72" s="601"/>
      <c r="F72" s="601"/>
      <c r="G72" s="601"/>
      <c r="H72" s="601"/>
      <c r="I72" s="601"/>
      <c r="J72" s="601"/>
      <c r="K72" s="601"/>
      <c r="L72" s="601"/>
      <c r="M72" s="601"/>
      <c r="N72" s="601"/>
      <c r="O72" s="601"/>
      <c r="P72" s="601"/>
      <c r="Q72" s="601"/>
      <c r="R72" s="601"/>
      <c r="S72" s="601"/>
      <c r="T72" s="601"/>
      <c r="U72" s="601"/>
      <c r="V72" s="601"/>
      <c r="W72" s="601"/>
      <c r="X72" s="601"/>
      <c r="Y72" s="601"/>
      <c r="Z72" s="601"/>
      <c r="AA72" s="601"/>
      <c r="AB72" s="601"/>
      <c r="AC72" s="601"/>
      <c r="AD72" s="601"/>
      <c r="AE72" s="601"/>
      <c r="AF72" s="601"/>
      <c r="AG72" s="601"/>
      <c r="AH72" s="601"/>
      <c r="AI72" s="601"/>
      <c r="AJ72" s="601"/>
      <c r="AK72" s="601"/>
      <c r="AL72" s="601"/>
      <c r="AM72" s="601"/>
      <c r="AN72" s="601"/>
    </row>
    <row r="73" spans="1:40" ht="2.25" customHeight="1">
      <c r="A73" s="595"/>
      <c r="B73" s="595"/>
      <c r="C73" s="595"/>
      <c r="D73" s="595"/>
      <c r="E73" s="595"/>
      <c r="F73" s="595"/>
      <c r="G73" s="595"/>
      <c r="H73" s="595"/>
      <c r="I73" s="595"/>
      <c r="J73" s="595"/>
      <c r="K73" s="595"/>
      <c r="L73" s="595"/>
      <c r="M73" s="595"/>
      <c r="N73" s="595"/>
      <c r="O73" s="595"/>
      <c r="P73" s="595"/>
      <c r="Q73" s="595"/>
      <c r="R73" s="595"/>
      <c r="S73" s="595"/>
      <c r="T73" s="595"/>
      <c r="U73" s="595"/>
      <c r="V73" s="595"/>
      <c r="W73" s="595"/>
      <c r="X73" s="595"/>
      <c r="Y73" s="595"/>
      <c r="Z73" s="595"/>
      <c r="AA73" s="595"/>
      <c r="AB73" s="595"/>
      <c r="AC73" s="595"/>
      <c r="AD73" s="595"/>
      <c r="AE73" s="595"/>
      <c r="AF73" s="595"/>
      <c r="AG73" s="595"/>
      <c r="AH73" s="595"/>
      <c r="AI73" s="595"/>
      <c r="AJ73" s="595"/>
      <c r="AK73" s="595"/>
      <c r="AL73" s="595"/>
      <c r="AM73" s="595"/>
      <c r="AN73" s="595"/>
    </row>
    <row r="74" spans="1:40" s="81" customFormat="1" ht="7.5" customHeight="1">
      <c r="A74" s="598"/>
      <c r="B74" s="598"/>
      <c r="C74" s="598"/>
      <c r="D74" s="598"/>
      <c r="E74" s="598"/>
      <c r="F74" s="598"/>
      <c r="G74" s="598"/>
      <c r="H74" s="598"/>
      <c r="I74" s="598"/>
      <c r="J74" s="598"/>
      <c r="K74" s="598"/>
      <c r="L74" s="598"/>
      <c r="M74" s="598"/>
      <c r="N74" s="598"/>
      <c r="O74" s="598"/>
      <c r="P74" s="598"/>
      <c r="Q74" s="598"/>
      <c r="R74" s="598"/>
      <c r="S74" s="598"/>
      <c r="T74" s="598"/>
      <c r="U74" s="598"/>
      <c r="V74" s="598"/>
      <c r="W74" s="598"/>
      <c r="X74" s="598"/>
      <c r="Y74" s="598"/>
      <c r="Z74" s="598"/>
      <c r="AA74" s="598"/>
      <c r="AB74" s="598"/>
      <c r="AC74" s="598"/>
      <c r="AD74" s="598"/>
      <c r="AE74" s="598"/>
      <c r="AF74" s="598"/>
      <c r="AG74" s="598"/>
      <c r="AH74" s="598"/>
      <c r="AI74" s="598"/>
      <c r="AJ74" s="598"/>
      <c r="AK74" s="598"/>
      <c r="AL74" s="598"/>
      <c r="AM74" s="598"/>
      <c r="AN74" s="598"/>
    </row>
    <row r="75" spans="1:40" ht="13.5" customHeight="1">
      <c r="A75" s="596" t="s">
        <v>678</v>
      </c>
      <c r="B75" s="596"/>
      <c r="C75" s="596"/>
      <c r="D75" s="596"/>
      <c r="E75" s="596"/>
      <c r="F75" s="596"/>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row>
    <row r="76" spans="1:40" ht="12.75" customHeight="1">
      <c r="A76" s="322" t="s">
        <v>172</v>
      </c>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2"/>
      <c r="Z76" s="322"/>
      <c r="AA76" s="322"/>
      <c r="AB76" s="322"/>
      <c r="AC76" s="322"/>
      <c r="AD76" s="322"/>
      <c r="AE76" s="322"/>
      <c r="AF76" s="322"/>
      <c r="AG76" s="322"/>
      <c r="AH76" s="322"/>
      <c r="AI76" s="322"/>
      <c r="AJ76" s="322"/>
      <c r="AK76" s="322"/>
      <c r="AL76" s="322"/>
      <c r="AM76" s="322"/>
      <c r="AN76" s="322"/>
    </row>
    <row r="77" spans="1:40" ht="12.75" customHeight="1">
      <c r="A77" s="92"/>
      <c r="B77" s="92" t="s">
        <v>173</v>
      </c>
      <c r="C77" s="92"/>
      <c r="D77" s="92"/>
      <c r="E77" s="92"/>
      <c r="F77" s="92"/>
      <c r="G77" s="92"/>
      <c r="H77" s="92"/>
      <c r="I77" s="92"/>
      <c r="J77" s="92"/>
      <c r="K77" s="92" t="str">
        <f>第二面!K31</f>
        <v>□</v>
      </c>
      <c r="L77" s="93" t="s">
        <v>141</v>
      </c>
      <c r="M77" s="612">
        <f>第二面!M31</f>
        <v>0</v>
      </c>
      <c r="N77" s="612"/>
      <c r="O77" s="92" t="s">
        <v>174</v>
      </c>
      <c r="P77" s="92"/>
      <c r="Q77" s="92"/>
      <c r="R77" s="92"/>
      <c r="S77" s="92"/>
      <c r="T77" s="92"/>
      <c r="U77" s="93" t="s">
        <v>141</v>
      </c>
      <c r="V77" s="612">
        <f>第二面!V31</f>
        <v>0</v>
      </c>
      <c r="W77" s="612"/>
      <c r="X77" s="612"/>
      <c r="Y77" s="612"/>
      <c r="Z77" s="612"/>
      <c r="AA77" s="92" t="s">
        <v>175</v>
      </c>
      <c r="AB77" s="92"/>
      <c r="AC77" s="92"/>
      <c r="AD77" s="92"/>
      <c r="AE77" s="92"/>
      <c r="AF77" s="93" t="s">
        <v>176</v>
      </c>
      <c r="AG77" s="612">
        <f>第二面!AG31</f>
        <v>0</v>
      </c>
      <c r="AH77" s="612"/>
      <c r="AI77" s="612"/>
      <c r="AJ77" s="612"/>
      <c r="AK77" s="612"/>
      <c r="AL77" s="93" t="s">
        <v>160</v>
      </c>
      <c r="AM77" s="92"/>
      <c r="AN77" s="92"/>
    </row>
    <row r="78" spans="1:40" ht="12.75" customHeight="1">
      <c r="A78" s="92"/>
      <c r="B78" s="92"/>
      <c r="C78" s="92"/>
      <c r="D78" s="92"/>
      <c r="E78" s="92"/>
      <c r="F78" s="92"/>
      <c r="G78" s="92"/>
      <c r="H78" s="92"/>
      <c r="I78" s="92"/>
      <c r="J78" s="92"/>
      <c r="K78" s="92" t="str">
        <f>第二面!K32</f>
        <v>□</v>
      </c>
      <c r="L78" s="92" t="s">
        <v>177</v>
      </c>
      <c r="M78" s="92"/>
      <c r="N78" s="92"/>
      <c r="O78" s="92"/>
      <c r="P78" s="92"/>
      <c r="Q78" s="92"/>
      <c r="R78" s="92"/>
      <c r="S78" s="92"/>
      <c r="T78" s="92"/>
      <c r="U78" s="92"/>
      <c r="V78" s="92"/>
      <c r="W78" s="92"/>
      <c r="X78" s="92"/>
      <c r="Y78" s="92"/>
      <c r="Z78" s="92"/>
      <c r="AA78" s="92"/>
      <c r="AB78" s="92"/>
      <c r="AC78" s="92"/>
      <c r="AD78" s="92"/>
      <c r="AE78" s="92"/>
      <c r="AF78" s="93" t="s">
        <v>159</v>
      </c>
      <c r="AG78" s="612">
        <f>第二面!AG32</f>
        <v>0</v>
      </c>
      <c r="AH78" s="612"/>
      <c r="AI78" s="612"/>
      <c r="AJ78" s="612"/>
      <c r="AK78" s="612"/>
      <c r="AL78" s="93" t="s">
        <v>160</v>
      </c>
      <c r="AM78" s="92"/>
      <c r="AN78" s="92"/>
    </row>
    <row r="79" spans="1:40" ht="12.75" customHeight="1">
      <c r="A79" s="92"/>
      <c r="B79" s="92" t="s">
        <v>178</v>
      </c>
      <c r="C79" s="92"/>
      <c r="D79" s="92"/>
      <c r="E79" s="92"/>
      <c r="F79" s="92"/>
      <c r="G79" s="92"/>
      <c r="H79" s="92"/>
      <c r="I79" s="92"/>
      <c r="J79" s="92"/>
      <c r="K79" s="92"/>
      <c r="L79" s="610">
        <f>第二面!L33</f>
        <v>0</v>
      </c>
      <c r="M79" s="610"/>
      <c r="N79" s="610"/>
      <c r="O79" s="610"/>
      <c r="P79" s="610"/>
      <c r="Q79" s="610"/>
      <c r="R79" s="610"/>
      <c r="S79" s="610"/>
      <c r="T79" s="610"/>
      <c r="U79" s="610"/>
      <c r="V79" s="610"/>
      <c r="W79" s="610"/>
      <c r="X79" s="610"/>
      <c r="Y79" s="610"/>
      <c r="Z79" s="610"/>
      <c r="AA79" s="610"/>
      <c r="AB79" s="610"/>
      <c r="AC79" s="610"/>
      <c r="AD79" s="610"/>
      <c r="AE79" s="610"/>
      <c r="AF79" s="610"/>
      <c r="AG79" s="610"/>
      <c r="AH79" s="610"/>
      <c r="AI79" s="610"/>
      <c r="AJ79" s="610"/>
      <c r="AK79" s="610"/>
      <c r="AL79" s="610"/>
      <c r="AM79" s="610"/>
      <c r="AN79" s="610"/>
    </row>
    <row r="80" spans="1:40" ht="12.75" customHeight="1">
      <c r="A80" s="92"/>
      <c r="B80" s="92" t="s">
        <v>179</v>
      </c>
      <c r="C80" s="92"/>
      <c r="D80" s="92"/>
      <c r="E80" s="92"/>
      <c r="F80" s="92"/>
      <c r="G80" s="92"/>
      <c r="H80" s="92"/>
      <c r="I80" s="92"/>
      <c r="J80" s="92"/>
      <c r="K80" s="92"/>
      <c r="L80" s="610">
        <f>第二面!L34</f>
        <v>0</v>
      </c>
      <c r="M80" s="610"/>
      <c r="N80" s="610"/>
      <c r="O80" s="610"/>
      <c r="P80" s="610"/>
      <c r="Q80" s="610"/>
      <c r="R80" s="610"/>
      <c r="S80" s="610"/>
      <c r="T80" s="610"/>
      <c r="U80" s="610"/>
      <c r="V80" s="610"/>
      <c r="W80" s="610"/>
      <c r="X80" s="610"/>
      <c r="Y80" s="610"/>
      <c r="Z80" s="610"/>
      <c r="AA80" s="610"/>
      <c r="AB80" s="610"/>
      <c r="AC80" s="610"/>
      <c r="AD80" s="610"/>
      <c r="AE80" s="610"/>
      <c r="AF80" s="610"/>
      <c r="AG80" s="610"/>
      <c r="AH80" s="610"/>
      <c r="AI80" s="610"/>
      <c r="AJ80" s="610"/>
      <c r="AK80" s="610"/>
      <c r="AL80" s="610"/>
      <c r="AM80" s="610"/>
      <c r="AN80" s="610"/>
    </row>
    <row r="81" spans="1:40" ht="12.75" customHeight="1">
      <c r="A81" s="92"/>
      <c r="B81" s="92" t="s">
        <v>180</v>
      </c>
      <c r="C81" s="92"/>
      <c r="D81" s="92"/>
      <c r="E81" s="92"/>
      <c r="F81" s="92"/>
      <c r="G81" s="92"/>
      <c r="H81" s="92"/>
      <c r="I81" s="92"/>
      <c r="J81" s="92"/>
      <c r="K81" s="92"/>
      <c r="L81" s="611">
        <f>第二面!L35</f>
        <v>0</v>
      </c>
      <c r="M81" s="611"/>
      <c r="N81" s="611"/>
      <c r="O81" s="611"/>
      <c r="P81" s="611"/>
      <c r="Q81" s="611"/>
      <c r="R81" s="611"/>
      <c r="S81" s="611"/>
      <c r="T81" s="611"/>
      <c r="U81" s="611"/>
      <c r="V81" s="611"/>
      <c r="W81" s="611"/>
      <c r="X81" s="611"/>
      <c r="Y81" s="611"/>
      <c r="Z81" s="611"/>
      <c r="AA81" s="611"/>
      <c r="AB81" s="611"/>
      <c r="AC81" s="611"/>
      <c r="AD81" s="611"/>
      <c r="AE81" s="611"/>
      <c r="AF81" s="611"/>
      <c r="AG81" s="611"/>
      <c r="AH81" s="611"/>
      <c r="AI81" s="611"/>
      <c r="AJ81" s="611"/>
      <c r="AK81" s="611"/>
      <c r="AL81" s="611"/>
      <c r="AM81" s="611"/>
      <c r="AN81" s="611"/>
    </row>
    <row r="82" spans="1:40" ht="12.75" customHeight="1">
      <c r="A82" s="92"/>
      <c r="B82" s="92"/>
      <c r="C82" s="92"/>
      <c r="D82" s="92"/>
      <c r="E82" s="92"/>
      <c r="F82" s="92"/>
      <c r="G82" s="92"/>
      <c r="H82" s="92"/>
      <c r="I82" s="92"/>
      <c r="J82" s="92"/>
      <c r="K82" s="92"/>
      <c r="L82" s="93" t="s">
        <v>141</v>
      </c>
      <c r="M82" s="612">
        <f>第二面!M36</f>
        <v>0</v>
      </c>
      <c r="N82" s="612"/>
      <c r="O82" s="92" t="s">
        <v>181</v>
      </c>
      <c r="P82" s="92"/>
      <c r="Q82" s="92"/>
      <c r="R82" s="92"/>
      <c r="S82" s="92"/>
      <c r="T82" s="92"/>
      <c r="U82" s="93" t="s">
        <v>141</v>
      </c>
      <c r="V82" s="612">
        <f>第二面!V36</f>
        <v>0</v>
      </c>
      <c r="W82" s="612"/>
      <c r="X82" s="612"/>
      <c r="Y82" s="612"/>
      <c r="Z82" s="612"/>
      <c r="AA82" s="92" t="s">
        <v>182</v>
      </c>
      <c r="AB82" s="92"/>
      <c r="AC82" s="92"/>
      <c r="AD82" s="92"/>
      <c r="AE82" s="92"/>
      <c r="AF82" s="93" t="s">
        <v>159</v>
      </c>
      <c r="AG82" s="613">
        <f>第二面!AG36</f>
        <v>0</v>
      </c>
      <c r="AH82" s="612"/>
      <c r="AI82" s="612"/>
      <c r="AJ82" s="612"/>
      <c r="AK82" s="612"/>
      <c r="AL82" s="93" t="s">
        <v>160</v>
      </c>
      <c r="AM82" s="92"/>
      <c r="AN82" s="92"/>
    </row>
    <row r="83" spans="1:40" ht="12.75" customHeight="1">
      <c r="A83" s="92"/>
      <c r="B83" s="92" t="s">
        <v>183</v>
      </c>
      <c r="C83" s="92"/>
      <c r="D83" s="92"/>
      <c r="E83" s="92"/>
      <c r="F83" s="92"/>
      <c r="G83" s="92"/>
      <c r="H83" s="92"/>
      <c r="I83" s="92"/>
      <c r="J83" s="92"/>
      <c r="K83" s="92"/>
      <c r="L83" s="610">
        <f>第二面!L37</f>
        <v>0</v>
      </c>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0"/>
      <c r="AL83" s="610"/>
      <c r="AM83" s="610"/>
      <c r="AN83" s="610"/>
    </row>
    <row r="84" spans="1:40" ht="12.75" customHeight="1">
      <c r="A84" s="92"/>
      <c r="B84" s="92" t="s">
        <v>184</v>
      </c>
      <c r="C84" s="92"/>
      <c r="D84" s="92"/>
      <c r="E84" s="92"/>
      <c r="F84" s="92"/>
      <c r="G84" s="92"/>
      <c r="H84" s="92"/>
      <c r="I84" s="92"/>
      <c r="J84" s="92"/>
      <c r="K84" s="92"/>
      <c r="L84" s="610">
        <f>第二面!L38</f>
        <v>0</v>
      </c>
      <c r="M84" s="610"/>
      <c r="N84" s="610"/>
      <c r="O84" s="610"/>
      <c r="P84" s="610"/>
      <c r="Q84" s="610"/>
      <c r="R84" s="610"/>
      <c r="S84" s="610"/>
      <c r="T84" s="610"/>
      <c r="U84" s="610"/>
      <c r="V84" s="610"/>
      <c r="W84" s="610"/>
      <c r="X84" s="610"/>
      <c r="Y84" s="610"/>
      <c r="Z84" s="610"/>
      <c r="AA84" s="610"/>
      <c r="AB84" s="610"/>
      <c r="AC84" s="610"/>
      <c r="AD84" s="610"/>
      <c r="AE84" s="610"/>
      <c r="AF84" s="610"/>
      <c r="AG84" s="610"/>
      <c r="AH84" s="610"/>
      <c r="AI84" s="610"/>
      <c r="AJ84" s="610"/>
      <c r="AK84" s="610"/>
      <c r="AL84" s="610"/>
      <c r="AM84" s="610"/>
      <c r="AN84" s="610"/>
    </row>
    <row r="85" spans="1:40" ht="12.75" customHeight="1">
      <c r="A85" s="92"/>
      <c r="B85" s="92" t="s">
        <v>185</v>
      </c>
      <c r="C85" s="92"/>
      <c r="D85" s="92"/>
      <c r="E85" s="92"/>
      <c r="F85" s="92"/>
      <c r="G85" s="92"/>
      <c r="H85" s="92"/>
      <c r="I85" s="92"/>
      <c r="J85" s="92"/>
      <c r="K85" s="92"/>
      <c r="L85" s="614">
        <f>第二面!L39</f>
        <v>0</v>
      </c>
      <c r="M85" s="610"/>
      <c r="N85" s="610"/>
      <c r="O85" s="610"/>
      <c r="P85" s="610"/>
      <c r="Q85" s="610"/>
      <c r="R85" s="610"/>
      <c r="S85" s="610"/>
      <c r="T85" s="610"/>
      <c r="U85" s="610"/>
      <c r="V85" s="610"/>
      <c r="W85" s="610"/>
      <c r="X85" s="610"/>
      <c r="Y85" s="610"/>
      <c r="Z85" s="610"/>
      <c r="AA85" s="610"/>
      <c r="AB85" s="610"/>
      <c r="AC85" s="610"/>
      <c r="AD85" s="610"/>
      <c r="AE85" s="610"/>
      <c r="AF85" s="610"/>
      <c r="AG85" s="610"/>
      <c r="AH85" s="610"/>
      <c r="AI85" s="610"/>
      <c r="AJ85" s="610"/>
      <c r="AK85" s="610"/>
      <c r="AL85" s="610"/>
      <c r="AM85" s="610"/>
      <c r="AN85" s="610"/>
    </row>
    <row r="86" spans="1:40" ht="12.75" customHeight="1">
      <c r="A86" s="322" t="s">
        <v>186</v>
      </c>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row>
    <row r="87" spans="1:40" ht="12.75" customHeight="1">
      <c r="A87" s="92"/>
      <c r="B87" s="92" t="s">
        <v>173</v>
      </c>
      <c r="C87" s="92"/>
      <c r="D87" s="92"/>
      <c r="E87" s="92"/>
      <c r="F87" s="92"/>
      <c r="G87" s="92"/>
      <c r="H87" s="92"/>
      <c r="I87" s="92"/>
      <c r="J87" s="92"/>
      <c r="K87" s="92" t="str">
        <f>第二面!K41</f>
        <v>□</v>
      </c>
      <c r="L87" s="93" t="s">
        <v>141</v>
      </c>
      <c r="M87" s="612">
        <f>第二面!M41</f>
        <v>0</v>
      </c>
      <c r="N87" s="612"/>
      <c r="O87" s="92" t="s">
        <v>174</v>
      </c>
      <c r="P87" s="92"/>
      <c r="Q87" s="92"/>
      <c r="R87" s="92"/>
      <c r="S87" s="92"/>
      <c r="T87" s="92"/>
      <c r="U87" s="93" t="s">
        <v>141</v>
      </c>
      <c r="V87" s="612">
        <f>第二面!V41</f>
        <v>0</v>
      </c>
      <c r="W87" s="612"/>
      <c r="X87" s="612"/>
      <c r="Y87" s="612"/>
      <c r="Z87" s="612"/>
      <c r="AA87" s="92" t="s">
        <v>175</v>
      </c>
      <c r="AB87" s="92"/>
      <c r="AC87" s="92"/>
      <c r="AD87" s="92"/>
      <c r="AE87" s="92"/>
      <c r="AF87" s="93" t="s">
        <v>176</v>
      </c>
      <c r="AG87" s="613">
        <f>第二面!AG41</f>
        <v>0</v>
      </c>
      <c r="AH87" s="612"/>
      <c r="AI87" s="612"/>
      <c r="AJ87" s="612"/>
      <c r="AK87" s="612"/>
      <c r="AL87" s="93" t="s">
        <v>160</v>
      </c>
      <c r="AM87" s="92"/>
      <c r="AN87" s="92"/>
    </row>
    <row r="88" spans="1:40" ht="12.75" customHeight="1">
      <c r="A88" s="92"/>
      <c r="B88" s="92"/>
      <c r="C88" s="92"/>
      <c r="D88" s="92"/>
      <c r="E88" s="92"/>
      <c r="F88" s="92"/>
      <c r="G88" s="92"/>
      <c r="H88" s="92"/>
      <c r="I88" s="92"/>
      <c r="J88" s="92"/>
      <c r="K88" s="92" t="str">
        <f>第二面!K42</f>
        <v>□</v>
      </c>
      <c r="L88" s="92" t="s">
        <v>177</v>
      </c>
      <c r="M88" s="92"/>
      <c r="N88" s="92"/>
      <c r="O88" s="92"/>
      <c r="P88" s="92"/>
      <c r="Q88" s="92"/>
      <c r="R88" s="92"/>
      <c r="S88" s="92"/>
      <c r="T88" s="92"/>
      <c r="U88" s="92"/>
      <c r="V88" s="92"/>
      <c r="W88" s="92"/>
      <c r="X88" s="92"/>
      <c r="Y88" s="92"/>
      <c r="Z88" s="92"/>
      <c r="AA88" s="92"/>
      <c r="AB88" s="92"/>
      <c r="AC88" s="92"/>
      <c r="AD88" s="92"/>
      <c r="AE88" s="92"/>
      <c r="AF88" s="93" t="s">
        <v>159</v>
      </c>
      <c r="AG88" s="613">
        <f>第二面!AG42</f>
        <v>0</v>
      </c>
      <c r="AH88" s="612"/>
      <c r="AI88" s="612"/>
      <c r="AJ88" s="612"/>
      <c r="AK88" s="612"/>
      <c r="AL88" s="93" t="s">
        <v>160</v>
      </c>
      <c r="AM88" s="92"/>
      <c r="AN88" s="92"/>
    </row>
    <row r="89" spans="1:40" ht="12.75" customHeight="1">
      <c r="A89" s="92"/>
      <c r="B89" s="92" t="s">
        <v>178</v>
      </c>
      <c r="C89" s="92"/>
      <c r="D89" s="92"/>
      <c r="E89" s="92"/>
      <c r="F89" s="92"/>
      <c r="G89" s="92"/>
      <c r="H89" s="92"/>
      <c r="I89" s="92"/>
      <c r="J89" s="92"/>
      <c r="K89" s="92"/>
      <c r="L89" s="610">
        <f>第二面!L43</f>
        <v>0</v>
      </c>
      <c r="M89" s="610"/>
      <c r="N89" s="610"/>
      <c r="O89" s="610"/>
      <c r="P89" s="610"/>
      <c r="Q89" s="610"/>
      <c r="R89" s="610"/>
      <c r="S89" s="610"/>
      <c r="T89" s="610"/>
      <c r="U89" s="610"/>
      <c r="V89" s="610"/>
      <c r="W89" s="610"/>
      <c r="X89" s="610"/>
      <c r="Y89" s="610"/>
      <c r="Z89" s="610"/>
      <c r="AA89" s="610"/>
      <c r="AB89" s="610"/>
      <c r="AC89" s="610"/>
      <c r="AD89" s="610"/>
      <c r="AE89" s="610"/>
      <c r="AF89" s="610"/>
      <c r="AG89" s="610"/>
      <c r="AH89" s="610"/>
      <c r="AI89" s="610"/>
      <c r="AJ89" s="610"/>
      <c r="AK89" s="610"/>
      <c r="AL89" s="610"/>
      <c r="AM89" s="610"/>
      <c r="AN89" s="610"/>
    </row>
    <row r="90" spans="1:40" ht="12.75" customHeight="1">
      <c r="A90" s="92"/>
      <c r="B90" s="92" t="s">
        <v>179</v>
      </c>
      <c r="C90" s="92"/>
      <c r="D90" s="92"/>
      <c r="E90" s="92"/>
      <c r="F90" s="92"/>
      <c r="G90" s="92"/>
      <c r="H90" s="92"/>
      <c r="I90" s="92"/>
      <c r="J90" s="92"/>
      <c r="K90" s="92"/>
      <c r="L90" s="610">
        <f>第二面!L44</f>
        <v>0</v>
      </c>
      <c r="M90" s="610"/>
      <c r="N90" s="610"/>
      <c r="O90" s="610"/>
      <c r="P90" s="610"/>
      <c r="Q90" s="610"/>
      <c r="R90" s="610"/>
      <c r="S90" s="610"/>
      <c r="T90" s="610"/>
      <c r="U90" s="610"/>
      <c r="V90" s="610"/>
      <c r="W90" s="610"/>
      <c r="X90" s="610"/>
      <c r="Y90" s="610"/>
      <c r="Z90" s="610"/>
      <c r="AA90" s="610"/>
      <c r="AB90" s="610"/>
      <c r="AC90" s="610"/>
      <c r="AD90" s="610"/>
      <c r="AE90" s="610"/>
      <c r="AF90" s="610"/>
      <c r="AG90" s="610"/>
      <c r="AH90" s="610"/>
      <c r="AI90" s="610"/>
      <c r="AJ90" s="610"/>
      <c r="AK90" s="610"/>
      <c r="AL90" s="610"/>
      <c r="AM90" s="610"/>
      <c r="AN90" s="610"/>
    </row>
    <row r="91" spans="1:40" ht="12.75" customHeight="1">
      <c r="A91" s="92"/>
      <c r="B91" s="92" t="s">
        <v>180</v>
      </c>
      <c r="C91" s="92"/>
      <c r="D91" s="92"/>
      <c r="E91" s="92"/>
      <c r="F91" s="92"/>
      <c r="G91" s="92"/>
      <c r="H91" s="92"/>
      <c r="I91" s="92"/>
      <c r="J91" s="92"/>
      <c r="K91" s="92"/>
      <c r="L91" s="611">
        <f>第二面!L45</f>
        <v>0</v>
      </c>
      <c r="M91" s="611"/>
      <c r="N91" s="611"/>
      <c r="O91" s="611"/>
      <c r="P91" s="611"/>
      <c r="Q91" s="611"/>
      <c r="R91" s="611"/>
      <c r="S91" s="611"/>
      <c r="T91" s="611"/>
      <c r="U91" s="611"/>
      <c r="V91" s="611"/>
      <c r="W91" s="611"/>
      <c r="X91" s="611"/>
      <c r="Y91" s="611"/>
      <c r="Z91" s="611"/>
      <c r="AA91" s="611"/>
      <c r="AB91" s="611"/>
      <c r="AC91" s="611"/>
      <c r="AD91" s="611"/>
      <c r="AE91" s="611"/>
      <c r="AF91" s="611"/>
      <c r="AG91" s="611"/>
      <c r="AH91" s="611"/>
      <c r="AI91" s="611"/>
      <c r="AJ91" s="611"/>
      <c r="AK91" s="611"/>
      <c r="AL91" s="611"/>
      <c r="AM91" s="611"/>
      <c r="AN91" s="611"/>
    </row>
    <row r="92" spans="1:40" ht="12.75" customHeight="1">
      <c r="A92" s="92"/>
      <c r="B92" s="92"/>
      <c r="C92" s="92"/>
      <c r="D92" s="92"/>
      <c r="E92" s="92"/>
      <c r="F92" s="92"/>
      <c r="G92" s="92"/>
      <c r="H92" s="92"/>
      <c r="I92" s="92"/>
      <c r="J92" s="92"/>
      <c r="K92" s="92"/>
      <c r="L92" s="93" t="s">
        <v>141</v>
      </c>
      <c r="M92" s="612">
        <f>第二面!M46</f>
        <v>0</v>
      </c>
      <c r="N92" s="612"/>
      <c r="O92" s="92" t="s">
        <v>181</v>
      </c>
      <c r="P92" s="92"/>
      <c r="Q92" s="92"/>
      <c r="R92" s="92"/>
      <c r="S92" s="92"/>
      <c r="T92" s="92"/>
      <c r="U92" s="93" t="s">
        <v>141</v>
      </c>
      <c r="V92" s="612">
        <f>第二面!V46</f>
        <v>0</v>
      </c>
      <c r="W92" s="612"/>
      <c r="X92" s="612"/>
      <c r="Y92" s="612"/>
      <c r="Z92" s="612"/>
      <c r="AA92" s="92" t="s">
        <v>182</v>
      </c>
      <c r="AB92" s="92"/>
      <c r="AC92" s="92"/>
      <c r="AD92" s="92"/>
      <c r="AE92" s="92"/>
      <c r="AF92" s="93" t="s">
        <v>159</v>
      </c>
      <c r="AG92" s="613">
        <f>第二面!AG46</f>
        <v>0</v>
      </c>
      <c r="AH92" s="612"/>
      <c r="AI92" s="612"/>
      <c r="AJ92" s="612"/>
      <c r="AK92" s="612"/>
      <c r="AL92" s="93" t="s">
        <v>160</v>
      </c>
      <c r="AM92" s="92"/>
      <c r="AN92" s="92"/>
    </row>
    <row r="93" spans="1:40" ht="12.75" customHeight="1">
      <c r="A93" s="92"/>
      <c r="B93" s="92" t="s">
        <v>183</v>
      </c>
      <c r="C93" s="92"/>
      <c r="D93" s="92"/>
      <c r="E93" s="92"/>
      <c r="F93" s="92"/>
      <c r="G93" s="92"/>
      <c r="H93" s="92"/>
      <c r="I93" s="92"/>
      <c r="J93" s="92"/>
      <c r="K93" s="92"/>
      <c r="L93" s="610">
        <f>第二面!L47</f>
        <v>0</v>
      </c>
      <c r="M93" s="610"/>
      <c r="N93" s="610"/>
      <c r="O93" s="610"/>
      <c r="P93" s="610"/>
      <c r="Q93" s="610"/>
      <c r="R93" s="610"/>
      <c r="S93" s="610"/>
      <c r="T93" s="610"/>
      <c r="U93" s="610"/>
      <c r="V93" s="610"/>
      <c r="W93" s="610"/>
      <c r="X93" s="610"/>
      <c r="Y93" s="610"/>
      <c r="Z93" s="610"/>
      <c r="AA93" s="610"/>
      <c r="AB93" s="610"/>
      <c r="AC93" s="610"/>
      <c r="AD93" s="610"/>
      <c r="AE93" s="610"/>
      <c r="AF93" s="610"/>
      <c r="AG93" s="610"/>
      <c r="AH93" s="610"/>
      <c r="AI93" s="610"/>
      <c r="AJ93" s="610"/>
      <c r="AK93" s="610"/>
      <c r="AL93" s="610"/>
      <c r="AM93" s="610"/>
      <c r="AN93" s="610"/>
    </row>
    <row r="94" spans="1:40" ht="12.75" customHeight="1">
      <c r="A94" s="92"/>
      <c r="B94" s="92" t="s">
        <v>184</v>
      </c>
      <c r="C94" s="92"/>
      <c r="D94" s="92"/>
      <c r="E94" s="92"/>
      <c r="F94" s="92"/>
      <c r="G94" s="92"/>
      <c r="H94" s="92"/>
      <c r="I94" s="92"/>
      <c r="J94" s="92"/>
      <c r="K94" s="92"/>
      <c r="L94" s="610">
        <f>第二面!L48</f>
        <v>0</v>
      </c>
      <c r="M94" s="610"/>
      <c r="N94" s="610"/>
      <c r="O94" s="610"/>
      <c r="P94" s="610"/>
      <c r="Q94" s="610"/>
      <c r="R94" s="610"/>
      <c r="S94" s="610"/>
      <c r="T94" s="610"/>
      <c r="U94" s="610"/>
      <c r="V94" s="610"/>
      <c r="W94" s="610"/>
      <c r="X94" s="610"/>
      <c r="Y94" s="610"/>
      <c r="Z94" s="610"/>
      <c r="AA94" s="610"/>
      <c r="AB94" s="610"/>
      <c r="AC94" s="610"/>
      <c r="AD94" s="610"/>
      <c r="AE94" s="610"/>
      <c r="AF94" s="610"/>
      <c r="AG94" s="610"/>
      <c r="AH94" s="610"/>
      <c r="AI94" s="610"/>
      <c r="AJ94" s="610"/>
      <c r="AK94" s="610"/>
      <c r="AL94" s="610"/>
      <c r="AM94" s="610"/>
      <c r="AN94" s="610"/>
    </row>
    <row r="95" spans="1:40" ht="12.75" customHeight="1">
      <c r="A95" s="92"/>
      <c r="B95" s="92" t="s">
        <v>185</v>
      </c>
      <c r="C95" s="92"/>
      <c r="D95" s="92"/>
      <c r="E95" s="92"/>
      <c r="F95" s="92"/>
      <c r="G95" s="92"/>
      <c r="H95" s="92"/>
      <c r="I95" s="92"/>
      <c r="J95" s="92"/>
      <c r="K95" s="92"/>
      <c r="L95" s="614">
        <f>第二面!L49</f>
        <v>0</v>
      </c>
      <c r="M95" s="610"/>
      <c r="N95" s="610"/>
      <c r="O95" s="610"/>
      <c r="P95" s="610"/>
      <c r="Q95" s="610"/>
      <c r="R95" s="610"/>
      <c r="S95" s="610"/>
      <c r="T95" s="610"/>
      <c r="U95" s="610"/>
      <c r="V95" s="610"/>
      <c r="W95" s="610"/>
      <c r="X95" s="610"/>
      <c r="Y95" s="610"/>
      <c r="Z95" s="610"/>
      <c r="AA95" s="610"/>
      <c r="AB95" s="610"/>
      <c r="AC95" s="610"/>
      <c r="AD95" s="610"/>
      <c r="AE95" s="610"/>
      <c r="AF95" s="610"/>
      <c r="AG95" s="610"/>
      <c r="AH95" s="610"/>
      <c r="AI95" s="610"/>
      <c r="AJ95" s="610"/>
      <c r="AK95" s="610"/>
      <c r="AL95" s="610"/>
      <c r="AM95" s="610"/>
      <c r="AN95" s="610"/>
    </row>
    <row r="96" spans="1:40" ht="2.25" customHeight="1">
      <c r="A96" s="601"/>
      <c r="B96" s="601"/>
      <c r="C96" s="601"/>
      <c r="D96" s="601"/>
      <c r="E96" s="601"/>
      <c r="F96" s="601"/>
      <c r="G96" s="601"/>
      <c r="H96" s="601"/>
      <c r="I96" s="601"/>
      <c r="J96" s="601"/>
      <c r="K96" s="601"/>
      <c r="L96" s="601"/>
      <c r="M96" s="601"/>
      <c r="N96" s="601"/>
      <c r="O96" s="601"/>
      <c r="P96" s="601"/>
      <c r="Q96" s="601"/>
      <c r="R96" s="601"/>
      <c r="S96" s="601"/>
      <c r="T96" s="601"/>
      <c r="U96" s="601"/>
      <c r="V96" s="601"/>
      <c r="W96" s="601"/>
      <c r="X96" s="601"/>
      <c r="Y96" s="601"/>
      <c r="Z96" s="601"/>
      <c r="AA96" s="601"/>
      <c r="AB96" s="601"/>
      <c r="AC96" s="601"/>
      <c r="AD96" s="601"/>
      <c r="AE96" s="601"/>
      <c r="AF96" s="601"/>
      <c r="AG96" s="601"/>
      <c r="AH96" s="601"/>
      <c r="AI96" s="601"/>
      <c r="AJ96" s="601"/>
      <c r="AK96" s="601"/>
      <c r="AL96" s="601"/>
      <c r="AM96" s="601"/>
      <c r="AN96" s="601"/>
    </row>
    <row r="97" spans="1:40" ht="2.25" customHeight="1">
      <c r="A97" s="595"/>
      <c r="B97" s="595"/>
      <c r="C97" s="595"/>
      <c r="D97" s="595"/>
      <c r="E97" s="595"/>
      <c r="F97" s="595"/>
      <c r="G97" s="595"/>
      <c r="H97" s="595"/>
      <c r="I97" s="595"/>
      <c r="J97" s="595"/>
      <c r="K97" s="595"/>
      <c r="L97" s="595"/>
      <c r="M97" s="595"/>
      <c r="N97" s="595"/>
      <c r="O97" s="595"/>
      <c r="P97" s="595"/>
      <c r="Q97" s="595"/>
      <c r="R97" s="595"/>
      <c r="S97" s="595"/>
      <c r="T97" s="595"/>
      <c r="U97" s="595"/>
      <c r="V97" s="595"/>
      <c r="W97" s="595"/>
      <c r="X97" s="595"/>
      <c r="Y97" s="595"/>
      <c r="Z97" s="595"/>
      <c r="AA97" s="595"/>
      <c r="AB97" s="595"/>
      <c r="AC97" s="595"/>
      <c r="AD97" s="595"/>
      <c r="AE97" s="595"/>
      <c r="AF97" s="595"/>
      <c r="AG97" s="595"/>
      <c r="AH97" s="595"/>
      <c r="AI97" s="595"/>
      <c r="AJ97" s="595"/>
      <c r="AK97" s="595"/>
      <c r="AL97" s="595"/>
      <c r="AM97" s="595"/>
      <c r="AN97" s="595"/>
    </row>
    <row r="98" spans="1:40" ht="13.5" customHeight="1">
      <c r="A98" s="596" t="s">
        <v>679</v>
      </c>
      <c r="B98" s="596"/>
      <c r="C98" s="596"/>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6"/>
      <c r="AL98" s="596"/>
      <c r="AM98" s="596"/>
      <c r="AN98" s="596"/>
    </row>
    <row r="99" spans="1:40" ht="13.5" customHeight="1">
      <c r="B99" s="73" t="s">
        <v>197</v>
      </c>
      <c r="P99" s="76" t="str">
        <f>第二面!P53</f>
        <v>□</v>
      </c>
      <c r="Q99" s="85" t="s">
        <v>198</v>
      </c>
      <c r="T99" s="85"/>
      <c r="U99" s="85"/>
      <c r="V99" s="85"/>
      <c r="W99" s="85"/>
      <c r="X99" s="85"/>
      <c r="Y99" s="73" t="s">
        <v>141</v>
      </c>
      <c r="Z99" s="82">
        <f>第二面!Z53</f>
        <v>0</v>
      </c>
      <c r="AA99" s="73" t="s">
        <v>199</v>
      </c>
      <c r="AC99" s="76" t="str">
        <f>第二面!AC53</f>
        <v>□</v>
      </c>
      <c r="AD99" s="73" t="s">
        <v>200</v>
      </c>
      <c r="AK99" s="73" t="s">
        <v>141</v>
      </c>
      <c r="AL99" s="82">
        <f>第二面!AL53</f>
        <v>0</v>
      </c>
      <c r="AM99" s="73" t="s">
        <v>199</v>
      </c>
    </row>
    <row r="100" spans="1:40" ht="2.25" customHeight="1"/>
    <row r="101" spans="1:40" ht="13.5" customHeight="1">
      <c r="P101" s="76" t="str">
        <f>第二面!P55</f>
        <v>□</v>
      </c>
      <c r="Q101" s="85" t="s">
        <v>201</v>
      </c>
      <c r="T101" s="85"/>
      <c r="U101" s="85"/>
      <c r="V101" s="85"/>
      <c r="W101" s="85"/>
      <c r="X101" s="85"/>
      <c r="AC101" s="82" t="str">
        <f>第二面!AC55</f>
        <v>□</v>
      </c>
      <c r="AD101" s="73" t="s">
        <v>202</v>
      </c>
      <c r="AG101" s="73" t="s">
        <v>135</v>
      </c>
      <c r="AH101" s="607">
        <f>第二面!AH55</f>
        <v>0</v>
      </c>
      <c r="AI101" s="607"/>
      <c r="AJ101" s="607"/>
      <c r="AK101" s="607"/>
      <c r="AL101" s="607"/>
      <c r="AM101" s="607"/>
      <c r="AN101" s="73" t="s">
        <v>102</v>
      </c>
    </row>
    <row r="102" spans="1:40" ht="2.25" customHeight="1"/>
    <row r="103" spans="1:40" ht="13.5" customHeight="1">
      <c r="B103" s="73" t="s">
        <v>203</v>
      </c>
      <c r="U103" s="76" t="str">
        <f>第二面!U57</f>
        <v>□</v>
      </c>
      <c r="V103" s="73" t="s">
        <v>204</v>
      </c>
      <c r="Y103" s="73" t="s">
        <v>141</v>
      </c>
      <c r="Z103" s="607">
        <f>第二面!Z57</f>
        <v>0</v>
      </c>
      <c r="AA103" s="607"/>
      <c r="AB103" s="73" t="s">
        <v>205</v>
      </c>
      <c r="AE103" s="76" t="str">
        <f>第二面!AE57</f>
        <v>□</v>
      </c>
      <c r="AF103" s="73" t="s">
        <v>206</v>
      </c>
      <c r="AI103" s="73" t="s">
        <v>141</v>
      </c>
      <c r="AJ103" s="607">
        <f>第二面!AJ57</f>
        <v>0</v>
      </c>
      <c r="AK103" s="607"/>
      <c r="AL103" s="73" t="s">
        <v>205</v>
      </c>
    </row>
    <row r="104" spans="1:40" ht="2.25" customHeight="1">
      <c r="U104" s="82"/>
      <c r="Z104" s="82"/>
      <c r="AA104" s="82"/>
      <c r="AE104" s="82"/>
      <c r="AJ104" s="82"/>
      <c r="AK104" s="82"/>
    </row>
    <row r="105" spans="1:40" ht="13.5" customHeight="1">
      <c r="U105" s="76" t="str">
        <f>第二面!U59</f>
        <v>□</v>
      </c>
      <c r="V105" s="73" t="s">
        <v>207</v>
      </c>
      <c r="Y105" s="73" t="s">
        <v>141</v>
      </c>
      <c r="Z105" s="607">
        <f>第二面!Z59</f>
        <v>0</v>
      </c>
      <c r="AA105" s="607"/>
      <c r="AB105" s="73" t="s">
        <v>205</v>
      </c>
      <c r="AE105" s="76" t="str">
        <f>第二面!AE59</f>
        <v>□</v>
      </c>
      <c r="AF105" s="73" t="s">
        <v>187</v>
      </c>
      <c r="AJ105" s="82"/>
      <c r="AK105" s="82"/>
      <c r="AN105" s="75"/>
    </row>
    <row r="106" spans="1:40" ht="2.25" customHeight="1">
      <c r="U106" s="82"/>
      <c r="Z106" s="82"/>
      <c r="AA106" s="82"/>
      <c r="AE106" s="82"/>
      <c r="AJ106" s="82"/>
      <c r="AK106" s="82"/>
    </row>
    <row r="107" spans="1:40" ht="13.5" customHeight="1">
      <c r="B107" s="86" t="s">
        <v>208</v>
      </c>
      <c r="U107" s="76" t="str">
        <f>第二面!U61</f>
        <v>□</v>
      </c>
      <c r="V107" s="73" t="s">
        <v>204</v>
      </c>
      <c r="Y107" s="73" t="s">
        <v>141</v>
      </c>
      <c r="Z107" s="607">
        <f>第二面!Z61</f>
        <v>0</v>
      </c>
      <c r="AA107" s="607"/>
      <c r="AB107" s="73" t="s">
        <v>205</v>
      </c>
      <c r="AE107" s="76" t="str">
        <f>第二面!AE61</f>
        <v>□</v>
      </c>
      <c r="AF107" s="73" t="s">
        <v>206</v>
      </c>
      <c r="AI107" s="73" t="s">
        <v>141</v>
      </c>
      <c r="AJ107" s="607">
        <f>第二面!AJ61</f>
        <v>0</v>
      </c>
      <c r="AK107" s="607"/>
      <c r="AL107" s="73" t="s">
        <v>205</v>
      </c>
    </row>
    <row r="108" spans="1:40" ht="2.25" customHeight="1">
      <c r="U108" s="82"/>
      <c r="Z108" s="82"/>
      <c r="AA108" s="82"/>
      <c r="AE108" s="82"/>
      <c r="AJ108" s="82"/>
      <c r="AK108" s="82"/>
    </row>
    <row r="109" spans="1:40" ht="13.5" customHeight="1">
      <c r="U109" s="76" t="str">
        <f>第二面!U63</f>
        <v>□</v>
      </c>
      <c r="V109" s="73" t="s">
        <v>207</v>
      </c>
      <c r="Y109" s="73" t="s">
        <v>141</v>
      </c>
      <c r="Z109" s="607">
        <f>第二面!Z63</f>
        <v>0</v>
      </c>
      <c r="AA109" s="607"/>
      <c r="AB109" s="73" t="s">
        <v>205</v>
      </c>
      <c r="AE109" s="76" t="str">
        <f>第二面!AE63</f>
        <v>□</v>
      </c>
      <c r="AF109" s="73" t="s">
        <v>187</v>
      </c>
      <c r="AJ109" s="82"/>
      <c r="AK109" s="82"/>
      <c r="AN109" s="75"/>
    </row>
    <row r="110" spans="1:40" ht="2.25" customHeight="1">
      <c r="U110" s="82"/>
      <c r="Z110" s="82"/>
      <c r="AA110" s="82"/>
      <c r="AE110" s="82"/>
      <c r="AJ110" s="82"/>
      <c r="AK110" s="82"/>
    </row>
    <row r="111" spans="1:40" ht="13.5" customHeight="1">
      <c r="B111" s="86" t="s">
        <v>209</v>
      </c>
      <c r="U111" s="76" t="str">
        <f>第二面!U65</f>
        <v>□</v>
      </c>
      <c r="V111" s="73" t="s">
        <v>204</v>
      </c>
      <c r="Y111" s="73" t="s">
        <v>141</v>
      </c>
      <c r="Z111" s="607">
        <f>第二面!Z65</f>
        <v>0</v>
      </c>
      <c r="AA111" s="607"/>
      <c r="AB111" s="73" t="s">
        <v>205</v>
      </c>
      <c r="AE111" s="76" t="str">
        <f>第二面!AE65</f>
        <v>□</v>
      </c>
      <c r="AF111" s="73" t="s">
        <v>206</v>
      </c>
      <c r="AI111" s="73" t="s">
        <v>141</v>
      </c>
      <c r="AJ111" s="607">
        <f>第二面!AJ65</f>
        <v>0</v>
      </c>
      <c r="AK111" s="607"/>
      <c r="AL111" s="73" t="s">
        <v>205</v>
      </c>
    </row>
    <row r="112" spans="1:40" ht="2.25" customHeight="1">
      <c r="U112" s="82"/>
      <c r="Z112" s="82"/>
      <c r="AA112" s="82"/>
      <c r="AE112" s="82"/>
      <c r="AJ112" s="82"/>
      <c r="AK112" s="82"/>
    </row>
    <row r="113" spans="1:40" ht="13.5" customHeight="1">
      <c r="U113" s="76" t="str">
        <f>第二面!U67</f>
        <v>□</v>
      </c>
      <c r="V113" s="73" t="s">
        <v>207</v>
      </c>
      <c r="Y113" s="73" t="s">
        <v>141</v>
      </c>
      <c r="Z113" s="607">
        <f>第二面!Z67</f>
        <v>0</v>
      </c>
      <c r="AA113" s="607"/>
      <c r="AB113" s="73" t="s">
        <v>205</v>
      </c>
      <c r="AE113" s="76" t="str">
        <f>第二面!AE67</f>
        <v>□</v>
      </c>
      <c r="AF113" s="73" t="s">
        <v>187</v>
      </c>
      <c r="AJ113" s="82"/>
      <c r="AK113" s="82"/>
      <c r="AN113" s="75"/>
    </row>
    <row r="114" spans="1:40" ht="2.25" customHeight="1">
      <c r="U114" s="82"/>
      <c r="Z114" s="82"/>
      <c r="AA114" s="82"/>
      <c r="AE114" s="82"/>
      <c r="AJ114" s="82"/>
      <c r="AK114" s="82"/>
    </row>
    <row r="115" spans="1:40" ht="13.5" customHeight="1">
      <c r="B115" s="73" t="s">
        <v>210</v>
      </c>
      <c r="U115" s="76" t="str">
        <f>第二面!U69</f>
        <v>□</v>
      </c>
      <c r="V115" s="73" t="s">
        <v>204</v>
      </c>
      <c r="Y115" s="73" t="s">
        <v>141</v>
      </c>
      <c r="Z115" s="607">
        <f>第二面!Z69</f>
        <v>0</v>
      </c>
      <c r="AA115" s="607"/>
      <c r="AB115" s="73" t="s">
        <v>205</v>
      </c>
      <c r="AE115" s="76" t="str">
        <f>第二面!AE69</f>
        <v>□</v>
      </c>
      <c r="AF115" s="73" t="s">
        <v>206</v>
      </c>
      <c r="AI115" s="73" t="s">
        <v>141</v>
      </c>
      <c r="AJ115" s="607">
        <f>第二面!AJ69</f>
        <v>0</v>
      </c>
      <c r="AK115" s="607"/>
      <c r="AL115" s="73" t="s">
        <v>205</v>
      </c>
    </row>
    <row r="116" spans="1:40" ht="2.25" customHeight="1">
      <c r="AE116" s="82"/>
    </row>
    <row r="117" spans="1:40" ht="13.5" customHeight="1">
      <c r="AE117" s="76" t="str">
        <f>第二面!AE71</f>
        <v>□</v>
      </c>
      <c r="AF117" s="73" t="s">
        <v>187</v>
      </c>
    </row>
    <row r="118" spans="1:40" ht="2.25" customHeight="1"/>
    <row r="119" spans="1:40" ht="13.5" customHeight="1">
      <c r="B119" s="73" t="s">
        <v>211</v>
      </c>
      <c r="I119" s="76" t="str">
        <f>第二面!I73</f>
        <v>□</v>
      </c>
      <c r="J119" s="73" t="s">
        <v>77</v>
      </c>
      <c r="M119" s="76" t="str">
        <f>第二面!M73</f>
        <v>□</v>
      </c>
      <c r="N119" s="73" t="s">
        <v>212</v>
      </c>
      <c r="U119" s="76" t="str">
        <f>第二面!U73</f>
        <v>□</v>
      </c>
      <c r="V119" s="73" t="s">
        <v>97</v>
      </c>
      <c r="AE119" s="76" t="str">
        <f>第二面!AE73</f>
        <v>□</v>
      </c>
      <c r="AF119" s="73" t="s">
        <v>202</v>
      </c>
      <c r="AI119" s="73" t="s">
        <v>141</v>
      </c>
      <c r="AJ119" s="607">
        <f>第二面!AJ73</f>
        <v>0</v>
      </c>
      <c r="AK119" s="607"/>
      <c r="AL119" s="607"/>
      <c r="AM119" s="607"/>
      <c r="AN119" s="73" t="s">
        <v>102</v>
      </c>
    </row>
    <row r="120" spans="1:40" ht="2.25" customHeight="1">
      <c r="A120" s="601"/>
      <c r="B120" s="601"/>
      <c r="C120" s="601"/>
      <c r="D120" s="601"/>
      <c r="E120" s="601"/>
      <c r="F120" s="601"/>
      <c r="G120" s="601"/>
      <c r="H120" s="601"/>
      <c r="I120" s="601"/>
      <c r="J120" s="601"/>
      <c r="K120" s="601"/>
      <c r="L120" s="601"/>
      <c r="M120" s="601"/>
      <c r="N120" s="601"/>
      <c r="O120" s="601"/>
      <c r="P120" s="601"/>
      <c r="Q120" s="601"/>
      <c r="R120" s="601"/>
      <c r="S120" s="601"/>
      <c r="T120" s="601"/>
      <c r="U120" s="601"/>
      <c r="V120" s="601"/>
      <c r="W120" s="601"/>
      <c r="X120" s="601"/>
      <c r="Y120" s="601"/>
      <c r="Z120" s="601"/>
      <c r="AA120" s="601"/>
      <c r="AB120" s="601"/>
      <c r="AC120" s="601"/>
      <c r="AD120" s="601"/>
      <c r="AE120" s="601"/>
      <c r="AF120" s="601"/>
      <c r="AG120" s="601"/>
      <c r="AH120" s="601"/>
      <c r="AI120" s="601"/>
      <c r="AJ120" s="601"/>
      <c r="AK120" s="601"/>
      <c r="AL120" s="601"/>
      <c r="AM120" s="601"/>
      <c r="AN120" s="601"/>
    </row>
    <row r="121" spans="1:40" ht="2.25" customHeight="1">
      <c r="A121" s="595"/>
      <c r="B121" s="595"/>
      <c r="C121" s="595"/>
      <c r="D121" s="595"/>
      <c r="E121" s="595"/>
      <c r="F121" s="595"/>
      <c r="G121" s="595"/>
      <c r="H121" s="595"/>
      <c r="I121" s="595"/>
      <c r="J121" s="595"/>
      <c r="K121" s="595"/>
      <c r="L121" s="595"/>
      <c r="M121" s="595"/>
      <c r="N121" s="595"/>
      <c r="O121" s="595"/>
      <c r="P121" s="595"/>
      <c r="Q121" s="595"/>
      <c r="R121" s="595"/>
      <c r="S121" s="595"/>
      <c r="T121" s="595"/>
      <c r="U121" s="595"/>
      <c r="V121" s="595"/>
      <c r="W121" s="595"/>
      <c r="X121" s="595"/>
      <c r="Y121" s="595"/>
      <c r="Z121" s="595"/>
      <c r="AA121" s="595"/>
      <c r="AB121" s="595"/>
      <c r="AC121" s="595"/>
      <c r="AD121" s="595"/>
      <c r="AE121" s="595"/>
      <c r="AF121" s="595"/>
      <c r="AG121" s="595"/>
      <c r="AH121" s="595"/>
      <c r="AI121" s="595"/>
      <c r="AJ121" s="595"/>
      <c r="AK121" s="595"/>
      <c r="AL121" s="595"/>
      <c r="AM121" s="595"/>
      <c r="AN121" s="595"/>
    </row>
    <row r="122" spans="1:40" ht="13.5" customHeight="1">
      <c r="A122" s="596" t="s">
        <v>839</v>
      </c>
      <c r="B122" s="596"/>
      <c r="C122" s="596"/>
      <c r="D122" s="596"/>
      <c r="E122" s="596"/>
      <c r="F122" s="596"/>
      <c r="G122" s="596"/>
      <c r="H122" s="596"/>
      <c r="I122" s="596"/>
      <c r="J122" s="596"/>
      <c r="K122" s="596"/>
      <c r="L122" s="596"/>
      <c r="M122" s="596"/>
      <c r="N122" s="596"/>
      <c r="O122" s="596"/>
      <c r="P122" s="596"/>
      <c r="Q122" s="596"/>
      <c r="R122" s="596"/>
      <c r="S122" s="596"/>
      <c r="T122" s="596"/>
      <c r="U122" s="596"/>
      <c r="V122" s="596"/>
      <c r="W122" s="596"/>
      <c r="X122" s="596"/>
      <c r="Y122" s="596"/>
      <c r="Z122" s="596"/>
      <c r="AA122" s="596"/>
      <c r="AB122" s="596"/>
      <c r="AC122" s="596"/>
      <c r="AD122" s="596"/>
      <c r="AE122" s="596"/>
      <c r="AF122" s="596"/>
      <c r="AG122" s="596"/>
      <c r="AH122" s="596"/>
      <c r="AI122" s="596"/>
      <c r="AJ122" s="596"/>
      <c r="AK122" s="596"/>
      <c r="AL122" s="596"/>
      <c r="AM122" s="596"/>
      <c r="AN122" s="596"/>
    </row>
    <row r="123" spans="1:40" ht="12.75" customHeight="1">
      <c r="A123" s="322" t="s">
        <v>172</v>
      </c>
      <c r="B123" s="322"/>
      <c r="C123" s="322"/>
      <c r="D123" s="322"/>
      <c r="E123" s="322"/>
      <c r="F123" s="322"/>
      <c r="G123" s="322"/>
      <c r="H123" s="322"/>
      <c r="I123" s="322"/>
      <c r="J123" s="322"/>
      <c r="K123" s="322"/>
      <c r="L123" s="322"/>
      <c r="M123" s="322"/>
      <c r="N123" s="322"/>
      <c r="O123" s="322"/>
      <c r="P123" s="322"/>
      <c r="Q123" s="322"/>
      <c r="R123" s="322"/>
      <c r="S123" s="322"/>
      <c r="T123" s="322"/>
      <c r="U123" s="322"/>
      <c r="V123" s="322"/>
      <c r="W123" s="322"/>
      <c r="X123" s="322"/>
      <c r="Y123" s="322"/>
      <c r="Z123" s="322"/>
      <c r="AA123" s="322"/>
      <c r="AB123" s="322"/>
      <c r="AC123" s="322"/>
      <c r="AD123" s="322"/>
      <c r="AE123" s="322"/>
      <c r="AF123" s="322"/>
      <c r="AG123" s="322"/>
      <c r="AH123" s="322"/>
      <c r="AI123" s="322"/>
      <c r="AJ123" s="322"/>
      <c r="AK123" s="322"/>
      <c r="AL123" s="322"/>
      <c r="AM123" s="322"/>
      <c r="AN123" s="322"/>
    </row>
    <row r="124" spans="1:40" ht="12.75" customHeight="1">
      <c r="A124" s="92"/>
      <c r="B124" s="92" t="s">
        <v>173</v>
      </c>
      <c r="C124" s="92"/>
      <c r="D124" s="92"/>
      <c r="E124" s="92"/>
      <c r="F124" s="92"/>
      <c r="G124" s="92"/>
      <c r="H124" s="92"/>
      <c r="I124" s="92"/>
      <c r="J124" s="92"/>
      <c r="K124" s="92" t="str">
        <f>第二面!K92</f>
        <v>□</v>
      </c>
      <c r="L124" s="93" t="s">
        <v>141</v>
      </c>
      <c r="M124" s="612">
        <f>第二面!M92</f>
        <v>0</v>
      </c>
      <c r="N124" s="612"/>
      <c r="O124" s="92" t="s">
        <v>174</v>
      </c>
      <c r="P124" s="92"/>
      <c r="Q124" s="92"/>
      <c r="R124" s="92"/>
      <c r="S124" s="92"/>
      <c r="T124" s="92"/>
      <c r="U124" s="93" t="s">
        <v>141</v>
      </c>
      <c r="V124" s="612">
        <f>第二面!V92</f>
        <v>0</v>
      </c>
      <c r="W124" s="612"/>
      <c r="X124" s="612"/>
      <c r="Y124" s="612"/>
      <c r="Z124" s="612"/>
      <c r="AA124" s="92" t="s">
        <v>175</v>
      </c>
      <c r="AB124" s="92"/>
      <c r="AC124" s="92"/>
      <c r="AD124" s="92"/>
      <c r="AE124" s="92"/>
      <c r="AF124" s="93" t="s">
        <v>176</v>
      </c>
      <c r="AG124" s="613">
        <f>第二面!AG92</f>
        <v>0</v>
      </c>
      <c r="AH124" s="612"/>
      <c r="AI124" s="612"/>
      <c r="AJ124" s="612"/>
      <c r="AK124" s="612"/>
      <c r="AL124" s="93" t="s">
        <v>160</v>
      </c>
      <c r="AM124" s="92"/>
      <c r="AN124" s="92"/>
    </row>
    <row r="125" spans="1:40" ht="12.75" customHeight="1">
      <c r="A125" s="92"/>
      <c r="B125" s="92"/>
      <c r="C125" s="92"/>
      <c r="D125" s="92"/>
      <c r="E125" s="92"/>
      <c r="F125" s="92"/>
      <c r="G125" s="92"/>
      <c r="H125" s="92"/>
      <c r="I125" s="92"/>
      <c r="J125" s="92"/>
      <c r="K125" s="92" t="str">
        <f>第二面!K93</f>
        <v>□</v>
      </c>
      <c r="L125" s="92" t="s">
        <v>177</v>
      </c>
      <c r="M125" s="92"/>
      <c r="N125" s="92"/>
      <c r="O125" s="92"/>
      <c r="P125" s="92"/>
      <c r="Q125" s="92"/>
      <c r="R125" s="92"/>
      <c r="S125" s="92"/>
      <c r="T125" s="92"/>
      <c r="U125" s="92"/>
      <c r="V125" s="92"/>
      <c r="W125" s="92"/>
      <c r="X125" s="92"/>
      <c r="Y125" s="92"/>
      <c r="Z125" s="92"/>
      <c r="AA125" s="92"/>
      <c r="AB125" s="92"/>
      <c r="AC125" s="92"/>
      <c r="AD125" s="92"/>
      <c r="AE125" s="92"/>
      <c r="AF125" s="93" t="s">
        <v>159</v>
      </c>
      <c r="AG125" s="613">
        <f>第二面!AG93</f>
        <v>0</v>
      </c>
      <c r="AH125" s="612"/>
      <c r="AI125" s="612"/>
      <c r="AJ125" s="612"/>
      <c r="AK125" s="612"/>
      <c r="AL125" s="93" t="s">
        <v>160</v>
      </c>
      <c r="AM125" s="92"/>
      <c r="AN125" s="92"/>
    </row>
    <row r="126" spans="1:40" ht="12.75" customHeight="1">
      <c r="A126" s="92"/>
      <c r="B126" s="92" t="s">
        <v>178</v>
      </c>
      <c r="C126" s="92"/>
      <c r="D126" s="92"/>
      <c r="E126" s="92"/>
      <c r="F126" s="92"/>
      <c r="G126" s="92"/>
      <c r="H126" s="92"/>
      <c r="I126" s="92"/>
      <c r="J126" s="92"/>
      <c r="K126" s="92"/>
      <c r="L126" s="610">
        <f>第二面!L94</f>
        <v>0</v>
      </c>
      <c r="M126" s="610"/>
      <c r="N126" s="610"/>
      <c r="O126" s="610"/>
      <c r="P126" s="610"/>
      <c r="Q126" s="610"/>
      <c r="R126" s="610"/>
      <c r="S126" s="610"/>
      <c r="T126" s="610"/>
      <c r="U126" s="610"/>
      <c r="V126" s="610"/>
      <c r="W126" s="610"/>
      <c r="X126" s="610"/>
      <c r="Y126" s="610"/>
      <c r="Z126" s="610"/>
      <c r="AA126" s="610"/>
      <c r="AB126" s="610"/>
      <c r="AC126" s="610"/>
      <c r="AD126" s="610"/>
      <c r="AE126" s="610"/>
      <c r="AF126" s="610"/>
      <c r="AG126" s="610"/>
      <c r="AH126" s="610"/>
      <c r="AI126" s="610"/>
      <c r="AJ126" s="610"/>
      <c r="AK126" s="610"/>
      <c r="AL126" s="610"/>
      <c r="AM126" s="610"/>
      <c r="AN126" s="610"/>
    </row>
    <row r="127" spans="1:40" ht="12.75" customHeight="1">
      <c r="A127" s="92"/>
      <c r="B127" s="92" t="s">
        <v>179</v>
      </c>
      <c r="C127" s="92"/>
      <c r="D127" s="92"/>
      <c r="E127" s="92"/>
      <c r="F127" s="92"/>
      <c r="G127" s="92"/>
      <c r="H127" s="92"/>
      <c r="I127" s="92"/>
      <c r="J127" s="92"/>
      <c r="K127" s="92"/>
      <c r="L127" s="610">
        <f>第二面!L95</f>
        <v>0</v>
      </c>
      <c r="M127" s="610"/>
      <c r="N127" s="610"/>
      <c r="O127" s="610"/>
      <c r="P127" s="610"/>
      <c r="Q127" s="610"/>
      <c r="R127" s="610"/>
      <c r="S127" s="610"/>
      <c r="T127" s="610"/>
      <c r="U127" s="610"/>
      <c r="V127" s="610"/>
      <c r="W127" s="610"/>
      <c r="X127" s="610"/>
      <c r="Y127" s="610"/>
      <c r="Z127" s="610"/>
      <c r="AA127" s="610"/>
      <c r="AB127" s="610"/>
      <c r="AC127" s="610"/>
      <c r="AD127" s="610"/>
      <c r="AE127" s="610"/>
      <c r="AF127" s="610"/>
      <c r="AG127" s="610"/>
      <c r="AH127" s="610"/>
      <c r="AI127" s="610"/>
      <c r="AJ127" s="610"/>
      <c r="AK127" s="610"/>
      <c r="AL127" s="610"/>
      <c r="AM127" s="610"/>
      <c r="AN127" s="610"/>
    </row>
    <row r="128" spans="1:40" ht="12.75" customHeight="1">
      <c r="A128" s="92"/>
      <c r="B128" s="92" t="s">
        <v>180</v>
      </c>
      <c r="C128" s="92"/>
      <c r="D128" s="92"/>
      <c r="E128" s="92"/>
      <c r="F128" s="92"/>
      <c r="G128" s="92"/>
      <c r="H128" s="92"/>
      <c r="I128" s="92"/>
      <c r="J128" s="92"/>
      <c r="K128" s="92"/>
      <c r="L128" s="611">
        <f>第二面!L96</f>
        <v>0</v>
      </c>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611"/>
      <c r="AN128" s="611"/>
    </row>
    <row r="129" spans="1:40" ht="12.75" customHeight="1">
      <c r="A129" s="92"/>
      <c r="B129" s="92"/>
      <c r="C129" s="92"/>
      <c r="D129" s="92"/>
      <c r="E129" s="92"/>
      <c r="F129" s="92"/>
      <c r="G129" s="92"/>
      <c r="H129" s="92"/>
      <c r="I129" s="92"/>
      <c r="J129" s="92"/>
      <c r="K129" s="92"/>
      <c r="L129" s="93" t="s">
        <v>141</v>
      </c>
      <c r="M129" s="612">
        <f>第二面!M97</f>
        <v>0</v>
      </c>
      <c r="N129" s="612"/>
      <c r="O129" s="92" t="s">
        <v>181</v>
      </c>
      <c r="P129" s="92"/>
      <c r="Q129" s="92"/>
      <c r="R129" s="92"/>
      <c r="S129" s="92"/>
      <c r="T129" s="92"/>
      <c r="U129" s="93" t="s">
        <v>141</v>
      </c>
      <c r="V129" s="612">
        <f>第二面!V97</f>
        <v>0</v>
      </c>
      <c r="W129" s="612"/>
      <c r="X129" s="612"/>
      <c r="Y129" s="612"/>
      <c r="Z129" s="612"/>
      <c r="AA129" s="92" t="s">
        <v>182</v>
      </c>
      <c r="AB129" s="92"/>
      <c r="AC129" s="92"/>
      <c r="AD129" s="92"/>
      <c r="AE129" s="92"/>
      <c r="AF129" s="93" t="s">
        <v>159</v>
      </c>
      <c r="AG129" s="613">
        <f>第二面!AG97</f>
        <v>0</v>
      </c>
      <c r="AH129" s="612"/>
      <c r="AI129" s="612"/>
      <c r="AJ129" s="612"/>
      <c r="AK129" s="612"/>
      <c r="AL129" s="93" t="s">
        <v>160</v>
      </c>
      <c r="AM129" s="92"/>
      <c r="AN129" s="92"/>
    </row>
    <row r="130" spans="1:40" ht="12.75" customHeight="1">
      <c r="A130" s="92"/>
      <c r="B130" s="92" t="s">
        <v>183</v>
      </c>
      <c r="C130" s="92"/>
      <c r="D130" s="92"/>
      <c r="E130" s="92"/>
      <c r="F130" s="92"/>
      <c r="G130" s="92"/>
      <c r="H130" s="92"/>
      <c r="I130" s="92"/>
      <c r="J130" s="92"/>
      <c r="K130" s="92"/>
      <c r="L130" s="614">
        <f>第二面!L98</f>
        <v>0</v>
      </c>
      <c r="M130" s="610"/>
      <c r="N130" s="610"/>
      <c r="O130" s="610"/>
      <c r="P130" s="610"/>
      <c r="Q130" s="610"/>
      <c r="R130" s="610"/>
      <c r="S130" s="610"/>
      <c r="T130" s="610"/>
      <c r="U130" s="610"/>
      <c r="V130" s="610"/>
      <c r="W130" s="610"/>
      <c r="X130" s="610"/>
      <c r="Y130" s="610"/>
      <c r="Z130" s="610"/>
      <c r="AA130" s="610"/>
      <c r="AB130" s="610"/>
      <c r="AC130" s="610"/>
      <c r="AD130" s="610"/>
      <c r="AE130" s="610"/>
      <c r="AF130" s="610"/>
      <c r="AG130" s="610"/>
      <c r="AH130" s="610"/>
      <c r="AI130" s="610"/>
      <c r="AJ130" s="610"/>
      <c r="AK130" s="610"/>
      <c r="AL130" s="610"/>
      <c r="AM130" s="610"/>
      <c r="AN130" s="610"/>
    </row>
    <row r="131" spans="1:40" ht="12.75" customHeight="1">
      <c r="A131" s="92"/>
      <c r="B131" s="92" t="s">
        <v>184</v>
      </c>
      <c r="C131" s="92"/>
      <c r="D131" s="92"/>
      <c r="E131" s="92"/>
      <c r="F131" s="92"/>
      <c r="G131" s="92"/>
      <c r="H131" s="92"/>
      <c r="I131" s="92"/>
      <c r="J131" s="92"/>
      <c r="K131" s="92"/>
      <c r="L131" s="610">
        <f>第二面!L99</f>
        <v>0</v>
      </c>
      <c r="M131" s="610"/>
      <c r="N131" s="610"/>
      <c r="O131" s="610"/>
      <c r="P131" s="610"/>
      <c r="Q131" s="610"/>
      <c r="R131" s="610"/>
      <c r="S131" s="610"/>
      <c r="T131" s="610"/>
      <c r="U131" s="610"/>
      <c r="V131" s="610"/>
      <c r="W131" s="610"/>
      <c r="X131" s="610"/>
      <c r="Y131" s="610"/>
      <c r="Z131" s="610"/>
      <c r="AA131" s="610"/>
      <c r="AB131" s="610"/>
      <c r="AC131" s="610"/>
      <c r="AD131" s="610"/>
      <c r="AE131" s="610"/>
      <c r="AF131" s="610"/>
      <c r="AG131" s="610"/>
      <c r="AH131" s="610"/>
      <c r="AI131" s="610"/>
      <c r="AJ131" s="610"/>
      <c r="AK131" s="610"/>
      <c r="AL131" s="610"/>
      <c r="AM131" s="610"/>
      <c r="AN131" s="610"/>
    </row>
    <row r="132" spans="1:40" ht="12.75" customHeight="1">
      <c r="A132" s="92"/>
      <c r="B132" s="92" t="s">
        <v>185</v>
      </c>
      <c r="C132" s="92"/>
      <c r="D132" s="92"/>
      <c r="E132" s="92"/>
      <c r="F132" s="92"/>
      <c r="G132" s="92"/>
      <c r="H132" s="92"/>
      <c r="I132" s="92"/>
      <c r="J132" s="92"/>
      <c r="K132" s="92"/>
      <c r="L132" s="614">
        <f>第二面!L100</f>
        <v>0</v>
      </c>
      <c r="M132" s="610"/>
      <c r="N132" s="610"/>
      <c r="O132" s="610"/>
      <c r="P132" s="610"/>
      <c r="Q132" s="610"/>
      <c r="R132" s="610"/>
      <c r="S132" s="610"/>
      <c r="T132" s="610"/>
      <c r="U132" s="610"/>
      <c r="V132" s="610"/>
      <c r="W132" s="610"/>
      <c r="X132" s="610"/>
      <c r="Y132" s="610"/>
      <c r="Z132" s="610"/>
      <c r="AA132" s="610"/>
      <c r="AB132" s="610"/>
      <c r="AC132" s="610"/>
      <c r="AD132" s="610"/>
      <c r="AE132" s="610"/>
      <c r="AF132" s="610"/>
      <c r="AG132" s="610"/>
      <c r="AH132" s="610"/>
      <c r="AI132" s="610"/>
      <c r="AJ132" s="610"/>
      <c r="AK132" s="610"/>
      <c r="AL132" s="610"/>
      <c r="AM132" s="610"/>
      <c r="AN132" s="610"/>
    </row>
    <row r="133" spans="1:40" ht="12.75" customHeight="1">
      <c r="A133" s="322" t="s">
        <v>186</v>
      </c>
      <c r="B133" s="322"/>
      <c r="C133" s="322"/>
      <c r="D133" s="322"/>
      <c r="E133" s="322"/>
      <c r="F133" s="322"/>
      <c r="G133" s="322"/>
      <c r="H133" s="322"/>
      <c r="I133" s="322"/>
      <c r="J133" s="322"/>
      <c r="K133" s="322"/>
      <c r="L133" s="322"/>
      <c r="M133" s="322"/>
      <c r="N133" s="322"/>
      <c r="O133" s="322"/>
      <c r="P133" s="322"/>
      <c r="Q133" s="322"/>
      <c r="R133" s="322"/>
      <c r="S133" s="322"/>
      <c r="T133" s="322"/>
      <c r="U133" s="322"/>
      <c r="V133" s="322"/>
      <c r="W133" s="322"/>
      <c r="X133" s="322"/>
      <c r="Y133" s="322"/>
      <c r="Z133" s="322"/>
      <c r="AA133" s="322"/>
      <c r="AB133" s="322"/>
      <c r="AC133" s="322"/>
      <c r="AD133" s="322"/>
      <c r="AE133" s="322"/>
      <c r="AF133" s="322"/>
      <c r="AG133" s="322"/>
      <c r="AH133" s="322"/>
      <c r="AI133" s="322"/>
      <c r="AJ133" s="322"/>
      <c r="AK133" s="322"/>
      <c r="AL133" s="322"/>
      <c r="AM133" s="322"/>
      <c r="AN133" s="322"/>
    </row>
    <row r="134" spans="1:40" ht="12.75" customHeight="1">
      <c r="A134" s="92"/>
      <c r="B134" s="92" t="s">
        <v>173</v>
      </c>
      <c r="C134" s="92"/>
      <c r="D134" s="92"/>
      <c r="E134" s="92"/>
      <c r="F134" s="92"/>
      <c r="G134" s="92"/>
      <c r="H134" s="92"/>
      <c r="I134" s="92"/>
      <c r="J134" s="92"/>
      <c r="K134" s="92" t="str">
        <f>第二面!K102</f>
        <v>□</v>
      </c>
      <c r="L134" s="93" t="s">
        <v>141</v>
      </c>
      <c r="M134" s="612">
        <f>第二面!M102</f>
        <v>0</v>
      </c>
      <c r="N134" s="612"/>
      <c r="O134" s="92" t="s">
        <v>174</v>
      </c>
      <c r="P134" s="92"/>
      <c r="Q134" s="92"/>
      <c r="R134" s="92"/>
      <c r="S134" s="92"/>
      <c r="T134" s="92"/>
      <c r="U134" s="93" t="s">
        <v>141</v>
      </c>
      <c r="V134" s="612">
        <f>第二面!V102</f>
        <v>0</v>
      </c>
      <c r="W134" s="612"/>
      <c r="X134" s="612"/>
      <c r="Y134" s="612"/>
      <c r="Z134" s="612"/>
      <c r="AA134" s="92" t="s">
        <v>175</v>
      </c>
      <c r="AB134" s="92"/>
      <c r="AC134" s="92"/>
      <c r="AD134" s="92"/>
      <c r="AE134" s="92"/>
      <c r="AF134" s="93" t="s">
        <v>176</v>
      </c>
      <c r="AG134" s="613">
        <f>第二面!AG102</f>
        <v>0</v>
      </c>
      <c r="AH134" s="612"/>
      <c r="AI134" s="612"/>
      <c r="AJ134" s="612"/>
      <c r="AK134" s="612"/>
      <c r="AL134" s="93" t="s">
        <v>160</v>
      </c>
      <c r="AM134" s="92"/>
      <c r="AN134" s="92"/>
    </row>
    <row r="135" spans="1:40" ht="12.75" customHeight="1">
      <c r="A135" s="92"/>
      <c r="B135" s="92"/>
      <c r="C135" s="92"/>
      <c r="D135" s="92"/>
      <c r="E135" s="92"/>
      <c r="F135" s="92"/>
      <c r="G135" s="92"/>
      <c r="H135" s="92"/>
      <c r="I135" s="92"/>
      <c r="J135" s="92"/>
      <c r="K135" s="92" t="str">
        <f>第二面!K103</f>
        <v>□</v>
      </c>
      <c r="L135" s="92" t="s">
        <v>177</v>
      </c>
      <c r="M135" s="92"/>
      <c r="N135" s="92"/>
      <c r="O135" s="92"/>
      <c r="P135" s="92"/>
      <c r="Q135" s="92"/>
      <c r="R135" s="92"/>
      <c r="S135" s="92"/>
      <c r="T135" s="92"/>
      <c r="U135" s="92"/>
      <c r="V135" s="92"/>
      <c r="W135" s="92"/>
      <c r="X135" s="92"/>
      <c r="Y135" s="92"/>
      <c r="Z135" s="92"/>
      <c r="AA135" s="92"/>
      <c r="AB135" s="92"/>
      <c r="AC135" s="92"/>
      <c r="AD135" s="92"/>
      <c r="AE135" s="92"/>
      <c r="AF135" s="93" t="s">
        <v>159</v>
      </c>
      <c r="AG135" s="613">
        <f>第二面!AG103</f>
        <v>0</v>
      </c>
      <c r="AH135" s="612"/>
      <c r="AI135" s="612"/>
      <c r="AJ135" s="612"/>
      <c r="AK135" s="612"/>
      <c r="AL135" s="93" t="s">
        <v>160</v>
      </c>
      <c r="AM135" s="92"/>
      <c r="AN135" s="92"/>
    </row>
    <row r="136" spans="1:40" ht="12.75" customHeight="1">
      <c r="A136" s="92"/>
      <c r="B136" s="92" t="s">
        <v>178</v>
      </c>
      <c r="C136" s="92"/>
      <c r="D136" s="92"/>
      <c r="E136" s="92"/>
      <c r="F136" s="92"/>
      <c r="G136" s="92"/>
      <c r="H136" s="92"/>
      <c r="I136" s="92"/>
      <c r="J136" s="92"/>
      <c r="K136" s="92"/>
      <c r="L136" s="610">
        <f>第二面!L104</f>
        <v>0</v>
      </c>
      <c r="M136" s="610"/>
      <c r="N136" s="610"/>
      <c r="O136" s="610"/>
      <c r="P136" s="610"/>
      <c r="Q136" s="610"/>
      <c r="R136" s="610"/>
      <c r="S136" s="610"/>
      <c r="T136" s="610"/>
      <c r="U136" s="610"/>
      <c r="V136" s="610"/>
      <c r="W136" s="610"/>
      <c r="X136" s="610"/>
      <c r="Y136" s="610"/>
      <c r="Z136" s="610"/>
      <c r="AA136" s="610"/>
      <c r="AB136" s="610"/>
      <c r="AC136" s="610"/>
      <c r="AD136" s="610"/>
      <c r="AE136" s="610"/>
      <c r="AF136" s="610"/>
      <c r="AG136" s="610"/>
      <c r="AH136" s="610"/>
      <c r="AI136" s="610"/>
      <c r="AJ136" s="610"/>
      <c r="AK136" s="610"/>
      <c r="AL136" s="610"/>
      <c r="AM136" s="610"/>
      <c r="AN136" s="610"/>
    </row>
    <row r="137" spans="1:40" ht="12.75" customHeight="1">
      <c r="A137" s="92"/>
      <c r="B137" s="92" t="s">
        <v>179</v>
      </c>
      <c r="C137" s="92"/>
      <c r="D137" s="92"/>
      <c r="E137" s="92"/>
      <c r="F137" s="92"/>
      <c r="G137" s="92"/>
      <c r="H137" s="92"/>
      <c r="I137" s="92"/>
      <c r="J137" s="92"/>
      <c r="K137" s="92"/>
      <c r="L137" s="610">
        <f>第二面!L105</f>
        <v>0</v>
      </c>
      <c r="M137" s="610"/>
      <c r="N137" s="610"/>
      <c r="O137" s="610"/>
      <c r="P137" s="610"/>
      <c r="Q137" s="610"/>
      <c r="R137" s="610"/>
      <c r="S137" s="610"/>
      <c r="T137" s="610"/>
      <c r="U137" s="610"/>
      <c r="V137" s="610"/>
      <c r="W137" s="610"/>
      <c r="X137" s="610"/>
      <c r="Y137" s="610"/>
      <c r="Z137" s="610"/>
      <c r="AA137" s="610"/>
      <c r="AB137" s="610"/>
      <c r="AC137" s="610"/>
      <c r="AD137" s="610"/>
      <c r="AE137" s="610"/>
      <c r="AF137" s="610"/>
      <c r="AG137" s="610"/>
      <c r="AH137" s="610"/>
      <c r="AI137" s="610"/>
      <c r="AJ137" s="610"/>
      <c r="AK137" s="610"/>
      <c r="AL137" s="610"/>
      <c r="AM137" s="610"/>
      <c r="AN137" s="610"/>
    </row>
    <row r="138" spans="1:40" ht="12.75" customHeight="1">
      <c r="A138" s="92"/>
      <c r="B138" s="92" t="s">
        <v>180</v>
      </c>
      <c r="C138" s="92"/>
      <c r="D138" s="92"/>
      <c r="E138" s="92"/>
      <c r="F138" s="92"/>
      <c r="G138" s="92"/>
      <c r="H138" s="92"/>
      <c r="I138" s="92"/>
      <c r="J138" s="92"/>
      <c r="K138" s="92"/>
      <c r="L138" s="611">
        <f>第二面!L106</f>
        <v>0</v>
      </c>
      <c r="M138" s="611"/>
      <c r="N138" s="611"/>
      <c r="O138" s="611"/>
      <c r="P138" s="611"/>
      <c r="Q138" s="611"/>
      <c r="R138" s="611"/>
      <c r="S138" s="611"/>
      <c r="T138" s="611"/>
      <c r="U138" s="611"/>
      <c r="V138" s="611"/>
      <c r="W138" s="611"/>
      <c r="X138" s="611"/>
      <c r="Y138" s="611"/>
      <c r="Z138" s="611"/>
      <c r="AA138" s="611"/>
      <c r="AB138" s="611"/>
      <c r="AC138" s="611"/>
      <c r="AD138" s="611"/>
      <c r="AE138" s="611"/>
      <c r="AF138" s="611"/>
      <c r="AG138" s="611"/>
      <c r="AH138" s="611"/>
      <c r="AI138" s="611"/>
      <c r="AJ138" s="611"/>
      <c r="AK138" s="611"/>
      <c r="AL138" s="611"/>
      <c r="AM138" s="611"/>
      <c r="AN138" s="611"/>
    </row>
    <row r="139" spans="1:40" ht="12.75" customHeight="1">
      <c r="A139" s="92"/>
      <c r="B139" s="92"/>
      <c r="C139" s="92"/>
      <c r="D139" s="92"/>
      <c r="E139" s="92"/>
      <c r="F139" s="92"/>
      <c r="G139" s="92"/>
      <c r="H139" s="92"/>
      <c r="I139" s="92"/>
      <c r="J139" s="92"/>
      <c r="K139" s="92"/>
      <c r="L139" s="93" t="s">
        <v>141</v>
      </c>
      <c r="M139" s="612">
        <f>第二面!M107</f>
        <v>0</v>
      </c>
      <c r="N139" s="612"/>
      <c r="O139" s="92" t="s">
        <v>181</v>
      </c>
      <c r="P139" s="92"/>
      <c r="Q139" s="92"/>
      <c r="R139" s="92"/>
      <c r="S139" s="92"/>
      <c r="T139" s="92"/>
      <c r="U139" s="93" t="s">
        <v>141</v>
      </c>
      <c r="V139" s="612">
        <f>第二面!V107</f>
        <v>0</v>
      </c>
      <c r="W139" s="612"/>
      <c r="X139" s="612"/>
      <c r="Y139" s="612"/>
      <c r="Z139" s="612"/>
      <c r="AA139" s="92" t="s">
        <v>182</v>
      </c>
      <c r="AB139" s="92"/>
      <c r="AC139" s="92"/>
      <c r="AD139" s="92"/>
      <c r="AE139" s="92"/>
      <c r="AF139" s="93" t="s">
        <v>159</v>
      </c>
      <c r="AG139" s="613">
        <f>第二面!AG107</f>
        <v>0</v>
      </c>
      <c r="AH139" s="612"/>
      <c r="AI139" s="612"/>
      <c r="AJ139" s="612"/>
      <c r="AK139" s="612"/>
      <c r="AL139" s="93" t="s">
        <v>160</v>
      </c>
      <c r="AM139" s="92"/>
      <c r="AN139" s="92"/>
    </row>
    <row r="140" spans="1:40" ht="12.75" customHeight="1">
      <c r="A140" s="92"/>
      <c r="B140" s="92" t="s">
        <v>183</v>
      </c>
      <c r="C140" s="92"/>
      <c r="D140" s="92"/>
      <c r="E140" s="92"/>
      <c r="F140" s="92"/>
      <c r="G140" s="92"/>
      <c r="H140" s="92"/>
      <c r="I140" s="92"/>
      <c r="J140" s="92"/>
      <c r="K140" s="92"/>
      <c r="L140" s="614">
        <f>第二面!L108</f>
        <v>0</v>
      </c>
      <c r="M140" s="610"/>
      <c r="N140" s="610"/>
      <c r="O140" s="610"/>
      <c r="P140" s="610"/>
      <c r="Q140" s="610"/>
      <c r="R140" s="610"/>
      <c r="S140" s="610"/>
      <c r="T140" s="610"/>
      <c r="U140" s="610"/>
      <c r="V140" s="610"/>
      <c r="W140" s="610"/>
      <c r="X140" s="610"/>
      <c r="Y140" s="610"/>
      <c r="Z140" s="610"/>
      <c r="AA140" s="610"/>
      <c r="AB140" s="610"/>
      <c r="AC140" s="610"/>
      <c r="AD140" s="610"/>
      <c r="AE140" s="610"/>
      <c r="AF140" s="610"/>
      <c r="AG140" s="610"/>
      <c r="AH140" s="610"/>
      <c r="AI140" s="610"/>
      <c r="AJ140" s="610"/>
      <c r="AK140" s="610"/>
      <c r="AL140" s="610"/>
      <c r="AM140" s="610"/>
      <c r="AN140" s="610"/>
    </row>
    <row r="141" spans="1:40" ht="12.75" customHeight="1">
      <c r="A141" s="92"/>
      <c r="B141" s="92" t="s">
        <v>184</v>
      </c>
      <c r="C141" s="92"/>
      <c r="D141" s="92"/>
      <c r="E141" s="92"/>
      <c r="F141" s="92"/>
      <c r="G141" s="92"/>
      <c r="H141" s="92"/>
      <c r="I141" s="92"/>
      <c r="J141" s="92"/>
      <c r="K141" s="92"/>
      <c r="L141" s="610">
        <f>第二面!L109</f>
        <v>0</v>
      </c>
      <c r="M141" s="610"/>
      <c r="N141" s="610"/>
      <c r="O141" s="610"/>
      <c r="P141" s="610"/>
      <c r="Q141" s="610"/>
      <c r="R141" s="610"/>
      <c r="S141" s="610"/>
      <c r="T141" s="610"/>
      <c r="U141" s="610"/>
      <c r="V141" s="610"/>
      <c r="W141" s="610"/>
      <c r="X141" s="610"/>
      <c r="Y141" s="610"/>
      <c r="Z141" s="610"/>
      <c r="AA141" s="610"/>
      <c r="AB141" s="610"/>
      <c r="AC141" s="610"/>
      <c r="AD141" s="610"/>
      <c r="AE141" s="610"/>
      <c r="AF141" s="610"/>
      <c r="AG141" s="610"/>
      <c r="AH141" s="610"/>
      <c r="AI141" s="610"/>
      <c r="AJ141" s="610"/>
      <c r="AK141" s="610"/>
      <c r="AL141" s="610"/>
      <c r="AM141" s="610"/>
      <c r="AN141" s="610"/>
    </row>
    <row r="142" spans="1:40" ht="12.75" customHeight="1">
      <c r="A142" s="92"/>
      <c r="B142" s="92" t="s">
        <v>185</v>
      </c>
      <c r="C142" s="92"/>
      <c r="D142" s="92"/>
      <c r="E142" s="92"/>
      <c r="F142" s="92"/>
      <c r="G142" s="92"/>
      <c r="H142" s="92"/>
      <c r="I142" s="92"/>
      <c r="J142" s="92"/>
      <c r="K142" s="92"/>
      <c r="L142" s="614">
        <f>第二面!L110</f>
        <v>0</v>
      </c>
      <c r="M142" s="610"/>
      <c r="N142" s="610"/>
      <c r="O142" s="610"/>
      <c r="P142" s="610"/>
      <c r="Q142" s="610"/>
      <c r="R142" s="610"/>
      <c r="S142" s="610"/>
      <c r="T142" s="610"/>
      <c r="U142" s="610"/>
      <c r="V142" s="610"/>
      <c r="W142" s="610"/>
      <c r="X142" s="610"/>
      <c r="Y142" s="610"/>
      <c r="Z142" s="610"/>
      <c r="AA142" s="610"/>
      <c r="AB142" s="610"/>
      <c r="AC142" s="610"/>
      <c r="AD142" s="610"/>
      <c r="AE142" s="610"/>
      <c r="AF142" s="610"/>
      <c r="AG142" s="610"/>
      <c r="AH142" s="610"/>
      <c r="AI142" s="610"/>
      <c r="AJ142" s="610"/>
      <c r="AK142" s="610"/>
      <c r="AL142" s="610"/>
      <c r="AM142" s="610"/>
      <c r="AN142" s="610"/>
    </row>
    <row r="143" spans="1:40" ht="2.25" customHeight="1">
      <c r="A143" s="601"/>
      <c r="B143" s="601"/>
      <c r="C143" s="601"/>
      <c r="D143" s="601"/>
      <c r="E143" s="601"/>
      <c r="F143" s="601"/>
      <c r="G143" s="601"/>
      <c r="H143" s="601"/>
      <c r="I143" s="601"/>
      <c r="J143" s="601"/>
      <c r="K143" s="601"/>
      <c r="L143" s="601"/>
      <c r="M143" s="601"/>
      <c r="N143" s="601"/>
      <c r="O143" s="601"/>
      <c r="P143" s="601"/>
      <c r="Q143" s="601"/>
      <c r="R143" s="601"/>
      <c r="S143" s="601"/>
      <c r="T143" s="601"/>
      <c r="U143" s="601"/>
      <c r="V143" s="601"/>
      <c r="W143" s="601"/>
      <c r="X143" s="601"/>
      <c r="Y143" s="601"/>
      <c r="Z143" s="601"/>
      <c r="AA143" s="601"/>
      <c r="AB143" s="601"/>
      <c r="AC143" s="601"/>
      <c r="AD143" s="601"/>
      <c r="AE143" s="601"/>
      <c r="AF143" s="601"/>
      <c r="AG143" s="601"/>
      <c r="AH143" s="601"/>
      <c r="AI143" s="601"/>
      <c r="AJ143" s="601"/>
      <c r="AK143" s="601"/>
      <c r="AL143" s="601"/>
      <c r="AM143" s="601"/>
      <c r="AN143" s="601"/>
    </row>
    <row r="144" spans="1:40" ht="2.25" customHeight="1">
      <c r="A144" s="595"/>
      <c r="B144" s="595"/>
      <c r="C144" s="595"/>
      <c r="D144" s="595"/>
      <c r="E144" s="595"/>
      <c r="F144" s="595"/>
      <c r="G144" s="595"/>
      <c r="H144" s="595"/>
      <c r="I144" s="595"/>
      <c r="J144" s="595"/>
      <c r="K144" s="595"/>
      <c r="L144" s="595"/>
      <c r="M144" s="595"/>
      <c r="N144" s="595"/>
      <c r="O144" s="595"/>
      <c r="P144" s="595"/>
      <c r="Q144" s="595"/>
      <c r="R144" s="595"/>
      <c r="S144" s="595"/>
      <c r="T144" s="595"/>
      <c r="U144" s="595"/>
      <c r="V144" s="595"/>
      <c r="W144" s="595"/>
      <c r="X144" s="595"/>
      <c r="Y144" s="595"/>
      <c r="Z144" s="595"/>
      <c r="AA144" s="595"/>
      <c r="AB144" s="595"/>
      <c r="AC144" s="595"/>
      <c r="AD144" s="595"/>
      <c r="AE144" s="595"/>
      <c r="AF144" s="595"/>
      <c r="AG144" s="595"/>
      <c r="AH144" s="595"/>
      <c r="AI144" s="595"/>
      <c r="AJ144" s="595"/>
      <c r="AK144" s="595"/>
      <c r="AL144" s="595"/>
      <c r="AM144" s="595"/>
      <c r="AN144" s="595"/>
    </row>
    <row r="145" spans="1:40" s="81" customFormat="1" ht="7.5" customHeight="1">
      <c r="A145" s="598"/>
      <c r="B145" s="598"/>
      <c r="C145" s="598"/>
      <c r="D145" s="598"/>
      <c r="E145" s="598"/>
      <c r="F145" s="598"/>
      <c r="G145" s="598"/>
      <c r="H145" s="598"/>
      <c r="I145" s="598"/>
      <c r="J145" s="598"/>
      <c r="K145" s="598"/>
      <c r="L145" s="598"/>
      <c r="M145" s="598"/>
      <c r="N145" s="598"/>
      <c r="O145" s="598"/>
      <c r="P145" s="598"/>
      <c r="Q145" s="598"/>
      <c r="R145" s="598"/>
      <c r="S145" s="598"/>
      <c r="T145" s="598"/>
      <c r="U145" s="598"/>
      <c r="V145" s="598"/>
      <c r="W145" s="598"/>
      <c r="X145" s="598"/>
      <c r="Y145" s="598"/>
      <c r="Z145" s="598"/>
      <c r="AA145" s="598"/>
      <c r="AB145" s="598"/>
      <c r="AC145" s="598"/>
      <c r="AD145" s="598"/>
      <c r="AE145" s="598"/>
      <c r="AF145" s="598"/>
      <c r="AG145" s="598"/>
      <c r="AH145" s="598"/>
      <c r="AI145" s="598"/>
      <c r="AJ145" s="598"/>
      <c r="AK145" s="598"/>
      <c r="AL145" s="598"/>
      <c r="AM145" s="598"/>
      <c r="AN145" s="598"/>
    </row>
    <row r="146" spans="1:40" ht="13.5" customHeight="1">
      <c r="A146" s="596" t="s">
        <v>840</v>
      </c>
      <c r="B146" s="596"/>
      <c r="C146" s="596"/>
      <c r="D146" s="596"/>
      <c r="E146" s="596"/>
      <c r="F146" s="596"/>
      <c r="G146" s="596"/>
      <c r="H146" s="596"/>
      <c r="I146" s="596"/>
      <c r="J146" s="596"/>
      <c r="K146" s="596"/>
      <c r="L146" s="596"/>
      <c r="M146" s="596"/>
      <c r="N146" s="596"/>
      <c r="O146" s="596"/>
      <c r="P146" s="596"/>
      <c r="Q146" s="596"/>
      <c r="R146" s="596"/>
      <c r="S146" s="596"/>
      <c r="T146" s="596"/>
      <c r="U146" s="596"/>
      <c r="V146" s="596"/>
      <c r="W146" s="596"/>
      <c r="X146" s="596"/>
      <c r="Y146" s="596"/>
      <c r="Z146" s="596"/>
      <c r="AA146" s="596"/>
      <c r="AB146" s="596"/>
      <c r="AC146" s="596"/>
      <c r="AD146" s="596"/>
      <c r="AE146" s="596"/>
      <c r="AF146" s="596"/>
      <c r="AG146" s="596"/>
      <c r="AH146" s="596"/>
      <c r="AI146" s="596"/>
      <c r="AJ146" s="596"/>
      <c r="AK146" s="596"/>
      <c r="AL146" s="596"/>
      <c r="AM146" s="596"/>
      <c r="AN146" s="596"/>
    </row>
    <row r="147" spans="1:40" ht="13.5" customHeight="1">
      <c r="A147" s="75"/>
      <c r="B147" s="73" t="s">
        <v>214</v>
      </c>
      <c r="L147" s="76" t="str">
        <f>第二面!L115</f>
        <v>□</v>
      </c>
      <c r="M147" s="73" t="s">
        <v>215</v>
      </c>
      <c r="U147" s="75" t="s">
        <v>141</v>
      </c>
      <c r="V147" s="607">
        <f>第二面!V115</f>
        <v>0</v>
      </c>
      <c r="W147" s="607"/>
      <c r="X147" s="75" t="s">
        <v>216</v>
      </c>
      <c r="Z147" s="76" t="str">
        <f>第二面!Z115</f>
        <v>□</v>
      </c>
      <c r="AA147" s="73" t="s">
        <v>217</v>
      </c>
      <c r="AF147" s="75"/>
      <c r="AG147" s="75" t="s">
        <v>141</v>
      </c>
      <c r="AH147" s="607">
        <f>第二面!AH115</f>
        <v>0</v>
      </c>
      <c r="AI147" s="607"/>
      <c r="AJ147" s="75" t="s">
        <v>216</v>
      </c>
    </row>
    <row r="148" spans="1:40" ht="2.25" customHeight="1">
      <c r="L148" s="82"/>
      <c r="V148" s="82"/>
      <c r="W148" s="82"/>
      <c r="Z148" s="82"/>
      <c r="AH148" s="82"/>
      <c r="AI148" s="82"/>
      <c r="AN148" s="75"/>
    </row>
    <row r="149" spans="1:40" ht="13.5" customHeight="1">
      <c r="A149" s="75"/>
      <c r="B149" s="75"/>
      <c r="C149" s="75"/>
      <c r="D149" s="75"/>
      <c r="E149" s="75"/>
      <c r="F149" s="75"/>
      <c r="G149" s="75"/>
      <c r="L149" s="76" t="str">
        <f>第二面!L117</f>
        <v>□</v>
      </c>
      <c r="M149" s="73" t="s">
        <v>218</v>
      </c>
      <c r="U149" s="75" t="s">
        <v>141</v>
      </c>
      <c r="V149" s="607">
        <f>第二面!V117</f>
        <v>0</v>
      </c>
      <c r="W149" s="607"/>
      <c r="X149" s="75" t="s">
        <v>216</v>
      </c>
      <c r="Z149" s="76" t="str">
        <f>第二面!Z117</f>
        <v>□</v>
      </c>
      <c r="AA149" s="73" t="s">
        <v>202</v>
      </c>
      <c r="AF149" s="75"/>
      <c r="AG149" s="75" t="s">
        <v>141</v>
      </c>
      <c r="AH149" s="607">
        <f>第二面!AH117</f>
        <v>0</v>
      </c>
      <c r="AI149" s="607"/>
      <c r="AJ149" s="75" t="s">
        <v>216</v>
      </c>
    </row>
    <row r="150" spans="1:40" ht="2.25" customHeight="1">
      <c r="L150" s="82"/>
      <c r="V150" s="82"/>
      <c r="W150" s="82"/>
      <c r="AH150" s="82"/>
      <c r="AI150" s="82"/>
      <c r="AN150" s="75"/>
    </row>
    <row r="151" spans="1:40" ht="13.5" customHeight="1">
      <c r="A151" s="75"/>
      <c r="B151" s="73" t="s">
        <v>219</v>
      </c>
      <c r="L151" s="87" t="str">
        <f>第二面!L119</f>
        <v>□</v>
      </c>
      <c r="M151" s="615" t="s">
        <v>220</v>
      </c>
      <c r="N151" s="615"/>
      <c r="O151" s="615"/>
      <c r="P151" s="615"/>
      <c r="Q151" s="615"/>
      <c r="R151" s="615"/>
      <c r="S151" s="88" t="s">
        <v>141</v>
      </c>
      <c r="T151" s="616" t="s">
        <v>221</v>
      </c>
      <c r="U151" s="616"/>
      <c r="V151" s="617">
        <f>第二面!V119</f>
        <v>0</v>
      </c>
      <c r="W151" s="617"/>
      <c r="X151" s="88" t="s">
        <v>222</v>
      </c>
      <c r="Y151" s="88"/>
      <c r="Z151" s="616" t="s">
        <v>223</v>
      </c>
      <c r="AA151" s="616"/>
      <c r="AB151" s="617">
        <f>第二面!AB119</f>
        <v>0</v>
      </c>
      <c r="AC151" s="617"/>
      <c r="AD151" s="88" t="s">
        <v>222</v>
      </c>
      <c r="AE151" s="88"/>
      <c r="AF151" s="616" t="s">
        <v>224</v>
      </c>
      <c r="AG151" s="616"/>
      <c r="AH151" s="617">
        <f>第二面!AH119</f>
        <v>0</v>
      </c>
      <c r="AI151" s="617"/>
      <c r="AJ151" s="88" t="s">
        <v>216</v>
      </c>
      <c r="AK151" s="75"/>
    </row>
    <row r="152" spans="1:40" ht="2.25" customHeight="1">
      <c r="L152" s="82"/>
      <c r="V152" s="82"/>
      <c r="W152" s="82"/>
      <c r="AB152" s="82"/>
      <c r="AC152" s="82"/>
      <c r="AH152" s="82"/>
      <c r="AI152" s="82"/>
      <c r="AN152" s="75"/>
    </row>
    <row r="153" spans="1:40" ht="13.5" customHeight="1">
      <c r="A153" s="75"/>
      <c r="B153" s="75"/>
      <c r="C153" s="75"/>
      <c r="D153" s="75"/>
      <c r="E153" s="75"/>
      <c r="F153" s="75"/>
      <c r="G153" s="75"/>
      <c r="L153" s="76" t="str">
        <f>第二面!L121</f>
        <v>□</v>
      </c>
      <c r="M153" s="596" t="s">
        <v>225</v>
      </c>
      <c r="N153" s="596"/>
      <c r="O153" s="596"/>
      <c r="P153" s="596"/>
      <c r="Q153" s="596"/>
      <c r="R153" s="596"/>
      <c r="S153" s="75" t="s">
        <v>141</v>
      </c>
      <c r="T153" s="599" t="s">
        <v>221</v>
      </c>
      <c r="U153" s="599"/>
      <c r="V153" s="607">
        <f>第二面!V121</f>
        <v>0</v>
      </c>
      <c r="W153" s="607"/>
      <c r="X153" s="75" t="s">
        <v>222</v>
      </c>
      <c r="Y153" s="75"/>
      <c r="Z153" s="599" t="s">
        <v>223</v>
      </c>
      <c r="AA153" s="599"/>
      <c r="AB153" s="607">
        <f>第二面!AB121</f>
        <v>0</v>
      </c>
      <c r="AC153" s="607"/>
      <c r="AD153" s="75" t="s">
        <v>222</v>
      </c>
      <c r="AE153" s="75"/>
      <c r="AF153" s="599" t="s">
        <v>224</v>
      </c>
      <c r="AG153" s="599"/>
      <c r="AH153" s="607">
        <f>第二面!AH121</f>
        <v>0</v>
      </c>
      <c r="AI153" s="607"/>
      <c r="AJ153" s="75" t="s">
        <v>216</v>
      </c>
      <c r="AK153" s="75"/>
    </row>
    <row r="154" spans="1:40" ht="2.25" customHeight="1">
      <c r="L154" s="82"/>
      <c r="V154" s="82"/>
      <c r="W154" s="82"/>
      <c r="AB154" s="82"/>
      <c r="AC154" s="82"/>
      <c r="AH154" s="82"/>
      <c r="AI154" s="82"/>
      <c r="AN154" s="75"/>
    </row>
    <row r="155" spans="1:40" ht="13.5" customHeight="1">
      <c r="A155" s="75"/>
      <c r="B155" s="75"/>
      <c r="C155" s="75"/>
      <c r="D155" s="75"/>
      <c r="E155" s="75"/>
      <c r="F155" s="75"/>
      <c r="G155" s="75"/>
      <c r="L155" s="76" t="str">
        <f>第二面!L123</f>
        <v>□</v>
      </c>
      <c r="M155" s="73" t="s">
        <v>226</v>
      </c>
      <c r="S155" s="75" t="s">
        <v>141</v>
      </c>
      <c r="T155" s="599" t="s">
        <v>221</v>
      </c>
      <c r="U155" s="599"/>
      <c r="V155" s="607">
        <f>第二面!V123</f>
        <v>0</v>
      </c>
      <c r="W155" s="607"/>
      <c r="X155" s="75" t="s">
        <v>229</v>
      </c>
      <c r="Y155" s="75" t="s">
        <v>230</v>
      </c>
      <c r="Z155" s="599" t="s">
        <v>223</v>
      </c>
      <c r="AA155" s="599"/>
      <c r="AB155" s="607">
        <f>第二面!AB123</f>
        <v>0</v>
      </c>
      <c r="AC155" s="607"/>
      <c r="AD155" s="75" t="s">
        <v>229</v>
      </c>
      <c r="AE155" s="75" t="s">
        <v>230</v>
      </c>
      <c r="AF155" s="599" t="s">
        <v>224</v>
      </c>
      <c r="AG155" s="599"/>
      <c r="AH155" s="607">
        <f>第二面!AH123</f>
        <v>0</v>
      </c>
      <c r="AI155" s="607"/>
      <c r="AJ155" s="75" t="s">
        <v>229</v>
      </c>
      <c r="AK155" s="75" t="s">
        <v>102</v>
      </c>
    </row>
    <row r="156" spans="1:40" ht="2.25" customHeight="1">
      <c r="L156" s="82"/>
      <c r="V156" s="82"/>
      <c r="W156" s="82"/>
      <c r="AB156" s="82"/>
      <c r="AC156" s="82"/>
      <c r="AH156" s="82"/>
      <c r="AI156" s="82"/>
      <c r="AN156" s="75"/>
    </row>
    <row r="157" spans="1:40" ht="13.5" customHeight="1">
      <c r="L157" s="76" t="str">
        <f>第二面!L125</f>
        <v>□</v>
      </c>
      <c r="M157" s="73" t="s">
        <v>228</v>
      </c>
      <c r="V157" s="82"/>
      <c r="W157" s="82"/>
      <c r="AB157" s="82"/>
      <c r="AC157" s="82"/>
      <c r="AH157" s="82"/>
      <c r="AI157" s="82"/>
    </row>
    <row r="158" spans="1:40" ht="13.5" customHeight="1">
      <c r="L158" s="82"/>
      <c r="S158" s="75" t="s">
        <v>141</v>
      </c>
      <c r="T158" s="599" t="s">
        <v>221</v>
      </c>
      <c r="U158" s="599"/>
      <c r="V158" s="607">
        <f>第二面!V126</f>
        <v>0</v>
      </c>
      <c r="W158" s="607"/>
      <c r="X158" s="75" t="s">
        <v>229</v>
      </c>
      <c r="Y158" s="75" t="s">
        <v>230</v>
      </c>
      <c r="Z158" s="599" t="s">
        <v>223</v>
      </c>
      <c r="AA158" s="599"/>
      <c r="AB158" s="607">
        <f>第二面!AB126</f>
        <v>0</v>
      </c>
      <c r="AC158" s="607"/>
      <c r="AD158" s="75" t="s">
        <v>229</v>
      </c>
      <c r="AE158" s="75" t="s">
        <v>230</v>
      </c>
      <c r="AF158" s="599" t="s">
        <v>224</v>
      </c>
      <c r="AG158" s="599"/>
      <c r="AH158" s="607">
        <f>第二面!AH126</f>
        <v>0</v>
      </c>
      <c r="AI158" s="607"/>
      <c r="AJ158" s="75" t="s">
        <v>229</v>
      </c>
      <c r="AK158" s="75" t="s">
        <v>102</v>
      </c>
    </row>
    <row r="159" spans="1:40" ht="13.5" customHeight="1">
      <c r="L159" s="76" t="str">
        <f>第二面!L127</f>
        <v>□</v>
      </c>
      <c r="M159" s="599" t="s">
        <v>202</v>
      </c>
      <c r="N159" s="599"/>
      <c r="O159" s="599"/>
      <c r="P159" s="75" t="s">
        <v>141</v>
      </c>
      <c r="Q159" s="599">
        <f>第二面!Q127</f>
        <v>0</v>
      </c>
      <c r="R159" s="599"/>
      <c r="S159" s="599"/>
      <c r="T159" s="599"/>
      <c r="U159" s="599"/>
      <c r="V159" s="599"/>
      <c r="W159" s="599"/>
      <c r="X159" s="599"/>
      <c r="Y159" s="599"/>
      <c r="Z159" s="599"/>
      <c r="AA159" s="599"/>
      <c r="AB159" s="599"/>
      <c r="AC159" s="599"/>
      <c r="AD159" s="599"/>
      <c r="AE159" s="599"/>
      <c r="AF159" s="599"/>
      <c r="AG159" s="599"/>
      <c r="AH159" s="599"/>
      <c r="AI159" s="599"/>
      <c r="AJ159" s="599"/>
      <c r="AK159" s="599"/>
      <c r="AL159" s="599"/>
      <c r="AM159" s="599"/>
      <c r="AN159" s="73" t="s">
        <v>102</v>
      </c>
    </row>
    <row r="160" spans="1:40" ht="2.25" customHeight="1">
      <c r="A160" s="601"/>
      <c r="B160" s="601"/>
      <c r="C160" s="601"/>
      <c r="D160" s="601"/>
      <c r="E160" s="601"/>
      <c r="F160" s="601"/>
      <c r="G160" s="601"/>
      <c r="H160" s="601"/>
      <c r="I160" s="601"/>
      <c r="J160" s="601"/>
      <c r="K160" s="601"/>
      <c r="L160" s="601"/>
      <c r="M160" s="601"/>
      <c r="N160" s="601"/>
      <c r="O160" s="601"/>
      <c r="P160" s="601"/>
      <c r="Q160" s="601"/>
      <c r="R160" s="601"/>
      <c r="S160" s="601"/>
      <c r="T160" s="601"/>
      <c r="U160" s="601"/>
      <c r="V160" s="601"/>
      <c r="W160" s="601"/>
      <c r="X160" s="601"/>
      <c r="Y160" s="601"/>
      <c r="Z160" s="601"/>
      <c r="AA160" s="601"/>
      <c r="AB160" s="601"/>
      <c r="AC160" s="601"/>
      <c r="AD160" s="601"/>
      <c r="AE160" s="601"/>
      <c r="AF160" s="601"/>
      <c r="AG160" s="601"/>
      <c r="AH160" s="601"/>
      <c r="AI160" s="601"/>
      <c r="AJ160" s="601"/>
      <c r="AK160" s="601"/>
      <c r="AL160" s="601"/>
      <c r="AM160" s="601"/>
      <c r="AN160" s="601"/>
    </row>
    <row r="161" spans="1:40" ht="2.25" customHeight="1">
      <c r="A161" s="595"/>
      <c r="B161" s="595"/>
      <c r="C161" s="595"/>
      <c r="D161" s="595"/>
      <c r="E161" s="595"/>
      <c r="F161" s="595"/>
      <c r="G161" s="595"/>
      <c r="H161" s="595"/>
      <c r="I161" s="595"/>
      <c r="J161" s="595"/>
      <c r="K161" s="595"/>
      <c r="L161" s="595"/>
      <c r="M161" s="595"/>
      <c r="N161" s="595"/>
      <c r="O161" s="595"/>
      <c r="P161" s="595"/>
      <c r="Q161" s="595"/>
      <c r="R161" s="595"/>
      <c r="S161" s="595"/>
      <c r="T161" s="595"/>
      <c r="U161" s="595"/>
      <c r="V161" s="595"/>
      <c r="W161" s="595"/>
      <c r="X161" s="595"/>
      <c r="Y161" s="595"/>
      <c r="Z161" s="595"/>
      <c r="AA161" s="595"/>
      <c r="AB161" s="595"/>
      <c r="AC161" s="595"/>
      <c r="AD161" s="595"/>
      <c r="AE161" s="595"/>
      <c r="AF161" s="595"/>
      <c r="AG161" s="595"/>
      <c r="AH161" s="595"/>
      <c r="AI161" s="595"/>
      <c r="AJ161" s="595"/>
      <c r="AK161" s="595"/>
      <c r="AL161" s="595"/>
      <c r="AM161" s="595"/>
      <c r="AN161" s="595"/>
    </row>
    <row r="162" spans="1:40" ht="13.5" customHeight="1">
      <c r="A162" s="596" t="s">
        <v>841</v>
      </c>
      <c r="B162" s="596"/>
      <c r="C162" s="596"/>
      <c r="D162" s="596"/>
      <c r="E162" s="596"/>
      <c r="F162" s="596"/>
      <c r="G162" s="596"/>
      <c r="H162" s="596"/>
      <c r="I162" s="596"/>
      <c r="J162" s="596"/>
      <c r="K162" s="596"/>
      <c r="L162" s="596"/>
      <c r="M162" s="596"/>
      <c r="N162" s="596"/>
      <c r="O162" s="596"/>
      <c r="P162" s="596"/>
      <c r="Q162" s="596"/>
      <c r="R162" s="596"/>
      <c r="S162" s="596"/>
      <c r="T162" s="596"/>
      <c r="U162" s="596"/>
      <c r="V162" s="596"/>
      <c r="W162" s="596"/>
      <c r="X162" s="596"/>
      <c r="Y162" s="596"/>
      <c r="Z162" s="596"/>
      <c r="AA162" s="596"/>
      <c r="AB162" s="596"/>
      <c r="AC162" s="596"/>
      <c r="AD162" s="596"/>
      <c r="AE162" s="596"/>
      <c r="AF162" s="596"/>
      <c r="AG162" s="596"/>
      <c r="AH162" s="596"/>
      <c r="AI162" s="596"/>
      <c r="AJ162" s="596"/>
      <c r="AK162" s="596"/>
      <c r="AL162" s="596"/>
      <c r="AM162" s="596"/>
      <c r="AN162" s="596"/>
    </row>
    <row r="163" spans="1:40" ht="73.5" customHeight="1">
      <c r="A163" s="89"/>
      <c r="B163" s="619">
        <v>0</v>
      </c>
      <c r="C163" s="619"/>
      <c r="D163" s="619"/>
      <c r="E163" s="619"/>
      <c r="F163" s="619"/>
      <c r="G163" s="619"/>
      <c r="H163" s="619"/>
      <c r="I163" s="619"/>
      <c r="J163" s="619"/>
      <c r="K163" s="619"/>
      <c r="L163" s="619"/>
      <c r="M163" s="619"/>
      <c r="N163" s="619"/>
      <c r="O163" s="619"/>
      <c r="P163" s="619"/>
      <c r="Q163" s="619"/>
      <c r="R163" s="619"/>
      <c r="S163" s="619"/>
      <c r="T163" s="619"/>
      <c r="U163" s="619"/>
      <c r="V163" s="619"/>
      <c r="W163" s="619"/>
      <c r="X163" s="619"/>
      <c r="Y163" s="619"/>
      <c r="Z163" s="619"/>
      <c r="AA163" s="619"/>
      <c r="AB163" s="619"/>
      <c r="AC163" s="619"/>
      <c r="AD163" s="619"/>
      <c r="AE163" s="619"/>
      <c r="AF163" s="619"/>
      <c r="AG163" s="619"/>
      <c r="AH163" s="619"/>
      <c r="AI163" s="619"/>
      <c r="AJ163" s="619"/>
      <c r="AK163" s="619"/>
      <c r="AL163" s="619"/>
      <c r="AM163" s="619"/>
      <c r="AN163" s="619"/>
    </row>
    <row r="164" spans="1:40" ht="44.25" customHeight="1">
      <c r="A164" s="618" t="s">
        <v>635</v>
      </c>
      <c r="B164" s="596"/>
      <c r="C164" s="596"/>
      <c r="D164" s="596"/>
      <c r="E164" s="596"/>
      <c r="F164" s="596"/>
      <c r="G164" s="596"/>
      <c r="H164" s="596"/>
      <c r="I164" s="596"/>
      <c r="J164" s="596"/>
      <c r="K164" s="596"/>
      <c r="L164" s="596"/>
      <c r="M164" s="596"/>
      <c r="N164" s="596"/>
      <c r="O164" s="596"/>
      <c r="P164" s="596"/>
      <c r="Q164" s="596"/>
      <c r="R164" s="596"/>
      <c r="S164" s="596"/>
      <c r="T164" s="596"/>
      <c r="U164" s="596"/>
      <c r="V164" s="596"/>
      <c r="W164" s="596"/>
      <c r="X164" s="596"/>
      <c r="Y164" s="596"/>
      <c r="Z164" s="596"/>
      <c r="AA164" s="596"/>
      <c r="AB164" s="596"/>
      <c r="AC164" s="596"/>
      <c r="AD164" s="596"/>
      <c r="AE164" s="596"/>
      <c r="AF164" s="596"/>
      <c r="AG164" s="596"/>
      <c r="AH164" s="596"/>
      <c r="AI164" s="596"/>
      <c r="AJ164" s="596"/>
      <c r="AK164" s="596"/>
      <c r="AL164" s="596"/>
      <c r="AM164" s="596"/>
      <c r="AN164" s="596"/>
    </row>
  </sheetData>
  <sheetProtection algorithmName="SHA-512" hashValue="5fbQ5shMogNwbPKxHP60k2/beR6gNv4FO3DWlqfsBDmk/x7y3RkIONyj+JXa0VN23qfMBDjJp3rbwQgvpBxIcQ==" saltValue="+NheEFWdYFyT8U2m5JVK4w==" spinCount="100000" sheet="1" selectLockedCells="1"/>
  <mergeCells count="207">
    <mergeCell ref="A35:AN35"/>
    <mergeCell ref="A34:AN34"/>
    <mergeCell ref="A28:AN28"/>
    <mergeCell ref="A27:AN27"/>
    <mergeCell ref="N32:O32"/>
    <mergeCell ref="P32:Q32"/>
    <mergeCell ref="S32:T32"/>
    <mergeCell ref="V41:W41"/>
    <mergeCell ref="X41:Y41"/>
    <mergeCell ref="AA41:AB41"/>
    <mergeCell ref="B32:J32"/>
    <mergeCell ref="B33:J33"/>
    <mergeCell ref="K33:AN33"/>
    <mergeCell ref="A29:AN29"/>
    <mergeCell ref="B30:J30"/>
    <mergeCell ref="B31:J31"/>
    <mergeCell ref="K31:AN31"/>
    <mergeCell ref="A164:AN164"/>
    <mergeCell ref="M159:O159"/>
    <mergeCell ref="Q159:AM159"/>
    <mergeCell ref="A160:AN160"/>
    <mergeCell ref="A161:AN161"/>
    <mergeCell ref="A162:AN162"/>
    <mergeCell ref="B163:AN163"/>
    <mergeCell ref="T158:U158"/>
    <mergeCell ref="V158:W158"/>
    <mergeCell ref="Z158:AA158"/>
    <mergeCell ref="AB158:AC158"/>
    <mergeCell ref="AF158:AG158"/>
    <mergeCell ref="AH158:AI158"/>
    <mergeCell ref="T155:U155"/>
    <mergeCell ref="V155:W155"/>
    <mergeCell ref="Z155:AA155"/>
    <mergeCell ref="AB155:AC155"/>
    <mergeCell ref="AF155:AG155"/>
    <mergeCell ref="AH155:AI155"/>
    <mergeCell ref="AF151:AG151"/>
    <mergeCell ref="AH151:AI151"/>
    <mergeCell ref="M153:R153"/>
    <mergeCell ref="T153:U153"/>
    <mergeCell ref="V153:W153"/>
    <mergeCell ref="Z153:AA153"/>
    <mergeCell ref="AB153:AC153"/>
    <mergeCell ref="AF153:AG153"/>
    <mergeCell ref="AH153:AI153"/>
    <mergeCell ref="A146:AN146"/>
    <mergeCell ref="V147:W147"/>
    <mergeCell ref="AH147:AI147"/>
    <mergeCell ref="V149:W149"/>
    <mergeCell ref="AH149:AI149"/>
    <mergeCell ref="M151:R151"/>
    <mergeCell ref="T151:U151"/>
    <mergeCell ref="V151:W151"/>
    <mergeCell ref="Z151:AA151"/>
    <mergeCell ref="AB151:AC151"/>
    <mergeCell ref="L140:AN140"/>
    <mergeCell ref="L141:AN141"/>
    <mergeCell ref="L142:AN142"/>
    <mergeCell ref="A143:AN143"/>
    <mergeCell ref="A144:AN144"/>
    <mergeCell ref="A145:AN145"/>
    <mergeCell ref="AG135:AK135"/>
    <mergeCell ref="L136:AN136"/>
    <mergeCell ref="L137:AN137"/>
    <mergeCell ref="L138:AN138"/>
    <mergeCell ref="M139:N139"/>
    <mergeCell ref="V139:Z139"/>
    <mergeCell ref="AG139:AK139"/>
    <mergeCell ref="L130:AN130"/>
    <mergeCell ref="L131:AN131"/>
    <mergeCell ref="L132:AN132"/>
    <mergeCell ref="A133:AN133"/>
    <mergeCell ref="M134:N134"/>
    <mergeCell ref="V134:Z134"/>
    <mergeCell ref="AG134:AK134"/>
    <mergeCell ref="AG125:AK125"/>
    <mergeCell ref="L126:AN126"/>
    <mergeCell ref="L127:AN127"/>
    <mergeCell ref="L128:AN128"/>
    <mergeCell ref="M129:N129"/>
    <mergeCell ref="V129:Z129"/>
    <mergeCell ref="AG129:AK129"/>
    <mergeCell ref="AJ119:AM119"/>
    <mergeCell ref="A120:AN120"/>
    <mergeCell ref="A121:AN121"/>
    <mergeCell ref="A122:AN122"/>
    <mergeCell ref="A123:AN123"/>
    <mergeCell ref="M124:N124"/>
    <mergeCell ref="V124:Z124"/>
    <mergeCell ref="AG124:AK124"/>
    <mergeCell ref="Z109:AA109"/>
    <mergeCell ref="Z111:AA111"/>
    <mergeCell ref="AJ111:AK111"/>
    <mergeCell ref="Z113:AA113"/>
    <mergeCell ref="Z115:AA115"/>
    <mergeCell ref="AJ115:AK115"/>
    <mergeCell ref="AH101:AM101"/>
    <mergeCell ref="Z103:AA103"/>
    <mergeCell ref="AJ103:AK103"/>
    <mergeCell ref="Z105:AA105"/>
    <mergeCell ref="Z107:AA107"/>
    <mergeCell ref="AJ107:AK107"/>
    <mergeCell ref="L93:AN93"/>
    <mergeCell ref="L94:AN94"/>
    <mergeCell ref="L95:AN95"/>
    <mergeCell ref="A96:AN96"/>
    <mergeCell ref="A97:AN97"/>
    <mergeCell ref="A98:AN98"/>
    <mergeCell ref="AG88:AK88"/>
    <mergeCell ref="L89:AN89"/>
    <mergeCell ref="L90:AN90"/>
    <mergeCell ref="L91:AN91"/>
    <mergeCell ref="M92:N92"/>
    <mergeCell ref="V92:Z92"/>
    <mergeCell ref="AG92:AK92"/>
    <mergeCell ref="L83:AN83"/>
    <mergeCell ref="L84:AN84"/>
    <mergeCell ref="L85:AN85"/>
    <mergeCell ref="A86:AN86"/>
    <mergeCell ref="M87:N87"/>
    <mergeCell ref="V87:Z87"/>
    <mergeCell ref="AG87:AK87"/>
    <mergeCell ref="L79:AN79"/>
    <mergeCell ref="L80:AN80"/>
    <mergeCell ref="L81:AN81"/>
    <mergeCell ref="M82:N82"/>
    <mergeCell ref="V82:Z82"/>
    <mergeCell ref="AG82:AK82"/>
    <mergeCell ref="A75:AN75"/>
    <mergeCell ref="A76:AN76"/>
    <mergeCell ref="M77:N77"/>
    <mergeCell ref="V77:Z77"/>
    <mergeCell ref="AG77:AK77"/>
    <mergeCell ref="AG78:AK78"/>
    <mergeCell ref="A72:AN72"/>
    <mergeCell ref="A73:AN73"/>
    <mergeCell ref="A74:AN74"/>
    <mergeCell ref="AA64:AM64"/>
    <mergeCell ref="A65:AN65"/>
    <mergeCell ref="A67:AN67"/>
    <mergeCell ref="S68:AC68"/>
    <mergeCell ref="S69:AC69"/>
    <mergeCell ref="AA62:AM62"/>
    <mergeCell ref="AH63:AM63"/>
    <mergeCell ref="L54:P54"/>
    <mergeCell ref="L55:P55"/>
    <mergeCell ref="A58:AN58"/>
    <mergeCell ref="A60:AN60"/>
    <mergeCell ref="AH61:AM61"/>
    <mergeCell ref="V61:AF61"/>
    <mergeCell ref="V63:AF63"/>
    <mergeCell ref="A49:AN49"/>
    <mergeCell ref="A50:AN50"/>
    <mergeCell ref="A52:AN52"/>
    <mergeCell ref="L53:M53"/>
    <mergeCell ref="N53:P53"/>
    <mergeCell ref="S53:T53"/>
    <mergeCell ref="U53:W53"/>
    <mergeCell ref="A47:AN47"/>
    <mergeCell ref="A48:AN48"/>
    <mergeCell ref="B41:J41"/>
    <mergeCell ref="T43:AM43"/>
    <mergeCell ref="A44:AN44"/>
    <mergeCell ref="A36:AN36"/>
    <mergeCell ref="B37:J37"/>
    <mergeCell ref="B39:J39"/>
    <mergeCell ref="B40:J40"/>
    <mergeCell ref="K40:AN40"/>
    <mergeCell ref="AC46:AI46"/>
    <mergeCell ref="B24:J24"/>
    <mergeCell ref="K24:AN24"/>
    <mergeCell ref="B25:J25"/>
    <mergeCell ref="K25:AN25"/>
    <mergeCell ref="B26:J26"/>
    <mergeCell ref="K26:AN26"/>
    <mergeCell ref="B19:J19"/>
    <mergeCell ref="K19:AN19"/>
    <mergeCell ref="A20:AN20"/>
    <mergeCell ref="A21:AN21"/>
    <mergeCell ref="A22:AN22"/>
    <mergeCell ref="B23:J23"/>
    <mergeCell ref="K23:AN23"/>
    <mergeCell ref="A15:AN15"/>
    <mergeCell ref="B16:J16"/>
    <mergeCell ref="K16:AN16"/>
    <mergeCell ref="B17:J17"/>
    <mergeCell ref="K17:AN17"/>
    <mergeCell ref="B18:J18"/>
    <mergeCell ref="K18:AN18"/>
    <mergeCell ref="B11:J11"/>
    <mergeCell ref="K11:AN11"/>
    <mergeCell ref="B12:J12"/>
    <mergeCell ref="K12:AN12"/>
    <mergeCell ref="A13:AN13"/>
    <mergeCell ref="A14:AN14"/>
    <mergeCell ref="A7:AN7"/>
    <mergeCell ref="A8:AN8"/>
    <mergeCell ref="B9:J9"/>
    <mergeCell ref="K9:AN9"/>
    <mergeCell ref="B10:J10"/>
    <mergeCell ref="K10:AN10"/>
    <mergeCell ref="A1:AN1"/>
    <mergeCell ref="A2:AN2"/>
    <mergeCell ref="A3:AN3"/>
    <mergeCell ref="A4:AN4"/>
    <mergeCell ref="A5:AN5"/>
    <mergeCell ref="A6:AN6"/>
  </mergeCells>
  <phoneticPr fontId="1"/>
  <conditionalFormatting sqref="K41">
    <cfRule type="expression" dxfId="2" priority="3">
      <formula>$L$56=""</formula>
    </cfRule>
  </conditionalFormatting>
  <conditionalFormatting sqref="K43">
    <cfRule type="expression" dxfId="1" priority="1">
      <formula>$L$56=""</formula>
    </cfRule>
  </conditionalFormatting>
  <conditionalFormatting sqref="P41">
    <cfRule type="expression" dxfId="0" priority="2">
      <formula>$L$56=""</formula>
    </cfRule>
  </conditionalFormatting>
  <dataValidations count="1">
    <dataValidation type="whole" allowBlank="1" showInputMessage="1" showErrorMessage="1" errorTitle="札幌市 建築安全推進課" error="左のセルで元号を選択し、和暦で入力してください。" sqref="P32:Q32 S32:T32 X41:Y41" xr:uid="{40F49EF3-32DB-4FDE-A012-A059B8B10C44}">
      <formula1>1</formula1>
      <formula2>64</formula2>
    </dataValidation>
  </dataValidations>
  <printOptions horizontalCentered="1"/>
  <pageMargins left="0.59055118110236227" right="0.59055118110236227" top="0.39370078740157483" bottom="0.39370078740157483" header="0" footer="0"/>
  <pageSetup paperSize="9" fitToHeight="0" orientation="portrait" blackAndWhite="1" r:id="rId1"/>
  <headerFooter scaleWithDoc="0" alignWithMargins="0"/>
  <rowBreaks count="2" manualBreakCount="2">
    <brk id="46" max="16383" man="1"/>
    <brk id="121"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3450-F0A4-40B2-993F-224DBADBC571}">
  <sheetPr>
    <tabColor rgb="FFFFCC00"/>
  </sheetPr>
  <dimension ref="A1"/>
  <sheetViews>
    <sheetView workbookViewId="0">
      <selection activeCell="J12" sqref="J12"/>
    </sheetView>
  </sheetViews>
  <sheetFormatPr defaultRowHeight="13"/>
  <sheetData/>
  <sheetProtection algorithmName="SHA-512" hashValue="7xrvyj8/PpOYdyFIx519P+U3Xienm55+nqjLaw2HM6bRFM/tBJdFy/nfl1TozX1f29w0YUqWnE5t3ZRh5TdSrw==" saltValue="wgEfKId5tDQgQgNmQiLflw==" spinCount="100000" sheet="1" select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マスタ</vt:lpstr>
      <vt:lpstr>台帳コピペ</vt:lpstr>
      <vt:lpstr>第一面</vt:lpstr>
      <vt:lpstr>第二面</vt:lpstr>
      <vt:lpstr>第三面</vt:lpstr>
      <vt:lpstr>排煙設備</vt:lpstr>
      <vt:lpstr>非常用の照明装置</vt:lpstr>
      <vt:lpstr>概要書</vt:lpstr>
      <vt:lpstr>v080501</vt:lpstr>
      <vt:lpstr>概要書!Print_Area</vt:lpstr>
      <vt:lpstr>第一面!Print_Area</vt:lpstr>
      <vt:lpstr>第三面!Print_Area</vt:lpstr>
      <vt:lpstr>第二面!Print_Area</vt:lpstr>
      <vt:lpstr>排煙設備!Print_Area</vt:lpstr>
      <vt:lpstr>非常用の照明装置!Print_Area</vt:lpstr>
      <vt:lpstr>ﾁｪｯｸﾎﾞｯｸｽ</vt:lpstr>
      <vt:lpstr>級</vt:lpstr>
      <vt:lpstr>指摘選択排</vt:lpstr>
      <vt:lpstr>指摘選択非</vt:lpstr>
      <vt:lpstr>指摘番号排</vt:lpstr>
      <vt:lpstr>指摘番号非</vt:lpstr>
      <vt:lpstr>年号</vt:lpstr>
      <vt:lpstr>年号2</vt:lpstr>
      <vt:lpstr>判定</vt:lpstr>
      <vt:lpstr>判定２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坂下　智幸</cp:lastModifiedBy>
  <cp:lastPrinted>2026-04-14T07:56:01Z</cp:lastPrinted>
  <dcterms:created xsi:type="dcterms:W3CDTF">2016-09-08T00:27:24Z</dcterms:created>
  <dcterms:modified xsi:type="dcterms:W3CDTF">2026-05-25T04:56:59Z</dcterms:modified>
</cp:coreProperties>
</file>