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h5-v00n-hfls01\f25205000_都市局建築部建築指導課\09指導班\10_定期報告\15 オンライン化\7 作業フォルダ\01_提出様式作成\★HP掲載中データ\"/>
    </mc:Choice>
  </mc:AlternateContent>
  <xr:revisionPtr revIDLastSave="0" documentId="13_ncr:1_{F11F1982-9B8E-445F-B053-2B3E539E0505}" xr6:coauthVersionLast="47" xr6:coauthVersionMax="47" xr10:uidLastSave="{00000000-0000-0000-0000-000000000000}"/>
  <workbookProtection workbookAlgorithmName="SHA-512" workbookHashValue="3NvO9rR+O+J/DjRs2aYHmbWXB8tkOVPtLQbMA7DbJJ6fwTKFwWejWGNdAjm7ePL3SqBXCyQkMHFu59aty2Bm8Q==" workbookSaltValue="38pZ3lYlqswQ0K5T7aS3pA==" workbookSpinCount="100000" lockStructure="1"/>
  <bookViews>
    <workbookView xWindow="-110" yWindow="-110" windowWidth="19420" windowHeight="10300" tabRatio="686" firstSheet="2" activeTab="2" xr2:uid="{00000000-000D-0000-FFFF-FFFF00000000}"/>
  </bookViews>
  <sheets>
    <sheet name="マスタ" sheetId="3" state="hidden" r:id="rId1"/>
    <sheet name="台帳" sheetId="34" state="hidden" r:id="rId2"/>
    <sheet name="第一面" sheetId="29" r:id="rId3"/>
    <sheet name="第二面" sheetId="30" r:id="rId4"/>
    <sheet name="第二面 (別紙)" sheetId="38" r:id="rId5"/>
    <sheet name="第三面" sheetId="31" r:id="rId6"/>
    <sheet name="第四面" sheetId="32" r:id="rId7"/>
    <sheet name="検査結果表" sheetId="33" r:id="rId8"/>
    <sheet name="概要書" sheetId="37" r:id="rId9"/>
    <sheet name="v080501" sheetId="39" r:id="rId10"/>
  </sheets>
  <definedNames>
    <definedName name="_xlnm.Print_Area" localSheetId="8">概要書!$A$1:$AM$165</definedName>
    <definedName name="_xlnm.Print_Area" localSheetId="7">検査結果表!$A$1:$P$173</definedName>
    <definedName name="_xlnm.Print_Area" localSheetId="2">第一面!$A$1:$AM$65</definedName>
    <definedName name="_xlnm.Print_Area" localSheetId="5">第三面!$A$1:$AM$70</definedName>
    <definedName name="_xlnm.Print_Area" localSheetId="6">第四面!$A$1:$AM$43</definedName>
    <definedName name="_xlnm.Print_Area" localSheetId="3">第二面!$A$1:$AM$60</definedName>
    <definedName name="_xlnm.Print_Area" localSheetId="4">'第二面 (別紙)'!$A$1:$AM$100</definedName>
    <definedName name="ﾁｪｯｸﾎﾞｯｸｽ">マスタ!$F$4:$F$5</definedName>
    <definedName name="記号番号">マスタ!#REF!</definedName>
    <definedName name="級">マスタ!$B$4:$B$6</definedName>
    <definedName name="指摘選択">マスタ!$Q$4:$X$162</definedName>
    <definedName name="指摘番号">マスタ!$Q$4:$Q$162</definedName>
    <definedName name="特庁選択">マスタ!#REF!</definedName>
    <definedName name="特定行政庁">マスタ!#REF!</definedName>
    <definedName name="年号">マスタ!$BE$5:$BE$7</definedName>
    <definedName name="年号2">マスタ!$BI$5:$BI$6</definedName>
    <definedName name="判定１">マスタ!$M$4:$M$5</definedName>
    <definedName name="判定２">マスタ!$M$6:$M$8</definedName>
    <definedName name="用途地域">マスタ!$AT$4:$AT$17</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1" i="29" l="1"/>
  <c r="AP21" i="29"/>
  <c r="BF18" i="29"/>
  <c r="B162" i="37" l="1"/>
  <c r="CU5" i="34"/>
  <c r="BS33" i="30"/>
  <c r="BD33" i="30"/>
  <c r="AY36" i="30"/>
  <c r="AY35" i="30"/>
  <c r="AY34" i="30"/>
  <c r="AY33" i="30"/>
  <c r="R76" i="33" a="1"/>
  <c r="R76" i="33" s="1"/>
  <c r="DH5" i="34" s="1"/>
  <c r="R33" i="33" a="1"/>
  <c r="R33" i="33" s="1"/>
  <c r="DG5" i="34" s="1"/>
  <c r="AR33" i="30"/>
  <c r="BL48" i="31" l="1"/>
  <c r="T173" i="33"/>
  <c r="T172" i="33"/>
  <c r="T171" i="33"/>
  <c r="T170" i="33"/>
  <c r="T169" i="33"/>
  <c r="T168" i="33"/>
  <c r="T167" i="33"/>
  <c r="T166" i="33"/>
  <c r="T165" i="33"/>
  <c r="T164" i="33"/>
  <c r="T163" i="33"/>
  <c r="T162" i="33"/>
  <c r="T161" i="33"/>
  <c r="T160" i="33"/>
  <c r="T159" i="33"/>
  <c r="T158" i="33"/>
  <c r="T157" i="33"/>
  <c r="T156" i="33"/>
  <c r="T155" i="33"/>
  <c r="T154" i="33"/>
  <c r="CI5" i="34"/>
  <c r="BK34" i="30"/>
  <c r="BV127" i="37"/>
  <c r="BL127" i="37"/>
  <c r="BV126" i="37"/>
  <c r="BL126" i="37"/>
  <c r="BV125" i="37"/>
  <c r="BL125" i="37"/>
  <c r="BE125" i="37"/>
  <c r="BV124" i="37"/>
  <c r="BL124" i="37"/>
  <c r="BV123" i="37"/>
  <c r="BL123" i="37"/>
  <c r="BV122" i="37"/>
  <c r="BL122" i="37"/>
  <c r="BE122" i="37"/>
  <c r="BV121" i="37"/>
  <c r="BL121" i="37"/>
  <c r="BV120" i="37"/>
  <c r="BL120" i="37"/>
  <c r="BV119" i="37"/>
  <c r="BL119" i="37"/>
  <c r="BE119" i="37"/>
  <c r="BV118" i="37"/>
  <c r="BL118" i="37"/>
  <c r="BV117" i="37"/>
  <c r="BL117" i="37"/>
  <c r="BV116" i="37"/>
  <c r="BL116" i="37"/>
  <c r="BE116" i="37"/>
  <c r="BV115" i="37"/>
  <c r="BL115" i="37"/>
  <c r="BV114" i="37"/>
  <c r="BL114" i="37"/>
  <c r="BV113" i="37"/>
  <c r="BL113" i="37"/>
  <c r="BE113" i="37"/>
  <c r="BV112" i="37"/>
  <c r="BL112" i="37"/>
  <c r="BV111" i="37"/>
  <c r="BL111" i="37"/>
  <c r="BV110" i="37"/>
  <c r="BL110" i="37"/>
  <c r="BE110" i="37"/>
  <c r="BV109" i="37"/>
  <c r="BL109" i="37"/>
  <c r="BV108" i="37"/>
  <c r="BL108" i="37"/>
  <c r="BV107" i="37"/>
  <c r="BL107" i="37"/>
  <c r="BE107" i="37"/>
  <c r="BV106" i="37"/>
  <c r="BL106" i="37"/>
  <c r="BV105" i="37"/>
  <c r="BL105" i="37"/>
  <c r="BV104" i="37"/>
  <c r="BL104" i="37"/>
  <c r="BE104" i="37"/>
  <c r="BV103" i="37"/>
  <c r="BL103" i="37"/>
  <c r="BV102" i="37"/>
  <c r="BL102" i="37"/>
  <c r="BV101" i="37"/>
  <c r="BL101" i="37"/>
  <c r="BE101" i="37"/>
  <c r="BV100" i="37"/>
  <c r="BL100" i="37"/>
  <c r="BV99" i="37"/>
  <c r="BL99" i="37"/>
  <c r="BV98" i="37"/>
  <c r="BL98" i="37"/>
  <c r="BE98" i="37"/>
  <c r="BV97" i="37"/>
  <c r="BL97" i="37"/>
  <c r="BV96" i="37"/>
  <c r="BL96" i="37"/>
  <c r="BV95" i="37"/>
  <c r="BL95" i="37"/>
  <c r="BE95" i="37"/>
  <c r="BV94" i="37"/>
  <c r="BL94" i="37"/>
  <c r="BV93" i="37"/>
  <c r="BL93" i="37"/>
  <c r="BV92" i="37"/>
  <c r="BL92" i="37"/>
  <c r="BE92" i="37"/>
  <c r="BV91" i="37"/>
  <c r="BL91" i="37"/>
  <c r="BV90" i="37"/>
  <c r="BL90" i="37"/>
  <c r="BV89" i="37"/>
  <c r="BL89" i="37"/>
  <c r="BE89" i="37"/>
  <c r="BV88" i="37"/>
  <c r="BL88" i="37"/>
  <c r="BV87" i="37"/>
  <c r="BL87" i="37"/>
  <c r="BV86" i="37"/>
  <c r="BL86" i="37"/>
  <c r="BE86" i="37"/>
  <c r="BV85" i="37"/>
  <c r="BL85" i="37"/>
  <c r="BV84" i="37"/>
  <c r="BL84" i="37"/>
  <c r="BV83" i="37"/>
  <c r="BL83" i="37"/>
  <c r="BE83" i="37"/>
  <c r="BV82" i="37"/>
  <c r="BL82" i="37"/>
  <c r="BV81" i="37"/>
  <c r="BL81" i="37"/>
  <c r="BV80" i="37"/>
  <c r="BL80" i="37"/>
  <c r="BE80" i="37"/>
  <c r="BV79" i="37"/>
  <c r="BL79" i="37"/>
  <c r="BV78" i="37"/>
  <c r="BL78" i="37"/>
  <c r="BV77" i="37"/>
  <c r="BL77" i="37"/>
  <c r="BE77" i="37"/>
  <c r="BV76" i="37"/>
  <c r="BV75" i="37"/>
  <c r="BV74" i="37"/>
  <c r="AE122" i="37"/>
  <c r="U122" i="37"/>
  <c r="AE121" i="37"/>
  <c r="U121" i="37"/>
  <c r="AE120" i="37"/>
  <c r="U120" i="37"/>
  <c r="N120" i="37"/>
  <c r="BL75" i="37"/>
  <c r="BL76" i="37"/>
  <c r="BL74" i="37"/>
  <c r="BE74" i="37"/>
  <c r="AE129" i="37"/>
  <c r="AE128" i="37"/>
  <c r="AE127" i="37"/>
  <c r="AE126" i="37"/>
  <c r="AE125" i="37"/>
  <c r="AE124" i="37"/>
  <c r="U129" i="37"/>
  <c r="U128" i="37"/>
  <c r="U127" i="37"/>
  <c r="U126" i="37"/>
  <c r="U125" i="37"/>
  <c r="U124" i="37"/>
  <c r="AE119" i="37"/>
  <c r="AE118" i="37"/>
  <c r="AE117" i="37"/>
  <c r="AE116" i="37"/>
  <c r="AE115" i="37"/>
  <c r="AE114" i="37"/>
  <c r="AE113" i="37"/>
  <c r="AE112" i="37"/>
  <c r="AE111" i="37"/>
  <c r="AE110" i="37"/>
  <c r="AE109" i="37"/>
  <c r="AE108" i="37"/>
  <c r="AE107" i="37"/>
  <c r="AE106" i="37"/>
  <c r="AE105" i="37"/>
  <c r="AE104" i="37"/>
  <c r="AE103" i="37"/>
  <c r="AE102" i="37"/>
  <c r="AE101" i="37"/>
  <c r="AE100" i="37"/>
  <c r="AE99" i="37"/>
  <c r="AE98" i="37"/>
  <c r="AE97" i="37"/>
  <c r="AE96" i="37"/>
  <c r="AE95" i="37"/>
  <c r="AE94" i="37"/>
  <c r="AE93" i="37"/>
  <c r="AE92" i="37"/>
  <c r="AE91" i="37"/>
  <c r="AE90" i="37"/>
  <c r="AE89" i="37"/>
  <c r="AE88" i="37"/>
  <c r="N117" i="37"/>
  <c r="N114" i="37"/>
  <c r="N111" i="37"/>
  <c r="N108" i="37"/>
  <c r="N105" i="37"/>
  <c r="N102" i="37"/>
  <c r="N99" i="37"/>
  <c r="N96" i="37"/>
  <c r="N93" i="37"/>
  <c r="N90" i="37"/>
  <c r="U119" i="37"/>
  <c r="U118" i="37"/>
  <c r="U117" i="37"/>
  <c r="U116" i="37"/>
  <c r="U115" i="37"/>
  <c r="U114" i="37"/>
  <c r="U113" i="37"/>
  <c r="U112" i="37"/>
  <c r="U111" i="37"/>
  <c r="U110" i="37"/>
  <c r="U109" i="37"/>
  <c r="U108" i="37"/>
  <c r="U107" i="37"/>
  <c r="U106" i="37"/>
  <c r="U105" i="37"/>
  <c r="U104" i="37"/>
  <c r="U103" i="37"/>
  <c r="U102" i="37"/>
  <c r="U101" i="37"/>
  <c r="U100" i="37"/>
  <c r="U99" i="37"/>
  <c r="U98" i="37"/>
  <c r="U97" i="37"/>
  <c r="U96" i="37"/>
  <c r="U95" i="37"/>
  <c r="U94" i="37"/>
  <c r="U93" i="37"/>
  <c r="U92" i="37"/>
  <c r="U91" i="37"/>
  <c r="U90" i="37"/>
  <c r="U89" i="37"/>
  <c r="U88" i="37"/>
  <c r="AE87" i="37"/>
  <c r="U87" i="37"/>
  <c r="N87" i="37"/>
  <c r="BF15" i="29"/>
  <c r="BF16" i="29"/>
  <c r="BB7" i="29"/>
  <c r="D62" i="29" l="1"/>
  <c r="AX1" i="29"/>
  <c r="BF13" i="29" s="1"/>
  <c r="AP1" i="29"/>
  <c r="BF14" i="29" l="1"/>
  <c r="AP10" i="29"/>
  <c r="AQ48" i="31"/>
  <c r="BE93" i="38"/>
  <c r="AV93" i="38"/>
  <c r="BE90" i="38"/>
  <c r="AV90" i="38"/>
  <c r="BE87" i="38"/>
  <c r="AV87" i="38"/>
  <c r="BE84" i="38"/>
  <c r="AV84" i="38"/>
  <c r="BE81" i="38"/>
  <c r="AV81" i="38"/>
  <c r="BE78" i="38"/>
  <c r="AV78" i="38"/>
  <c r="BE75" i="38"/>
  <c r="AV75" i="38"/>
  <c r="BE72" i="38"/>
  <c r="AV72" i="38"/>
  <c r="BE69" i="38"/>
  <c r="AV69" i="38"/>
  <c r="BE66" i="38"/>
  <c r="AV66" i="38"/>
  <c r="BE63" i="38"/>
  <c r="AV63" i="38"/>
  <c r="BE60" i="38"/>
  <c r="AV60" i="38"/>
  <c r="BE57" i="38"/>
  <c r="AV57" i="38"/>
  <c r="BE54" i="38"/>
  <c r="AV54" i="38"/>
  <c r="BE51" i="38"/>
  <c r="AV51" i="38"/>
  <c r="BE48" i="38"/>
  <c r="AV48" i="38"/>
  <c r="BE45" i="38"/>
  <c r="AV45" i="38"/>
  <c r="BE42" i="38"/>
  <c r="AV42" i="38"/>
  <c r="BE39" i="38"/>
  <c r="AV39" i="38"/>
  <c r="BE36" i="38"/>
  <c r="AV36" i="38"/>
  <c r="BE33" i="38"/>
  <c r="AV33" i="38"/>
  <c r="BE30" i="38"/>
  <c r="AV30" i="38"/>
  <c r="BE27" i="38"/>
  <c r="AV27" i="38"/>
  <c r="BE24" i="38"/>
  <c r="AV24" i="38"/>
  <c r="BE21" i="38"/>
  <c r="AV21" i="38"/>
  <c r="BE18" i="38"/>
  <c r="AV18" i="38"/>
  <c r="BE15" i="38"/>
  <c r="AV15" i="38"/>
  <c r="BE12" i="38"/>
  <c r="AV12" i="38"/>
  <c r="BE9" i="38"/>
  <c r="AV9" i="38"/>
  <c r="BE6" i="38"/>
  <c r="AV6" i="38"/>
  <c r="BE100" i="38"/>
  <c r="AV100" i="38"/>
  <c r="BE99" i="38"/>
  <c r="AV99" i="38"/>
  <c r="BE98" i="38"/>
  <c r="AV98" i="38"/>
  <c r="BE97" i="38"/>
  <c r="AV97" i="38"/>
  <c r="BE96" i="38"/>
  <c r="AV96" i="38"/>
  <c r="BE95" i="38"/>
  <c r="AV95" i="38"/>
  <c r="BE92" i="38"/>
  <c r="AV92" i="38"/>
  <c r="BE91" i="38"/>
  <c r="AV91" i="38"/>
  <c r="AR91" i="38"/>
  <c r="BE89" i="38"/>
  <c r="AV89" i="38"/>
  <c r="BE88" i="38"/>
  <c r="AV88" i="38"/>
  <c r="AR88" i="38"/>
  <c r="BE86" i="38"/>
  <c r="AV86" i="38"/>
  <c r="BE85" i="38"/>
  <c r="AV85" i="38"/>
  <c r="AR85" i="38"/>
  <c r="BE83" i="38"/>
  <c r="AV83" i="38"/>
  <c r="BE82" i="38"/>
  <c r="AV82" i="38"/>
  <c r="AR82" i="38"/>
  <c r="BE80" i="38"/>
  <c r="AV80" i="38"/>
  <c r="BE79" i="38"/>
  <c r="AV79" i="38"/>
  <c r="AR79" i="38"/>
  <c r="BE77" i="38"/>
  <c r="AV77" i="38"/>
  <c r="BE76" i="38"/>
  <c r="AV76" i="38"/>
  <c r="AR76" i="38"/>
  <c r="BE74" i="38"/>
  <c r="AV74" i="38"/>
  <c r="BE73" i="38"/>
  <c r="AV73" i="38"/>
  <c r="AR73" i="38"/>
  <c r="BE71" i="38"/>
  <c r="AV71" i="38"/>
  <c r="BE70" i="38"/>
  <c r="AV70" i="38"/>
  <c r="AR70" i="38"/>
  <c r="BE68" i="38"/>
  <c r="AV68" i="38"/>
  <c r="BE67" i="38"/>
  <c r="AV67" i="38"/>
  <c r="AR67" i="38"/>
  <c r="BE65" i="38"/>
  <c r="AV65" i="38"/>
  <c r="BE64" i="38"/>
  <c r="AV64" i="38"/>
  <c r="AR64" i="38"/>
  <c r="BE62" i="38"/>
  <c r="AV62" i="38"/>
  <c r="BE61" i="38"/>
  <c r="AV61" i="38"/>
  <c r="AR61" i="38"/>
  <c r="BE59" i="38"/>
  <c r="AV59" i="38"/>
  <c r="BE58" i="38"/>
  <c r="AV58" i="38"/>
  <c r="AR58" i="38"/>
  <c r="BE56" i="38"/>
  <c r="AV56" i="38"/>
  <c r="BE55" i="38"/>
  <c r="AV55" i="38"/>
  <c r="AR55" i="38"/>
  <c r="BE53" i="38"/>
  <c r="AV53" i="38"/>
  <c r="BE52" i="38"/>
  <c r="AV52" i="38"/>
  <c r="AR52" i="38"/>
  <c r="BE50" i="38"/>
  <c r="AV50" i="38"/>
  <c r="BE49" i="38"/>
  <c r="AV49" i="38"/>
  <c r="AR49" i="38"/>
  <c r="BE47" i="38"/>
  <c r="AV47" i="38"/>
  <c r="BE46" i="38"/>
  <c r="AV46" i="38"/>
  <c r="AR46" i="38"/>
  <c r="BE44" i="38"/>
  <c r="AV44" i="38"/>
  <c r="BE43" i="38"/>
  <c r="AV43" i="38"/>
  <c r="AR43" i="38"/>
  <c r="BE41" i="38"/>
  <c r="AV41" i="38"/>
  <c r="BE40" i="38"/>
  <c r="AV40" i="38"/>
  <c r="AR40" i="38"/>
  <c r="BE38" i="38"/>
  <c r="AV38" i="38"/>
  <c r="BE37" i="38"/>
  <c r="AV37" i="38"/>
  <c r="AR37" i="38"/>
  <c r="BE35" i="38"/>
  <c r="AV35" i="38"/>
  <c r="BE34" i="38"/>
  <c r="AV34" i="38"/>
  <c r="AR34" i="38"/>
  <c r="BE32" i="38"/>
  <c r="AV32" i="38"/>
  <c r="BE31" i="38"/>
  <c r="AV31" i="38"/>
  <c r="AR31" i="38"/>
  <c r="BE29" i="38"/>
  <c r="AV29" i="38"/>
  <c r="BE28" i="38"/>
  <c r="AV28" i="38"/>
  <c r="AR28" i="38"/>
  <c r="BE26" i="38"/>
  <c r="AV26" i="38"/>
  <c r="BL26" i="38" s="1"/>
  <c r="BE25" i="38"/>
  <c r="AV25" i="38"/>
  <c r="AR25" i="38"/>
  <c r="BE23" i="38"/>
  <c r="AV23" i="38"/>
  <c r="BE22" i="38"/>
  <c r="AV22" i="38"/>
  <c r="AR22" i="38"/>
  <c r="BE20" i="38"/>
  <c r="AV20" i="38"/>
  <c r="BL20" i="38" s="1"/>
  <c r="BE19" i="38"/>
  <c r="AV19" i="38"/>
  <c r="AR19" i="38"/>
  <c r="BE17" i="38"/>
  <c r="AV17" i="38"/>
  <c r="BE16" i="38"/>
  <c r="AV16" i="38"/>
  <c r="AR16" i="38"/>
  <c r="BE14" i="38"/>
  <c r="AV14" i="38"/>
  <c r="BE13" i="38"/>
  <c r="AV13" i="38"/>
  <c r="AR13" i="38"/>
  <c r="BL13" i="38" s="1"/>
  <c r="BE11" i="38"/>
  <c r="BL11" i="38" s="1"/>
  <c r="AV11" i="38"/>
  <c r="BE10" i="38"/>
  <c r="AV10" i="38"/>
  <c r="AR10" i="38"/>
  <c r="BE8" i="38"/>
  <c r="AV8" i="38"/>
  <c r="BL8" i="38" s="1"/>
  <c r="BE7" i="38"/>
  <c r="AV7" i="38"/>
  <c r="AR7" i="38"/>
  <c r="BE5" i="38"/>
  <c r="AV5" i="38"/>
  <c r="BL5" i="38" s="1"/>
  <c r="BE4" i="38"/>
  <c r="AV4" i="38"/>
  <c r="AR4" i="38"/>
  <c r="E151" i="33"/>
  <c r="K24" i="37"/>
  <c r="AG23" i="37"/>
  <c r="K22" i="37"/>
  <c r="K21" i="37"/>
  <c r="K20" i="37"/>
  <c r="BL10" i="38" l="1"/>
  <c r="BL4" i="38"/>
  <c r="BL15" i="38"/>
  <c r="BL18" i="38"/>
  <c r="BL21" i="38"/>
  <c r="BL7" i="38"/>
  <c r="BL14" i="38"/>
  <c r="BL22" i="38"/>
  <c r="BL6" i="38"/>
  <c r="BL16" i="38"/>
  <c r="BL23" i="38"/>
  <c r="BL19" i="38"/>
  <c r="BL32" i="38"/>
  <c r="BL33" i="38"/>
  <c r="BL59" i="38"/>
  <c r="BL68" i="38"/>
  <c r="BL71" i="38"/>
  <c r="BL24" i="38"/>
  <c r="BL25" i="38"/>
  <c r="BL27" i="38"/>
  <c r="BL28" i="38"/>
  <c r="BL29" i="38"/>
  <c r="BL30" i="38"/>
  <c r="BL35" i="38"/>
  <c r="BL36" i="38"/>
  <c r="BL38" i="38"/>
  <c r="BL39" i="38"/>
  <c r="BL44" i="38"/>
  <c r="BL45" i="38"/>
  <c r="BL47" i="38"/>
  <c r="BL56" i="38"/>
  <c r="BL57" i="38"/>
  <c r="BL62" i="38"/>
  <c r="BL75" i="38"/>
  <c r="BL31" i="38"/>
  <c r="BL34" i="38"/>
  <c r="BL37" i="38"/>
  <c r="BL41" i="38"/>
  <c r="BL49" i="38"/>
  <c r="BL50" i="38"/>
  <c r="BL52" i="38"/>
  <c r="BL54" i="38"/>
  <c r="BL55" i="38"/>
  <c r="BL80" i="38"/>
  <c r="BL81" i="38"/>
  <c r="BL79" i="38"/>
  <c r="BL67" i="38"/>
  <c r="BL46" i="38"/>
  <c r="BL74" i="38"/>
  <c r="BL53" i="38"/>
  <c r="BL61" i="38"/>
  <c r="BL89" i="38"/>
  <c r="BL48" i="38"/>
  <c r="BL76" i="38"/>
  <c r="BL70" i="38"/>
  <c r="BL40" i="38"/>
  <c r="BL77" i="38"/>
  <c r="BL64" i="38"/>
  <c r="BL43" i="38"/>
  <c r="BL58" i="38"/>
  <c r="BL65" i="38"/>
  <c r="BL73" i="38"/>
  <c r="BL60" i="38"/>
  <c r="BL78" i="38"/>
  <c r="BL66" i="38"/>
  <c r="BL69" i="38"/>
  <c r="BL83" i="38"/>
  <c r="BL72" i="38"/>
  <c r="BL85" i="38"/>
  <c r="BL90" i="38"/>
  <c r="BL42" i="38"/>
  <c r="BL88" i="38"/>
  <c r="BL63" i="38"/>
  <c r="BL87" i="38"/>
  <c r="BL86" i="38"/>
  <c r="BL93" i="38"/>
  <c r="BL82" i="38"/>
  <c r="BL91" i="38"/>
  <c r="BL92" i="38"/>
  <c r="BL84" i="38"/>
  <c r="BL51" i="38"/>
  <c r="BL17" i="38"/>
  <c r="BL12" i="38"/>
  <c r="BL9" i="38"/>
  <c r="BL99" i="38"/>
  <c r="BL98" i="38"/>
  <c r="BL97" i="38"/>
  <c r="BL95" i="38"/>
  <c r="BL100" i="38"/>
  <c r="BL96" i="38"/>
  <c r="BX95" i="38" l="1"/>
  <c r="CB5" i="34" s="1"/>
  <c r="BX4" i="38" a="1"/>
  <c r="BX4" i="38" s="1"/>
  <c r="BC5" i="34" s="1"/>
  <c r="L60" i="29" l="1"/>
  <c r="B154" i="33"/>
  <c r="V155" i="33"/>
  <c r="V156" i="33"/>
  <c r="V157" i="33"/>
  <c r="V158" i="33"/>
  <c r="V159" i="33"/>
  <c r="V160" i="33"/>
  <c r="V161" i="33"/>
  <c r="V162" i="33"/>
  <c r="V163" i="33"/>
  <c r="V164" i="33"/>
  <c r="V165" i="33"/>
  <c r="V166" i="33"/>
  <c r="V167" i="33"/>
  <c r="V168" i="33"/>
  <c r="V169" i="33"/>
  <c r="V170" i="33"/>
  <c r="V171" i="33"/>
  <c r="V172" i="33"/>
  <c r="V173" i="33"/>
  <c r="V154" i="33"/>
  <c r="R173" i="33"/>
  <c r="R172" i="33"/>
  <c r="R171" i="33"/>
  <c r="R170" i="33"/>
  <c r="R169" i="33"/>
  <c r="R168" i="33"/>
  <c r="R167" i="33"/>
  <c r="R166" i="33"/>
  <c r="R165" i="33"/>
  <c r="R164" i="33"/>
  <c r="R163" i="33"/>
  <c r="R162" i="33"/>
  <c r="R161" i="33"/>
  <c r="R160" i="33"/>
  <c r="R159" i="33"/>
  <c r="R158" i="33"/>
  <c r="R157" i="33"/>
  <c r="R156" i="33"/>
  <c r="R155" i="33"/>
  <c r="R154" i="33"/>
  <c r="B173" i="33"/>
  <c r="B172" i="33"/>
  <c r="B171" i="33"/>
  <c r="B170" i="33"/>
  <c r="B169" i="33"/>
  <c r="B168" i="33"/>
  <c r="B167" i="33"/>
  <c r="B166" i="33"/>
  <c r="B165" i="33"/>
  <c r="B164" i="33"/>
  <c r="B163" i="33"/>
  <c r="B162" i="33"/>
  <c r="B161" i="33"/>
  <c r="B160" i="33"/>
  <c r="B159" i="33"/>
  <c r="B158" i="33"/>
  <c r="B157" i="33"/>
  <c r="B156" i="33"/>
  <c r="B155" i="33"/>
  <c r="Y159" i="37"/>
  <c r="V159" i="37"/>
  <c r="S159" i="37"/>
  <c r="V157" i="37"/>
  <c r="S157" i="37"/>
  <c r="AC155" i="37"/>
  <c r="T155" i="37"/>
  <c r="N155" i="37"/>
  <c r="AF154" i="37"/>
  <c r="U154" i="37"/>
  <c r="Q153" i="37"/>
  <c r="N153" i="37"/>
  <c r="Q151" i="37"/>
  <c r="N151" i="37"/>
  <c r="AC149" i="37"/>
  <c r="T149" i="37"/>
  <c r="N149" i="37"/>
  <c r="AF148" i="37"/>
  <c r="U148" i="37"/>
  <c r="Q147" i="37"/>
  <c r="N147" i="37"/>
  <c r="Z145" i="37"/>
  <c r="Q145" i="37"/>
  <c r="N145" i="37"/>
  <c r="V143" i="37"/>
  <c r="V142" i="37"/>
  <c r="V141" i="37"/>
  <c r="V140" i="37"/>
  <c r="J143" i="37"/>
  <c r="J142" i="37"/>
  <c r="J141" i="37"/>
  <c r="J140" i="37"/>
  <c r="R137" i="37"/>
  <c r="M137" i="37"/>
  <c r="M135" i="37"/>
  <c r="AJ133" i="37"/>
  <c r="AA133" i="37"/>
  <c r="W133" i="37"/>
  <c r="M133" i="37"/>
  <c r="AA131" i="37"/>
  <c r="M131" i="37"/>
  <c r="I85" i="37"/>
  <c r="I84" i="37"/>
  <c r="I83" i="37"/>
  <c r="S82" i="37"/>
  <c r="J82" i="37"/>
  <c r="Z81" i="37"/>
  <c r="V81" i="37"/>
  <c r="I81" i="37"/>
  <c r="V80" i="37"/>
  <c r="I80" i="37"/>
  <c r="K78" i="37"/>
  <c r="AF77" i="37"/>
  <c r="P77" i="37"/>
  <c r="L77" i="37"/>
  <c r="R76" i="37"/>
  <c r="L76" i="37"/>
  <c r="AA69" i="37"/>
  <c r="X69" i="37"/>
  <c r="V69" i="37"/>
  <c r="K71" i="37"/>
  <c r="K67" i="37"/>
  <c r="P69" i="37"/>
  <c r="K69" i="37"/>
  <c r="T65" i="37"/>
  <c r="P65" i="37"/>
  <c r="T63" i="37"/>
  <c r="P63" i="37"/>
  <c r="S60" i="37"/>
  <c r="S58" i="37"/>
  <c r="S56" i="37"/>
  <c r="S54" i="37"/>
  <c r="AH60" i="37"/>
  <c r="N60" i="37"/>
  <c r="AH58" i="37"/>
  <c r="N58" i="37"/>
  <c r="AH56" i="37"/>
  <c r="N56" i="37"/>
  <c r="AH54" i="37"/>
  <c r="N54" i="37"/>
  <c r="S52" i="37"/>
  <c r="S154" i="33" l="1"/>
  <c r="U154" i="33"/>
  <c r="W154" i="33"/>
  <c r="L50" i="37"/>
  <c r="AG49" i="37"/>
  <c r="T49" i="37"/>
  <c r="Q49" i="37"/>
  <c r="L49" i="37"/>
  <c r="L48" i="37"/>
  <c r="AC47" i="37"/>
  <c r="V47" i="37"/>
  <c r="L47" i="37"/>
  <c r="K42" i="37"/>
  <c r="K41" i="37"/>
  <c r="K40" i="37"/>
  <c r="K39" i="37"/>
  <c r="K37" i="37"/>
  <c r="K36" i="37"/>
  <c r="K35" i="37"/>
  <c r="AG34" i="37"/>
  <c r="X34" i="37"/>
  <c r="M34" i="37"/>
  <c r="X23" i="37"/>
  <c r="M23" i="37"/>
  <c r="K33" i="37"/>
  <c r="K32" i="37"/>
  <c r="K31" i="37"/>
  <c r="AG30" i="37"/>
  <c r="N30" i="37"/>
  <c r="AG29" i="37"/>
  <c r="Y29" i="37"/>
  <c r="P29" i="37"/>
  <c r="N29" i="37"/>
  <c r="K26" i="37"/>
  <c r="K25" i="37"/>
  <c r="J12" i="37"/>
  <c r="AG19" i="37"/>
  <c r="AG18" i="37"/>
  <c r="N19" i="37"/>
  <c r="Y18" i="37"/>
  <c r="P18" i="37"/>
  <c r="N18" i="37"/>
  <c r="J14" i="37"/>
  <c r="J13" i="37"/>
  <c r="J11" i="37"/>
  <c r="J9" i="37"/>
  <c r="J8" i="37"/>
  <c r="J7" i="37"/>
  <c r="J6" i="37"/>
  <c r="AQ46" i="31" l="1"/>
  <c r="BL46" i="31" s="1"/>
  <c r="BY46" i="31" s="1"/>
  <c r="DA5" i="34" s="1"/>
  <c r="AQ57" i="31"/>
  <c r="AQ55" i="31"/>
  <c r="AV57" i="31"/>
  <c r="AV55" i="31"/>
  <c r="H5" i="34"/>
  <c r="I5" i="34" s="1"/>
  <c r="AP55" i="29"/>
  <c r="AF63" i="29"/>
  <c r="AF59" i="29"/>
  <c r="AG44" i="37" s="1"/>
  <c r="AF61" i="29"/>
  <c r="Z44" i="37" s="1"/>
  <c r="AP54" i="29"/>
  <c r="I59" i="29"/>
  <c r="F59" i="29"/>
  <c r="D59" i="29"/>
  <c r="G5" i="34" l="1"/>
  <c r="F5" i="34"/>
  <c r="AP28" i="29"/>
  <c r="BH12" i="31"/>
  <c r="CZ5" i="34" s="1"/>
  <c r="AY12" i="31"/>
  <c r="AU12" i="31"/>
  <c r="AQ12" i="31"/>
  <c r="AY10" i="31"/>
  <c r="AU10" i="31"/>
  <c r="BH10" i="31" s="1"/>
  <c r="CY5" i="34" s="1"/>
  <c r="AQ10" i="31"/>
  <c r="BH6" i="31"/>
  <c r="CW5" i="34" s="1"/>
  <c r="AY6" i="31"/>
  <c r="AU6" i="31"/>
  <c r="AQ6" i="31"/>
  <c r="AU8" i="31"/>
  <c r="AY8" i="31"/>
  <c r="AQ8" i="31"/>
  <c r="GP5" i="34"/>
  <c r="GK5" i="34"/>
  <c r="FW5" i="34"/>
  <c r="FD5" i="34"/>
  <c r="FC5" i="34"/>
  <c r="FB5" i="34"/>
  <c r="ES5" i="34"/>
  <c r="ER5" i="34"/>
  <c r="EN5" i="34"/>
  <c r="EM5" i="34"/>
  <c r="EH5" i="34"/>
  <c r="EG5" i="34"/>
  <c r="DR5" i="34"/>
  <c r="AQ43" i="31"/>
  <c r="GJ5" i="34" s="1"/>
  <c r="AY42" i="31"/>
  <c r="GL5" i="34" s="1"/>
  <c r="AQ42" i="31"/>
  <c r="GO5" i="34" s="1"/>
  <c r="BF41" i="31"/>
  <c r="AY41" i="31"/>
  <c r="AQ41" i="31"/>
  <c r="GF5" i="34" s="1"/>
  <c r="AQ38" i="31"/>
  <c r="FV5" i="34" s="1"/>
  <c r="AY37" i="31"/>
  <c r="FX5" i="34" s="1"/>
  <c r="AQ37" i="31"/>
  <c r="FN5" i="34" s="1"/>
  <c r="BF36" i="31"/>
  <c r="AY36" i="31"/>
  <c r="AQ36" i="31"/>
  <c r="FM5" i="34" s="1"/>
  <c r="AQ33" i="31"/>
  <c r="AY32" i="31"/>
  <c r="AQ32" i="31"/>
  <c r="BF31" i="31"/>
  <c r="AY31" i="31"/>
  <c r="AQ31" i="31"/>
  <c r="AQ28" i="31"/>
  <c r="AY27" i="31"/>
  <c r="AQ27" i="31"/>
  <c r="BF26" i="31"/>
  <c r="AY26" i="31"/>
  <c r="AQ26" i="31"/>
  <c r="AQ23" i="31"/>
  <c r="EB5" i="34" s="1"/>
  <c r="AY22" i="31"/>
  <c r="ED5" i="34" s="1"/>
  <c r="AQ22" i="31"/>
  <c r="DY5" i="34" s="1"/>
  <c r="BF21" i="31"/>
  <c r="AY21" i="31"/>
  <c r="EC5" i="34" s="1"/>
  <c r="AQ21" i="31"/>
  <c r="DX5" i="34" s="1"/>
  <c r="AY16" i="31"/>
  <c r="AQ16" i="31"/>
  <c r="DK5" i="34" s="1"/>
  <c r="AQ17" i="31"/>
  <c r="DL5" i="34" s="1"/>
  <c r="BF16" i="31"/>
  <c r="GG5" i="34" l="1"/>
  <c r="BH8" i="31"/>
  <c r="CX5" i="34" s="1"/>
  <c r="AY17" i="31" l="1"/>
  <c r="DS5" i="34" s="1"/>
  <c r="DD5" i="34"/>
  <c r="AR12" i="30"/>
  <c r="AX5" i="34" s="1"/>
  <c r="AV12" i="30"/>
  <c r="AY5" i="34" s="1"/>
  <c r="AP53" i="29"/>
  <c r="AQ5" i="34" s="1"/>
  <c r="AP52" i="29"/>
  <c r="AZ53" i="29"/>
  <c r="AR5" i="34" s="1"/>
  <c r="AR7" i="30"/>
  <c r="AV5" i="34" s="1"/>
  <c r="U5" i="34"/>
  <c r="AP29" i="29"/>
  <c r="V5" i="34" s="1"/>
  <c r="AP30" i="29"/>
  <c r="AP32" i="29"/>
  <c r="X5" i="34" s="1"/>
  <c r="AP33" i="29"/>
  <c r="Y5" i="34" s="1"/>
  <c r="AP34" i="29"/>
  <c r="Z5" i="34" s="1"/>
  <c r="AP39" i="29"/>
  <c r="AB5" i="34" s="1"/>
  <c r="AP40" i="29"/>
  <c r="AC5" i="34" s="1"/>
  <c r="AP41" i="29"/>
  <c r="AP42" i="29"/>
  <c r="AP43" i="29"/>
  <c r="AE5" i="34" s="1"/>
  <c r="AP44" i="29"/>
  <c r="AF5" i="34" s="1"/>
  <c r="AP45" i="29"/>
  <c r="AG5" i="34" s="1"/>
  <c r="AP47" i="29"/>
  <c r="AP48" i="29"/>
  <c r="AP49" i="29"/>
  <c r="AP50" i="29"/>
  <c r="AR9" i="30"/>
  <c r="AW5" i="34" s="1"/>
  <c r="AS5" i="34"/>
  <c r="AT5" i="34"/>
  <c r="AM5" i="34"/>
  <c r="AL5" i="34"/>
  <c r="AK5" i="34"/>
  <c r="AJ5" i="34"/>
  <c r="AP31" i="29"/>
  <c r="AP38" i="29"/>
  <c r="AP37" i="29"/>
  <c r="AP27" i="29"/>
  <c r="AP26" i="29"/>
  <c r="BK26" i="29" l="1"/>
  <c r="T5" i="34" s="1"/>
  <c r="BK37" i="29"/>
  <c r="AA5" i="34" s="1"/>
  <c r="BK30" i="29"/>
  <c r="W5" i="34" s="1"/>
  <c r="BK41" i="29"/>
  <c r="AD5" i="34" s="1"/>
  <c r="S5" i="34"/>
  <c r="R5" i="34"/>
  <c r="Q5" i="34"/>
  <c r="P5" i="34"/>
  <c r="O5" i="34"/>
  <c r="N5" i="34"/>
  <c r="M5" i="34"/>
  <c r="L5" i="34"/>
  <c r="K5" i="34"/>
  <c r="J5" i="34"/>
  <c r="AQ4" i="31"/>
  <c r="CV5" i="34" s="1"/>
  <c r="AZ48" i="31"/>
  <c r="AZ46" i="31"/>
  <c r="BF57" i="31"/>
  <c r="AT57" i="31"/>
  <c r="AT55" i="31"/>
  <c r="AQ64" i="31"/>
  <c r="AU64" i="31"/>
  <c r="BF64" i="31"/>
  <c r="AY64" i="31"/>
  <c r="AQ62" i="31"/>
  <c r="AQ60" i="31"/>
  <c r="DC5" i="34" s="1"/>
  <c r="BF55" i="31"/>
  <c r="AT52" i="31"/>
  <c r="AQ52" i="31"/>
  <c r="AQ50" i="31"/>
  <c r="BL57" i="31" l="1"/>
  <c r="BL55" i="31"/>
  <c r="DB5" i="34" s="1"/>
  <c r="BL64" i="31"/>
  <c r="DF5" i="34" s="1"/>
  <c r="AQ18" i="31" l="1"/>
  <c r="DQ5" i="34" s="1"/>
  <c r="AR53" i="30" l="1"/>
  <c r="CT5" i="34" s="1"/>
  <c r="AR48" i="30"/>
  <c r="CP5" i="34" s="1"/>
  <c r="AR42" i="30"/>
  <c r="CL5" i="34" s="1"/>
  <c r="AR51" i="30"/>
  <c r="CS5" i="34" s="1"/>
  <c r="AX49" i="30"/>
  <c r="AR49" i="30"/>
  <c r="AY48" i="30"/>
  <c r="CQ5" i="34" s="1"/>
  <c r="AY42" i="30"/>
  <c r="CM5" i="34" s="1"/>
  <c r="AR47" i="30"/>
  <c r="AR45" i="30"/>
  <c r="CO5" i="34" s="1"/>
  <c r="AX43" i="30"/>
  <c r="AR43" i="30"/>
  <c r="AR41" i="30"/>
  <c r="BA39" i="30"/>
  <c r="AR39" i="30"/>
  <c r="CK5" i="34" s="1"/>
  <c r="AR36" i="30"/>
  <c r="AR35" i="30"/>
  <c r="AR34" i="30"/>
  <c r="BK33" i="30"/>
  <c r="BP33" i="30" s="1"/>
  <c r="CJ5" i="34" s="1"/>
  <c r="AR30" i="30"/>
  <c r="AR28" i="30"/>
  <c r="BD26" i="30"/>
  <c r="AR26" i="30"/>
  <c r="BD24" i="30"/>
  <c r="AR24" i="30"/>
  <c r="AR15" i="30"/>
  <c r="BB5" i="34" s="1"/>
  <c r="AR14" i="30"/>
  <c r="BA5" i="34" s="1"/>
  <c r="AR13" i="30"/>
  <c r="AZ5" i="34" s="1"/>
  <c r="AR4" i="30" a="1"/>
  <c r="AR4" i="30" s="1"/>
  <c r="AU5" i="34" s="1"/>
  <c r="BP24" i="30" l="1"/>
  <c r="CH5" i="34" s="1"/>
  <c r="BN49" i="30"/>
  <c r="CR5" i="34" s="1"/>
  <c r="BN43" i="30"/>
  <c r="CN5" i="34" s="1"/>
  <c r="BG52" i="29" l="1"/>
  <c r="AZ52" i="29"/>
  <c r="AU8" i="32"/>
  <c r="DE5" i="34" s="1"/>
  <c r="DI5" i="34" l="1"/>
  <c r="DJ5" i="34"/>
  <c r="BP52" i="29"/>
  <c r="AP5" i="3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坂下　智幸</author>
  </authors>
  <commentList>
    <comment ref="AP10" authorId="0" shapeId="0" xr:uid="{61F4F78D-24A2-4939-8042-CA89B9444A42}">
      <text>
        <r>
          <rPr>
            <b/>
            <sz val="9"/>
            <color indexed="81"/>
            <rFont val="MS P ゴシック"/>
            <family val="3"/>
            <charset val="128"/>
          </rPr>
          <t>受理コメント
コピペ用</t>
        </r>
      </text>
    </comment>
    <comment ref="AP21" authorId="0" shapeId="0" xr:uid="{DB136576-8098-4DB1-AFDA-271FE85C1576}">
      <text>
        <r>
          <rPr>
            <b/>
            <sz val="9"/>
            <color indexed="81"/>
            <rFont val="MS P ゴシック"/>
            <family val="3"/>
            <charset val="128"/>
          </rPr>
          <t>フォルダ名コピペ用
番号＋建物名称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坂下　智幸</author>
  </authors>
  <commentList>
    <comment ref="K33" authorId="0" shapeId="0" xr:uid="{5FE9B7E6-ABEE-4E87-A6A5-BC5201B4A355}">
      <text>
        <r>
          <rPr>
            <sz val="9"/>
            <color indexed="81"/>
            <rFont val="MS P ゴシック"/>
            <family val="3"/>
            <charset val="128"/>
          </rPr>
          <t xml:space="preserve">日付を記入
</t>
        </r>
      </text>
    </comment>
    <comment ref="S42" authorId="0" shapeId="0" xr:uid="{70B7951C-8171-4FC9-9289-030A9C58A111}">
      <text>
        <r>
          <rPr>
            <b/>
            <sz val="9"/>
            <color indexed="81"/>
            <rFont val="MS P ゴシック"/>
            <family val="3"/>
            <charset val="128"/>
          </rPr>
          <t>日付を記入</t>
        </r>
      </text>
    </comment>
    <comment ref="S48" authorId="0" shapeId="0" xr:uid="{372319A1-E13C-470D-809C-627B0EC3F430}">
      <text>
        <r>
          <rPr>
            <b/>
            <sz val="9"/>
            <color indexed="81"/>
            <rFont val="MS P ゴシック"/>
            <family val="3"/>
            <charset val="128"/>
          </rPr>
          <t>日付を記入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坂下　智幸</author>
  </authors>
  <commentList>
    <comment ref="T4" authorId="0" shapeId="0" xr:uid="{8E9C0B4E-C8ED-4C00-887B-25E9F640673F}">
      <text>
        <r>
          <rPr>
            <b/>
            <sz val="9"/>
            <color indexed="81"/>
            <rFont val="MS P ゴシック"/>
            <family val="3"/>
            <charset val="128"/>
          </rPr>
          <t>日付を記入</t>
        </r>
      </text>
    </comment>
    <comment ref="T6" authorId="0" shapeId="0" xr:uid="{FF6C2827-1FB1-47A0-880F-4C925C84D908}">
      <text>
        <r>
          <rPr>
            <b/>
            <sz val="9"/>
            <color indexed="81"/>
            <rFont val="MS P ゴシック"/>
            <family val="3"/>
            <charset val="128"/>
          </rPr>
          <t>日付を記入</t>
        </r>
      </text>
    </comment>
    <comment ref="T8" authorId="0" shapeId="0" xr:uid="{9C02A984-4BDB-425B-A643-1594F9F8C35C}">
      <text>
        <r>
          <rPr>
            <b/>
            <sz val="9"/>
            <color indexed="81"/>
            <rFont val="MS P ゴシック"/>
            <family val="3"/>
            <charset val="128"/>
          </rPr>
          <t>日付を記入</t>
        </r>
      </text>
    </comment>
    <comment ref="T10" authorId="0" shapeId="0" xr:uid="{F17BF5A2-56D2-4930-9EB1-4A9B79031FAA}">
      <text>
        <r>
          <rPr>
            <b/>
            <sz val="9"/>
            <color indexed="81"/>
            <rFont val="MS P ゴシック"/>
            <family val="3"/>
            <charset val="128"/>
          </rPr>
          <t>日付を記入</t>
        </r>
      </text>
    </comment>
    <comment ref="T12" authorId="0" shapeId="0" xr:uid="{E3967983-1CE6-4C8D-AFA3-4DFF8813108D}">
      <text>
        <r>
          <rPr>
            <b/>
            <sz val="9"/>
            <color indexed="81"/>
            <rFont val="MS P ゴシック"/>
            <family val="3"/>
            <charset val="128"/>
          </rPr>
          <t>日付を記入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坂下　智幸</author>
  </authors>
  <commentList>
    <comment ref="K153" authorId="0" shapeId="0" xr:uid="{21CB2E2C-7992-4BD9-9F47-7BA4D6085329}">
      <text>
        <r>
          <rPr>
            <b/>
            <sz val="9"/>
            <color indexed="81"/>
            <rFont val="MS P ゴシック"/>
            <family val="3"/>
            <charset val="128"/>
          </rPr>
          <t>既存不適格の項目は、
こちらをチェックしてください。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<sst xmlns="http://schemas.openxmlformats.org/spreadsheetml/2006/main" count="2942" uniqueCount="1038">
  <si>
    <t>年</t>
    <rPh sb="0" eb="1">
      <t>ネン</t>
    </rPh>
    <phoneticPr fontId="1"/>
  </si>
  <si>
    <t>第</t>
    <rPh sb="0" eb="1">
      <t>ダイ</t>
    </rPh>
    <phoneticPr fontId="1"/>
  </si>
  <si>
    <t>号</t>
    <rPh sb="0" eb="1">
      <t>ゴウ</t>
    </rPh>
    <phoneticPr fontId="1"/>
  </si>
  <si>
    <t>□</t>
  </si>
  <si>
    <t>※受付欄</t>
    <rPh sb="1" eb="2">
      <t>ウ</t>
    </rPh>
    <rPh sb="2" eb="3">
      <t>ツ</t>
    </rPh>
    <rPh sb="3" eb="4">
      <t>ラン</t>
    </rPh>
    <phoneticPr fontId="1"/>
  </si>
  <si>
    <t>※特記欄</t>
    <rPh sb="1" eb="3">
      <t>トッキ</t>
    </rPh>
    <rPh sb="3" eb="4">
      <t>ラン</t>
    </rPh>
    <phoneticPr fontId="1"/>
  </si>
  <si>
    <t>第一面</t>
    <rPh sb="0" eb="1">
      <t>ダイ</t>
    </rPh>
    <rPh sb="1" eb="3">
      <t>イチメン</t>
    </rPh>
    <phoneticPr fontId="1"/>
  </si>
  <si>
    <t>全般</t>
    <rPh sb="0" eb="2">
      <t>ゼンパン</t>
    </rPh>
    <phoneticPr fontId="1"/>
  </si>
  <si>
    <t>検査結果</t>
    <rPh sb="0" eb="2">
      <t>ケンサ</t>
    </rPh>
    <rPh sb="2" eb="4">
      <t>ケッカ</t>
    </rPh>
    <phoneticPr fontId="1"/>
  </si>
  <si>
    <t>建築士</t>
    <rPh sb="0" eb="3">
      <t>ケンチクシ</t>
    </rPh>
    <phoneticPr fontId="1"/>
  </si>
  <si>
    <t>チェックボックス</t>
  </si>
  <si>
    <t>判定</t>
    <rPh sb="0" eb="2">
      <t>ハンテイ</t>
    </rPh>
    <phoneticPr fontId="1"/>
  </si>
  <si>
    <t>指摘番号</t>
    <rPh sb="0" eb="2">
      <t>シテキ</t>
    </rPh>
    <rPh sb="2" eb="4">
      <t>バンゴウ</t>
    </rPh>
    <phoneticPr fontId="1"/>
  </si>
  <si>
    <t>指摘項目</t>
    <rPh sb="0" eb="2">
      <t>シテキ</t>
    </rPh>
    <rPh sb="2" eb="4">
      <t>コウモク</t>
    </rPh>
    <phoneticPr fontId="1"/>
  </si>
  <si>
    <t>－</t>
  </si>
  <si>
    <t>☑</t>
  </si>
  <si>
    <t>○</t>
  </si>
  <si>
    <t>地盤沈下等による不陸、傾斜等の状況</t>
    <rPh sb="4" eb="5">
      <t>トウ</t>
    </rPh>
    <rPh sb="9" eb="10">
      <t>リク</t>
    </rPh>
    <rPh sb="11" eb="13">
      <t>ケイシャ</t>
    </rPh>
    <phoneticPr fontId="7"/>
  </si>
  <si>
    <t>敷地内の排水の状況</t>
    <phoneticPr fontId="7"/>
  </si>
  <si>
    <t>敷地内の通路の確保の状況</t>
    <rPh sb="0" eb="3">
      <t>シキチナイ</t>
    </rPh>
    <rPh sb="4" eb="6">
      <t>ツウロ</t>
    </rPh>
    <rPh sb="7" eb="8">
      <t>アキラ</t>
    </rPh>
    <phoneticPr fontId="7"/>
  </si>
  <si>
    <t>有効幅員の確保の状況</t>
    <rPh sb="8" eb="10">
      <t>ジョウキョウ</t>
    </rPh>
    <phoneticPr fontId="7"/>
  </si>
  <si>
    <t>敷地内の通路の支障物の状況</t>
    <rPh sb="0" eb="3">
      <t>シキチナイ</t>
    </rPh>
    <rPh sb="11" eb="13">
      <t>ジョウキョウ</t>
    </rPh>
    <phoneticPr fontId="7"/>
  </si>
  <si>
    <t>擁壁の劣化及び損傷の状況</t>
    <rPh sb="5" eb="7">
      <t>オ</t>
    </rPh>
    <phoneticPr fontId="7"/>
  </si>
  <si>
    <t>擁壁の水抜きパイプの維持保全の状況</t>
    <rPh sb="10" eb="11">
      <t>ユイ</t>
    </rPh>
    <phoneticPr fontId="7"/>
  </si>
  <si>
    <t>1(1)</t>
    <phoneticPr fontId="1"/>
  </si>
  <si>
    <t>1(2)</t>
    <phoneticPr fontId="1"/>
  </si>
  <si>
    <t>1(3)</t>
    <phoneticPr fontId="1"/>
  </si>
  <si>
    <t>1(4)</t>
  </si>
  <si>
    <t>1(5)</t>
  </si>
  <si>
    <t>1(6)</t>
  </si>
  <si>
    <t>1(7)</t>
  </si>
  <si>
    <t>1(8)</t>
  </si>
  <si>
    <t>1(9)</t>
  </si>
  <si>
    <t>基礎の沈下等の状況</t>
    <rPh sb="0" eb="2">
      <t>キソ</t>
    </rPh>
    <rPh sb="5" eb="6">
      <t>トウ</t>
    </rPh>
    <phoneticPr fontId="7"/>
  </si>
  <si>
    <t>基礎の劣化及び損傷の状況</t>
    <rPh sb="5" eb="7">
      <t>オ</t>
    </rPh>
    <phoneticPr fontId="7"/>
  </si>
  <si>
    <t>土台の沈下等の状況</t>
    <rPh sb="0" eb="2">
      <t>ドダイ</t>
    </rPh>
    <rPh sb="5" eb="6">
      <t>トウ</t>
    </rPh>
    <phoneticPr fontId="7"/>
  </si>
  <si>
    <t>土台の劣化及び損傷の状況</t>
    <rPh sb="5" eb="7">
      <t>オ</t>
    </rPh>
    <phoneticPr fontId="7"/>
  </si>
  <si>
    <t>外壁、軒裏及び外壁の開口部で延焼のおそれのある部分の防火対策の状況</t>
    <rPh sb="0" eb="2">
      <t>ガイヘキ</t>
    </rPh>
    <rPh sb="5" eb="6">
      <t>オヨ</t>
    </rPh>
    <rPh sb="7" eb="9">
      <t>ガイヘキ</t>
    </rPh>
    <rPh sb="10" eb="13">
      <t>カイコウブ</t>
    </rPh>
    <rPh sb="28" eb="30">
      <t>タイサク</t>
    </rPh>
    <rPh sb="31" eb="32">
      <t>ジョウ</t>
    </rPh>
    <phoneticPr fontId="7"/>
  </si>
  <si>
    <t>木造の外壁躯体の劣化及び損傷の状況</t>
    <rPh sb="3" eb="5">
      <t>ガイヘキ</t>
    </rPh>
    <rPh sb="5" eb="6">
      <t>ク</t>
    </rPh>
    <rPh sb="6" eb="7">
      <t>タイ</t>
    </rPh>
    <rPh sb="8" eb="10">
      <t>レッカ</t>
    </rPh>
    <rPh sb="10" eb="12">
      <t>オ</t>
    </rPh>
    <rPh sb="12" eb="14">
      <t>ソンショウ</t>
    </rPh>
    <rPh sb="15" eb="17">
      <t>ジョウキョウ</t>
    </rPh>
    <phoneticPr fontId="7"/>
  </si>
  <si>
    <t>組積造の外壁躯体の劣化及び損傷の状況</t>
    <rPh sb="11" eb="13">
      <t>オ</t>
    </rPh>
    <phoneticPr fontId="7"/>
  </si>
  <si>
    <t>乾式工法によるタイル、石貼り等の劣化及び損傷の状況</t>
    <rPh sb="0" eb="2">
      <t>カンシキ</t>
    </rPh>
    <rPh sb="2" eb="4">
      <t>コウホウ</t>
    </rPh>
    <rPh sb="11" eb="13">
      <t>イシバ</t>
    </rPh>
    <rPh sb="14" eb="15">
      <t>トウ</t>
    </rPh>
    <rPh sb="16" eb="18">
      <t>レッカ</t>
    </rPh>
    <rPh sb="18" eb="19">
      <t>オヨ</t>
    </rPh>
    <rPh sb="20" eb="22">
      <t>ソンショウ</t>
    </rPh>
    <rPh sb="23" eb="25">
      <t>ジョウキョウ</t>
    </rPh>
    <phoneticPr fontId="7"/>
  </si>
  <si>
    <t>金属系パネル（帳壁を含む。）の劣化及び損傷の状況</t>
    <rPh sb="0" eb="3">
      <t>キンゾクケイ</t>
    </rPh>
    <rPh sb="7" eb="8">
      <t>チョウ</t>
    </rPh>
    <rPh sb="8" eb="9">
      <t>カベ</t>
    </rPh>
    <rPh sb="10" eb="11">
      <t>フク</t>
    </rPh>
    <rPh sb="17" eb="19">
      <t>オ</t>
    </rPh>
    <phoneticPr fontId="7"/>
  </si>
  <si>
    <t>コンクリート系パネル（帳壁を含む。）の劣化及び損傷の状況</t>
    <rPh sb="6" eb="7">
      <t>ケイ</t>
    </rPh>
    <rPh sb="11" eb="12">
      <t>チョウ</t>
    </rPh>
    <rPh sb="12" eb="13">
      <t>カベ</t>
    </rPh>
    <rPh sb="21" eb="23">
      <t>オ</t>
    </rPh>
    <phoneticPr fontId="7"/>
  </si>
  <si>
    <t>サッシ等の劣化及び損傷の状況</t>
    <rPh sb="3" eb="4">
      <t>トウ</t>
    </rPh>
    <rPh sb="5" eb="7">
      <t>レッカ</t>
    </rPh>
    <rPh sb="7" eb="9">
      <t>オ</t>
    </rPh>
    <rPh sb="9" eb="11">
      <t>ソンショウ</t>
    </rPh>
    <rPh sb="12" eb="14">
      <t>ジョウキョウ</t>
    </rPh>
    <phoneticPr fontId="7"/>
  </si>
  <si>
    <t>はめ殺し窓のガラスの固定の状況</t>
    <rPh sb="10" eb="12">
      <t>コテイ</t>
    </rPh>
    <rPh sb="13" eb="15">
      <t>ジョウキョウ</t>
    </rPh>
    <phoneticPr fontId="7"/>
  </si>
  <si>
    <t>機器本体の劣化及び損傷の状況</t>
    <rPh sb="0" eb="2">
      <t>キキ</t>
    </rPh>
    <rPh sb="2" eb="4">
      <t>ホンタイ</t>
    </rPh>
    <rPh sb="5" eb="7">
      <t>レッカ</t>
    </rPh>
    <rPh sb="7" eb="9">
      <t>オ</t>
    </rPh>
    <rPh sb="9" eb="11">
      <t>ソンショウ</t>
    </rPh>
    <rPh sb="12" eb="14">
      <t>ジョウキョウ</t>
    </rPh>
    <phoneticPr fontId="7"/>
  </si>
  <si>
    <t>支持部分等の劣化及び損傷の状況</t>
    <rPh sb="0" eb="2">
      <t>シジ</t>
    </rPh>
    <rPh sb="2" eb="4">
      <t>ブブン</t>
    </rPh>
    <rPh sb="4" eb="5">
      <t>トウ</t>
    </rPh>
    <rPh sb="6" eb="8">
      <t>レッカ</t>
    </rPh>
    <rPh sb="8" eb="10">
      <t>オ</t>
    </rPh>
    <rPh sb="10" eb="12">
      <t>ソンショウ</t>
    </rPh>
    <rPh sb="13" eb="15">
      <t>ジョウキョウ</t>
    </rPh>
    <phoneticPr fontId="7"/>
  </si>
  <si>
    <t>2(1)</t>
    <phoneticPr fontId="1"/>
  </si>
  <si>
    <t>2(2)</t>
  </si>
  <si>
    <t>2(3)</t>
  </si>
  <si>
    <t>2(4)</t>
  </si>
  <si>
    <t>2(5)</t>
  </si>
  <si>
    <t>2(6)</t>
  </si>
  <si>
    <t>2(7)</t>
  </si>
  <si>
    <t>2(8)</t>
  </si>
  <si>
    <t>2(9)</t>
  </si>
  <si>
    <t>2(10)</t>
  </si>
  <si>
    <t>2(11)</t>
  </si>
  <si>
    <t>2(12)</t>
  </si>
  <si>
    <t>2(13)</t>
  </si>
  <si>
    <t>2(14)</t>
  </si>
  <si>
    <t>2(15)</t>
  </si>
  <si>
    <t>2(16)</t>
  </si>
  <si>
    <t>2(17)</t>
  </si>
  <si>
    <t>2(18)</t>
  </si>
  <si>
    <t>屋上面の劣化及び損傷の状況</t>
    <rPh sb="0" eb="2">
      <t>オクジョウ</t>
    </rPh>
    <rPh sb="2" eb="3">
      <t>メン</t>
    </rPh>
    <rPh sb="4" eb="6">
      <t>レッカ</t>
    </rPh>
    <rPh sb="6" eb="8">
      <t>オ</t>
    </rPh>
    <rPh sb="8" eb="10">
      <t>ソンショウ</t>
    </rPh>
    <rPh sb="11" eb="13">
      <t>ジョウキョウ</t>
    </rPh>
    <phoneticPr fontId="7"/>
  </si>
  <si>
    <t>パラペットの立上り面の劣化及び損傷の状況</t>
    <rPh sb="6" eb="8">
      <t>タチノボ</t>
    </rPh>
    <rPh sb="9" eb="10">
      <t>メン</t>
    </rPh>
    <rPh sb="11" eb="13">
      <t>レッカ</t>
    </rPh>
    <rPh sb="13" eb="15">
      <t>オ</t>
    </rPh>
    <rPh sb="15" eb="17">
      <t>ソンショウ</t>
    </rPh>
    <rPh sb="18" eb="20">
      <t>ジョウキョウ</t>
    </rPh>
    <phoneticPr fontId="7"/>
  </si>
  <si>
    <t>笠木モルタル等の劣化及び損傷の状況</t>
    <rPh sb="8" eb="10">
      <t>レッカ</t>
    </rPh>
    <rPh sb="10" eb="12">
      <t>オ</t>
    </rPh>
    <rPh sb="12" eb="14">
      <t>ソンショウ</t>
    </rPh>
    <rPh sb="15" eb="17">
      <t>ジョウキョウ</t>
    </rPh>
    <phoneticPr fontId="7"/>
  </si>
  <si>
    <t>金属笠木の劣化及び損傷の状況</t>
    <rPh sb="0" eb="2">
      <t>キンゾク</t>
    </rPh>
    <rPh sb="2" eb="4">
      <t>カサギ</t>
    </rPh>
    <rPh sb="5" eb="7">
      <t>レッカ</t>
    </rPh>
    <rPh sb="7" eb="9">
      <t>オ</t>
    </rPh>
    <rPh sb="9" eb="11">
      <t>ソンショウ</t>
    </rPh>
    <rPh sb="12" eb="14">
      <t>ジョウキョウ</t>
    </rPh>
    <phoneticPr fontId="7"/>
  </si>
  <si>
    <t>排水溝（ドレーンを含む。）の劣化及び損傷の状況</t>
    <rPh sb="14" eb="16">
      <t>レッカ</t>
    </rPh>
    <rPh sb="16" eb="18">
      <t>オ</t>
    </rPh>
    <rPh sb="18" eb="20">
      <t>ソンショウ</t>
    </rPh>
    <rPh sb="21" eb="23">
      <t>ジョウキョウ</t>
    </rPh>
    <phoneticPr fontId="7"/>
  </si>
  <si>
    <t>屋根の防火対策の状況</t>
    <rPh sb="0" eb="2">
      <t>ヤネ</t>
    </rPh>
    <rPh sb="3" eb="5">
      <t>ボウカ</t>
    </rPh>
    <rPh sb="5" eb="7">
      <t>タイサク</t>
    </rPh>
    <rPh sb="8" eb="10">
      <t>ジョウキョウ</t>
    </rPh>
    <phoneticPr fontId="7"/>
  </si>
  <si>
    <t>屋根の劣化及び損傷の状況</t>
    <rPh sb="0" eb="2">
      <t>ヤネ</t>
    </rPh>
    <rPh sb="3" eb="5">
      <t>レッカ</t>
    </rPh>
    <rPh sb="5" eb="7">
      <t>オ</t>
    </rPh>
    <rPh sb="7" eb="9">
      <t>ソンショウ</t>
    </rPh>
    <rPh sb="10" eb="12">
      <t>ジョウキョウ</t>
    </rPh>
    <phoneticPr fontId="7"/>
  </si>
  <si>
    <t>機器、工作物本体及び接合部の劣化及び損傷の状況</t>
    <rPh sb="0" eb="2">
      <t>キキ</t>
    </rPh>
    <rPh sb="3" eb="6">
      <t>コウサクブツ</t>
    </rPh>
    <rPh sb="6" eb="8">
      <t>ホンタイ</t>
    </rPh>
    <rPh sb="8" eb="9">
      <t>オヨ</t>
    </rPh>
    <rPh sb="10" eb="13">
      <t>セツゴウブ</t>
    </rPh>
    <rPh sb="14" eb="16">
      <t>レッカ</t>
    </rPh>
    <rPh sb="16" eb="18">
      <t>オ</t>
    </rPh>
    <rPh sb="18" eb="20">
      <t>ソンショウ</t>
    </rPh>
    <rPh sb="21" eb="23">
      <t>ジョウキョウ</t>
    </rPh>
    <phoneticPr fontId="7"/>
  </si>
  <si>
    <t>3(1)</t>
    <phoneticPr fontId="1"/>
  </si>
  <si>
    <t>3(2)</t>
  </si>
  <si>
    <t>3(3)</t>
  </si>
  <si>
    <t>3(4)</t>
  </si>
  <si>
    <t>3(5)</t>
  </si>
  <si>
    <t>3(6)</t>
  </si>
  <si>
    <t>3(7)</t>
  </si>
  <si>
    <t>3(8)</t>
  </si>
  <si>
    <t>3(9)</t>
  </si>
  <si>
    <t>4(1)</t>
    <phoneticPr fontId="1"/>
  </si>
  <si>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</si>
  <si>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</si>
  <si>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</si>
  <si>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</si>
  <si>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</si>
  <si>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</si>
  <si>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</si>
  <si>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</si>
  <si>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</si>
  <si>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</si>
  <si>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</si>
  <si>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</si>
  <si>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</si>
  <si>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</si>
  <si>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</si>
  <si>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</si>
  <si>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</si>
  <si>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</si>
  <si>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</si>
  <si>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</si>
  <si>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</si>
  <si>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</si>
  <si>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</si>
  <si>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</si>
  <si>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</si>
  <si>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</si>
  <si>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</si>
  <si>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</si>
  <si>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</si>
  <si>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</si>
  <si>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</si>
  <si>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</si>
  <si>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</si>
  <si>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</si>
  <si>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</si>
  <si>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</si>
  <si>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</si>
  <si>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</si>
  <si>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</si>
  <si>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</si>
  <si>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</si>
  <si>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</si>
  <si>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</si>
  <si>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竪穴区画</t>
    <rPh sb="0" eb="2">
      <t>タテアナ</t>
    </rPh>
    <rPh sb="2" eb="4">
      <t>クカク</t>
    </rPh>
    <phoneticPr fontId="1"/>
  </si>
  <si>
    <t>面積区画</t>
    <rPh sb="0" eb="2">
      <t>メンセキ</t>
    </rPh>
    <rPh sb="2" eb="4">
      <t>クカク</t>
    </rPh>
    <phoneticPr fontId="1"/>
  </si>
  <si>
    <t>異種用途区画</t>
    <rPh sb="0" eb="2">
      <t>イシュ</t>
    </rPh>
    <rPh sb="2" eb="4">
      <t>ヨウト</t>
    </rPh>
    <rPh sb="4" eb="6">
      <t>クカク</t>
    </rPh>
    <phoneticPr fontId="1"/>
  </si>
  <si>
    <t>防火区画の外周部
防火設備の処置の状況</t>
    <phoneticPr fontId="1"/>
  </si>
  <si>
    <t>防火区画の外周部
防火設備の劣化及び損傷の状況</t>
    <phoneticPr fontId="1"/>
  </si>
  <si>
    <t>組積造の塀又は補強ｺﾝｸﾘｰﾄﾌﾞﾛｯｸ造の塀等の耐震対策の状況</t>
    <rPh sb="0" eb="1">
      <t>ソ</t>
    </rPh>
    <rPh sb="1" eb="2">
      <t>セキ</t>
    </rPh>
    <rPh sb="2" eb="3">
      <t>ゾウ</t>
    </rPh>
    <rPh sb="4" eb="5">
      <t>ヘイ</t>
    </rPh>
    <rPh sb="5" eb="6">
      <t>マタ</t>
    </rPh>
    <rPh sb="7" eb="9">
      <t>ホキョウ</t>
    </rPh>
    <rPh sb="20" eb="21">
      <t>ゾウ</t>
    </rPh>
    <rPh sb="22" eb="23">
      <t>ヘイ</t>
    </rPh>
    <rPh sb="30" eb="31">
      <t>ジョウ</t>
    </rPh>
    <phoneticPr fontId="7"/>
  </si>
  <si>
    <t>木造の壁の室内に面する部分の躯体の劣化及び損傷の状況</t>
    <rPh sb="14" eb="15">
      <t>ク</t>
    </rPh>
    <rPh sb="15" eb="16">
      <t>タイ</t>
    </rPh>
    <rPh sb="17" eb="19">
      <t>レッカ</t>
    </rPh>
    <rPh sb="19" eb="21">
      <t>オ</t>
    </rPh>
    <rPh sb="21" eb="23">
      <t>ソンショウ</t>
    </rPh>
    <rPh sb="24" eb="26">
      <t>ジョウキョウ</t>
    </rPh>
    <phoneticPr fontId="7"/>
  </si>
  <si>
    <t>組積造の壁の室内に面する部分の躯体の劣化及び損傷の状況</t>
    <rPh sb="20" eb="22">
      <t>オ</t>
    </rPh>
    <phoneticPr fontId="7"/>
  </si>
  <si>
    <t>準耐火性能等の確保の状況</t>
    <rPh sb="3" eb="5">
      <t>セイノウ</t>
    </rPh>
    <rPh sb="5" eb="6">
      <t>トウ</t>
    </rPh>
    <rPh sb="7" eb="9">
      <t>カクホ</t>
    </rPh>
    <rPh sb="10" eb="12">
      <t>ジョウキョウ</t>
    </rPh>
    <phoneticPr fontId="7"/>
  </si>
  <si>
    <t>部材の劣化及び損傷の状況</t>
    <rPh sb="0" eb="2">
      <t>ブザイ</t>
    </rPh>
    <rPh sb="3" eb="5">
      <t>レッカ</t>
    </rPh>
    <rPh sb="5" eb="7">
      <t>オ</t>
    </rPh>
    <rPh sb="7" eb="9">
      <t>ソンショウ</t>
    </rPh>
    <rPh sb="10" eb="12">
      <t>ジョウキョウ</t>
    </rPh>
    <phoneticPr fontId="7"/>
  </si>
  <si>
    <t>鉄骨の耐火被覆の劣化及び損傷の状況</t>
    <rPh sb="0" eb="2">
      <t>テッコツ</t>
    </rPh>
    <rPh sb="3" eb="5">
      <t>タイカ</t>
    </rPh>
    <rPh sb="5" eb="7">
      <t>ヒフク</t>
    </rPh>
    <rPh sb="8" eb="10">
      <t>レッカ</t>
    </rPh>
    <rPh sb="10" eb="12">
      <t>オ</t>
    </rPh>
    <rPh sb="12" eb="14">
      <t>ソンショウ</t>
    </rPh>
    <rPh sb="15" eb="17">
      <t>ジョウキョウ</t>
    </rPh>
    <phoneticPr fontId="7"/>
  </si>
  <si>
    <t>給水管、配電管その他の管又は風道の区画貫通部の充填等の処理の状況</t>
    <rPh sb="0" eb="3">
      <t>キュウスイカン</t>
    </rPh>
    <rPh sb="4" eb="6">
      <t>ハイデン</t>
    </rPh>
    <rPh sb="6" eb="7">
      <t>カン</t>
    </rPh>
    <rPh sb="9" eb="10">
      <t>タ</t>
    </rPh>
    <rPh sb="11" eb="12">
      <t>カン</t>
    </rPh>
    <rPh sb="12" eb="13">
      <t>マタ</t>
    </rPh>
    <rPh sb="14" eb="15">
      <t>カゼ</t>
    </rPh>
    <rPh sb="15" eb="16">
      <t>ミチ</t>
    </rPh>
    <rPh sb="17" eb="19">
      <t>クカク</t>
    </rPh>
    <rPh sb="19" eb="21">
      <t>カンツウ</t>
    </rPh>
    <rPh sb="21" eb="22">
      <t>ブ</t>
    </rPh>
    <rPh sb="23" eb="25">
      <t>ジュウテン</t>
    </rPh>
    <rPh sb="25" eb="26">
      <t>トウ</t>
    </rPh>
    <rPh sb="27" eb="29">
      <t>ショリ</t>
    </rPh>
    <rPh sb="30" eb="32">
      <t>ジョウキョウ</t>
    </rPh>
    <phoneticPr fontId="7"/>
  </si>
  <si>
    <t>令第114条に規定する界壁、間仕切壁及び隔壁の状況</t>
    <rPh sb="0" eb="1">
      <t>レイ</t>
    </rPh>
    <rPh sb="1" eb="2">
      <t>ダイ</t>
    </rPh>
    <rPh sb="5" eb="6">
      <t>ジョウ</t>
    </rPh>
    <rPh sb="7" eb="9">
      <t>キテイ</t>
    </rPh>
    <rPh sb="11" eb="12">
      <t>カイ</t>
    </rPh>
    <rPh sb="12" eb="13">
      <t>カベ</t>
    </rPh>
    <rPh sb="14" eb="18">
      <t>マジキリカベ</t>
    </rPh>
    <rPh sb="18" eb="19">
      <t>オヨ</t>
    </rPh>
    <rPh sb="20" eb="22">
      <t>カクヘキ</t>
    </rPh>
    <rPh sb="23" eb="25">
      <t>ジョウキョウ</t>
    </rPh>
    <phoneticPr fontId="7"/>
  </si>
  <si>
    <t>室内に面する部分の仕上げの維持保全の状況</t>
    <rPh sb="0" eb="2">
      <t>シツナイ</t>
    </rPh>
    <rPh sb="3" eb="4">
      <t>メン</t>
    </rPh>
    <rPh sb="6" eb="8">
      <t>ブブン</t>
    </rPh>
    <rPh sb="9" eb="11">
      <t>シア</t>
    </rPh>
    <rPh sb="15" eb="16">
      <t>ホ</t>
    </rPh>
    <rPh sb="16" eb="17">
      <t>ゼン</t>
    </rPh>
    <rPh sb="18" eb="20">
      <t>ジョウキョウ</t>
    </rPh>
    <phoneticPr fontId="7"/>
  </si>
  <si>
    <t>木造の床躯体の劣化及び損傷の状況</t>
    <rPh sb="3" eb="4">
      <t>ユカ</t>
    </rPh>
    <rPh sb="4" eb="5">
      <t>ク</t>
    </rPh>
    <rPh sb="5" eb="6">
      <t>タイ</t>
    </rPh>
    <rPh sb="7" eb="9">
      <t>レッカ</t>
    </rPh>
    <rPh sb="9" eb="11">
      <t>オ</t>
    </rPh>
    <rPh sb="11" eb="13">
      <t>ソンショウ</t>
    </rPh>
    <rPh sb="14" eb="16">
      <t>ジョウキョウ</t>
    </rPh>
    <phoneticPr fontId="7"/>
  </si>
  <si>
    <t>準耐火性能等の確保の状況</t>
    <rPh sb="0" eb="1">
      <t>ジュン</t>
    </rPh>
    <rPh sb="1" eb="3">
      <t>タイカ</t>
    </rPh>
    <rPh sb="3" eb="5">
      <t>セイノウ</t>
    </rPh>
    <rPh sb="5" eb="6">
      <t>トウ</t>
    </rPh>
    <rPh sb="7" eb="9">
      <t>カクホ</t>
    </rPh>
    <rPh sb="10" eb="12">
      <t>ジョウキョウ</t>
    </rPh>
    <phoneticPr fontId="7"/>
  </si>
  <si>
    <t>室内に面する部分の仕上げの維持保全の状況</t>
    <rPh sb="15" eb="16">
      <t>ホ</t>
    </rPh>
    <rPh sb="16" eb="17">
      <t>ゼン</t>
    </rPh>
    <rPh sb="18" eb="20">
      <t>ジョウキョウ</t>
    </rPh>
    <phoneticPr fontId="7"/>
  </si>
  <si>
    <t>室内に面する部分の仕上げの劣化及び損傷の状況</t>
    <rPh sb="15" eb="17">
      <t>オ</t>
    </rPh>
    <phoneticPr fontId="7"/>
  </si>
  <si>
    <t>特定天井の天井材の劣化及び損傷の状況</t>
    <phoneticPr fontId="7"/>
  </si>
  <si>
    <t>区画に対応した防火設備の設置の状況</t>
    <rPh sb="0" eb="2">
      <t>クカク</t>
    </rPh>
    <rPh sb="3" eb="5">
      <t>タイオウ</t>
    </rPh>
    <rPh sb="7" eb="9">
      <t>ボウカ</t>
    </rPh>
    <rPh sb="9" eb="11">
      <t>セツビ</t>
    </rPh>
    <rPh sb="12" eb="14">
      <t>セッチ</t>
    </rPh>
    <rPh sb="15" eb="16">
      <t>ジョウ</t>
    </rPh>
    <rPh sb="16" eb="17">
      <t>キョウ</t>
    </rPh>
    <phoneticPr fontId="7"/>
  </si>
  <si>
    <t>採光のための開口部の面積の確保の状況</t>
    <phoneticPr fontId="7"/>
  </si>
  <si>
    <t>採光の妨げとなる物品の放置の状況</t>
    <phoneticPr fontId="7"/>
  </si>
  <si>
    <t>換気のための開口部の面積の確保の状況</t>
    <phoneticPr fontId="7"/>
  </si>
  <si>
    <t>換気設備の設置の状況</t>
    <phoneticPr fontId="7"/>
  </si>
  <si>
    <t>換気設備の作動の状況</t>
    <phoneticPr fontId="7"/>
  </si>
  <si>
    <t>換気の妨げとなる物品の放置の状況</t>
    <phoneticPr fontId="7"/>
  </si>
  <si>
    <t>吹付け石綿等の劣化の状況　</t>
    <rPh sb="0" eb="2">
      <t>フキツ</t>
    </rPh>
    <phoneticPr fontId="7"/>
  </si>
  <si>
    <t>除去又は囲い込み若しくは封じ込めによる飛散防止措置の実施の状況　</t>
    <rPh sb="2" eb="4">
      <t>マ</t>
    </rPh>
    <rPh sb="8" eb="9">
      <t>モ</t>
    </rPh>
    <phoneticPr fontId="7"/>
  </si>
  <si>
    <t>4(45)</t>
  </si>
  <si>
    <t>5(1)</t>
    <phoneticPr fontId="1"/>
  </si>
  <si>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</si>
  <si>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</si>
  <si>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</si>
  <si>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</si>
  <si>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</si>
  <si>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</si>
  <si>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</si>
  <si>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</si>
  <si>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</si>
  <si>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</si>
  <si>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</si>
  <si>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</si>
  <si>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</si>
  <si>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</si>
  <si>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</si>
  <si>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</si>
  <si>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</si>
  <si>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</si>
  <si>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</si>
  <si>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</si>
  <si>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</si>
  <si>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</si>
  <si>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</si>
  <si>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</si>
  <si>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</si>
  <si>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</si>
  <si>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</si>
  <si>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</si>
  <si>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</si>
  <si>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</si>
  <si>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</si>
  <si>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</si>
  <si>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</si>
  <si>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</si>
  <si>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</si>
  <si>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</si>
  <si>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6(1)</t>
    <phoneticPr fontId="1"/>
  </si>
  <si>
    <t>6(2)</t>
  </si>
  <si>
    <t>6(3)</t>
  </si>
  <si>
    <t>6(4)</t>
  </si>
  <si>
    <t>6(5)</t>
  </si>
  <si>
    <t>6(6)</t>
  </si>
  <si>
    <t>6(7)</t>
  </si>
  <si>
    <t>6(8)</t>
  </si>
  <si>
    <t>6(9)</t>
  </si>
  <si>
    <t>令第120条第２項に規定する通路の確保の状況</t>
    <rPh sb="0" eb="1">
      <t>レイ</t>
    </rPh>
    <rPh sb="1" eb="2">
      <t>ダイ</t>
    </rPh>
    <rPh sb="5" eb="6">
      <t>ジョウ</t>
    </rPh>
    <rPh sb="6" eb="7">
      <t>ダイ</t>
    </rPh>
    <rPh sb="8" eb="9">
      <t>コウ</t>
    </rPh>
    <rPh sb="10" eb="12">
      <t>キテイ</t>
    </rPh>
    <rPh sb="14" eb="16">
      <t>ツウロ</t>
    </rPh>
    <rPh sb="17" eb="19">
      <t>カクホ</t>
    </rPh>
    <rPh sb="20" eb="22">
      <t>ジョウキョウ</t>
    </rPh>
    <phoneticPr fontId="7"/>
  </si>
  <si>
    <t>物品の放置の状況</t>
    <rPh sb="0" eb="2">
      <t>ブッピン</t>
    </rPh>
    <rPh sb="3" eb="5">
      <t>ホウチ</t>
    </rPh>
    <rPh sb="6" eb="8">
      <t>ジョウキョウ</t>
    </rPh>
    <phoneticPr fontId="7"/>
  </si>
  <si>
    <t>出入口の確保の状況</t>
    <rPh sb="4" eb="6">
      <t>カクホ</t>
    </rPh>
    <rPh sb="7" eb="9">
      <t>ジョウキョウ</t>
    </rPh>
    <phoneticPr fontId="7"/>
  </si>
  <si>
    <t>屋上広場の確保の状況</t>
    <rPh sb="0" eb="2">
      <t>オクジョウ</t>
    </rPh>
    <rPh sb="2" eb="4">
      <t>ヒロバ</t>
    </rPh>
    <rPh sb="5" eb="7">
      <t>カクホ</t>
    </rPh>
    <rPh sb="8" eb="10">
      <t>ジョウキョウ</t>
    </rPh>
    <phoneticPr fontId="7"/>
  </si>
  <si>
    <t>避難上有効なバルコニーの確保の状況</t>
    <rPh sb="0" eb="2">
      <t>ヒナン</t>
    </rPh>
    <rPh sb="2" eb="3">
      <t>ジョウ</t>
    </rPh>
    <rPh sb="3" eb="5">
      <t>ユウコウ</t>
    </rPh>
    <rPh sb="12" eb="14">
      <t>カクホ</t>
    </rPh>
    <rPh sb="15" eb="17">
      <t>ジョウキョウ</t>
    </rPh>
    <phoneticPr fontId="7"/>
  </si>
  <si>
    <t>手すり等の劣化及び損傷の状況</t>
    <rPh sb="3" eb="4">
      <t>トウ</t>
    </rPh>
    <rPh sb="5" eb="7">
      <t>レッカ</t>
    </rPh>
    <rPh sb="7" eb="9">
      <t>オ</t>
    </rPh>
    <rPh sb="9" eb="11">
      <t>ソンショウ</t>
    </rPh>
    <rPh sb="12" eb="14">
      <t>ジョウキョウ</t>
    </rPh>
    <phoneticPr fontId="7"/>
  </si>
  <si>
    <t>避難器具の操作性の確保の状況</t>
    <rPh sb="0" eb="2">
      <t>ヒナン</t>
    </rPh>
    <rPh sb="2" eb="4">
      <t>キグ</t>
    </rPh>
    <rPh sb="5" eb="8">
      <t>ソウサセイ</t>
    </rPh>
    <rPh sb="9" eb="11">
      <t>カクホ</t>
    </rPh>
    <rPh sb="12" eb="14">
      <t>ジョウキョウ</t>
    </rPh>
    <phoneticPr fontId="7"/>
  </si>
  <si>
    <t>直通階段の設置の状況</t>
    <rPh sb="0" eb="2">
      <t>チョクツウ</t>
    </rPh>
    <rPh sb="2" eb="4">
      <t>カイダン</t>
    </rPh>
    <rPh sb="5" eb="7">
      <t>セッチ</t>
    </rPh>
    <rPh sb="8" eb="10">
      <t>ジョウキョウ</t>
    </rPh>
    <phoneticPr fontId="7"/>
  </si>
  <si>
    <t>手すりの設置の状況</t>
    <rPh sb="4" eb="6">
      <t>セッチ</t>
    </rPh>
    <rPh sb="7" eb="9">
      <t>ジョウキョウ</t>
    </rPh>
    <phoneticPr fontId="7"/>
  </si>
  <si>
    <t>階段各部の劣化及び損傷の状況</t>
    <rPh sb="0" eb="2">
      <t>カイダン</t>
    </rPh>
    <rPh sb="2" eb="4">
      <t>カクブ</t>
    </rPh>
    <rPh sb="5" eb="7">
      <t>レッカ</t>
    </rPh>
    <rPh sb="7" eb="9">
      <t>オ</t>
    </rPh>
    <rPh sb="9" eb="11">
      <t>ソンショウ</t>
    </rPh>
    <rPh sb="12" eb="14">
      <t>ジョウキョウ</t>
    </rPh>
    <phoneticPr fontId="7"/>
  </si>
  <si>
    <t>階段室の構造の確保の状況</t>
    <rPh sb="0" eb="3">
      <t>カイダンシツ</t>
    </rPh>
    <rPh sb="4" eb="6">
      <t>コウゾウ</t>
    </rPh>
    <rPh sb="7" eb="9">
      <t>カクホ</t>
    </rPh>
    <rPh sb="10" eb="12">
      <t>ジョウキョウ</t>
    </rPh>
    <phoneticPr fontId="7"/>
  </si>
  <si>
    <t>屋内と階段との間の防火区画の確保の状況</t>
    <rPh sb="0" eb="2">
      <t>オクナイ</t>
    </rPh>
    <rPh sb="3" eb="5">
      <t>カイダン</t>
    </rPh>
    <rPh sb="7" eb="8">
      <t>アイダ</t>
    </rPh>
    <rPh sb="9" eb="11">
      <t>ボウカ</t>
    </rPh>
    <rPh sb="11" eb="13">
      <t>クカク</t>
    </rPh>
    <rPh sb="14" eb="16">
      <t>カクホ</t>
    </rPh>
    <rPh sb="17" eb="19">
      <t>ジョウキョウ</t>
    </rPh>
    <phoneticPr fontId="7"/>
  </si>
  <si>
    <t>開放性の確保の状況</t>
    <rPh sb="0" eb="3">
      <t>カイホウセイ</t>
    </rPh>
    <rPh sb="4" eb="6">
      <t>カクホ</t>
    </rPh>
    <rPh sb="7" eb="9">
      <t>ジョウキョウ</t>
    </rPh>
    <phoneticPr fontId="7"/>
  </si>
  <si>
    <t>バルコニー又は付室の構造及び面積の確保の状況</t>
    <rPh sb="5" eb="6">
      <t>マタ</t>
    </rPh>
    <rPh sb="7" eb="8">
      <t>ヅケ</t>
    </rPh>
    <rPh sb="8" eb="9">
      <t>シツ</t>
    </rPh>
    <rPh sb="10" eb="12">
      <t>コウゾウ</t>
    </rPh>
    <rPh sb="12" eb="13">
      <t>オヨ</t>
    </rPh>
    <rPh sb="14" eb="16">
      <t>メンセキ</t>
    </rPh>
    <rPh sb="17" eb="19">
      <t>カクホ</t>
    </rPh>
    <rPh sb="20" eb="22">
      <t>ジョウキョウ</t>
    </rPh>
    <phoneticPr fontId="7"/>
  </si>
  <si>
    <t>防煙区画の設置の状況</t>
    <rPh sb="5" eb="7">
      <t>セッチ</t>
    </rPh>
    <rPh sb="8" eb="9">
      <t>ジョウ</t>
    </rPh>
    <phoneticPr fontId="7"/>
  </si>
  <si>
    <t>排煙設備の設置の状況</t>
    <rPh sb="8" eb="9">
      <t>ジョウ</t>
    </rPh>
    <phoneticPr fontId="7"/>
  </si>
  <si>
    <t>乗降ロビー等の排煙設備の作動の状況</t>
    <rPh sb="0" eb="2">
      <t>ジョウコウ</t>
    </rPh>
    <rPh sb="5" eb="6">
      <t>ナド</t>
    </rPh>
    <rPh sb="7" eb="9">
      <t>ハイエン</t>
    </rPh>
    <rPh sb="9" eb="11">
      <t>セツビ</t>
    </rPh>
    <rPh sb="12" eb="14">
      <t>サドウ</t>
    </rPh>
    <rPh sb="15" eb="17">
      <t>ジョウキョウ</t>
    </rPh>
    <phoneticPr fontId="7"/>
  </si>
  <si>
    <t>乗降ロビー等の付室の外気に向かって開くことができる窓の状況</t>
    <rPh sb="0" eb="2">
      <t>ジョウコウ</t>
    </rPh>
    <rPh sb="5" eb="6">
      <t>トウ</t>
    </rPh>
    <rPh sb="7" eb="8">
      <t>フ</t>
    </rPh>
    <rPh sb="8" eb="9">
      <t>シツ</t>
    </rPh>
    <rPh sb="27" eb="29">
      <t>ジョウキョウ</t>
    </rPh>
    <phoneticPr fontId="7"/>
  </si>
  <si>
    <t>物品の放置の状況</t>
    <phoneticPr fontId="7"/>
  </si>
  <si>
    <t>非常用エレベーターの作動の状況</t>
    <rPh sb="0" eb="3">
      <t>ヒジョウヨウ</t>
    </rPh>
    <rPh sb="10" eb="12">
      <t>サドウ</t>
    </rPh>
    <rPh sb="13" eb="15">
      <t>ジョウキョウ</t>
    </rPh>
    <phoneticPr fontId="7"/>
  </si>
  <si>
    <t>膜体及び取付部材の劣化及び損傷の状況</t>
    <rPh sb="9" eb="11">
      <t>レッカ</t>
    </rPh>
    <rPh sb="11" eb="13">
      <t>オ</t>
    </rPh>
    <phoneticPr fontId="7"/>
  </si>
  <si>
    <t>免震装置の劣化及び損傷の状況（免震装置が可視状態にある場合に限る。）</t>
    <rPh sb="5" eb="7">
      <t>レッカ</t>
    </rPh>
    <rPh sb="7" eb="9">
      <t>オ</t>
    </rPh>
    <rPh sb="30" eb="31">
      <t>カギ</t>
    </rPh>
    <phoneticPr fontId="7"/>
  </si>
  <si>
    <t>避雷針、避雷導線等の劣化及び損傷の状況</t>
    <rPh sb="0" eb="3">
      <t>ヒライシン</t>
    </rPh>
    <rPh sb="4" eb="5">
      <t>サ</t>
    </rPh>
    <rPh sb="5" eb="6">
      <t>カミナリ</t>
    </rPh>
    <rPh sb="6" eb="8">
      <t>ドウセン</t>
    </rPh>
    <rPh sb="12" eb="14">
      <t>オ</t>
    </rPh>
    <phoneticPr fontId="7"/>
  </si>
  <si>
    <t>煙突本体及び建築物との接合部の劣化及び損傷の状況</t>
    <rPh sb="2" eb="4">
      <t>ホンタイ</t>
    </rPh>
    <rPh sb="4" eb="5">
      <t>オヨ</t>
    </rPh>
    <rPh sb="7" eb="8">
      <t>チク</t>
    </rPh>
    <rPh sb="17" eb="19">
      <t>オ</t>
    </rPh>
    <phoneticPr fontId="7"/>
  </si>
  <si>
    <t>付帯金物の劣化及び損傷の状況</t>
    <rPh sb="0" eb="2">
      <t>フタイ</t>
    </rPh>
    <rPh sb="2" eb="4">
      <t>カナモノ</t>
    </rPh>
    <rPh sb="5" eb="7">
      <t>レッカ</t>
    </rPh>
    <rPh sb="7" eb="9">
      <t>オ</t>
    </rPh>
    <rPh sb="9" eb="11">
      <t>ソンショウ</t>
    </rPh>
    <rPh sb="12" eb="14">
      <t>ジョウキョウ</t>
    </rPh>
    <phoneticPr fontId="7"/>
  </si>
  <si>
    <t>煙突本体の劣化及び損傷の状況</t>
    <rPh sb="0" eb="2">
      <t>エントツ</t>
    </rPh>
    <rPh sb="2" eb="4">
      <t>ホンタイ</t>
    </rPh>
    <rPh sb="5" eb="7">
      <t>レッカ</t>
    </rPh>
    <rPh sb="7" eb="9">
      <t>オ</t>
    </rPh>
    <rPh sb="9" eb="11">
      <t>ソンショウ</t>
    </rPh>
    <rPh sb="12" eb="14">
      <t>ジョウキョウ</t>
    </rPh>
    <phoneticPr fontId="7"/>
  </si>
  <si>
    <t>組積造の塀又は補強ｺﾝｸﾘｰﾄﾌﾞﾛｯｸ造の塀等の劣化及び損傷の状況</t>
    <rPh sb="25" eb="27">
      <t>レッカ</t>
    </rPh>
    <rPh sb="27" eb="28">
      <t>オヨ</t>
    </rPh>
    <rPh sb="29" eb="31">
      <t>ソンショウ</t>
    </rPh>
    <rPh sb="32" eb="34">
      <t>ジョウキョウ</t>
    </rPh>
    <phoneticPr fontId="7"/>
  </si>
  <si>
    <t>補強ｺﾝｸﾘｰﾄﾌﾞﾛｯｸ造の外壁躯体の劣化及び損傷の状況</t>
    <rPh sb="22" eb="24">
      <t>オ</t>
    </rPh>
    <phoneticPr fontId="7"/>
  </si>
  <si>
    <t>ﾀｲﾙ、石貼り等（乾式工法によるものを除く。）、ﾓﾙﾀﾙ等の劣化及び損傷の状況</t>
    <rPh sb="9" eb="11">
      <t>カンシキ</t>
    </rPh>
    <rPh sb="11" eb="13">
      <t>コウホウ</t>
    </rPh>
    <rPh sb="19" eb="20">
      <t>ノゾ</t>
    </rPh>
    <rPh sb="28" eb="29">
      <t>トウ</t>
    </rPh>
    <rPh sb="30" eb="32">
      <t>レッカ</t>
    </rPh>
    <rPh sb="32" eb="34">
      <t>オ</t>
    </rPh>
    <rPh sb="34" eb="36">
      <t>ソンショウ</t>
    </rPh>
    <rPh sb="37" eb="39">
      <t>ジョウキョウ</t>
    </rPh>
    <phoneticPr fontId="7"/>
  </si>
  <si>
    <t>補強ｺﾝｸﾘｰﾄﾌﾞﾛｯｸ造の壁の室内に面する部分の躯体の劣化及び損傷の状況</t>
    <rPh sb="31" eb="33">
      <t>オ</t>
    </rPh>
    <phoneticPr fontId="7"/>
  </si>
  <si>
    <t>RC造及びSRC造の壁の室内に面する部分の躯体の劣化及び損傷の状況</t>
    <rPh sb="2" eb="3">
      <t>ゾウ</t>
    </rPh>
    <rPh sb="3" eb="4">
      <t>オヨ</t>
    </rPh>
    <rPh sb="8" eb="9">
      <t>ゾウ</t>
    </rPh>
    <rPh sb="26" eb="28">
      <t>オ</t>
    </rPh>
    <phoneticPr fontId="7"/>
  </si>
  <si>
    <t>S造の壁の室内に面する部分の躯体の劣化及び損傷の状況</t>
    <rPh sb="19" eb="21">
      <t>オ</t>
    </rPh>
    <phoneticPr fontId="7"/>
  </si>
  <si>
    <t>RC造及びSRC造の床躯体の劣化及び損傷の状況</t>
    <rPh sb="2" eb="3">
      <t>ゾウ</t>
    </rPh>
    <rPh sb="3" eb="4">
      <t>オヨ</t>
    </rPh>
    <rPh sb="8" eb="9">
      <t>ゾウ</t>
    </rPh>
    <rPh sb="10" eb="11">
      <t>ユカ</t>
    </rPh>
    <rPh sb="16" eb="18">
      <t>オ</t>
    </rPh>
    <phoneticPr fontId="7"/>
  </si>
  <si>
    <t>S造の床躯体の劣化及び損傷の状況</t>
    <rPh sb="3" eb="4">
      <t>ユカ</t>
    </rPh>
    <rPh sb="9" eb="11">
      <t>オ</t>
    </rPh>
    <phoneticPr fontId="7"/>
  </si>
  <si>
    <t>S造の外壁躯体の劣化及び損傷の状況</t>
    <rPh sb="10" eb="12">
      <t>オ</t>
    </rPh>
    <phoneticPr fontId="7"/>
  </si>
  <si>
    <t>RC造及びSRC造の外壁躯体の劣化及び損傷の状況</t>
    <rPh sb="2" eb="3">
      <t>ゾウ</t>
    </rPh>
    <rPh sb="3" eb="4">
      <t>オヨ</t>
    </rPh>
    <rPh sb="8" eb="9">
      <t>ゾウ</t>
    </rPh>
    <rPh sb="17" eb="19">
      <t>オ</t>
    </rPh>
    <phoneticPr fontId="7"/>
  </si>
  <si>
    <t>準防火地域</t>
  </si>
  <si>
    <t>）</t>
  </si>
  <si>
    <t>指定なし</t>
  </si>
  <si>
    <t>鉄骨鉄筋コンクリート造</t>
  </si>
  <si>
    <t>㎡</t>
  </si>
  <si>
    <t>（</t>
  </si>
  <si>
    <t>階）</t>
  </si>
  <si>
    <t>全館避難安全検証法</t>
  </si>
  <si>
    <t>号</t>
  </si>
  <si>
    <t>無</t>
  </si>
  <si>
    <t>用途地域</t>
    <rPh sb="0" eb="2">
      <t>ヨウト</t>
    </rPh>
    <rPh sb="2" eb="4">
      <t>チイキ</t>
    </rPh>
    <phoneticPr fontId="1"/>
  </si>
  <si>
    <t>第二面</t>
    <rPh sb="0" eb="1">
      <t>ダイ</t>
    </rPh>
    <rPh sb="1" eb="2">
      <t>ニ</t>
    </rPh>
    <rPh sb="2" eb="3">
      <t>メン</t>
    </rPh>
    <phoneticPr fontId="1"/>
  </si>
  <si>
    <t>第一種低層住居専用地域</t>
    <phoneticPr fontId="7"/>
  </si>
  <si>
    <t>第二種低層住居専用地域</t>
    <phoneticPr fontId="7"/>
  </si>
  <si>
    <t>第一種中高層住居専用地域</t>
    <phoneticPr fontId="7"/>
  </si>
  <si>
    <t>第二種中高層住居専用地域</t>
    <phoneticPr fontId="7"/>
  </si>
  <si>
    <t>第一種住居地域</t>
    <phoneticPr fontId="7"/>
  </si>
  <si>
    <t>第二種住居地域</t>
    <phoneticPr fontId="7"/>
  </si>
  <si>
    <t>準住居地域</t>
    <phoneticPr fontId="7"/>
  </si>
  <si>
    <t>近隣商業地域</t>
    <phoneticPr fontId="7"/>
  </si>
  <si>
    <t>商業地域</t>
    <phoneticPr fontId="7"/>
  </si>
  <si>
    <t>準工業地域</t>
    <phoneticPr fontId="7"/>
  </si>
  <si>
    <t>工業地域</t>
    <phoneticPr fontId="7"/>
  </si>
  <si>
    <t>工業専用地域</t>
  </si>
  <si>
    <t>指定なし</t>
    <rPh sb="0" eb="2">
      <t>シテイ</t>
    </rPh>
    <phoneticPr fontId="1"/>
  </si>
  <si>
    <t>指摘なし</t>
  </si>
  <si>
    <t>(7)</t>
  </si>
  <si>
    <t>(8)</t>
  </si>
  <si>
    <t>(9)</t>
  </si>
  <si>
    <t>(10)</t>
  </si>
  <si>
    <t>(11)</t>
  </si>
  <si>
    <t>(12)</t>
  </si>
  <si>
    <t>(13)</t>
  </si>
  <si>
    <t>(14)</t>
  </si>
  <si>
    <t>(15)</t>
  </si>
  <si>
    <t>(16)</t>
  </si>
  <si>
    <t>(17)</t>
  </si>
  <si>
    <t>(18)</t>
  </si>
  <si>
    <t>）</t>
    <phoneticPr fontId="1"/>
  </si>
  <si>
    <t>排煙口の維持保全の状況</t>
    <phoneticPr fontId="7"/>
  </si>
  <si>
    <t>令和</t>
    <rPh sb="0" eb="2">
      <t>レイワ</t>
    </rPh>
    <phoneticPr fontId="1"/>
  </si>
  <si>
    <t>(令和</t>
    <rPh sb="1" eb="3">
      <t>レイワ</t>
    </rPh>
    <phoneticPr fontId="1"/>
  </si>
  <si>
    <t>昭和</t>
    <rPh sb="0" eb="2">
      <t>ショウワ</t>
    </rPh>
    <phoneticPr fontId="1"/>
  </si>
  <si>
    <t>令和</t>
    <rPh sb="0" eb="2">
      <t>レイワ</t>
    </rPh>
    <phoneticPr fontId="1"/>
  </si>
  <si>
    <t>共通</t>
    <rPh sb="0" eb="2">
      <t>キョウツウ</t>
    </rPh>
    <phoneticPr fontId="1"/>
  </si>
  <si>
    <t>年号</t>
    <rPh sb="0" eb="2">
      <t>ネンゴウ</t>
    </rPh>
    <phoneticPr fontId="1"/>
  </si>
  <si>
    <t>平成</t>
    <rPh sb="0" eb="2">
      <t>ヘイセイ</t>
    </rPh>
    <phoneticPr fontId="1"/>
  </si>
  <si>
    <t>年号2</t>
    <rPh sb="0" eb="2">
      <t>ネンゴウ</t>
    </rPh>
    <phoneticPr fontId="1"/>
  </si>
  <si>
    <t>防火設備又は戸におけるくぐり戸の設置の状況</t>
    <rPh sb="0" eb="2">
      <t>ボウカ</t>
    </rPh>
    <rPh sb="2" eb="4">
      <t>セツビ</t>
    </rPh>
    <rPh sb="4" eb="5">
      <t>マタ</t>
    </rPh>
    <rPh sb="6" eb="7">
      <t>ト</t>
    </rPh>
    <rPh sb="14" eb="15">
      <t>ト</t>
    </rPh>
    <rPh sb="16" eb="18">
      <t>セッチ</t>
    </rPh>
    <phoneticPr fontId="7"/>
  </si>
  <si>
    <t>（</t>
    <phoneticPr fontId="1"/>
  </si>
  <si>
    <t>(平成</t>
    <rPh sb="1" eb="3">
      <t>ヘイセイ</t>
    </rPh>
    <phoneticPr fontId="1"/>
  </si>
  <si>
    <t>報告者氏名</t>
  </si>
  <si>
    <t>調査者氏名</t>
  </si>
  <si>
    <t>（代表となる調査者）</t>
  </si>
  <si>
    <t>第三十六号の二様式（第五条関係）（Ａ４）</t>
    <phoneticPr fontId="7"/>
  </si>
  <si>
    <t>定期調査報告書</t>
    <phoneticPr fontId="7"/>
  </si>
  <si>
    <t>（第一面）</t>
    <phoneticPr fontId="7"/>
  </si>
  <si>
    <t>　建築基準法第12条第１項の規定による定期調査の結果を報告します。この報告書に記載の事項は、事実に相違ありません。</t>
    <phoneticPr fontId="7"/>
  </si>
  <si>
    <t>令和</t>
    <rPh sb="0" eb="2">
      <t>レイワ</t>
    </rPh>
    <phoneticPr fontId="7"/>
  </si>
  <si>
    <t>年</t>
    <rPh sb="0" eb="1">
      <t>ネン</t>
    </rPh>
    <phoneticPr fontId="7"/>
  </si>
  <si>
    <t>月</t>
    <rPh sb="0" eb="1">
      <t>ツキ</t>
    </rPh>
    <phoneticPr fontId="7"/>
  </si>
  <si>
    <t>日</t>
    <rPh sb="0" eb="1">
      <t>ニチ</t>
    </rPh>
    <phoneticPr fontId="7"/>
  </si>
  <si>
    <t>【1.所有者】</t>
    <phoneticPr fontId="7"/>
  </si>
  <si>
    <t>【イ．氏名のフリガナ】</t>
    <phoneticPr fontId="7"/>
  </si>
  <si>
    <t>【ロ．氏名】</t>
    <phoneticPr fontId="7"/>
  </si>
  <si>
    <t>【ハ．郵便番号】</t>
    <phoneticPr fontId="7"/>
  </si>
  <si>
    <t>【ニ．住所】</t>
    <phoneticPr fontId="7"/>
  </si>
  <si>
    <t>【ホ．電話番号】</t>
    <phoneticPr fontId="7"/>
  </si>
  <si>
    <t>【2.管理者】</t>
    <phoneticPr fontId="7"/>
  </si>
  <si>
    <t>【3.調査者】</t>
    <phoneticPr fontId="7"/>
  </si>
  <si>
    <t>【イ．資格】</t>
    <phoneticPr fontId="7"/>
  </si>
  <si>
    <t>（</t>
    <phoneticPr fontId="7"/>
  </si>
  <si>
    <t>(</t>
    <phoneticPr fontId="7"/>
  </si>
  <si>
    <t>第</t>
    <rPh sb="0" eb="1">
      <t>ダイ</t>
    </rPh>
    <phoneticPr fontId="7"/>
  </si>
  <si>
    <t>号</t>
    <rPh sb="0" eb="1">
      <t>ゴウ</t>
    </rPh>
    <phoneticPr fontId="7"/>
  </si>
  <si>
    <t>特定建築物調査員</t>
    <rPh sb="0" eb="2">
      <t>トクテイ</t>
    </rPh>
    <rPh sb="2" eb="5">
      <t>ケンチクブツ</t>
    </rPh>
    <rPh sb="5" eb="8">
      <t>チョウサイン</t>
    </rPh>
    <phoneticPr fontId="7"/>
  </si>
  <si>
    <t>【ロ．氏名のフリガナ】</t>
    <phoneticPr fontId="7"/>
  </si>
  <si>
    <t>【ハ．氏名】</t>
    <phoneticPr fontId="7"/>
  </si>
  <si>
    <t>【ニ．勤務先】</t>
    <phoneticPr fontId="7"/>
  </si>
  <si>
    <t>【ホ．郵便番号】</t>
    <phoneticPr fontId="7"/>
  </si>
  <si>
    <t>【ヘ．所在地】</t>
    <rPh sb="3" eb="6">
      <t>ショザイチ</t>
    </rPh>
    <phoneticPr fontId="7"/>
  </si>
  <si>
    <t>【ト．電話番号】</t>
    <phoneticPr fontId="7"/>
  </si>
  <si>
    <t>（その他の調査者）</t>
    <phoneticPr fontId="7"/>
  </si>
  <si>
    <t>【4.報告対象建築物】</t>
    <phoneticPr fontId="7"/>
  </si>
  <si>
    <t>【イ．所在地】</t>
    <phoneticPr fontId="7"/>
  </si>
  <si>
    <t>【ロ．名称のフリガナ】</t>
    <phoneticPr fontId="7"/>
  </si>
  <si>
    <t>【ハ．名称】　　　</t>
    <phoneticPr fontId="7"/>
  </si>
  <si>
    <t>【ニ．用途】</t>
    <phoneticPr fontId="7"/>
  </si>
  <si>
    <t>【5.調査による指摘の概要】</t>
    <phoneticPr fontId="7"/>
  </si>
  <si>
    <t>【イ．指摘の内容】</t>
    <phoneticPr fontId="7"/>
  </si>
  <si>
    <t>要是正の指摘あり</t>
    <phoneticPr fontId="7"/>
  </si>
  <si>
    <t>【ロ．指摘の概要】</t>
    <phoneticPr fontId="7"/>
  </si>
  <si>
    <t>【ハ．改善予定の有無】</t>
    <phoneticPr fontId="7"/>
  </si>
  <si>
    <t>有</t>
    <phoneticPr fontId="7"/>
  </si>
  <si>
    <t>月</t>
    <rPh sb="0" eb="1">
      <t>ガツ</t>
    </rPh>
    <phoneticPr fontId="7"/>
  </si>
  <si>
    <t>に改善予定）</t>
    <rPh sb="1" eb="3">
      <t>カイゼン</t>
    </rPh>
    <rPh sb="3" eb="5">
      <t>ヨテイ</t>
    </rPh>
    <phoneticPr fontId="7"/>
  </si>
  <si>
    <t>【ニ．その他特記事項】</t>
    <phoneticPr fontId="7"/>
  </si>
  <si>
    <t>月</t>
    <rPh sb="0" eb="1">
      <t>ガツ</t>
    </rPh>
    <phoneticPr fontId="1"/>
  </si>
  <si>
    <t>日</t>
    <rPh sb="0" eb="1">
      <t>ニチ</t>
    </rPh>
    <phoneticPr fontId="1"/>
  </si>
  <si>
    <t>（第二面）</t>
    <phoneticPr fontId="7"/>
  </si>
  <si>
    <t>建築物及びその敷地に関する事項</t>
    <phoneticPr fontId="7"/>
  </si>
  <si>
    <t>【1.敷地の位置】</t>
    <phoneticPr fontId="7"/>
  </si>
  <si>
    <t>【イ．防火地域等】</t>
    <phoneticPr fontId="7"/>
  </si>
  <si>
    <t>防火地域</t>
    <phoneticPr fontId="7"/>
  </si>
  <si>
    <t xml:space="preserve">                  　</t>
    <phoneticPr fontId="7"/>
  </si>
  <si>
    <t>その他（</t>
    <phoneticPr fontId="7"/>
  </si>
  <si>
    <t>【ロ．用途地域】</t>
    <phoneticPr fontId="7"/>
  </si>
  <si>
    <t>【2.建築物及びその敷地の概要】</t>
    <phoneticPr fontId="7"/>
  </si>
  <si>
    <t>【イ．構造】</t>
    <phoneticPr fontId="7"/>
  </si>
  <si>
    <t>鉄筋コンクリート造</t>
    <phoneticPr fontId="7"/>
  </si>
  <si>
    <t>鉄骨造</t>
  </si>
  <si>
    <t>　）</t>
    <phoneticPr fontId="7"/>
  </si>
  <si>
    <t>【ロ．階数】</t>
    <phoneticPr fontId="7"/>
  </si>
  <si>
    <t>地上</t>
    <rPh sb="0" eb="2">
      <t>チジョウ</t>
    </rPh>
    <phoneticPr fontId="7"/>
  </si>
  <si>
    <t>階</t>
    <rPh sb="0" eb="1">
      <t>カイ</t>
    </rPh>
    <phoneticPr fontId="7"/>
  </si>
  <si>
    <t>地下</t>
    <rPh sb="0" eb="2">
      <t>チカ</t>
    </rPh>
    <phoneticPr fontId="7"/>
  </si>
  <si>
    <t>【ハ．敷地面積】　</t>
    <phoneticPr fontId="7"/>
  </si>
  <si>
    <t>【ニ．建築面積】</t>
    <phoneticPr fontId="7"/>
  </si>
  <si>
    <t>【ホ．延べ面積】</t>
    <phoneticPr fontId="7"/>
  </si>
  <si>
    <t>【3.階別用途別床面積】</t>
    <phoneticPr fontId="7"/>
  </si>
  <si>
    <t>用途</t>
    <rPh sb="0" eb="2">
      <t>ヨウト</t>
    </rPh>
    <phoneticPr fontId="7"/>
  </si>
  <si>
    <t>）</t>
    <phoneticPr fontId="7"/>
  </si>
  <si>
    <t>床面積</t>
    <rPh sb="0" eb="3">
      <t>ユカメンセキ</t>
    </rPh>
    <phoneticPr fontId="7"/>
  </si>
  <si>
    <t>【イ．階別用途別】</t>
  </si>
  <si>
    <t>㎡</t>
    <phoneticPr fontId="7"/>
  </si>
  <si>
    <t>【ロ．用途別】</t>
  </si>
  <si>
    <t>【4.性能検証法等の適用】</t>
    <phoneticPr fontId="7"/>
  </si>
  <si>
    <t>耐火性能検証法</t>
    <phoneticPr fontId="7"/>
  </si>
  <si>
    <t>防火区画検証法</t>
    <phoneticPr fontId="7"/>
  </si>
  <si>
    <t>　</t>
    <phoneticPr fontId="7"/>
  </si>
  <si>
    <t>【5.増築、改築、用途変更等の経過】</t>
    <phoneticPr fontId="7"/>
  </si>
  <si>
    <t>【イ．確認に要した図書】</t>
    <phoneticPr fontId="7"/>
  </si>
  <si>
    <t>有</t>
    <rPh sb="0" eb="1">
      <t>アリ</t>
    </rPh>
    <phoneticPr fontId="7"/>
  </si>
  <si>
    <t>各階平面図あり）</t>
  </si>
  <si>
    <t>無</t>
    <rPh sb="0" eb="1">
      <t>ナシ</t>
    </rPh>
    <phoneticPr fontId="7"/>
  </si>
  <si>
    <t>【ロ．確認済証】</t>
    <phoneticPr fontId="7"/>
  </si>
  <si>
    <t>交付番号</t>
    <rPh sb="0" eb="2">
      <t>コウフ</t>
    </rPh>
    <rPh sb="2" eb="4">
      <t>バンゴウ</t>
    </rPh>
    <phoneticPr fontId="7"/>
  </si>
  <si>
    <t>交付者</t>
    <rPh sb="0" eb="2">
      <t>コウフ</t>
    </rPh>
    <rPh sb="2" eb="3">
      <t>シャ</t>
    </rPh>
    <phoneticPr fontId="7"/>
  </si>
  <si>
    <t>指定確認検査機関（</t>
    <phoneticPr fontId="7"/>
  </si>
  <si>
    <t>【ハ．完了検査に要した図書】</t>
    <phoneticPr fontId="7"/>
  </si>
  <si>
    <t>【ニ．検査済証】</t>
    <phoneticPr fontId="7"/>
  </si>
  <si>
    <t>【ホ．維持保全に関する準則又は計画】</t>
    <phoneticPr fontId="7"/>
  </si>
  <si>
    <t>【ヘ．前回の調査に関する書類の写し】</t>
    <phoneticPr fontId="7"/>
  </si>
  <si>
    <t>対象外</t>
    <rPh sb="0" eb="3">
      <t>タイショウガイ</t>
    </rPh>
    <phoneticPr fontId="7"/>
  </si>
  <si>
    <t>【7.備考】</t>
    <phoneticPr fontId="7"/>
  </si>
  <si>
    <t>（第三面）</t>
    <phoneticPr fontId="7"/>
  </si>
  <si>
    <t>調査等の概要</t>
    <phoneticPr fontId="7"/>
  </si>
  <si>
    <t>【1.調査及び検査の状況】</t>
    <phoneticPr fontId="7"/>
  </si>
  <si>
    <t>【イ．今回の調査】</t>
    <phoneticPr fontId="7"/>
  </si>
  <si>
    <t>【ロ．前回の調査】</t>
    <phoneticPr fontId="7"/>
  </si>
  <si>
    <t>実施</t>
    <phoneticPr fontId="7"/>
  </si>
  <si>
    <t>未実施　</t>
  </si>
  <si>
    <t>【ハ．建築設備の検査】</t>
    <rPh sb="3" eb="5">
      <t>ケンチク</t>
    </rPh>
    <rPh sb="5" eb="7">
      <t>セツビ</t>
    </rPh>
    <rPh sb="8" eb="10">
      <t>ケンサ</t>
    </rPh>
    <phoneticPr fontId="7"/>
  </si>
  <si>
    <t>【ニ．昇降機等の検査】</t>
    <rPh sb="3" eb="6">
      <t>ショウコウキ</t>
    </rPh>
    <rPh sb="6" eb="7">
      <t>ナド</t>
    </rPh>
    <rPh sb="8" eb="10">
      <t>ケンサ</t>
    </rPh>
    <phoneticPr fontId="7"/>
  </si>
  <si>
    <t>【ホ. 防火設備の検査】</t>
    <rPh sb="4" eb="6">
      <t>ボウカ</t>
    </rPh>
    <rPh sb="6" eb="8">
      <t>セツビ</t>
    </rPh>
    <rPh sb="9" eb="11">
      <t>ケンサ</t>
    </rPh>
    <phoneticPr fontId="7"/>
  </si>
  <si>
    <t>【2.調査の状況】</t>
    <phoneticPr fontId="7"/>
  </si>
  <si>
    <t>（敷地及び地盤）</t>
    <phoneticPr fontId="7"/>
  </si>
  <si>
    <t>（建築物の外部）</t>
    <phoneticPr fontId="7"/>
  </si>
  <si>
    <t>（屋上及び屋根）</t>
    <phoneticPr fontId="7"/>
  </si>
  <si>
    <t>（建築物の内部）</t>
    <phoneticPr fontId="7"/>
  </si>
  <si>
    <t>（避難施設等）</t>
    <phoneticPr fontId="7"/>
  </si>
  <si>
    <t>（その他）</t>
    <phoneticPr fontId="7"/>
  </si>
  <si>
    <t>【3.石綿を添加した建築材料の調査状況】　　　　　 　</t>
    <phoneticPr fontId="7"/>
  </si>
  <si>
    <t>（該当する室）</t>
  </si>
  <si>
    <t>【イ．該当建築材料の有無】</t>
    <phoneticPr fontId="7"/>
  </si>
  <si>
    <t>有（飛散防止措置無）</t>
    <rPh sb="8" eb="9">
      <t>ナシ</t>
    </rPh>
    <phoneticPr fontId="7"/>
  </si>
  <si>
    <t>有（飛散防止措置有）</t>
    <phoneticPr fontId="7"/>
  </si>
  <si>
    <t>無</t>
    <phoneticPr fontId="7"/>
  </si>
  <si>
    <t>【ロ．措置予定の有無】</t>
    <phoneticPr fontId="7"/>
  </si>
  <si>
    <t>【4.耐震診断及び耐震改修の調査状況】</t>
    <phoneticPr fontId="7"/>
  </si>
  <si>
    <t>【イ．耐震診断の実施の有無】</t>
    <phoneticPr fontId="7"/>
  </si>
  <si>
    <t>に実施予定）</t>
    <rPh sb="1" eb="3">
      <t>ジッシ</t>
    </rPh>
    <rPh sb="3" eb="5">
      <t>ヨテイ</t>
    </rPh>
    <phoneticPr fontId="7"/>
  </si>
  <si>
    <t>対象外</t>
  </si>
  <si>
    <t>【ロ．耐震改修の実施の有無】</t>
    <rPh sb="5" eb="7">
      <t>カイシュウ</t>
    </rPh>
    <phoneticPr fontId="7"/>
  </si>
  <si>
    <t>【5.建築物等に係る不具合等の状況】</t>
    <phoneticPr fontId="7"/>
  </si>
  <si>
    <t>【イ．不具合等】</t>
    <phoneticPr fontId="7"/>
  </si>
  <si>
    <t>【ロ．不具合等の記録】</t>
    <phoneticPr fontId="7"/>
  </si>
  <si>
    <t>【ハ．改善の状況】</t>
    <phoneticPr fontId="7"/>
  </si>
  <si>
    <t>実施済</t>
    <phoneticPr fontId="7"/>
  </si>
  <si>
    <t>予定なし</t>
  </si>
  <si>
    <t>【6.備考】</t>
    <phoneticPr fontId="7"/>
  </si>
  <si>
    <t xml:space="preserve">
</t>
    <phoneticPr fontId="7"/>
  </si>
  <si>
    <t>改善措置の概要等</t>
    <phoneticPr fontId="7"/>
  </si>
  <si>
    <t>改善(予定)年月</t>
    <phoneticPr fontId="7"/>
  </si>
  <si>
    <t>考えられる原因</t>
    <phoneticPr fontId="7"/>
  </si>
  <si>
    <t>不具合等の概要</t>
    <phoneticPr fontId="7"/>
  </si>
  <si>
    <t>不具合を把握した
年月</t>
    <phoneticPr fontId="7"/>
  </si>
  <si>
    <t>建築物等に係る不具合等の状況</t>
    <phoneticPr fontId="7"/>
  </si>
  <si>
    <t>（第四面）</t>
    <rPh sb="2" eb="3">
      <t>ヨン</t>
    </rPh>
    <phoneticPr fontId="7"/>
  </si>
  <si>
    <t>既存不適格</t>
    <rPh sb="0" eb="2">
      <t>キゾン</t>
    </rPh>
    <rPh sb="2" eb="5">
      <t>フテキカク</t>
    </rPh>
    <phoneticPr fontId="7"/>
  </si>
  <si>
    <r>
      <t>別記</t>
    </r>
    <r>
      <rPr>
        <sz val="8"/>
        <rFont val="ＭＳ 明朝"/>
        <family val="1"/>
      </rPr>
      <t>（A４)　</t>
    </r>
    <rPh sb="0" eb="2">
      <t>ベッキ</t>
    </rPh>
    <phoneticPr fontId="28"/>
  </si>
  <si>
    <t>調査結果表</t>
    <rPh sb="0" eb="2">
      <t>チョウサ</t>
    </rPh>
    <rPh sb="2" eb="5">
      <t>ケッカヒョウ</t>
    </rPh>
    <phoneticPr fontId="28"/>
  </si>
  <si>
    <t>当該調査に関与した調査者</t>
    <rPh sb="0" eb="2">
      <t>トウガイ</t>
    </rPh>
    <rPh sb="2" eb="4">
      <t>チョウサ</t>
    </rPh>
    <rPh sb="5" eb="7">
      <t>カンヨ</t>
    </rPh>
    <rPh sb="9" eb="12">
      <t>チョウサシャ</t>
    </rPh>
    <phoneticPr fontId="28"/>
  </si>
  <si>
    <t>　　氏　名</t>
    <rPh sb="2" eb="3">
      <t>シ</t>
    </rPh>
    <rPh sb="4" eb="5">
      <t>メイ</t>
    </rPh>
    <phoneticPr fontId="28"/>
  </si>
  <si>
    <t>調査者番号</t>
    <rPh sb="0" eb="3">
      <t>チョウサシャ</t>
    </rPh>
    <rPh sb="3" eb="5">
      <t>バンゴウ</t>
    </rPh>
    <phoneticPr fontId="28"/>
  </si>
  <si>
    <t>代表となる調査者</t>
    <rPh sb="0" eb="2">
      <t>ダイヒョウ</t>
    </rPh>
    <rPh sb="5" eb="8">
      <t>チョウサシャ</t>
    </rPh>
    <phoneticPr fontId="28"/>
  </si>
  <si>
    <t>その他の調査者</t>
    <rPh sb="2" eb="3">
      <t>タ</t>
    </rPh>
    <rPh sb="4" eb="7">
      <t>チョウサシャ</t>
    </rPh>
    <phoneticPr fontId="28"/>
  </si>
  <si>
    <t>番号</t>
    <rPh sb="0" eb="2">
      <t>バンゴウ</t>
    </rPh>
    <phoneticPr fontId="28"/>
  </si>
  <si>
    <t>調　査　項　目</t>
    <rPh sb="0" eb="1">
      <t>チョウ</t>
    </rPh>
    <rPh sb="2" eb="3">
      <t>サ</t>
    </rPh>
    <phoneticPr fontId="28"/>
  </si>
  <si>
    <t>対象外項目</t>
    <rPh sb="0" eb="3">
      <t>タイショウガイ</t>
    </rPh>
    <rPh sb="3" eb="5">
      <t>コウモク</t>
    </rPh>
    <phoneticPr fontId="28"/>
  </si>
  <si>
    <t>調査結果</t>
    <rPh sb="0" eb="2">
      <t>チョウサ</t>
    </rPh>
    <rPh sb="2" eb="4">
      <t>ケッカ</t>
    </rPh>
    <phoneticPr fontId="28"/>
  </si>
  <si>
    <t>担当
調査者
番号</t>
    <rPh sb="0" eb="2">
      <t>タントウ</t>
    </rPh>
    <rPh sb="3" eb="6">
      <t>チョウサシャ</t>
    </rPh>
    <rPh sb="7" eb="9">
      <t>バンゴウ</t>
    </rPh>
    <phoneticPr fontId="28"/>
  </si>
  <si>
    <t>指摘
なし</t>
    <phoneticPr fontId="28"/>
  </si>
  <si>
    <t>要是正</t>
    <rPh sb="0" eb="1">
      <t>ヨウ</t>
    </rPh>
    <rPh sb="1" eb="3">
      <t>ゼセイ</t>
    </rPh>
    <phoneticPr fontId="28"/>
  </si>
  <si>
    <t>既　存
不適格</t>
    <phoneticPr fontId="28"/>
  </si>
  <si>
    <t>敷地及び地盤</t>
    <rPh sb="0" eb="2">
      <t>シキチ</t>
    </rPh>
    <rPh sb="2" eb="3">
      <t>オヨ</t>
    </rPh>
    <rPh sb="4" eb="6">
      <t>ジバン</t>
    </rPh>
    <phoneticPr fontId="28"/>
  </si>
  <si>
    <t>(1)</t>
    <phoneticPr fontId="28"/>
  </si>
  <si>
    <t>地盤</t>
    <phoneticPr fontId="28"/>
  </si>
  <si>
    <t>地盤沈下等による不陸、傾斜等の状況</t>
    <rPh sb="4" eb="5">
      <t>トウ</t>
    </rPh>
    <rPh sb="9" eb="10">
      <t>リク</t>
    </rPh>
    <rPh sb="11" eb="13">
      <t>ケイシャ</t>
    </rPh>
    <phoneticPr fontId="28"/>
  </si>
  <si>
    <t>(2)</t>
    <phoneticPr fontId="28"/>
  </si>
  <si>
    <t>敷地</t>
    <phoneticPr fontId="28"/>
  </si>
  <si>
    <t>敷地内の排水の状況</t>
    <phoneticPr fontId="28"/>
  </si>
  <si>
    <t>(3)</t>
    <phoneticPr fontId="28"/>
  </si>
  <si>
    <t>敷地内の通路</t>
    <rPh sb="0" eb="3">
      <t>シキチナイ</t>
    </rPh>
    <phoneticPr fontId="28"/>
  </si>
  <si>
    <t>敷地内の通路の確保の状況</t>
    <rPh sb="0" eb="3">
      <t>シキチナイ</t>
    </rPh>
    <rPh sb="4" eb="6">
      <t>ツウロ</t>
    </rPh>
    <rPh sb="7" eb="8">
      <t>アキラ</t>
    </rPh>
    <phoneticPr fontId="28"/>
  </si>
  <si>
    <t>(4)</t>
    <phoneticPr fontId="28"/>
  </si>
  <si>
    <t>有効幅員の確保の状況</t>
    <rPh sb="8" eb="10">
      <t>ジョウキョウ</t>
    </rPh>
    <phoneticPr fontId="28"/>
  </si>
  <si>
    <t>(5)</t>
    <phoneticPr fontId="28"/>
  </si>
  <si>
    <t>敷地内の通路の支障物の状況</t>
    <rPh sb="0" eb="3">
      <t>シキチナイ</t>
    </rPh>
    <rPh sb="11" eb="13">
      <t>ジョウキョウ</t>
    </rPh>
    <phoneticPr fontId="28"/>
  </si>
  <si>
    <t>(6)</t>
    <phoneticPr fontId="28"/>
  </si>
  <si>
    <t>塀</t>
    <rPh sb="0" eb="1">
      <t>ヘイ</t>
    </rPh>
    <phoneticPr fontId="28"/>
  </si>
  <si>
    <t>組積造の塀又は補強コンクリートブロック造の塀等の耐震対策の状況</t>
    <rPh sb="0" eb="1">
      <t>ソ</t>
    </rPh>
    <rPh sb="1" eb="2">
      <t>セキ</t>
    </rPh>
    <rPh sb="2" eb="3">
      <t>ゾウ</t>
    </rPh>
    <rPh sb="4" eb="5">
      <t>ヘイ</t>
    </rPh>
    <rPh sb="5" eb="6">
      <t>マタ</t>
    </rPh>
    <rPh sb="7" eb="9">
      <t>ホキョウ</t>
    </rPh>
    <rPh sb="19" eb="20">
      <t>ゾウ</t>
    </rPh>
    <rPh sb="21" eb="22">
      <t>ヘイ</t>
    </rPh>
    <rPh sb="29" eb="30">
      <t>ジョウ</t>
    </rPh>
    <phoneticPr fontId="28"/>
  </si>
  <si>
    <t>(7)</t>
    <phoneticPr fontId="28"/>
  </si>
  <si>
    <t>組積造の塀又は補強コンクリートブロック造の塀等の劣化及び損傷の状況</t>
    <rPh sb="24" eb="26">
      <t>レッカ</t>
    </rPh>
    <rPh sb="26" eb="27">
      <t>オヨ</t>
    </rPh>
    <rPh sb="28" eb="30">
      <t>ソンショウ</t>
    </rPh>
    <rPh sb="31" eb="33">
      <t>ジョウキョウ</t>
    </rPh>
    <phoneticPr fontId="28"/>
  </si>
  <si>
    <t>(8)</t>
    <phoneticPr fontId="28"/>
  </si>
  <si>
    <t>擁壁</t>
    <phoneticPr fontId="28"/>
  </si>
  <si>
    <t>擁壁の劣化及び損傷の状況</t>
    <rPh sb="5" eb="7">
      <t>オ</t>
    </rPh>
    <phoneticPr fontId="28"/>
  </si>
  <si>
    <t>(9)</t>
    <phoneticPr fontId="28"/>
  </si>
  <si>
    <t>擁壁の水抜きパイプの維持保全の状況</t>
    <rPh sb="10" eb="11">
      <t>ユイ</t>
    </rPh>
    <phoneticPr fontId="28"/>
  </si>
  <si>
    <t>建築物の外部</t>
    <rPh sb="0" eb="3">
      <t>ケンチクブツ</t>
    </rPh>
    <rPh sb="4" eb="6">
      <t>ガイブ</t>
    </rPh>
    <phoneticPr fontId="28"/>
  </si>
  <si>
    <t>基礎</t>
    <rPh sb="0" eb="2">
      <t>キソ</t>
    </rPh>
    <phoneticPr fontId="28"/>
  </si>
  <si>
    <t>基礎の沈下等の状況</t>
    <rPh sb="0" eb="2">
      <t>キソ</t>
    </rPh>
    <rPh sb="5" eb="6">
      <t>トウ</t>
    </rPh>
    <phoneticPr fontId="28"/>
  </si>
  <si>
    <t>基礎の劣化及び損傷の状況</t>
    <rPh sb="5" eb="7">
      <t>オ</t>
    </rPh>
    <phoneticPr fontId="28"/>
  </si>
  <si>
    <t>土台（木造に限る。）</t>
    <rPh sb="0" eb="2">
      <t>ドダイ</t>
    </rPh>
    <rPh sb="3" eb="5">
      <t>モクゾウ</t>
    </rPh>
    <rPh sb="6" eb="7">
      <t>カギ</t>
    </rPh>
    <phoneticPr fontId="28"/>
  </si>
  <si>
    <t>土台の沈下等の状況</t>
    <rPh sb="0" eb="2">
      <t>ドダイ</t>
    </rPh>
    <rPh sb="5" eb="6">
      <t>トウ</t>
    </rPh>
    <phoneticPr fontId="28"/>
  </si>
  <si>
    <t>土台の劣化及び損傷の状況</t>
    <rPh sb="5" eb="7">
      <t>オ</t>
    </rPh>
    <phoneticPr fontId="28"/>
  </si>
  <si>
    <t>外壁</t>
    <phoneticPr fontId="28"/>
  </si>
  <si>
    <t>躯体等</t>
    <rPh sb="0" eb="1">
      <t>ク</t>
    </rPh>
    <rPh sb="1" eb="2">
      <t>タイ</t>
    </rPh>
    <rPh sb="2" eb="3">
      <t>トウ</t>
    </rPh>
    <phoneticPr fontId="28"/>
  </si>
  <si>
    <t>外壁、軒裏及び外壁の開口部で延焼のおそれのある部分の防火対策の状況</t>
    <rPh sb="0" eb="2">
      <t>ガイヘキ</t>
    </rPh>
    <rPh sb="5" eb="6">
      <t>オヨ</t>
    </rPh>
    <rPh sb="7" eb="9">
      <t>ガイヘキ</t>
    </rPh>
    <rPh sb="10" eb="13">
      <t>カイコウブ</t>
    </rPh>
    <rPh sb="28" eb="30">
      <t>タイサク</t>
    </rPh>
    <rPh sb="31" eb="32">
      <t>ジョウ</t>
    </rPh>
    <phoneticPr fontId="28"/>
  </si>
  <si>
    <t>木造の外壁躯体の劣化及び損傷の状況</t>
    <rPh sb="3" eb="5">
      <t>ガイヘキ</t>
    </rPh>
    <rPh sb="5" eb="6">
      <t>ク</t>
    </rPh>
    <rPh sb="6" eb="7">
      <t>タイ</t>
    </rPh>
    <rPh sb="8" eb="10">
      <t>レッカ</t>
    </rPh>
    <rPh sb="10" eb="12">
      <t>オ</t>
    </rPh>
    <rPh sb="12" eb="14">
      <t>ソンショウ</t>
    </rPh>
    <rPh sb="15" eb="17">
      <t>ジョウキョウ</t>
    </rPh>
    <phoneticPr fontId="28"/>
  </si>
  <si>
    <t>組積造の外壁躯体の劣化及び損傷の状況</t>
    <rPh sb="11" eb="13">
      <t>オ</t>
    </rPh>
    <phoneticPr fontId="28"/>
  </si>
  <si>
    <t>補強コンクリートブロック造の外壁躯体の劣化及び損傷の状況</t>
    <rPh sb="21" eb="23">
      <t>オ</t>
    </rPh>
    <phoneticPr fontId="28"/>
  </si>
  <si>
    <t>鉄骨造の外壁躯体の劣化及び損傷の状況</t>
    <rPh sb="11" eb="13">
      <t>オ</t>
    </rPh>
    <phoneticPr fontId="28"/>
  </si>
  <si>
    <t>(10)</t>
    <phoneticPr fontId="28"/>
  </si>
  <si>
    <t>鉄筋コンクリート造及び鉄骨鉄筋コンクリート造の外壁躯体の劣化及び損傷の状況</t>
    <rPh sb="8" eb="9">
      <t>ゾウ</t>
    </rPh>
    <rPh sb="9" eb="10">
      <t>オヨ</t>
    </rPh>
    <rPh sb="11" eb="13">
      <t>テッコツ</t>
    </rPh>
    <rPh sb="13" eb="15">
      <t>テッキン</t>
    </rPh>
    <rPh sb="21" eb="22">
      <t>ゾウ</t>
    </rPh>
    <rPh sb="30" eb="32">
      <t>オ</t>
    </rPh>
    <phoneticPr fontId="28"/>
  </si>
  <si>
    <t>(11)</t>
    <phoneticPr fontId="28"/>
  </si>
  <si>
    <t>外装仕上げ材等</t>
    <phoneticPr fontId="28"/>
  </si>
  <si>
    <t>タイル、石貼り等（乾式工法によるものを除く。）、モルタル等の劣化及び損傷の状況</t>
    <rPh sb="9" eb="11">
      <t>カンシキ</t>
    </rPh>
    <rPh sb="11" eb="13">
      <t>コウホウ</t>
    </rPh>
    <rPh sb="19" eb="20">
      <t>ノゾ</t>
    </rPh>
    <rPh sb="28" eb="29">
      <t>トウ</t>
    </rPh>
    <rPh sb="30" eb="32">
      <t>レッカ</t>
    </rPh>
    <rPh sb="32" eb="34">
      <t>オ</t>
    </rPh>
    <rPh sb="34" eb="36">
      <t>ソンショウ</t>
    </rPh>
    <rPh sb="37" eb="39">
      <t>ジョウキョウ</t>
    </rPh>
    <phoneticPr fontId="28"/>
  </si>
  <si>
    <t>(12)</t>
    <phoneticPr fontId="28"/>
  </si>
  <si>
    <t>乾式工法によるタイル、石貼り等の劣化及び損傷の状況</t>
    <rPh sb="0" eb="2">
      <t>カンシキ</t>
    </rPh>
    <rPh sb="2" eb="4">
      <t>コウホウ</t>
    </rPh>
    <rPh sb="11" eb="13">
      <t>イシバ</t>
    </rPh>
    <rPh sb="14" eb="15">
      <t>トウ</t>
    </rPh>
    <rPh sb="16" eb="18">
      <t>レッカ</t>
    </rPh>
    <rPh sb="18" eb="19">
      <t>オヨ</t>
    </rPh>
    <rPh sb="20" eb="22">
      <t>ソンショウ</t>
    </rPh>
    <rPh sb="23" eb="25">
      <t>ジョウキョウ</t>
    </rPh>
    <phoneticPr fontId="28"/>
  </si>
  <si>
    <t>(13)</t>
    <phoneticPr fontId="28"/>
  </si>
  <si>
    <t>金属系パネル（帳壁を含む。）の劣化及び損傷の状況</t>
    <rPh sb="0" eb="3">
      <t>キンゾクケイ</t>
    </rPh>
    <rPh sb="7" eb="8">
      <t>チョウ</t>
    </rPh>
    <rPh sb="8" eb="9">
      <t>カベ</t>
    </rPh>
    <rPh sb="10" eb="11">
      <t>フク</t>
    </rPh>
    <rPh sb="17" eb="19">
      <t>オ</t>
    </rPh>
    <phoneticPr fontId="28"/>
  </si>
  <si>
    <t>(14)</t>
    <phoneticPr fontId="28"/>
  </si>
  <si>
    <t>コンクリート系パネル（帳壁を含む。）の劣化及び損傷の状況</t>
    <rPh sb="6" eb="7">
      <t>ケイ</t>
    </rPh>
    <rPh sb="11" eb="12">
      <t>チョウ</t>
    </rPh>
    <rPh sb="12" eb="13">
      <t>カベ</t>
    </rPh>
    <rPh sb="21" eb="23">
      <t>オ</t>
    </rPh>
    <phoneticPr fontId="28"/>
  </si>
  <si>
    <t>(15)</t>
    <phoneticPr fontId="28"/>
  </si>
  <si>
    <t>窓サッシ等</t>
    <rPh sb="0" eb="1">
      <t>マド</t>
    </rPh>
    <phoneticPr fontId="28"/>
  </si>
  <si>
    <t>サッシ等の劣化及び損傷の状況</t>
    <rPh sb="3" eb="4">
      <t>トウ</t>
    </rPh>
    <rPh sb="5" eb="7">
      <t>レッカ</t>
    </rPh>
    <rPh sb="7" eb="9">
      <t>オ</t>
    </rPh>
    <rPh sb="9" eb="11">
      <t>ソンショウ</t>
    </rPh>
    <rPh sb="12" eb="14">
      <t>ジョウキョウ</t>
    </rPh>
    <phoneticPr fontId="28"/>
  </si>
  <si>
    <t>(16)</t>
    <phoneticPr fontId="28"/>
  </si>
  <si>
    <t>はめ殺し窓のガラスの固定の状況</t>
    <rPh sb="10" eb="12">
      <t>コテイ</t>
    </rPh>
    <rPh sb="13" eb="15">
      <t>ジョウキョウ</t>
    </rPh>
    <phoneticPr fontId="28"/>
  </si>
  <si>
    <t>(17)</t>
    <phoneticPr fontId="28"/>
  </si>
  <si>
    <t>外壁に緊結された広告板、空調室外機等</t>
    <rPh sb="0" eb="2">
      <t>ガイヘキ</t>
    </rPh>
    <rPh sb="3" eb="5">
      <t>キンケツ</t>
    </rPh>
    <rPh sb="8" eb="10">
      <t>コウコク</t>
    </rPh>
    <rPh sb="10" eb="11">
      <t>イタ</t>
    </rPh>
    <phoneticPr fontId="28"/>
  </si>
  <si>
    <t>機器本体の劣化及び損傷の状況</t>
    <rPh sb="0" eb="2">
      <t>キキ</t>
    </rPh>
    <rPh sb="2" eb="4">
      <t>ホンタイ</t>
    </rPh>
    <rPh sb="5" eb="7">
      <t>レッカ</t>
    </rPh>
    <rPh sb="7" eb="9">
      <t>オ</t>
    </rPh>
    <rPh sb="9" eb="11">
      <t>ソンショウ</t>
    </rPh>
    <rPh sb="12" eb="14">
      <t>ジョウキョウ</t>
    </rPh>
    <phoneticPr fontId="28"/>
  </si>
  <si>
    <t>(18)</t>
    <phoneticPr fontId="28"/>
  </si>
  <si>
    <t>支持部分等の劣化及び損傷の状況</t>
    <rPh sb="0" eb="2">
      <t>シジ</t>
    </rPh>
    <rPh sb="2" eb="4">
      <t>ブブン</t>
    </rPh>
    <rPh sb="4" eb="5">
      <t>トウ</t>
    </rPh>
    <rPh sb="6" eb="8">
      <t>レッカ</t>
    </rPh>
    <rPh sb="8" eb="10">
      <t>オ</t>
    </rPh>
    <rPh sb="10" eb="12">
      <t>ソンショウ</t>
    </rPh>
    <rPh sb="13" eb="15">
      <t>ジョウキョウ</t>
    </rPh>
    <phoneticPr fontId="28"/>
  </si>
  <si>
    <t>屋上及び屋根</t>
    <rPh sb="0" eb="2">
      <t>オクジョウ</t>
    </rPh>
    <rPh sb="2" eb="3">
      <t>オヨ</t>
    </rPh>
    <rPh sb="4" eb="6">
      <t>ヤネ</t>
    </rPh>
    <phoneticPr fontId="28"/>
  </si>
  <si>
    <t>屋上面</t>
    <phoneticPr fontId="28"/>
  </si>
  <si>
    <t>屋上面の劣化及び損傷の状況</t>
    <rPh sb="0" eb="2">
      <t>オクジョウ</t>
    </rPh>
    <rPh sb="2" eb="3">
      <t>メン</t>
    </rPh>
    <rPh sb="4" eb="6">
      <t>レッカ</t>
    </rPh>
    <rPh sb="6" eb="8">
      <t>オ</t>
    </rPh>
    <rPh sb="8" eb="10">
      <t>ソンショウ</t>
    </rPh>
    <rPh sb="11" eb="13">
      <t>ジョウキョウ</t>
    </rPh>
    <phoneticPr fontId="28"/>
  </si>
  <si>
    <t>屋上周り（屋上面を除く。）</t>
    <rPh sb="0" eb="2">
      <t>オクジョウ</t>
    </rPh>
    <rPh sb="2" eb="3">
      <t>マワ</t>
    </rPh>
    <rPh sb="5" eb="7">
      <t>オクジョウ</t>
    </rPh>
    <rPh sb="7" eb="8">
      <t>メン</t>
    </rPh>
    <rPh sb="9" eb="10">
      <t>ノゾ</t>
    </rPh>
    <phoneticPr fontId="28"/>
  </si>
  <si>
    <t>パラペットの立上り面の劣化及び損傷の状況</t>
    <rPh sb="6" eb="8">
      <t>タチノボ</t>
    </rPh>
    <rPh sb="9" eb="10">
      <t>メン</t>
    </rPh>
    <rPh sb="11" eb="13">
      <t>レッカ</t>
    </rPh>
    <rPh sb="13" eb="15">
      <t>オ</t>
    </rPh>
    <rPh sb="15" eb="17">
      <t>ソンショウ</t>
    </rPh>
    <rPh sb="18" eb="20">
      <t>ジョウキョウ</t>
    </rPh>
    <phoneticPr fontId="28"/>
  </si>
  <si>
    <t>笠木モルタル等の劣化及び損傷の状況</t>
    <rPh sb="8" eb="10">
      <t>レッカ</t>
    </rPh>
    <rPh sb="10" eb="12">
      <t>オ</t>
    </rPh>
    <rPh sb="12" eb="14">
      <t>ソンショウ</t>
    </rPh>
    <rPh sb="15" eb="17">
      <t>ジョウキョウ</t>
    </rPh>
    <phoneticPr fontId="28"/>
  </si>
  <si>
    <t>金属笠木の劣化及び損傷の状況</t>
    <rPh sb="0" eb="2">
      <t>キンゾク</t>
    </rPh>
    <rPh sb="2" eb="4">
      <t>カサギ</t>
    </rPh>
    <rPh sb="5" eb="7">
      <t>レッカ</t>
    </rPh>
    <rPh sb="7" eb="9">
      <t>オ</t>
    </rPh>
    <rPh sb="9" eb="11">
      <t>ソンショウ</t>
    </rPh>
    <rPh sb="12" eb="14">
      <t>ジョウキョウ</t>
    </rPh>
    <phoneticPr fontId="28"/>
  </si>
  <si>
    <t>排水溝（ドレーンを含む。）の劣化及び損傷の状況</t>
    <rPh sb="14" eb="16">
      <t>レッカ</t>
    </rPh>
    <rPh sb="16" eb="18">
      <t>オ</t>
    </rPh>
    <rPh sb="18" eb="20">
      <t>ソンショウ</t>
    </rPh>
    <rPh sb="21" eb="23">
      <t>ジョウキョウ</t>
    </rPh>
    <phoneticPr fontId="28"/>
  </si>
  <si>
    <t>屋根（屋上面を除く。）</t>
    <rPh sb="0" eb="2">
      <t>ヤネ</t>
    </rPh>
    <rPh sb="3" eb="5">
      <t>オクジョウ</t>
    </rPh>
    <rPh sb="5" eb="6">
      <t>メン</t>
    </rPh>
    <rPh sb="7" eb="8">
      <t>ノゾ</t>
    </rPh>
    <phoneticPr fontId="28"/>
  </si>
  <si>
    <t>屋根の防火対策の状況</t>
    <rPh sb="0" eb="2">
      <t>ヤネ</t>
    </rPh>
    <rPh sb="3" eb="5">
      <t>ボウカ</t>
    </rPh>
    <rPh sb="5" eb="7">
      <t>タイサク</t>
    </rPh>
    <rPh sb="8" eb="10">
      <t>ジョウキョウ</t>
    </rPh>
    <phoneticPr fontId="28"/>
  </si>
  <si>
    <t>屋根の劣化及び損傷の状況</t>
    <rPh sb="0" eb="2">
      <t>ヤネ</t>
    </rPh>
    <rPh sb="3" eb="5">
      <t>レッカ</t>
    </rPh>
    <rPh sb="5" eb="7">
      <t>オ</t>
    </rPh>
    <rPh sb="7" eb="9">
      <t>ソンショウ</t>
    </rPh>
    <rPh sb="10" eb="12">
      <t>ジョウキョウ</t>
    </rPh>
    <phoneticPr fontId="28"/>
  </si>
  <si>
    <t>機器及び工作物（冷却等設備、広告塔等）</t>
    <rPh sb="0" eb="2">
      <t>キキ</t>
    </rPh>
    <rPh sb="2" eb="3">
      <t>オヨ</t>
    </rPh>
    <rPh sb="4" eb="7">
      <t>コウサクブツ</t>
    </rPh>
    <rPh sb="8" eb="10">
      <t>レイキャク</t>
    </rPh>
    <rPh sb="10" eb="11">
      <t>トウ</t>
    </rPh>
    <rPh sb="11" eb="13">
      <t>セツビ</t>
    </rPh>
    <rPh sb="14" eb="17">
      <t>コウコクトウ</t>
    </rPh>
    <rPh sb="17" eb="18">
      <t>ナド</t>
    </rPh>
    <phoneticPr fontId="28"/>
  </si>
  <si>
    <t>機器、工作物本体及び接合部の劣化及び損傷の状況</t>
    <rPh sb="0" eb="2">
      <t>キキ</t>
    </rPh>
    <rPh sb="3" eb="6">
      <t>コウサクブツ</t>
    </rPh>
    <rPh sb="6" eb="8">
      <t>ホンタイ</t>
    </rPh>
    <rPh sb="8" eb="9">
      <t>オヨ</t>
    </rPh>
    <rPh sb="10" eb="13">
      <t>セツゴウブ</t>
    </rPh>
    <rPh sb="14" eb="16">
      <t>レッカ</t>
    </rPh>
    <rPh sb="16" eb="18">
      <t>オ</t>
    </rPh>
    <rPh sb="18" eb="20">
      <t>ソンショウ</t>
    </rPh>
    <rPh sb="21" eb="23">
      <t>ジョウキョウ</t>
    </rPh>
    <phoneticPr fontId="28"/>
  </si>
  <si>
    <t>建築物の内部</t>
    <rPh sb="4" eb="6">
      <t>ナイブ</t>
    </rPh>
    <phoneticPr fontId="28"/>
  </si>
  <si>
    <t>防火区画</t>
    <rPh sb="0" eb="2">
      <t>ボウカ</t>
    </rPh>
    <rPh sb="2" eb="4">
      <t>クカク</t>
    </rPh>
    <phoneticPr fontId="28"/>
  </si>
  <si>
    <t>令第112条第11項から第13項までに規定する区画の状況</t>
    <rPh sb="12" eb="13">
      <t>ダイ</t>
    </rPh>
    <rPh sb="15" eb="16">
      <t>コウ</t>
    </rPh>
    <phoneticPr fontId="28"/>
  </si>
  <si>
    <t>令第112条第1項、第4項、第5項又は第7項から第10項までの各項に規定する区画の状況</t>
    <rPh sb="10" eb="11">
      <t>ダイ</t>
    </rPh>
    <rPh sb="12" eb="13">
      <t>コウ</t>
    </rPh>
    <rPh sb="14" eb="15">
      <t>ダイ</t>
    </rPh>
    <rPh sb="16" eb="17">
      <t>コウ</t>
    </rPh>
    <rPh sb="17" eb="18">
      <t>マタ</t>
    </rPh>
    <rPh sb="24" eb="25">
      <t>ダイ</t>
    </rPh>
    <rPh sb="27" eb="28">
      <t>コウ</t>
    </rPh>
    <rPh sb="41" eb="43">
      <t>ジョウキョウ</t>
    </rPh>
    <phoneticPr fontId="28"/>
  </si>
  <si>
    <t>令第112条第18項に規定する区画の状況</t>
    <phoneticPr fontId="28"/>
  </si>
  <si>
    <t>防火区画の外周部</t>
    <phoneticPr fontId="28"/>
  </si>
  <si>
    <t>令第112条第16項に規定する外壁等及び同条第17項に規定する防火設備の処置の状況</t>
    <rPh sb="18" eb="19">
      <t>オヨ</t>
    </rPh>
    <rPh sb="20" eb="22">
      <t>ドウジョウ</t>
    </rPh>
    <rPh sb="22" eb="23">
      <t>ダイ</t>
    </rPh>
    <rPh sb="25" eb="26">
      <t>コウ</t>
    </rPh>
    <rPh sb="27" eb="29">
      <t>キテイ</t>
    </rPh>
    <rPh sb="31" eb="33">
      <t>ボウカ</t>
    </rPh>
    <rPh sb="33" eb="35">
      <t>セツビ</t>
    </rPh>
    <phoneticPr fontId="28"/>
  </si>
  <si>
    <t>令第112条第16項に規定する外壁等及び同条第17項に規定する防火設備の劣化及び損傷の状況</t>
    <rPh sb="36" eb="38">
      <t>レッカ</t>
    </rPh>
    <rPh sb="38" eb="40">
      <t>オ</t>
    </rPh>
    <rPh sb="40" eb="42">
      <t>ソンショウ</t>
    </rPh>
    <rPh sb="43" eb="45">
      <t>ジョウキョウ</t>
    </rPh>
    <phoneticPr fontId="28"/>
  </si>
  <si>
    <t>壁の室内に面する部分</t>
    <phoneticPr fontId="28"/>
  </si>
  <si>
    <t>木造の壁の室内に面する部分の躯体の劣化及び損傷の状況</t>
    <rPh sb="14" eb="15">
      <t>ク</t>
    </rPh>
    <rPh sb="15" eb="16">
      <t>タイ</t>
    </rPh>
    <rPh sb="17" eb="19">
      <t>レッカ</t>
    </rPh>
    <rPh sb="19" eb="21">
      <t>オ</t>
    </rPh>
    <rPh sb="21" eb="23">
      <t>ソンショウ</t>
    </rPh>
    <rPh sb="24" eb="26">
      <t>ジョウキョウ</t>
    </rPh>
    <phoneticPr fontId="28"/>
  </si>
  <si>
    <t>組積造の壁の室内に面する部分の躯体の劣化及び損傷の状況</t>
    <rPh sb="20" eb="22">
      <t>オ</t>
    </rPh>
    <phoneticPr fontId="28"/>
  </si>
  <si>
    <t>補強コンクリートブロック造の壁の室内に面する部分の躯体の劣化及び損傷の状況</t>
    <rPh sb="30" eb="32">
      <t>オ</t>
    </rPh>
    <phoneticPr fontId="28"/>
  </si>
  <si>
    <t>鉄骨造の壁の室内に面する部分の躯体の劣化及び損傷の状況</t>
    <rPh sb="20" eb="22">
      <t>オ</t>
    </rPh>
    <phoneticPr fontId="28"/>
  </si>
  <si>
    <t>鉄筋コンクリート造及び鉄骨鉄筋コンクリート造の壁の室内に面する部分の躯体の劣化及び損傷の状況</t>
    <rPh sb="8" eb="9">
      <t>ゾウ</t>
    </rPh>
    <rPh sb="9" eb="10">
      <t>オヨ</t>
    </rPh>
    <rPh sb="11" eb="13">
      <t>テッコツ</t>
    </rPh>
    <rPh sb="13" eb="15">
      <t>テッキン</t>
    </rPh>
    <rPh sb="21" eb="22">
      <t>ゾウ</t>
    </rPh>
    <rPh sb="39" eb="41">
      <t>オ</t>
    </rPh>
    <phoneticPr fontId="28"/>
  </si>
  <si>
    <t>耐火構造の壁又は準耐火構造の壁（防火区画を構成する壁等に限る。）</t>
    <rPh sb="0" eb="2">
      <t>タイカ</t>
    </rPh>
    <rPh sb="2" eb="4">
      <t>コウゾウ</t>
    </rPh>
    <rPh sb="5" eb="6">
      <t>カベ</t>
    </rPh>
    <rPh sb="6" eb="7">
      <t>マタ</t>
    </rPh>
    <rPh sb="8" eb="9">
      <t>ジュン</t>
    </rPh>
    <rPh sb="9" eb="11">
      <t>タイカ</t>
    </rPh>
    <rPh sb="11" eb="13">
      <t>コウゾウ</t>
    </rPh>
    <rPh sb="14" eb="15">
      <t>カベ</t>
    </rPh>
    <rPh sb="16" eb="18">
      <t>ボウカ</t>
    </rPh>
    <rPh sb="18" eb="20">
      <t>クカク</t>
    </rPh>
    <rPh sb="21" eb="23">
      <t>コウセイ</t>
    </rPh>
    <rPh sb="25" eb="26">
      <t>カベ</t>
    </rPh>
    <rPh sb="26" eb="27">
      <t>トウ</t>
    </rPh>
    <rPh sb="28" eb="29">
      <t>カギ</t>
    </rPh>
    <phoneticPr fontId="28"/>
  </si>
  <si>
    <t>準耐火性能等の確保の状況</t>
    <rPh sb="3" eb="5">
      <t>セイノウ</t>
    </rPh>
    <rPh sb="5" eb="6">
      <t>トウ</t>
    </rPh>
    <rPh sb="7" eb="9">
      <t>カクホ</t>
    </rPh>
    <rPh sb="10" eb="12">
      <t>ジョウキョウ</t>
    </rPh>
    <phoneticPr fontId="28"/>
  </si>
  <si>
    <t>部材の劣化及び損傷の状況</t>
    <rPh sb="0" eb="2">
      <t>ブザイ</t>
    </rPh>
    <rPh sb="3" eb="5">
      <t>レッカ</t>
    </rPh>
    <rPh sb="5" eb="7">
      <t>オ</t>
    </rPh>
    <rPh sb="7" eb="9">
      <t>ソンショウ</t>
    </rPh>
    <rPh sb="10" eb="12">
      <t>ジョウキョウ</t>
    </rPh>
    <phoneticPr fontId="28"/>
  </si>
  <si>
    <t>鉄骨の耐火被覆の劣化及び損傷の状況</t>
    <rPh sb="0" eb="2">
      <t>テッコツ</t>
    </rPh>
    <rPh sb="3" eb="5">
      <t>タイカ</t>
    </rPh>
    <rPh sb="5" eb="7">
      <t>ヒフク</t>
    </rPh>
    <rPh sb="8" eb="10">
      <t>レッカ</t>
    </rPh>
    <rPh sb="10" eb="12">
      <t>オ</t>
    </rPh>
    <rPh sb="12" eb="14">
      <t>ソンショウ</t>
    </rPh>
    <rPh sb="15" eb="17">
      <t>ジョウキョウ</t>
    </rPh>
    <phoneticPr fontId="28"/>
  </si>
  <si>
    <t>給水管、配電管その他の管又は風道の区画貫通部の充填等の処理の状況</t>
    <rPh sb="0" eb="3">
      <t>キュウスイカン</t>
    </rPh>
    <rPh sb="4" eb="6">
      <t>ハイデン</t>
    </rPh>
    <rPh sb="6" eb="7">
      <t>カン</t>
    </rPh>
    <rPh sb="9" eb="10">
      <t>タ</t>
    </rPh>
    <rPh sb="11" eb="12">
      <t>カン</t>
    </rPh>
    <rPh sb="12" eb="13">
      <t>マタ</t>
    </rPh>
    <rPh sb="14" eb="15">
      <t>カゼ</t>
    </rPh>
    <rPh sb="15" eb="16">
      <t>ミチ</t>
    </rPh>
    <rPh sb="17" eb="19">
      <t>クカク</t>
    </rPh>
    <rPh sb="19" eb="21">
      <t>カンツウ</t>
    </rPh>
    <rPh sb="21" eb="22">
      <t>ブ</t>
    </rPh>
    <rPh sb="23" eb="25">
      <t>ジュウテン</t>
    </rPh>
    <rPh sb="25" eb="26">
      <t>トウ</t>
    </rPh>
    <rPh sb="27" eb="29">
      <t>ショリ</t>
    </rPh>
    <rPh sb="30" eb="32">
      <t>ジョウキョウ</t>
    </rPh>
    <phoneticPr fontId="28"/>
  </si>
  <si>
    <t>令第114条に規定する界壁、間仕切壁及び隔壁</t>
    <rPh sb="0" eb="1">
      <t>レイ</t>
    </rPh>
    <rPh sb="1" eb="2">
      <t>ダイ</t>
    </rPh>
    <rPh sb="5" eb="6">
      <t>ジョウ</t>
    </rPh>
    <rPh sb="7" eb="9">
      <t>キテイ</t>
    </rPh>
    <rPh sb="11" eb="12">
      <t>カイ</t>
    </rPh>
    <rPh sb="12" eb="13">
      <t>ヘキ</t>
    </rPh>
    <rPh sb="14" eb="17">
      <t>マジキ</t>
    </rPh>
    <rPh sb="17" eb="18">
      <t>カベ</t>
    </rPh>
    <rPh sb="18" eb="19">
      <t>オヨ</t>
    </rPh>
    <rPh sb="20" eb="22">
      <t>カクヘキ</t>
    </rPh>
    <phoneticPr fontId="28"/>
  </si>
  <si>
    <t>令第114条に規定する界壁、間仕切壁及び隔壁の状況</t>
    <rPh sb="0" eb="1">
      <t>レイ</t>
    </rPh>
    <rPh sb="1" eb="2">
      <t>ダイ</t>
    </rPh>
    <rPh sb="5" eb="6">
      <t>ジョウ</t>
    </rPh>
    <rPh sb="7" eb="9">
      <t>キテイ</t>
    </rPh>
    <rPh sb="11" eb="12">
      <t>カイ</t>
    </rPh>
    <rPh sb="12" eb="13">
      <t>カベ</t>
    </rPh>
    <rPh sb="14" eb="18">
      <t>マジキリカベ</t>
    </rPh>
    <rPh sb="18" eb="19">
      <t>オヨ</t>
    </rPh>
    <rPh sb="20" eb="22">
      <t>カクヘキ</t>
    </rPh>
    <rPh sb="23" eb="25">
      <t>ジョウキョウ</t>
    </rPh>
    <phoneticPr fontId="28"/>
  </si>
  <si>
    <t>令第128条の5各項に規定する建築物の壁の室内に面する部分</t>
    <rPh sb="0" eb="1">
      <t>レイ</t>
    </rPh>
    <rPh sb="11" eb="13">
      <t>キテイ</t>
    </rPh>
    <rPh sb="15" eb="18">
      <t>ケンチクブツ</t>
    </rPh>
    <rPh sb="19" eb="20">
      <t>カベ</t>
    </rPh>
    <rPh sb="21" eb="23">
      <t>シツナイ</t>
    </rPh>
    <rPh sb="24" eb="25">
      <t>メン</t>
    </rPh>
    <rPh sb="27" eb="29">
      <t>ブブン</t>
    </rPh>
    <phoneticPr fontId="28"/>
  </si>
  <si>
    <t>室内に面する部分の仕上げの維持保全の状況</t>
    <rPh sb="0" eb="2">
      <t>シツナイ</t>
    </rPh>
    <rPh sb="3" eb="4">
      <t>メン</t>
    </rPh>
    <rPh sb="6" eb="8">
      <t>ブブン</t>
    </rPh>
    <rPh sb="9" eb="11">
      <t>シア</t>
    </rPh>
    <rPh sb="15" eb="16">
      <t>ホ</t>
    </rPh>
    <rPh sb="16" eb="17">
      <t>ゼン</t>
    </rPh>
    <rPh sb="18" eb="20">
      <t>ジョウキョウ</t>
    </rPh>
    <phoneticPr fontId="28"/>
  </si>
  <si>
    <t>床</t>
    <rPh sb="0" eb="1">
      <t>ユカ</t>
    </rPh>
    <phoneticPr fontId="28"/>
  </si>
  <si>
    <t>木造の床躯体の劣化及び損傷の状況</t>
    <rPh sb="3" eb="4">
      <t>ユカ</t>
    </rPh>
    <rPh sb="4" eb="5">
      <t>ク</t>
    </rPh>
    <rPh sb="5" eb="6">
      <t>タイ</t>
    </rPh>
    <rPh sb="7" eb="9">
      <t>レッカ</t>
    </rPh>
    <rPh sb="9" eb="11">
      <t>オ</t>
    </rPh>
    <rPh sb="11" eb="13">
      <t>ソンショウ</t>
    </rPh>
    <rPh sb="14" eb="16">
      <t>ジョウキョウ</t>
    </rPh>
    <phoneticPr fontId="28"/>
  </si>
  <si>
    <t>鉄骨造の床躯体の劣化及び損傷の状況</t>
    <rPh sb="4" eb="5">
      <t>ユカ</t>
    </rPh>
    <rPh sb="10" eb="12">
      <t>オ</t>
    </rPh>
    <phoneticPr fontId="28"/>
  </si>
  <si>
    <t>(19)</t>
  </si>
  <si>
    <t>鉄筋コンクリート造及び鉄骨鉄筋コンクリート造の床躯体の劣化及び損傷の状況</t>
    <rPh sb="8" eb="9">
      <t>ゾウ</t>
    </rPh>
    <rPh sb="9" eb="10">
      <t>オヨ</t>
    </rPh>
    <rPh sb="11" eb="13">
      <t>テッコツ</t>
    </rPh>
    <rPh sb="13" eb="15">
      <t>テッキン</t>
    </rPh>
    <rPh sb="21" eb="22">
      <t>ゾウ</t>
    </rPh>
    <rPh sb="23" eb="24">
      <t>ユカ</t>
    </rPh>
    <rPh sb="29" eb="31">
      <t>オ</t>
    </rPh>
    <phoneticPr fontId="28"/>
  </si>
  <si>
    <t>(20)</t>
  </si>
  <si>
    <t>耐火構造の床又は準耐火構造の床（防火区画を構成する床の限る。）</t>
    <rPh sb="0" eb="2">
      <t>タイカ</t>
    </rPh>
    <rPh sb="2" eb="4">
      <t>コウゾウ</t>
    </rPh>
    <rPh sb="5" eb="6">
      <t>ユカ</t>
    </rPh>
    <rPh sb="6" eb="7">
      <t>マタ</t>
    </rPh>
    <rPh sb="8" eb="9">
      <t>ジュン</t>
    </rPh>
    <rPh sb="9" eb="11">
      <t>タイカ</t>
    </rPh>
    <rPh sb="11" eb="13">
      <t>コウゾウ</t>
    </rPh>
    <rPh sb="14" eb="15">
      <t>ユカ</t>
    </rPh>
    <rPh sb="16" eb="18">
      <t>ボウカ</t>
    </rPh>
    <rPh sb="18" eb="20">
      <t>クカク</t>
    </rPh>
    <rPh sb="21" eb="23">
      <t>コウセイ</t>
    </rPh>
    <rPh sb="25" eb="26">
      <t>ユカ</t>
    </rPh>
    <rPh sb="27" eb="28">
      <t>カギ</t>
    </rPh>
    <phoneticPr fontId="28"/>
  </si>
  <si>
    <t>準耐火性能等の確保の状況</t>
    <rPh sb="0" eb="1">
      <t>ジュン</t>
    </rPh>
    <rPh sb="1" eb="3">
      <t>タイカ</t>
    </rPh>
    <rPh sb="3" eb="5">
      <t>セイノウ</t>
    </rPh>
    <rPh sb="5" eb="6">
      <t>トウ</t>
    </rPh>
    <rPh sb="7" eb="9">
      <t>カクホ</t>
    </rPh>
    <rPh sb="10" eb="12">
      <t>ジョウキョウ</t>
    </rPh>
    <phoneticPr fontId="28"/>
  </si>
  <si>
    <t>(21)</t>
  </si>
  <si>
    <t>(22)</t>
  </si>
  <si>
    <t>(23)</t>
  </si>
  <si>
    <t>天井</t>
    <rPh sb="0" eb="2">
      <t>テンジョウ</t>
    </rPh>
    <phoneticPr fontId="28"/>
  </si>
  <si>
    <t>令第128条の5各項に規定する建築物の天井の室内に面する部分</t>
    <rPh sb="0" eb="1">
      <t>レイ</t>
    </rPh>
    <rPh sb="11" eb="13">
      <t>キテイ</t>
    </rPh>
    <rPh sb="15" eb="18">
      <t>ケンチクブツ</t>
    </rPh>
    <rPh sb="19" eb="21">
      <t>テンジョウ</t>
    </rPh>
    <rPh sb="22" eb="24">
      <t>シツナイ</t>
    </rPh>
    <rPh sb="25" eb="26">
      <t>メン</t>
    </rPh>
    <rPh sb="28" eb="30">
      <t>ブブン</t>
    </rPh>
    <phoneticPr fontId="28"/>
  </si>
  <si>
    <t>室内に面する部分の仕上げの維持保全の状況</t>
    <rPh sb="15" eb="16">
      <t>ホ</t>
    </rPh>
    <rPh sb="16" eb="17">
      <t>ゼン</t>
    </rPh>
    <rPh sb="18" eb="20">
      <t>ジョウキョウ</t>
    </rPh>
    <phoneticPr fontId="28"/>
  </si>
  <si>
    <t>(24)</t>
  </si>
  <si>
    <t>室内に面する部分の仕上げの劣化及び損傷の状況</t>
    <rPh sb="15" eb="17">
      <t>オ</t>
    </rPh>
    <phoneticPr fontId="28"/>
  </si>
  <si>
    <t>(25)</t>
  </si>
  <si>
    <t>特定天井</t>
    <rPh sb="0" eb="2">
      <t>トクテイ</t>
    </rPh>
    <rPh sb="2" eb="4">
      <t>テンジョウ</t>
    </rPh>
    <phoneticPr fontId="28"/>
  </si>
  <si>
    <t>特定天井の天井材の劣化及び損傷の状況</t>
    <rPh sb="0" eb="2">
      <t>トクテイ</t>
    </rPh>
    <rPh sb="2" eb="4">
      <t>テンジョウ</t>
    </rPh>
    <rPh sb="5" eb="7">
      <t>テンジョウ</t>
    </rPh>
    <rPh sb="7" eb="8">
      <t>ザイ</t>
    </rPh>
    <rPh sb="9" eb="11">
      <t>レッカ</t>
    </rPh>
    <rPh sb="11" eb="12">
      <t>オヨ</t>
    </rPh>
    <rPh sb="13" eb="15">
      <t>ソンショウ</t>
    </rPh>
    <rPh sb="16" eb="18">
      <t>ジョウキョウ</t>
    </rPh>
    <phoneticPr fontId="28"/>
  </si>
  <si>
    <t>(29)</t>
  </si>
  <si>
    <t>(30)</t>
  </si>
  <si>
    <t>(31)</t>
  </si>
  <si>
    <t>(32)</t>
  </si>
  <si>
    <t>(33)</t>
  </si>
  <si>
    <t>(35)</t>
  </si>
  <si>
    <t>(38)</t>
  </si>
  <si>
    <t>(39)</t>
  </si>
  <si>
    <t>(40)</t>
  </si>
  <si>
    <t>(41)</t>
  </si>
  <si>
    <t>(42)</t>
  </si>
  <si>
    <t>(43)</t>
  </si>
  <si>
    <t>(44)</t>
  </si>
  <si>
    <t>石綿等を添加した建築材料　</t>
    <phoneticPr fontId="28"/>
  </si>
  <si>
    <t>避難施設等</t>
    <rPh sb="0" eb="2">
      <t>ヒナン</t>
    </rPh>
    <rPh sb="2" eb="4">
      <t>シセツ</t>
    </rPh>
    <rPh sb="4" eb="5">
      <t>ナド</t>
    </rPh>
    <phoneticPr fontId="28"/>
  </si>
  <si>
    <t>令第120条第２項に規定する通路</t>
    <rPh sb="0" eb="1">
      <t>レイ</t>
    </rPh>
    <rPh sb="1" eb="2">
      <t>ダイ</t>
    </rPh>
    <rPh sb="5" eb="6">
      <t>ジョウ</t>
    </rPh>
    <rPh sb="6" eb="7">
      <t>ダイ</t>
    </rPh>
    <rPh sb="8" eb="9">
      <t>コウ</t>
    </rPh>
    <rPh sb="10" eb="12">
      <t>キテイ</t>
    </rPh>
    <rPh sb="14" eb="16">
      <t>ツウロ</t>
    </rPh>
    <phoneticPr fontId="28"/>
  </si>
  <si>
    <t>令第120条第２項に規定する通路の確保の状況</t>
    <rPh sb="0" eb="1">
      <t>レイ</t>
    </rPh>
    <rPh sb="1" eb="2">
      <t>ダイ</t>
    </rPh>
    <rPh sb="5" eb="6">
      <t>ジョウ</t>
    </rPh>
    <rPh sb="6" eb="7">
      <t>ダイ</t>
    </rPh>
    <rPh sb="8" eb="9">
      <t>コウ</t>
    </rPh>
    <rPh sb="10" eb="12">
      <t>キテイ</t>
    </rPh>
    <rPh sb="14" eb="16">
      <t>ツウロ</t>
    </rPh>
    <rPh sb="17" eb="19">
      <t>カクホ</t>
    </rPh>
    <rPh sb="20" eb="22">
      <t>ジョウキョウ</t>
    </rPh>
    <phoneticPr fontId="28"/>
  </si>
  <si>
    <t>廊下</t>
    <rPh sb="0" eb="2">
      <t>ロウカ</t>
    </rPh>
    <phoneticPr fontId="28"/>
  </si>
  <si>
    <t xml:space="preserve">幅員の確保の状況
</t>
    <rPh sb="0" eb="1">
      <t>ハバ</t>
    </rPh>
    <rPh sb="1" eb="2">
      <t>イン</t>
    </rPh>
    <rPh sb="3" eb="5">
      <t>カクホ</t>
    </rPh>
    <rPh sb="6" eb="8">
      <t>ジョウキョウ</t>
    </rPh>
    <phoneticPr fontId="28"/>
  </si>
  <si>
    <t>物品の放置の状況</t>
    <rPh sb="0" eb="2">
      <t>ブッピン</t>
    </rPh>
    <rPh sb="3" eb="5">
      <t>ホウチ</t>
    </rPh>
    <rPh sb="6" eb="8">
      <t>ジョウキョウ</t>
    </rPh>
    <phoneticPr fontId="28"/>
  </si>
  <si>
    <t>出入口</t>
    <rPh sb="0" eb="2">
      <t>デイ</t>
    </rPh>
    <rPh sb="2" eb="3">
      <t>クチ</t>
    </rPh>
    <phoneticPr fontId="28"/>
  </si>
  <si>
    <t>出入口の確保の状況</t>
    <rPh sb="4" eb="6">
      <t>カクホ</t>
    </rPh>
    <rPh sb="7" eb="9">
      <t>ジョウキョウ</t>
    </rPh>
    <phoneticPr fontId="28"/>
  </si>
  <si>
    <t>屋上広場</t>
    <rPh sb="0" eb="2">
      <t>オクジョウ</t>
    </rPh>
    <rPh sb="2" eb="4">
      <t>ヒロバ</t>
    </rPh>
    <phoneticPr fontId="28"/>
  </si>
  <si>
    <t>屋上広場の確保の状況</t>
    <rPh sb="0" eb="2">
      <t>オクジョウ</t>
    </rPh>
    <rPh sb="2" eb="4">
      <t>ヒロバ</t>
    </rPh>
    <rPh sb="5" eb="7">
      <t>カクホ</t>
    </rPh>
    <rPh sb="8" eb="10">
      <t>ジョウキョウ</t>
    </rPh>
    <phoneticPr fontId="28"/>
  </si>
  <si>
    <t>避難上有効なバルコニー</t>
    <rPh sb="0" eb="2">
      <t>ヒナン</t>
    </rPh>
    <rPh sb="2" eb="3">
      <t>ジョウ</t>
    </rPh>
    <rPh sb="3" eb="5">
      <t>ユウコウ</t>
    </rPh>
    <phoneticPr fontId="28"/>
  </si>
  <si>
    <t>避難上有効なバルコニーの確保の状況</t>
    <rPh sb="0" eb="2">
      <t>ヒナン</t>
    </rPh>
    <rPh sb="2" eb="3">
      <t>ジョウ</t>
    </rPh>
    <rPh sb="3" eb="5">
      <t>ユウコウ</t>
    </rPh>
    <rPh sb="12" eb="14">
      <t>カクホ</t>
    </rPh>
    <rPh sb="15" eb="17">
      <t>ジョウキョウ</t>
    </rPh>
    <phoneticPr fontId="28"/>
  </si>
  <si>
    <t>手すり等の劣化及び損傷の状況</t>
    <rPh sb="3" eb="4">
      <t>トウ</t>
    </rPh>
    <rPh sb="5" eb="7">
      <t>レッカ</t>
    </rPh>
    <rPh sb="7" eb="9">
      <t>オ</t>
    </rPh>
    <rPh sb="9" eb="11">
      <t>ソンショウ</t>
    </rPh>
    <rPh sb="12" eb="14">
      <t>ジョウキョウ</t>
    </rPh>
    <phoneticPr fontId="28"/>
  </si>
  <si>
    <t>避難器具の操作性の確保の状況</t>
    <rPh sb="0" eb="2">
      <t>ヒナン</t>
    </rPh>
    <rPh sb="2" eb="4">
      <t>キグ</t>
    </rPh>
    <rPh sb="5" eb="8">
      <t>ソウサセイ</t>
    </rPh>
    <rPh sb="9" eb="11">
      <t>カクホ</t>
    </rPh>
    <rPh sb="12" eb="14">
      <t>ジョウキョウ</t>
    </rPh>
    <phoneticPr fontId="28"/>
  </si>
  <si>
    <t>階段</t>
    <rPh sb="0" eb="2">
      <t>カイダン</t>
    </rPh>
    <phoneticPr fontId="28"/>
  </si>
  <si>
    <t>直通階段の設置の状況</t>
    <rPh sb="0" eb="2">
      <t>チョクツウ</t>
    </rPh>
    <rPh sb="2" eb="4">
      <t>カイダン</t>
    </rPh>
    <rPh sb="5" eb="7">
      <t>セッチ</t>
    </rPh>
    <rPh sb="8" eb="10">
      <t>ジョウキョウ</t>
    </rPh>
    <phoneticPr fontId="28"/>
  </si>
  <si>
    <t>幅員の確保の状況</t>
    <rPh sb="0" eb="2">
      <t>フクイン</t>
    </rPh>
    <rPh sb="3" eb="5">
      <t>カクホ</t>
    </rPh>
    <rPh sb="6" eb="8">
      <t>ジョウキョウ</t>
    </rPh>
    <phoneticPr fontId="28"/>
  </si>
  <si>
    <t>手すりの設置の状況</t>
    <rPh sb="4" eb="6">
      <t>セッチ</t>
    </rPh>
    <rPh sb="7" eb="9">
      <t>ジョウキョウ</t>
    </rPh>
    <phoneticPr fontId="28"/>
  </si>
  <si>
    <t>階段各部の劣化及び損傷の状況</t>
    <rPh sb="0" eb="2">
      <t>カイダン</t>
    </rPh>
    <rPh sb="2" eb="4">
      <t>カクブ</t>
    </rPh>
    <rPh sb="5" eb="7">
      <t>レッカ</t>
    </rPh>
    <rPh sb="7" eb="9">
      <t>オ</t>
    </rPh>
    <rPh sb="9" eb="11">
      <t>ソンショウ</t>
    </rPh>
    <rPh sb="12" eb="14">
      <t>ジョウキョウ</t>
    </rPh>
    <phoneticPr fontId="28"/>
  </si>
  <si>
    <t>屋内に設けられた避難階段</t>
    <rPh sb="0" eb="2">
      <t>オクナイ</t>
    </rPh>
    <rPh sb="3" eb="4">
      <t>モウ</t>
    </rPh>
    <rPh sb="8" eb="10">
      <t>ヒナン</t>
    </rPh>
    <rPh sb="10" eb="12">
      <t>カイダン</t>
    </rPh>
    <phoneticPr fontId="28"/>
  </si>
  <si>
    <t>階段室の構造の確保の状況</t>
    <rPh sb="0" eb="3">
      <t>カイダンシツ</t>
    </rPh>
    <rPh sb="4" eb="6">
      <t>コウゾウ</t>
    </rPh>
    <rPh sb="7" eb="9">
      <t>カクホ</t>
    </rPh>
    <rPh sb="10" eb="12">
      <t>ジョウキョウ</t>
    </rPh>
    <phoneticPr fontId="28"/>
  </si>
  <si>
    <t>屋外に設けられた避難階段</t>
    <rPh sb="0" eb="2">
      <t>オクガイ</t>
    </rPh>
    <rPh sb="3" eb="4">
      <t>モウ</t>
    </rPh>
    <rPh sb="8" eb="10">
      <t>ヒナン</t>
    </rPh>
    <rPh sb="10" eb="12">
      <t>カイダン</t>
    </rPh>
    <phoneticPr fontId="28"/>
  </si>
  <si>
    <t>屋内と階段との間の防火区画の確保の状況</t>
    <rPh sb="0" eb="2">
      <t>オクナイ</t>
    </rPh>
    <rPh sb="3" eb="5">
      <t>カイダン</t>
    </rPh>
    <rPh sb="7" eb="8">
      <t>アイダ</t>
    </rPh>
    <rPh sb="9" eb="11">
      <t>ボウカ</t>
    </rPh>
    <rPh sb="11" eb="13">
      <t>クカク</t>
    </rPh>
    <rPh sb="14" eb="16">
      <t>カクホ</t>
    </rPh>
    <rPh sb="17" eb="19">
      <t>ジョウキョウ</t>
    </rPh>
    <phoneticPr fontId="28"/>
  </si>
  <si>
    <t>開放性の確保の状況</t>
    <rPh sb="0" eb="3">
      <t>カイホウセイ</t>
    </rPh>
    <rPh sb="4" eb="6">
      <t>カクホ</t>
    </rPh>
    <rPh sb="7" eb="9">
      <t>ジョウキョウ</t>
    </rPh>
    <phoneticPr fontId="28"/>
  </si>
  <si>
    <t>(19)</t>
    <phoneticPr fontId="28"/>
  </si>
  <si>
    <t>特別避難階段</t>
    <rPh sb="0" eb="2">
      <t>トクベツ</t>
    </rPh>
    <rPh sb="2" eb="4">
      <t>ヒナン</t>
    </rPh>
    <rPh sb="4" eb="6">
      <t>カイダン</t>
    </rPh>
    <phoneticPr fontId="28"/>
  </si>
  <si>
    <t>(20)</t>
    <phoneticPr fontId="28"/>
  </si>
  <si>
    <t>(21)</t>
    <phoneticPr fontId="28"/>
  </si>
  <si>
    <t>(22)</t>
    <phoneticPr fontId="28"/>
  </si>
  <si>
    <t>排煙設備等</t>
    <rPh sb="4" eb="5">
      <t>トウ</t>
    </rPh>
    <phoneticPr fontId="28"/>
  </si>
  <si>
    <t>防煙壁</t>
    <rPh sb="0" eb="1">
      <t>ボウ</t>
    </rPh>
    <rPh sb="1" eb="2">
      <t>エン</t>
    </rPh>
    <rPh sb="2" eb="3">
      <t>ヘキ</t>
    </rPh>
    <phoneticPr fontId="28"/>
  </si>
  <si>
    <t>排煙設備</t>
    <rPh sb="0" eb="2">
      <t>ハイエン</t>
    </rPh>
    <rPh sb="2" eb="4">
      <t>セツビ</t>
    </rPh>
    <phoneticPr fontId="28"/>
  </si>
  <si>
    <t>その他の設備等</t>
    <phoneticPr fontId="28"/>
  </si>
  <si>
    <t>非常用の進入口等</t>
    <phoneticPr fontId="28"/>
  </si>
  <si>
    <t>非常用エレベーター</t>
    <phoneticPr fontId="28"/>
  </si>
  <si>
    <r>
      <t>乗降ロビー</t>
    </r>
    <r>
      <rPr>
        <sz val="8"/>
        <rFont val="ＭＳ 明朝"/>
        <family val="1"/>
      </rPr>
      <t>の構造及び面積の確保の状況</t>
    </r>
    <rPh sb="8" eb="9">
      <t>オヨ</t>
    </rPh>
    <rPh sb="10" eb="12">
      <t>メンセキ</t>
    </rPh>
    <rPh sb="13" eb="15">
      <t>カクホ</t>
    </rPh>
    <rPh sb="16" eb="18">
      <t>ジョウキョウ</t>
    </rPh>
    <phoneticPr fontId="28"/>
  </si>
  <si>
    <t>乗降ロビー等の排煙設備の設置の状況</t>
    <rPh sb="5" eb="6">
      <t>トウ</t>
    </rPh>
    <phoneticPr fontId="28"/>
  </si>
  <si>
    <t>乗降ロビーの付室の外気に向かって開くことができる窓の状況</t>
    <rPh sb="0" eb="2">
      <t>ジョウコウ</t>
    </rPh>
    <rPh sb="6" eb="7">
      <t>フ</t>
    </rPh>
    <rPh sb="7" eb="8">
      <t>シツ</t>
    </rPh>
    <rPh sb="26" eb="28">
      <t>ジョウキョウ</t>
    </rPh>
    <phoneticPr fontId="28"/>
  </si>
  <si>
    <t>物品の放置の状況</t>
    <phoneticPr fontId="28"/>
  </si>
  <si>
    <t>非常用の照明装置</t>
    <phoneticPr fontId="28"/>
  </si>
  <si>
    <t>非常用の照明装置の設置の状況</t>
    <phoneticPr fontId="28"/>
  </si>
  <si>
    <t>その他</t>
    <rPh sb="2" eb="3">
      <t>タ</t>
    </rPh>
    <phoneticPr fontId="28"/>
  </si>
  <si>
    <t>特殊な構造等</t>
    <phoneticPr fontId="28"/>
  </si>
  <si>
    <t>膜構造建築物の膜体、取付部材等</t>
    <rPh sb="0" eb="1">
      <t>マク</t>
    </rPh>
    <rPh sb="1" eb="3">
      <t>コウゾウ</t>
    </rPh>
    <rPh sb="3" eb="6">
      <t>ケンチクブツ</t>
    </rPh>
    <phoneticPr fontId="28"/>
  </si>
  <si>
    <t>膜体及び取付部材の劣化及び損傷の状況</t>
    <rPh sb="9" eb="11">
      <t>レッカ</t>
    </rPh>
    <rPh sb="11" eb="13">
      <t>オ</t>
    </rPh>
    <phoneticPr fontId="28"/>
  </si>
  <si>
    <t>膜張力及びケーブル張力の状況</t>
    <phoneticPr fontId="28"/>
  </si>
  <si>
    <t>免震構造建築物の免震層及び免震装置</t>
    <phoneticPr fontId="28"/>
  </si>
  <si>
    <t>免震装置の劣化及び損傷の状況（免震装置が可視状態にある場合に限る。）</t>
    <rPh sb="5" eb="7">
      <t>レッカ</t>
    </rPh>
    <rPh sb="7" eb="9">
      <t>オ</t>
    </rPh>
    <rPh sb="30" eb="31">
      <t>カギ</t>
    </rPh>
    <phoneticPr fontId="28"/>
  </si>
  <si>
    <t>上部構造の可動の状況</t>
    <phoneticPr fontId="28"/>
  </si>
  <si>
    <t>避雷設備</t>
    <rPh sb="0" eb="1">
      <t>サ</t>
    </rPh>
    <rPh sb="1" eb="2">
      <t>カミナリ</t>
    </rPh>
    <rPh sb="2" eb="4">
      <t>セツビ</t>
    </rPh>
    <phoneticPr fontId="28"/>
  </si>
  <si>
    <t>避雷針、避雷導線等の劣化及び損傷の状況</t>
    <rPh sb="0" eb="3">
      <t>ヒライシン</t>
    </rPh>
    <rPh sb="4" eb="5">
      <t>サ</t>
    </rPh>
    <rPh sb="5" eb="6">
      <t>カミナリ</t>
    </rPh>
    <rPh sb="6" eb="8">
      <t>ドウセン</t>
    </rPh>
    <rPh sb="12" eb="14">
      <t>オ</t>
    </rPh>
    <phoneticPr fontId="28"/>
  </si>
  <si>
    <t>煙突</t>
    <rPh sb="0" eb="2">
      <t>エントツ</t>
    </rPh>
    <phoneticPr fontId="28"/>
  </si>
  <si>
    <t>建築物に設ける煙突</t>
    <rPh sb="0" eb="3">
      <t>ケンチクブツ</t>
    </rPh>
    <rPh sb="4" eb="5">
      <t>モウ</t>
    </rPh>
    <rPh sb="7" eb="9">
      <t>エントツ</t>
    </rPh>
    <phoneticPr fontId="28"/>
  </si>
  <si>
    <t>煙突本体及び建築物との接合部の劣化及び損傷の状況</t>
    <rPh sb="2" eb="4">
      <t>ホンタイ</t>
    </rPh>
    <rPh sb="4" eb="5">
      <t>オヨ</t>
    </rPh>
    <rPh sb="7" eb="8">
      <t>チク</t>
    </rPh>
    <rPh sb="17" eb="19">
      <t>オ</t>
    </rPh>
    <phoneticPr fontId="28"/>
  </si>
  <si>
    <t>付帯金物の劣化及び損傷の状況</t>
    <rPh sb="0" eb="2">
      <t>フタイ</t>
    </rPh>
    <rPh sb="2" eb="4">
      <t>カナモノ</t>
    </rPh>
    <rPh sb="5" eb="7">
      <t>レッカ</t>
    </rPh>
    <rPh sb="7" eb="9">
      <t>オ</t>
    </rPh>
    <rPh sb="9" eb="11">
      <t>ソンショウ</t>
    </rPh>
    <rPh sb="12" eb="14">
      <t>ジョウキョウ</t>
    </rPh>
    <phoneticPr fontId="28"/>
  </si>
  <si>
    <t>令第138条第１項第１号に掲げる煙突</t>
    <rPh sb="0" eb="1">
      <t>レイ</t>
    </rPh>
    <rPh sb="1" eb="2">
      <t>ダイ</t>
    </rPh>
    <rPh sb="5" eb="6">
      <t>ジョウ</t>
    </rPh>
    <rPh sb="6" eb="7">
      <t>ダイ</t>
    </rPh>
    <rPh sb="8" eb="9">
      <t>コウ</t>
    </rPh>
    <rPh sb="9" eb="10">
      <t>ダイ</t>
    </rPh>
    <rPh sb="11" eb="12">
      <t>ゴウ</t>
    </rPh>
    <rPh sb="13" eb="14">
      <t>カカ</t>
    </rPh>
    <phoneticPr fontId="28"/>
  </si>
  <si>
    <t>煙突本体の劣化及び損傷の状況</t>
    <rPh sb="0" eb="2">
      <t>エントツ</t>
    </rPh>
    <rPh sb="2" eb="4">
      <t>ホンタイ</t>
    </rPh>
    <rPh sb="5" eb="7">
      <t>レッカ</t>
    </rPh>
    <rPh sb="7" eb="9">
      <t>オ</t>
    </rPh>
    <rPh sb="9" eb="11">
      <t>ソンショウ</t>
    </rPh>
    <rPh sb="12" eb="14">
      <t>ジョウキョウ</t>
    </rPh>
    <phoneticPr fontId="28"/>
  </si>
  <si>
    <t>上記以外の調査項目</t>
    <rPh sb="0" eb="2">
      <t>ジョウキ</t>
    </rPh>
    <rPh sb="2" eb="4">
      <t>イガイ</t>
    </rPh>
    <rPh sb="5" eb="7">
      <t>チョウサ</t>
    </rPh>
    <rPh sb="7" eb="9">
      <t>コウモク</t>
    </rPh>
    <phoneticPr fontId="28"/>
  </si>
  <si>
    <t>その他確認事項</t>
    <rPh sb="1" eb="2">
      <t>タ</t>
    </rPh>
    <rPh sb="2" eb="4">
      <t>カクニン</t>
    </rPh>
    <rPh sb="4" eb="6">
      <t>ジコウ</t>
    </rPh>
    <phoneticPr fontId="28"/>
  </si>
  <si>
    <t>法第12条第3項の規定による検査を要する防火設備の有無</t>
    <rPh sb="0" eb="1">
      <t>ダイ</t>
    </rPh>
    <rPh sb="3" eb="4">
      <t>ジョウ</t>
    </rPh>
    <rPh sb="4" eb="5">
      <t>ダイ</t>
    </rPh>
    <rPh sb="6" eb="7">
      <t>コウ</t>
    </rPh>
    <rPh sb="8" eb="10">
      <t>キテイ</t>
    </rPh>
    <rPh sb="13" eb="15">
      <t>ケンサ</t>
    </rPh>
    <rPh sb="16" eb="17">
      <t>ヨウ</t>
    </rPh>
    <rPh sb="19" eb="21">
      <t>ボウカ</t>
    </rPh>
    <rPh sb="21" eb="23">
      <t>セツビ</t>
    </rPh>
    <rPh sb="24" eb="26">
      <t>ウム</t>
    </rPh>
    <phoneticPr fontId="28"/>
  </si>
  <si>
    <t>特記事項</t>
    <rPh sb="0" eb="1">
      <t>トク</t>
    </rPh>
    <rPh sb="1" eb="3">
      <t>キジ</t>
    </rPh>
    <rPh sb="3" eb="4">
      <t>コウ</t>
    </rPh>
    <phoneticPr fontId="28"/>
  </si>
  <si>
    <t>調査項目</t>
    <rPh sb="0" eb="2">
      <t>チョウサ</t>
    </rPh>
    <rPh sb="2" eb="4">
      <t>コウモク</t>
    </rPh>
    <phoneticPr fontId="28"/>
  </si>
  <si>
    <t>指摘の具体的内容等</t>
    <rPh sb="0" eb="2">
      <t>シテキ</t>
    </rPh>
    <rPh sb="8" eb="9">
      <t>トウ</t>
    </rPh>
    <phoneticPr fontId="28"/>
  </si>
  <si>
    <t>改善策の具体的内容等</t>
    <rPh sb="9" eb="10">
      <t>トウ</t>
    </rPh>
    <phoneticPr fontId="28"/>
  </si>
  <si>
    <t>改善（予定）年月</t>
    <rPh sb="0" eb="2">
      <t>カイゼン</t>
    </rPh>
    <rPh sb="3" eb="5">
      <t>ヨテイ</t>
    </rPh>
    <rPh sb="6" eb="8">
      <t>ネンゲツ</t>
    </rPh>
    <phoneticPr fontId="28"/>
  </si>
  <si>
    <t>（注意）</t>
    <rPh sb="1" eb="3">
      <t>チュウイ</t>
    </rPh>
    <phoneticPr fontId="28"/>
  </si>
  <si>
    <t>①</t>
    <phoneticPr fontId="28"/>
  </si>
  <si>
    <t>②</t>
    <phoneticPr fontId="28"/>
  </si>
  <si>
    <t>③</t>
    <phoneticPr fontId="28"/>
  </si>
  <si>
    <t>④</t>
    <phoneticPr fontId="28"/>
  </si>
  <si>
    <t>⑤</t>
    <phoneticPr fontId="28"/>
  </si>
  <si>
    <t>⑥</t>
    <phoneticPr fontId="28"/>
  </si>
  <si>
    <t>⑦</t>
    <phoneticPr fontId="28"/>
  </si>
  <si>
    <t>　「検査結果」欄のうち「指摘なし」欄は、⑥に該当しない場合に○印を記入してください。</t>
    <phoneticPr fontId="28"/>
  </si>
  <si>
    <t>⑧</t>
    <phoneticPr fontId="28"/>
  </si>
  <si>
    <t>　「既存不適格」欄は、「要是正」欄に○印を記入した場合で、建築基準法第３条第２項の規定の適用を受けているものであることが確認されたときは、○印を記入してください。</t>
    <phoneticPr fontId="28"/>
  </si>
  <si>
    <t>⑨</t>
    <phoneticPr fontId="28"/>
  </si>
  <si>
    <t>⑩</t>
    <phoneticPr fontId="28"/>
  </si>
  <si>
    <t>⑪</t>
    <phoneticPr fontId="28"/>
  </si>
  <si>
    <t>⑫</t>
    <phoneticPr fontId="28"/>
  </si>
  <si>
    <t>⑬</t>
    <phoneticPr fontId="28"/>
  </si>
  <si>
    <t>⑭</t>
    <phoneticPr fontId="28"/>
  </si>
  <si>
    <t>既存不適格</t>
    <rPh sb="0" eb="5">
      <t>キゾンフテキカク</t>
    </rPh>
    <phoneticPr fontId="28"/>
  </si>
  <si>
    <t>要是正の指摘</t>
    <rPh sb="0" eb="3">
      <t>ヨウゼセイ</t>
    </rPh>
    <rPh sb="4" eb="6">
      <t>シテキ</t>
    </rPh>
    <phoneticPr fontId="1"/>
  </si>
  <si>
    <t>既存不適格の指摘</t>
    <rPh sb="0" eb="5">
      <t>キゾンフテキカク</t>
    </rPh>
    <rPh sb="6" eb="8">
      <t>シテキ</t>
    </rPh>
    <phoneticPr fontId="1"/>
  </si>
  <si>
    <t>案内送付先</t>
    <phoneticPr fontId="7"/>
  </si>
  <si>
    <t>所有者</t>
    <rPh sb="0" eb="3">
      <t>ショユウシャ</t>
    </rPh>
    <phoneticPr fontId="7"/>
  </si>
  <si>
    <t>管理者</t>
    <phoneticPr fontId="7"/>
  </si>
  <si>
    <t>調査者
（代表となる調査者）</t>
    <rPh sb="0" eb="3">
      <t>チョウサシャ</t>
    </rPh>
    <rPh sb="10" eb="12">
      <t>チョウサ</t>
    </rPh>
    <phoneticPr fontId="7"/>
  </si>
  <si>
    <t>調査者
（その他の調査者）</t>
    <rPh sb="0" eb="3">
      <t>チョウサシャ</t>
    </rPh>
    <rPh sb="7" eb="8">
      <t>タ</t>
    </rPh>
    <rPh sb="9" eb="12">
      <t>チョウサシャ</t>
    </rPh>
    <phoneticPr fontId="7"/>
  </si>
  <si>
    <t>報告対象建築物</t>
    <rPh sb="0" eb="2">
      <t>ホウコク</t>
    </rPh>
    <rPh sb="2" eb="4">
      <t>タイショウ</t>
    </rPh>
    <rPh sb="4" eb="7">
      <t>ケンチクブツ</t>
    </rPh>
    <phoneticPr fontId="7"/>
  </si>
  <si>
    <t>氏名</t>
    <rPh sb="0" eb="2">
      <t>シメイ</t>
    </rPh>
    <phoneticPr fontId="7"/>
  </si>
  <si>
    <t>敬称</t>
    <rPh sb="0" eb="2">
      <t>ケイショウ</t>
    </rPh>
    <phoneticPr fontId="7"/>
  </si>
  <si>
    <t>郵便番号</t>
    <rPh sb="0" eb="4">
      <t>ユウビンバンゴウ</t>
    </rPh>
    <phoneticPr fontId="7"/>
  </si>
  <si>
    <t>住所</t>
    <phoneticPr fontId="7"/>
  </si>
  <si>
    <t>対象外のみ入力</t>
    <rPh sb="0" eb="3">
      <t>タイショウガイ</t>
    </rPh>
    <rPh sb="5" eb="7">
      <t>ニュウリョク</t>
    </rPh>
    <phoneticPr fontId="7"/>
  </si>
  <si>
    <t>受付日</t>
    <rPh sb="0" eb="3">
      <t>ウケツケビ</t>
    </rPh>
    <phoneticPr fontId="7"/>
  </si>
  <si>
    <t>受付番号</t>
    <rPh sb="0" eb="2">
      <t>ウケツケ</t>
    </rPh>
    <rPh sb="2" eb="4">
      <t>バンゴウ</t>
    </rPh>
    <phoneticPr fontId="7"/>
  </si>
  <si>
    <t>報告日</t>
    <phoneticPr fontId="7"/>
  </si>
  <si>
    <t>氏名のフリガナ</t>
    <phoneticPr fontId="7"/>
  </si>
  <si>
    <t>電話番号</t>
    <rPh sb="0" eb="2">
      <t>ホンズ</t>
    </rPh>
    <phoneticPr fontId="7"/>
  </si>
  <si>
    <t>電話番号</t>
    <rPh sb="0" eb="2">
      <t>デンワ</t>
    </rPh>
    <rPh sb="2" eb="4">
      <t>バンゴウ</t>
    </rPh>
    <phoneticPr fontId="7"/>
  </si>
  <si>
    <t>資格等</t>
    <rPh sb="0" eb="2">
      <t>シカク</t>
    </rPh>
    <rPh sb="2" eb="3">
      <t>トウ</t>
    </rPh>
    <phoneticPr fontId="7"/>
  </si>
  <si>
    <t>氏名のフリガナ</t>
    <rPh sb="0" eb="2">
      <t>シメイ</t>
    </rPh>
    <phoneticPr fontId="7"/>
  </si>
  <si>
    <t>勤務先</t>
    <rPh sb="0" eb="3">
      <t>キンムサキ</t>
    </rPh>
    <phoneticPr fontId="7"/>
  </si>
  <si>
    <t>所在地</t>
    <rPh sb="0" eb="3">
      <t>ショザイチ</t>
    </rPh>
    <phoneticPr fontId="7"/>
  </si>
  <si>
    <t>所在地</t>
    <phoneticPr fontId="7"/>
  </si>
  <si>
    <t>所在地（報告書記載）</t>
    <rPh sb="0" eb="3">
      <t>ショザイチ</t>
    </rPh>
    <rPh sb="4" eb="7">
      <t>ホウコクショ</t>
    </rPh>
    <rPh sb="7" eb="9">
      <t>キサイ</t>
    </rPh>
    <phoneticPr fontId="7"/>
  </si>
  <si>
    <t>名称のフリガナ</t>
    <rPh sb="0" eb="2">
      <t>メイショウ</t>
    </rPh>
    <phoneticPr fontId="7"/>
  </si>
  <si>
    <t>名称</t>
    <rPh sb="0" eb="2">
      <t>メイショウ</t>
    </rPh>
    <phoneticPr fontId="7"/>
  </si>
  <si>
    <t>用途</t>
    <phoneticPr fontId="7"/>
  </si>
  <si>
    <t>千葉県照会用
　報告対象分類</t>
    <rPh sb="0" eb="3">
      <t>チバケン</t>
    </rPh>
    <rPh sb="3" eb="5">
      <t>ショウカイ</t>
    </rPh>
    <rPh sb="5" eb="6">
      <t>ヨウ</t>
    </rPh>
    <rPh sb="8" eb="10">
      <t>ホウコク</t>
    </rPh>
    <rPh sb="10" eb="12">
      <t>タイショウ</t>
    </rPh>
    <rPh sb="12" eb="14">
      <t>ブンルイ</t>
    </rPh>
    <phoneticPr fontId="7"/>
  </si>
  <si>
    <t>風営査察の有無</t>
    <rPh sb="0" eb="2">
      <t>フウエイ</t>
    </rPh>
    <rPh sb="2" eb="4">
      <t>ササツ</t>
    </rPh>
    <rPh sb="5" eb="7">
      <t>ウム</t>
    </rPh>
    <phoneticPr fontId="7"/>
  </si>
  <si>
    <t>指摘の概要</t>
    <rPh sb="0" eb="2">
      <t>シテキ</t>
    </rPh>
    <rPh sb="3" eb="5">
      <t>ガイヨウ</t>
    </rPh>
    <phoneticPr fontId="7"/>
  </si>
  <si>
    <t>敷地の位置</t>
    <rPh sb="0" eb="2">
      <t>シキチ</t>
    </rPh>
    <rPh sb="3" eb="5">
      <t>イチ</t>
    </rPh>
    <phoneticPr fontId="7"/>
  </si>
  <si>
    <t>建築物及び敷地の概要</t>
    <rPh sb="0" eb="3">
      <t>ケンチクブツ</t>
    </rPh>
    <rPh sb="3" eb="4">
      <t>オヨ</t>
    </rPh>
    <rPh sb="5" eb="7">
      <t>シキチ</t>
    </rPh>
    <rPh sb="8" eb="10">
      <t>ガイヨウ</t>
    </rPh>
    <phoneticPr fontId="7"/>
  </si>
  <si>
    <t>階別用途別床面積</t>
    <rPh sb="0" eb="1">
      <t>カイ</t>
    </rPh>
    <rPh sb="1" eb="2">
      <t>ベツ</t>
    </rPh>
    <rPh sb="2" eb="5">
      <t>ヨウトベツ</t>
    </rPh>
    <rPh sb="5" eb="8">
      <t>ユカメンセキ</t>
    </rPh>
    <phoneticPr fontId="7"/>
  </si>
  <si>
    <t>性能検証法等の適用</t>
    <rPh sb="0" eb="2">
      <t>セイノウ</t>
    </rPh>
    <rPh sb="2" eb="4">
      <t>ケンショウ</t>
    </rPh>
    <rPh sb="4" eb="6">
      <t>ホウトウ</t>
    </rPh>
    <rPh sb="7" eb="9">
      <t>テキヨウ</t>
    </rPh>
    <phoneticPr fontId="7"/>
  </si>
  <si>
    <t>増築等</t>
    <rPh sb="0" eb="2">
      <t>ゾウチク</t>
    </rPh>
    <rPh sb="2" eb="3">
      <t>トウ</t>
    </rPh>
    <phoneticPr fontId="7"/>
  </si>
  <si>
    <t>関連図書の整備状況</t>
    <phoneticPr fontId="7"/>
  </si>
  <si>
    <t>調査及び検査の状況</t>
    <phoneticPr fontId="7"/>
  </si>
  <si>
    <t>石綿調査状況</t>
    <rPh sb="0" eb="2">
      <t>セキメン</t>
    </rPh>
    <rPh sb="2" eb="4">
      <t>チョウサ</t>
    </rPh>
    <rPh sb="4" eb="6">
      <t>ジョウキョウ</t>
    </rPh>
    <phoneticPr fontId="7"/>
  </si>
  <si>
    <t>耐震調査状況</t>
    <rPh sb="0" eb="2">
      <t>タイシン</t>
    </rPh>
    <rPh sb="2" eb="4">
      <t>チョウサ</t>
    </rPh>
    <rPh sb="4" eb="6">
      <t>ジョウキョウ</t>
    </rPh>
    <phoneticPr fontId="7"/>
  </si>
  <si>
    <t>不具合等</t>
    <rPh sb="0" eb="3">
      <t>フグアイ</t>
    </rPh>
    <rPh sb="3" eb="4">
      <t>トウ</t>
    </rPh>
    <phoneticPr fontId="7"/>
  </si>
  <si>
    <t>外壁仕上（タイル等）</t>
    <rPh sb="0" eb="2">
      <t>ガイヘキ</t>
    </rPh>
    <rPh sb="2" eb="4">
      <t>シアゲ</t>
    </rPh>
    <phoneticPr fontId="7"/>
  </si>
  <si>
    <t>特定天井状況</t>
    <rPh sb="0" eb="2">
      <t>トクテイ</t>
    </rPh>
    <rPh sb="2" eb="4">
      <t>テンジョウ</t>
    </rPh>
    <rPh sb="4" eb="6">
      <t>ジョウキョウ</t>
    </rPh>
    <phoneticPr fontId="7"/>
  </si>
  <si>
    <t>１　敷地及び地盤</t>
    <rPh sb="2" eb="4">
      <t>シキチ</t>
    </rPh>
    <rPh sb="4" eb="5">
      <t>オヨ</t>
    </rPh>
    <rPh sb="6" eb="8">
      <t>ジバン</t>
    </rPh>
    <phoneticPr fontId="7"/>
  </si>
  <si>
    <t>２　建築物の外部</t>
    <rPh sb="2" eb="5">
      <t>ケンチクブツ</t>
    </rPh>
    <rPh sb="6" eb="8">
      <t>ガイブ</t>
    </rPh>
    <phoneticPr fontId="7"/>
  </si>
  <si>
    <t>３　屋上及び屋根</t>
    <rPh sb="2" eb="4">
      <t>オクジョウ</t>
    </rPh>
    <rPh sb="4" eb="5">
      <t>オヨ</t>
    </rPh>
    <rPh sb="6" eb="8">
      <t>ヤネ</t>
    </rPh>
    <phoneticPr fontId="7"/>
  </si>
  <si>
    <t>４　建築物の内部</t>
    <rPh sb="2" eb="5">
      <t>ケンチクブツ</t>
    </rPh>
    <rPh sb="6" eb="8">
      <t>ナイブ</t>
    </rPh>
    <phoneticPr fontId="7"/>
  </si>
  <si>
    <t>５　避難施設等</t>
    <rPh sb="2" eb="4">
      <t>ヒナン</t>
    </rPh>
    <rPh sb="4" eb="7">
      <t>シセツトウ</t>
    </rPh>
    <phoneticPr fontId="7"/>
  </si>
  <si>
    <t>６　その他</t>
    <rPh sb="4" eb="5">
      <t>タ</t>
    </rPh>
    <phoneticPr fontId="7"/>
  </si>
  <si>
    <t>７</t>
    <phoneticPr fontId="7"/>
  </si>
  <si>
    <t>備考</t>
    <rPh sb="0" eb="2">
      <t>ビコウ</t>
    </rPh>
    <phoneticPr fontId="7"/>
  </si>
  <si>
    <t>指摘の内容</t>
    <phoneticPr fontId="7"/>
  </si>
  <si>
    <t xml:space="preserve"> （既存不適格）</t>
    <rPh sb="2" eb="4">
      <t>キソン</t>
    </rPh>
    <rPh sb="4" eb="7">
      <t>フテキカク</t>
    </rPh>
    <phoneticPr fontId="7"/>
  </si>
  <si>
    <t>改善予定の有無</t>
    <rPh sb="0" eb="2">
      <t>カイゼン</t>
    </rPh>
    <rPh sb="2" eb="4">
      <t>ヨテイ</t>
    </rPh>
    <rPh sb="5" eb="7">
      <t>ウム</t>
    </rPh>
    <phoneticPr fontId="7"/>
  </si>
  <si>
    <t>その他の特記事項</t>
    <rPh sb="2" eb="3">
      <t>タ</t>
    </rPh>
    <rPh sb="4" eb="6">
      <t>トッキ</t>
    </rPh>
    <rPh sb="6" eb="8">
      <t>ジコウ</t>
    </rPh>
    <phoneticPr fontId="7"/>
  </si>
  <si>
    <t>防火地域</t>
    <rPh sb="0" eb="2">
      <t>ボウカ</t>
    </rPh>
    <rPh sb="2" eb="4">
      <t>チイキ</t>
    </rPh>
    <phoneticPr fontId="7"/>
  </si>
  <si>
    <t>用途地域</t>
    <rPh sb="0" eb="2">
      <t>ヨウト</t>
    </rPh>
    <rPh sb="2" eb="4">
      <t>チイキ</t>
    </rPh>
    <phoneticPr fontId="7"/>
  </si>
  <si>
    <t>構造</t>
  </si>
  <si>
    <t>階数（地上）</t>
    <rPh sb="0" eb="2">
      <t>カイスウ</t>
    </rPh>
    <rPh sb="3" eb="5">
      <t>チジョウ</t>
    </rPh>
    <phoneticPr fontId="7"/>
  </si>
  <si>
    <t>階数（地下）</t>
    <rPh sb="0" eb="2">
      <t>カイスウ</t>
    </rPh>
    <rPh sb="3" eb="5">
      <t>チカ</t>
    </rPh>
    <phoneticPr fontId="7"/>
  </si>
  <si>
    <t>敷地面積</t>
    <rPh sb="0" eb="2">
      <t>シキチ</t>
    </rPh>
    <rPh sb="2" eb="4">
      <t>メンセキ</t>
    </rPh>
    <phoneticPr fontId="7"/>
  </si>
  <si>
    <t>建築面積</t>
  </si>
  <si>
    <t>延べ面積</t>
    <phoneticPr fontId="7"/>
  </si>
  <si>
    <t>一覧</t>
    <rPh sb="0" eb="2">
      <t>イチラン</t>
    </rPh>
    <phoneticPr fontId="7"/>
  </si>
  <si>
    <t>イ．階別用途別</t>
    <rPh sb="2" eb="3">
      <t>カイ</t>
    </rPh>
    <rPh sb="3" eb="4">
      <t>ベツ</t>
    </rPh>
    <rPh sb="4" eb="6">
      <t>ヨウト</t>
    </rPh>
    <rPh sb="6" eb="7">
      <t>ベツ</t>
    </rPh>
    <phoneticPr fontId="7"/>
  </si>
  <si>
    <t>ロ．用途別</t>
    <phoneticPr fontId="7"/>
  </si>
  <si>
    <t>増築年月</t>
  </si>
  <si>
    <t>増築データ</t>
  </si>
  <si>
    <t>確認に要した図書</t>
    <rPh sb="0" eb="2">
      <t>カクニン</t>
    </rPh>
    <rPh sb="3" eb="4">
      <t>ヨウ</t>
    </rPh>
    <rPh sb="6" eb="8">
      <t>トショ</t>
    </rPh>
    <phoneticPr fontId="7"/>
  </si>
  <si>
    <t>確認済証</t>
    <rPh sb="0" eb="2">
      <t>カクニン</t>
    </rPh>
    <rPh sb="2" eb="3">
      <t>ズ</t>
    </rPh>
    <rPh sb="3" eb="4">
      <t>アカシ</t>
    </rPh>
    <phoneticPr fontId="7"/>
  </si>
  <si>
    <t>完了検査に要した図書</t>
    <rPh sb="0" eb="2">
      <t>カンリョウ</t>
    </rPh>
    <rPh sb="2" eb="4">
      <t>ケンサ</t>
    </rPh>
    <rPh sb="5" eb="6">
      <t>ヨウ</t>
    </rPh>
    <rPh sb="8" eb="10">
      <t>トショ</t>
    </rPh>
    <phoneticPr fontId="7"/>
  </si>
  <si>
    <t>検査済証</t>
    <rPh sb="0" eb="2">
      <t>ケンサ</t>
    </rPh>
    <rPh sb="2" eb="3">
      <t>ズ</t>
    </rPh>
    <rPh sb="3" eb="4">
      <t>アカシ</t>
    </rPh>
    <phoneticPr fontId="7"/>
  </si>
  <si>
    <t>維持保全計画の有無</t>
    <rPh sb="0" eb="2">
      <t>イジ</t>
    </rPh>
    <rPh sb="2" eb="4">
      <t>ホゼン</t>
    </rPh>
    <rPh sb="4" eb="6">
      <t>ケイカク</t>
    </rPh>
    <rPh sb="7" eb="9">
      <t>ウム</t>
    </rPh>
    <phoneticPr fontId="7"/>
  </si>
  <si>
    <t>前回の調査に関する準則又は計画</t>
    <rPh sb="0" eb="2">
      <t>ゼンカイ</t>
    </rPh>
    <rPh sb="3" eb="5">
      <t>チョウサ</t>
    </rPh>
    <rPh sb="6" eb="7">
      <t>カン</t>
    </rPh>
    <rPh sb="9" eb="11">
      <t>ジュンソク</t>
    </rPh>
    <rPh sb="11" eb="12">
      <t>マタ</t>
    </rPh>
    <rPh sb="13" eb="15">
      <t>ケイカク</t>
    </rPh>
    <phoneticPr fontId="7"/>
  </si>
  <si>
    <t>今回の調査</t>
    <rPh sb="0" eb="2">
      <t>コンカイ</t>
    </rPh>
    <rPh sb="3" eb="5">
      <t>チョウサ</t>
    </rPh>
    <phoneticPr fontId="7"/>
  </si>
  <si>
    <t>前回の調査</t>
    <rPh sb="0" eb="2">
      <t>ゼンカイ</t>
    </rPh>
    <rPh sb="3" eb="5">
      <t>チョウサ</t>
    </rPh>
    <phoneticPr fontId="7"/>
  </si>
  <si>
    <t>建築設備の検査</t>
    <rPh sb="0" eb="2">
      <t>ケンチク</t>
    </rPh>
    <rPh sb="2" eb="4">
      <t>セツビ</t>
    </rPh>
    <rPh sb="5" eb="7">
      <t>ケンサ</t>
    </rPh>
    <phoneticPr fontId="7"/>
  </si>
  <si>
    <t>昇降機等の検査</t>
    <rPh sb="0" eb="3">
      <t>ショウコウキ</t>
    </rPh>
    <rPh sb="3" eb="4">
      <t>トウ</t>
    </rPh>
    <rPh sb="5" eb="7">
      <t>ケンサ</t>
    </rPh>
    <phoneticPr fontId="7"/>
  </si>
  <si>
    <t>防火設備の検査</t>
    <rPh sb="0" eb="2">
      <t>ボウカ</t>
    </rPh>
    <rPh sb="2" eb="4">
      <t>セツビ</t>
    </rPh>
    <rPh sb="5" eb="7">
      <t>ケンサ</t>
    </rPh>
    <phoneticPr fontId="7"/>
  </si>
  <si>
    <t>不具合等の記録</t>
    <rPh sb="0" eb="4">
      <t>フグアイトウ</t>
    </rPh>
    <rPh sb="5" eb="7">
      <t>キロク</t>
    </rPh>
    <phoneticPr fontId="7"/>
  </si>
  <si>
    <t>不具合等の概要</t>
    <rPh sb="0" eb="4">
      <t>フグアイトウ</t>
    </rPh>
    <rPh sb="5" eb="7">
      <t>ガイヨウ</t>
    </rPh>
    <phoneticPr fontId="7"/>
  </si>
  <si>
    <t>改善の状況</t>
    <rPh sb="0" eb="2">
      <t>カイゼン</t>
    </rPh>
    <rPh sb="3" eb="5">
      <t>ジョウキョウ</t>
    </rPh>
    <phoneticPr fontId="7"/>
  </si>
  <si>
    <t>指摘の有無</t>
    <rPh sb="0" eb="2">
      <t>シテキ</t>
    </rPh>
    <rPh sb="3" eb="5">
      <t>ウム</t>
    </rPh>
    <phoneticPr fontId="7"/>
  </si>
  <si>
    <t>▪地盤</t>
    <rPh sb="1" eb="3">
      <t>ジバン</t>
    </rPh>
    <phoneticPr fontId="7"/>
  </si>
  <si>
    <t>▪敷地</t>
    <rPh sb="1" eb="3">
      <t>シキチ</t>
    </rPh>
    <phoneticPr fontId="7"/>
  </si>
  <si>
    <t>▪敷地内の通路</t>
    <rPh sb="1" eb="3">
      <t>シキチ</t>
    </rPh>
    <rPh sb="3" eb="4">
      <t>ナイ</t>
    </rPh>
    <rPh sb="5" eb="7">
      <t>ツウロ</t>
    </rPh>
    <phoneticPr fontId="7"/>
  </si>
  <si>
    <t>▪塀</t>
    <rPh sb="1" eb="2">
      <t>ヘイ</t>
    </rPh>
    <phoneticPr fontId="7"/>
  </si>
  <si>
    <t>▪擁壁</t>
    <rPh sb="1" eb="3">
      <t>ヨウヘキ</t>
    </rPh>
    <phoneticPr fontId="7"/>
  </si>
  <si>
    <t>改善予定の有無</t>
    <phoneticPr fontId="7"/>
  </si>
  <si>
    <t>既存不適格</t>
    <rPh sb="0" eb="2">
      <t>キソン</t>
    </rPh>
    <rPh sb="2" eb="5">
      <t>フテキカク</t>
    </rPh>
    <phoneticPr fontId="7"/>
  </si>
  <si>
    <t>▪基礎</t>
    <rPh sb="1" eb="3">
      <t>キソ</t>
    </rPh>
    <phoneticPr fontId="7"/>
  </si>
  <si>
    <t>▪土台(木造のみ)</t>
    <rPh sb="1" eb="3">
      <t>ドダイ</t>
    </rPh>
    <rPh sb="4" eb="6">
      <t>モクゾウ</t>
    </rPh>
    <phoneticPr fontId="7"/>
  </si>
  <si>
    <t>▪外壁</t>
    <rPh sb="1" eb="3">
      <t>ガイヘキ</t>
    </rPh>
    <phoneticPr fontId="7"/>
  </si>
  <si>
    <t>▪屋上面</t>
    <rPh sb="1" eb="3">
      <t>オクジョウ</t>
    </rPh>
    <rPh sb="3" eb="4">
      <t>メン</t>
    </rPh>
    <phoneticPr fontId="7"/>
  </si>
  <si>
    <t>▪屋上周り</t>
    <rPh sb="1" eb="3">
      <t>オクジョウ</t>
    </rPh>
    <rPh sb="3" eb="4">
      <t>マワ</t>
    </rPh>
    <phoneticPr fontId="7"/>
  </si>
  <si>
    <t>▪屋根</t>
    <rPh sb="1" eb="3">
      <t>ヤネ</t>
    </rPh>
    <phoneticPr fontId="7"/>
  </si>
  <si>
    <t>・機器及び工作物</t>
    <rPh sb="1" eb="3">
      <t>キキ</t>
    </rPh>
    <rPh sb="3" eb="4">
      <t>オヨ</t>
    </rPh>
    <rPh sb="5" eb="8">
      <t>コウサクブツ</t>
    </rPh>
    <phoneticPr fontId="7"/>
  </si>
  <si>
    <t>▪機器及び工作物</t>
    <rPh sb="1" eb="3">
      <t>キキ</t>
    </rPh>
    <rPh sb="3" eb="4">
      <t>オヨ</t>
    </rPh>
    <rPh sb="5" eb="8">
      <t>コウサクブツ</t>
    </rPh>
    <phoneticPr fontId="7"/>
  </si>
  <si>
    <t>▪防火区画</t>
    <rPh sb="1" eb="3">
      <t>ボウカ</t>
    </rPh>
    <rPh sb="3" eb="5">
      <t>クカク</t>
    </rPh>
    <phoneticPr fontId="7"/>
  </si>
  <si>
    <t>▪壁の室内に面する部分</t>
    <rPh sb="1" eb="2">
      <t>カベ</t>
    </rPh>
    <rPh sb="3" eb="5">
      <t>シツナイ</t>
    </rPh>
    <rPh sb="6" eb="7">
      <t>メン</t>
    </rPh>
    <rPh sb="9" eb="11">
      <t>ブブン</t>
    </rPh>
    <phoneticPr fontId="7"/>
  </si>
  <si>
    <t>▪床</t>
    <rPh sb="1" eb="2">
      <t>ユカ</t>
    </rPh>
    <phoneticPr fontId="7"/>
  </si>
  <si>
    <t>▪天井</t>
    <rPh sb="1" eb="3">
      <t>テンジョウ</t>
    </rPh>
    <phoneticPr fontId="7"/>
  </si>
  <si>
    <t>▪防火設備</t>
    <rPh sb="1" eb="3">
      <t>ボウカ</t>
    </rPh>
    <rPh sb="3" eb="5">
      <t>セツビ</t>
    </rPh>
    <phoneticPr fontId="7"/>
  </si>
  <si>
    <t>▪照明器具、懸垂物等</t>
    <rPh sb="1" eb="3">
      <t>ショウメイ</t>
    </rPh>
    <rPh sb="3" eb="5">
      <t>キグ</t>
    </rPh>
    <rPh sb="6" eb="8">
      <t>ケンスイ</t>
    </rPh>
    <rPh sb="8" eb="9">
      <t>モノ</t>
    </rPh>
    <rPh sb="9" eb="10">
      <t>トウ</t>
    </rPh>
    <phoneticPr fontId="7"/>
  </si>
  <si>
    <t>▪警報設備</t>
    <rPh sb="1" eb="3">
      <t>ケイホウ</t>
    </rPh>
    <rPh sb="3" eb="5">
      <t>セツビ</t>
    </rPh>
    <phoneticPr fontId="7"/>
  </si>
  <si>
    <t>▪居室の採光及び換気</t>
    <rPh sb="1" eb="3">
      <t>キョシツ</t>
    </rPh>
    <rPh sb="4" eb="6">
      <t>サイコウ</t>
    </rPh>
    <rPh sb="6" eb="7">
      <t>オヨ</t>
    </rPh>
    <rPh sb="8" eb="10">
      <t>カンキ</t>
    </rPh>
    <phoneticPr fontId="7"/>
  </si>
  <si>
    <t>▪石綿等を添加した建築材料</t>
    <rPh sb="1" eb="3">
      <t>セキメン</t>
    </rPh>
    <rPh sb="3" eb="4">
      <t>トウ</t>
    </rPh>
    <rPh sb="5" eb="7">
      <t>テンカ</t>
    </rPh>
    <rPh sb="9" eb="11">
      <t>ケンチク</t>
    </rPh>
    <rPh sb="11" eb="13">
      <t>ザイリョウ</t>
    </rPh>
    <phoneticPr fontId="7"/>
  </si>
  <si>
    <t>▪令120条2項に規定する通路</t>
    <rPh sb="1" eb="2">
      <t>レイ</t>
    </rPh>
    <rPh sb="5" eb="6">
      <t>ジョウ</t>
    </rPh>
    <rPh sb="7" eb="8">
      <t>コウ</t>
    </rPh>
    <rPh sb="9" eb="11">
      <t>キテイ</t>
    </rPh>
    <rPh sb="13" eb="15">
      <t>ツウロ</t>
    </rPh>
    <phoneticPr fontId="7"/>
  </si>
  <si>
    <t>▪廊下</t>
    <rPh sb="1" eb="3">
      <t>ロウカ</t>
    </rPh>
    <phoneticPr fontId="7"/>
  </si>
  <si>
    <t>▪出入口</t>
    <rPh sb="1" eb="3">
      <t>デイ</t>
    </rPh>
    <rPh sb="3" eb="4">
      <t>グチ</t>
    </rPh>
    <phoneticPr fontId="7"/>
  </si>
  <si>
    <t>▪屋上広場</t>
    <rPh sb="1" eb="3">
      <t>オクジョウ</t>
    </rPh>
    <rPh sb="3" eb="5">
      <t>ヒロバ</t>
    </rPh>
    <phoneticPr fontId="7"/>
  </si>
  <si>
    <t>▪避難上有効なバルコニー</t>
    <rPh sb="1" eb="3">
      <t>ヒナン</t>
    </rPh>
    <rPh sb="3" eb="4">
      <t>ジョウ</t>
    </rPh>
    <rPh sb="4" eb="6">
      <t>ユウコウ</t>
    </rPh>
    <phoneticPr fontId="7"/>
  </si>
  <si>
    <t>▪階段</t>
    <rPh sb="1" eb="3">
      <t>カイダン</t>
    </rPh>
    <phoneticPr fontId="7"/>
  </si>
  <si>
    <t>▪排煙設備等</t>
    <rPh sb="1" eb="3">
      <t>ハイエン</t>
    </rPh>
    <rPh sb="3" eb="5">
      <t>セツビ</t>
    </rPh>
    <rPh sb="5" eb="6">
      <t>トウ</t>
    </rPh>
    <phoneticPr fontId="7"/>
  </si>
  <si>
    <t>▪その他の設備等</t>
    <rPh sb="3" eb="4">
      <t>タ</t>
    </rPh>
    <rPh sb="5" eb="7">
      <t>セツビ</t>
    </rPh>
    <rPh sb="7" eb="8">
      <t>トウ</t>
    </rPh>
    <phoneticPr fontId="7"/>
  </si>
  <si>
    <t>▪特殊な構造物</t>
    <rPh sb="1" eb="3">
      <t>トクシュ</t>
    </rPh>
    <rPh sb="4" eb="7">
      <t>コウゾウブツ</t>
    </rPh>
    <phoneticPr fontId="7"/>
  </si>
  <si>
    <t>▪避雷設備</t>
    <rPh sb="1" eb="3">
      <t>ヒライ</t>
    </rPh>
    <rPh sb="3" eb="5">
      <t>セツビ</t>
    </rPh>
    <phoneticPr fontId="7"/>
  </si>
  <si>
    <t>▪煙突</t>
    <rPh sb="1" eb="3">
      <t>エントツ</t>
    </rPh>
    <phoneticPr fontId="7"/>
  </si>
  <si>
    <t>調査項目
左記以外の</t>
    <phoneticPr fontId="7"/>
  </si>
  <si>
    <t>改善通知</t>
    <rPh sb="0" eb="2">
      <t>カイゼン</t>
    </rPh>
    <rPh sb="2" eb="4">
      <t>ツウチ</t>
    </rPh>
    <phoneticPr fontId="7"/>
  </si>
  <si>
    <t>改善報告</t>
    <rPh sb="0" eb="2">
      <t>カイゼン</t>
    </rPh>
    <rPh sb="2" eb="4">
      <t>フソクホウコク</t>
    </rPh>
    <phoneticPr fontId="7"/>
  </si>
  <si>
    <t>概要・備考</t>
    <rPh sb="0" eb="2">
      <t>ガイヨウ</t>
    </rPh>
    <rPh sb="3" eb="5">
      <t>ビコウ</t>
    </rPh>
    <phoneticPr fontId="7"/>
  </si>
  <si>
    <t>Ｂ１階　用途</t>
    <rPh sb="2" eb="3">
      <t>カイ</t>
    </rPh>
    <phoneticPr fontId="7"/>
  </si>
  <si>
    <t>Ｂ１階　床面積</t>
    <rPh sb="2" eb="3">
      <t>カイ</t>
    </rPh>
    <rPh sb="4" eb="7">
      <t>ユカメンセキ</t>
    </rPh>
    <phoneticPr fontId="7"/>
  </si>
  <si>
    <t>１階　用途</t>
    <rPh sb="1" eb="2">
      <t>カイ</t>
    </rPh>
    <rPh sb="3" eb="5">
      <t>ヨウト</t>
    </rPh>
    <phoneticPr fontId="7"/>
  </si>
  <si>
    <t>１階　床面積</t>
    <rPh sb="1" eb="2">
      <t>カイ</t>
    </rPh>
    <rPh sb="3" eb="6">
      <t>ユカメンセキ</t>
    </rPh>
    <phoneticPr fontId="7"/>
  </si>
  <si>
    <t>２階用途</t>
    <rPh sb="1" eb="2">
      <t>カイ</t>
    </rPh>
    <rPh sb="2" eb="4">
      <t>ヨウト</t>
    </rPh>
    <phoneticPr fontId="7"/>
  </si>
  <si>
    <t>２階　床面積</t>
    <rPh sb="1" eb="2">
      <t>カイ</t>
    </rPh>
    <rPh sb="3" eb="6">
      <t>ユカメンセキ</t>
    </rPh>
    <phoneticPr fontId="7"/>
  </si>
  <si>
    <t>３階　用途</t>
    <rPh sb="1" eb="2">
      <t>カイ</t>
    </rPh>
    <rPh sb="3" eb="5">
      <t>ヨウト</t>
    </rPh>
    <phoneticPr fontId="7"/>
  </si>
  <si>
    <t>３階　床面積</t>
    <rPh sb="1" eb="2">
      <t>カイ</t>
    </rPh>
    <rPh sb="3" eb="6">
      <t>ユカメンセキ</t>
    </rPh>
    <phoneticPr fontId="7"/>
  </si>
  <si>
    <t>４階　用途</t>
    <rPh sb="1" eb="2">
      <t>カイ</t>
    </rPh>
    <rPh sb="3" eb="5">
      <t>ヨウト</t>
    </rPh>
    <phoneticPr fontId="7"/>
  </si>
  <si>
    <t>４階　床面積</t>
    <rPh sb="1" eb="2">
      <t>カイ</t>
    </rPh>
    <rPh sb="3" eb="6">
      <t>ユカメンセキ</t>
    </rPh>
    <phoneticPr fontId="7"/>
  </si>
  <si>
    <t>５階　用途</t>
    <rPh sb="1" eb="2">
      <t>カイ</t>
    </rPh>
    <rPh sb="3" eb="5">
      <t>ヨウト</t>
    </rPh>
    <phoneticPr fontId="7"/>
  </si>
  <si>
    <t>５階　床面積</t>
    <rPh sb="1" eb="2">
      <t>カイ</t>
    </rPh>
    <rPh sb="3" eb="6">
      <t>ユカメンセキ</t>
    </rPh>
    <phoneticPr fontId="7"/>
  </si>
  <si>
    <t>６階　用途</t>
    <rPh sb="1" eb="2">
      <t>カイ</t>
    </rPh>
    <rPh sb="3" eb="5">
      <t>ヨウト</t>
    </rPh>
    <phoneticPr fontId="7"/>
  </si>
  <si>
    <t>６階　床面積</t>
    <rPh sb="1" eb="2">
      <t>カイ</t>
    </rPh>
    <rPh sb="3" eb="6">
      <t>ユカメンセキ</t>
    </rPh>
    <phoneticPr fontId="7"/>
  </si>
  <si>
    <t>７階　用途</t>
    <rPh sb="1" eb="2">
      <t>カイ</t>
    </rPh>
    <rPh sb="3" eb="5">
      <t>ヨウト</t>
    </rPh>
    <phoneticPr fontId="7"/>
  </si>
  <si>
    <t>７階　床面積</t>
    <rPh sb="1" eb="2">
      <t>カイ</t>
    </rPh>
    <rPh sb="3" eb="6">
      <t>ユカメンセキ</t>
    </rPh>
    <phoneticPr fontId="7"/>
  </si>
  <si>
    <t>８階　用途</t>
    <rPh sb="1" eb="2">
      <t>カイ</t>
    </rPh>
    <rPh sb="3" eb="5">
      <t>ヨウト</t>
    </rPh>
    <phoneticPr fontId="7"/>
  </si>
  <si>
    <t>８階　床面積</t>
    <rPh sb="1" eb="2">
      <t>カイ</t>
    </rPh>
    <rPh sb="3" eb="6">
      <t>ユカメンセキ</t>
    </rPh>
    <phoneticPr fontId="7"/>
  </si>
  <si>
    <t>９階　用途</t>
    <rPh sb="1" eb="2">
      <t>カイ</t>
    </rPh>
    <rPh sb="3" eb="5">
      <t>ヨウト</t>
    </rPh>
    <phoneticPr fontId="7"/>
  </si>
  <si>
    <t>９階床面積</t>
    <rPh sb="1" eb="2">
      <t>カイ</t>
    </rPh>
    <rPh sb="2" eb="5">
      <t>ユカメンセキ</t>
    </rPh>
    <phoneticPr fontId="7"/>
  </si>
  <si>
    <t>R階　用途</t>
    <rPh sb="1" eb="2">
      <t>カイ</t>
    </rPh>
    <rPh sb="3" eb="5">
      <t>ヨウト</t>
    </rPh>
    <phoneticPr fontId="7"/>
  </si>
  <si>
    <t>R階床面積</t>
    <rPh sb="1" eb="2">
      <t>カイ</t>
    </rPh>
    <rPh sb="2" eb="5">
      <t>ユカメンセキ</t>
    </rPh>
    <phoneticPr fontId="7"/>
  </si>
  <si>
    <t>　階用途</t>
    <rPh sb="1" eb="2">
      <t>カイ</t>
    </rPh>
    <rPh sb="2" eb="4">
      <t>ヨウト</t>
    </rPh>
    <phoneticPr fontId="7"/>
  </si>
  <si>
    <t>　階床面積</t>
    <rPh sb="1" eb="2">
      <t>カイ</t>
    </rPh>
    <rPh sb="2" eb="5">
      <t>ユカメンセキ</t>
    </rPh>
    <phoneticPr fontId="7"/>
  </si>
  <si>
    <t>用途別　用途</t>
    <rPh sb="0" eb="2">
      <t>ヨウト</t>
    </rPh>
    <rPh sb="2" eb="3">
      <t>ベツ</t>
    </rPh>
    <rPh sb="4" eb="6">
      <t>ヨウト</t>
    </rPh>
    <phoneticPr fontId="7"/>
  </si>
  <si>
    <t>用途別　床面積</t>
    <rPh sb="0" eb="2">
      <t>ヨウト</t>
    </rPh>
    <rPh sb="2" eb="3">
      <t>ベツ</t>
    </rPh>
    <rPh sb="4" eb="7">
      <t>ユカメンセキ</t>
    </rPh>
    <phoneticPr fontId="7"/>
  </si>
  <si>
    <t>交付年月日</t>
    <rPh sb="0" eb="2">
      <t>コウフ</t>
    </rPh>
    <rPh sb="2" eb="5">
      <t>ネンガッピ</t>
    </rPh>
    <phoneticPr fontId="7"/>
  </si>
  <si>
    <t>交付者</t>
    <phoneticPr fontId="7"/>
  </si>
  <si>
    <t>区画避難安全検証法</t>
    <rPh sb="0" eb="2">
      <t>クカク</t>
    </rPh>
    <rPh sb="2" eb="4">
      <t>ヒナン</t>
    </rPh>
    <rPh sb="4" eb="6">
      <t>アンゼン</t>
    </rPh>
    <rPh sb="6" eb="9">
      <t>ケンショウホウ</t>
    </rPh>
    <phoneticPr fontId="7"/>
  </si>
  <si>
    <t>階避難安全検証法</t>
    <phoneticPr fontId="7"/>
  </si>
  <si>
    <t>階</t>
    <phoneticPr fontId="7"/>
  </si>
  <si>
    <t>その他</t>
    <phoneticPr fontId="7"/>
  </si>
  <si>
    <t>概要（</t>
  </si>
  <si>
    <t>確認等年月日</t>
    <rPh sb="0" eb="2">
      <t>カクニン</t>
    </rPh>
    <rPh sb="2" eb="3">
      <t>トウ</t>
    </rPh>
    <rPh sb="3" eb="6">
      <t>ネンガッピ</t>
    </rPh>
    <phoneticPr fontId="1"/>
  </si>
  <si>
    <t>（図書）</t>
    <rPh sb="1" eb="3">
      <t>トショ</t>
    </rPh>
    <phoneticPr fontId="1"/>
  </si>
  <si>
    <t>（各階平面図）</t>
    <rPh sb="1" eb="3">
      <t>カクカイ</t>
    </rPh>
    <rPh sb="3" eb="6">
      <t>ヘイメンズ</t>
    </rPh>
    <phoneticPr fontId="1"/>
  </si>
  <si>
    <t>指定確認検査機関</t>
    <phoneticPr fontId="7"/>
  </si>
  <si>
    <t>実施</t>
  </si>
  <si>
    <t>報告）</t>
    <rPh sb="0" eb="2">
      <t>ホウコク</t>
    </rPh>
    <phoneticPr fontId="7"/>
  </si>
  <si>
    <t>対象外</t>
    <rPh sb="0" eb="3">
      <t>タイショウガイ</t>
    </rPh>
    <phoneticPr fontId="1"/>
  </si>
  <si>
    <t>既存不適格</t>
    <phoneticPr fontId="7"/>
  </si>
  <si>
    <t>改善予定</t>
    <phoneticPr fontId="7"/>
  </si>
  <si>
    <t>建築士</t>
  </si>
  <si>
    <t>登録</t>
  </si>
  <si>
    <t>建築士事務所</t>
  </si>
  <si>
    <t>知事登録第</t>
  </si>
  <si>
    <t>受付日</t>
    <rPh sb="0" eb="3">
      <t>ウケツケビ</t>
    </rPh>
    <phoneticPr fontId="1"/>
  </si>
  <si>
    <t>年　　　</t>
    <rPh sb="0" eb="1">
      <t>ネン</t>
    </rPh>
    <phoneticPr fontId="1"/>
  </si>
  <si>
    <t>受付番号</t>
    <rPh sb="0" eb="2">
      <t>ウケツケ</t>
    </rPh>
    <rPh sb="2" eb="4">
      <t>バンゴウ</t>
    </rPh>
    <phoneticPr fontId="1"/>
  </si>
  <si>
    <t>-</t>
    <phoneticPr fontId="1"/>
  </si>
  <si>
    <t>要是正の指摘</t>
    <rPh sb="0" eb="1">
      <t>ヨウ</t>
    </rPh>
    <rPh sb="1" eb="3">
      <t>ゼセイ</t>
    </rPh>
    <rPh sb="4" eb="6">
      <t>シテキ</t>
    </rPh>
    <phoneticPr fontId="1"/>
  </si>
  <si>
    <t>第二面（別紙）に記入してください。</t>
    <phoneticPr fontId="1"/>
  </si>
  <si>
    <t>【ロ．用途別】</t>
    <phoneticPr fontId="1"/>
  </si>
  <si>
    <t>【イ．階別用途別】</t>
    <phoneticPr fontId="1"/>
  </si>
  <si>
    <t>指摘の内容（要是正）</t>
    <rPh sb="0" eb="2">
      <t>シテキ</t>
    </rPh>
    <rPh sb="3" eb="5">
      <t>ナイヨウ</t>
    </rPh>
    <rPh sb="6" eb="7">
      <t>ヨウ</t>
    </rPh>
    <rPh sb="7" eb="9">
      <t>ゼセイ</t>
    </rPh>
    <phoneticPr fontId="1"/>
  </si>
  <si>
    <t>指摘の内容（既存不適格）</t>
    <rPh sb="6" eb="8">
      <t>キゾン</t>
    </rPh>
    <rPh sb="8" eb="11">
      <t>フテキカク</t>
    </rPh>
    <phoneticPr fontId="1"/>
  </si>
  <si>
    <t>電子申請</t>
    <rPh sb="0" eb="2">
      <t>デンシ</t>
    </rPh>
    <rPh sb="2" eb="4">
      <t>シンセイ</t>
    </rPh>
    <phoneticPr fontId="1"/>
  </si>
  <si>
    <t>【6.関連図書の整備状況】</t>
    <phoneticPr fontId="1"/>
  </si>
  <si>
    <t>第三十六号の三様式（第五条、第六条の三、第十一条の三関係）（Ａ４）</t>
    <rPh sb="6" eb="7">
      <t>サン</t>
    </rPh>
    <rPh sb="14" eb="15">
      <t>ダイ</t>
    </rPh>
    <rPh sb="15" eb="16">
      <t>６</t>
    </rPh>
    <rPh sb="16" eb="17">
      <t>ジョウ</t>
    </rPh>
    <rPh sb="18" eb="19">
      <t>３</t>
    </rPh>
    <rPh sb="20" eb="21">
      <t>ダイ</t>
    </rPh>
    <rPh sb="21" eb="23">
      <t>１１</t>
    </rPh>
    <rPh sb="23" eb="24">
      <t>ジョウ</t>
    </rPh>
    <rPh sb="25" eb="26">
      <t>サン</t>
    </rPh>
    <phoneticPr fontId="7"/>
  </si>
  <si>
    <t>定期調査報告概要書</t>
    <rPh sb="6" eb="7">
      <t>ガイ</t>
    </rPh>
    <rPh sb="7" eb="8">
      <t>ヨウ</t>
    </rPh>
    <phoneticPr fontId="7"/>
  </si>
  <si>
    <t>調査等の概要</t>
    <rPh sb="0" eb="2">
      <t>チョウサ</t>
    </rPh>
    <rPh sb="2" eb="3">
      <t>ナド</t>
    </rPh>
    <rPh sb="4" eb="5">
      <t>ガイ</t>
    </rPh>
    <rPh sb="5" eb="6">
      <t>ヨウ</t>
    </rPh>
    <phoneticPr fontId="7"/>
  </si>
  <si>
    <t>既存不適格）</t>
    <phoneticPr fontId="7"/>
  </si>
  <si>
    <t>有（　　　</t>
    <phoneticPr fontId="7"/>
  </si>
  <si>
    <t>　【6.調査及び検査の状況】</t>
    <phoneticPr fontId="7"/>
  </si>
  <si>
    <t>（　　　</t>
    <phoneticPr fontId="7"/>
  </si>
  <si>
    <t>【7.建築物等に係る不具合等の状況】</t>
    <phoneticPr fontId="7"/>
  </si>
  <si>
    <t>【ハ．不具合等の概要】</t>
    <rPh sb="8" eb="10">
      <t>ガイヨウ</t>
    </rPh>
    <phoneticPr fontId="7"/>
  </si>
  <si>
    <t>【ニ．改善の状況】</t>
    <phoneticPr fontId="7"/>
  </si>
  <si>
    <t>予定なし</t>
    <rPh sb="0" eb="2">
      <t>ヨテイ</t>
    </rPh>
    <phoneticPr fontId="7"/>
  </si>
  <si>
    <t>【イ．防火地域等】</t>
    <rPh sb="7" eb="8">
      <t>トウ</t>
    </rPh>
    <phoneticPr fontId="7"/>
  </si>
  <si>
    <t>区画避難安全検証法（　　　</t>
    <rPh sb="0" eb="2">
      <t>クカク</t>
    </rPh>
    <rPh sb="2" eb="4">
      <t>ヒナン</t>
    </rPh>
    <rPh sb="4" eb="6">
      <t>アンゼン</t>
    </rPh>
    <rPh sb="6" eb="9">
      <t>ケンショウホウ</t>
    </rPh>
    <phoneticPr fontId="7"/>
  </si>
  <si>
    <t>階避難安全検証法（</t>
    <phoneticPr fontId="7"/>
  </si>
  <si>
    <t>階）</t>
    <rPh sb="0" eb="1">
      <t>カイ</t>
    </rPh>
    <phoneticPr fontId="7"/>
  </si>
  <si>
    <t>【6.関連図書の整備状況】</t>
    <phoneticPr fontId="7"/>
  </si>
  <si>
    <t>指定確認検査機関（</t>
    <rPh sb="0" eb="2">
      <t>シテイ</t>
    </rPh>
    <rPh sb="2" eb="4">
      <t>カクニン</t>
    </rPh>
    <rPh sb="4" eb="6">
      <t>ケンサ</t>
    </rPh>
    <rPh sb="6" eb="8">
      <t>キカン</t>
    </rPh>
    <phoneticPr fontId="7"/>
  </si>
  <si>
    <t>有</t>
    <rPh sb="0" eb="1">
      <t>ア</t>
    </rPh>
    <phoneticPr fontId="7"/>
  </si>
  <si>
    <t>対象外</t>
    <rPh sb="0" eb="2">
      <t>タイショウ</t>
    </rPh>
    <rPh sb="2" eb="3">
      <t>ガイ</t>
    </rPh>
    <phoneticPr fontId="7"/>
  </si>
  <si>
    <t>（注意）</t>
  </si>
  <si>
    <t>　この様式には、第三十六号の二様式に記入した内容と同一の内容を記入してください。なお、第一面の５欄の「ロ」及び「ニ」は同様式第三面の２欄から４欄において指摘があつた項目について、第一面の７欄の「ハ」は同様式第四面に記入されたものについて、すべて記入してください。</t>
    <rPh sb="59" eb="60">
      <t>ドウ</t>
    </rPh>
    <rPh sb="60" eb="62">
      <t>ヨウシキ</t>
    </rPh>
    <phoneticPr fontId="7"/>
  </si>
  <si>
    <t>令和</t>
  </si>
  <si>
    <t>実施</t>
    <rPh sb="0" eb="2">
      <t>ジッシ</t>
    </rPh>
    <phoneticPr fontId="7"/>
  </si>
  <si>
    <t>確認等年月日</t>
    <phoneticPr fontId="1"/>
  </si>
  <si>
    <t>概要（</t>
    <phoneticPr fontId="7"/>
  </si>
  <si>
    <t>（建築物の内部）</t>
    <rPh sb="5" eb="7">
      <t>ナイブ</t>
    </rPh>
    <phoneticPr fontId="7"/>
  </si>
  <si>
    <t>(1)</t>
    <phoneticPr fontId="7"/>
  </si>
  <si>
    <t>居室の換気</t>
    <phoneticPr fontId="7"/>
  </si>
  <si>
    <t>(2)</t>
    <phoneticPr fontId="7"/>
  </si>
  <si>
    <t>（避難施設等）</t>
    <rPh sb="1" eb="3">
      <t>ヒナン</t>
    </rPh>
    <rPh sb="3" eb="5">
      <t>シセツ</t>
    </rPh>
    <rPh sb="5" eb="6">
      <t>ナド</t>
    </rPh>
    <phoneticPr fontId="7"/>
  </si>
  <si>
    <t>(3)</t>
    <phoneticPr fontId="7"/>
  </si>
  <si>
    <t>防煙壁（機械排煙によるものを除く）</t>
    <rPh sb="0" eb="1">
      <t>ボウ</t>
    </rPh>
    <rPh sb="1" eb="2">
      <t>エン</t>
    </rPh>
    <rPh sb="2" eb="3">
      <t>ヘキ</t>
    </rPh>
    <rPh sb="4" eb="8">
      <t>キカイハイエン</t>
    </rPh>
    <rPh sb="14" eb="15">
      <t>ノゾ</t>
    </rPh>
    <phoneticPr fontId="7"/>
  </si>
  <si>
    <t>可動式防煙壁の作動の状況</t>
    <phoneticPr fontId="7"/>
  </si>
  <si>
    <t>(4)</t>
    <phoneticPr fontId="7"/>
  </si>
  <si>
    <t>非常用の照明装置（照明器具内に予備電源を内蔵したものに限る。）</t>
    <phoneticPr fontId="7"/>
  </si>
  <si>
    <t>非常用の照明装置の作動の状況</t>
    <phoneticPr fontId="7"/>
  </si>
  <si>
    <t>(5)</t>
    <phoneticPr fontId="7"/>
  </si>
  <si>
    <t>照明の妨げとなる物品の放置の状況</t>
    <phoneticPr fontId="7"/>
  </si>
  <si>
    <t>区画に対応した防火設備又は戸の設置の状況</t>
    <rPh sb="0" eb="2">
      <t>クカク</t>
    </rPh>
    <rPh sb="3" eb="5">
      <t>タイオウ</t>
    </rPh>
    <rPh sb="7" eb="9">
      <t>ボウカ</t>
    </rPh>
    <rPh sb="9" eb="11">
      <t>セツビ</t>
    </rPh>
    <rPh sb="11" eb="12">
      <t>マタ</t>
    </rPh>
    <rPh sb="13" eb="14">
      <t>ト</t>
    </rPh>
    <rPh sb="15" eb="17">
      <t>セッチ</t>
    </rPh>
    <rPh sb="18" eb="19">
      <t>ジョウ</t>
    </rPh>
    <rPh sb="19" eb="20">
      <t>キョウ</t>
    </rPh>
    <phoneticPr fontId="7"/>
  </si>
  <si>
    <t>居室から地上へ通じる主たる廊下、階段その他の通路に設置された防火設備又は戸におけるくぐり戸の設置の状況</t>
    <rPh sb="0" eb="2">
      <t>キョシツ</t>
    </rPh>
    <rPh sb="4" eb="6">
      <t>チジョウ</t>
    </rPh>
    <rPh sb="7" eb="8">
      <t>ツウ</t>
    </rPh>
    <rPh sb="10" eb="11">
      <t>シュ</t>
    </rPh>
    <rPh sb="13" eb="15">
      <t>ロウカ</t>
    </rPh>
    <rPh sb="16" eb="18">
      <t>カイダン</t>
    </rPh>
    <rPh sb="20" eb="21">
      <t>タ</t>
    </rPh>
    <rPh sb="22" eb="24">
      <t>ツウロ</t>
    </rPh>
    <rPh sb="25" eb="27">
      <t>セッチ</t>
    </rPh>
    <rPh sb="30" eb="32">
      <t>ボウカ</t>
    </rPh>
    <rPh sb="32" eb="34">
      <t>セツビ</t>
    </rPh>
    <rPh sb="34" eb="35">
      <t>マタ</t>
    </rPh>
    <rPh sb="36" eb="37">
      <t>ト</t>
    </rPh>
    <rPh sb="44" eb="45">
      <t>ト</t>
    </rPh>
    <rPh sb="46" eb="48">
      <t>セッチ</t>
    </rPh>
    <phoneticPr fontId="7"/>
  </si>
  <si>
    <t>防火扉又は戸の開放方向</t>
    <rPh sb="2" eb="3">
      <t>トビラ</t>
    </rPh>
    <rPh sb="3" eb="4">
      <t>マタ</t>
    </rPh>
    <rPh sb="5" eb="6">
      <t>ト</t>
    </rPh>
    <rPh sb="7" eb="9">
      <t>カイホウ</t>
    </rPh>
    <rPh sb="9" eb="11">
      <t>ホウコウ</t>
    </rPh>
    <phoneticPr fontId="7"/>
  </si>
  <si>
    <t>(26)</t>
  </si>
  <si>
    <t>防火設備（防火扉、防火シャッターその他これらに類するものに限る。）又は戸</t>
    <rPh sb="33" eb="34">
      <t>マタ</t>
    </rPh>
    <rPh sb="35" eb="36">
      <t>ト</t>
    </rPh>
    <phoneticPr fontId="28"/>
  </si>
  <si>
    <t>(27)</t>
  </si>
  <si>
    <t>(28)</t>
  </si>
  <si>
    <t>常閉防火設備等の本体及び枠の劣化及び損傷の状況</t>
    <rPh sb="0" eb="2">
      <t>ジョウヘイ</t>
    </rPh>
    <rPh sb="2" eb="4">
      <t>ボウカ</t>
    </rPh>
    <rPh sb="4" eb="6">
      <t>セツビ</t>
    </rPh>
    <rPh sb="6" eb="7">
      <t>トウ</t>
    </rPh>
    <rPh sb="8" eb="10">
      <t>ホンタイ</t>
    </rPh>
    <rPh sb="10" eb="11">
      <t>オヨ</t>
    </rPh>
    <rPh sb="12" eb="13">
      <t>ワク</t>
    </rPh>
    <rPh sb="14" eb="16">
      <t>レッカ</t>
    </rPh>
    <rPh sb="16" eb="17">
      <t>オヨ</t>
    </rPh>
    <rPh sb="18" eb="20">
      <t>ソンショウ</t>
    </rPh>
    <rPh sb="21" eb="23">
      <t>ジョウキョウ</t>
    </rPh>
    <phoneticPr fontId="7"/>
  </si>
  <si>
    <t>各階の主要な常閉防火設備等の閉鎖又は作動の状況</t>
    <rPh sb="0" eb="2">
      <t>カクカイ</t>
    </rPh>
    <rPh sb="3" eb="5">
      <t>シュヨウ</t>
    </rPh>
    <rPh sb="6" eb="8">
      <t>ジョウヘイ</t>
    </rPh>
    <rPh sb="8" eb="10">
      <t>ボウカ</t>
    </rPh>
    <rPh sb="10" eb="12">
      <t>セツビ</t>
    </rPh>
    <rPh sb="12" eb="13">
      <t>トウ</t>
    </rPh>
    <rPh sb="14" eb="16">
      <t>ヘイサ</t>
    </rPh>
    <rPh sb="16" eb="17">
      <t>マタ</t>
    </rPh>
    <rPh sb="18" eb="20">
      <t>サドウ</t>
    </rPh>
    <rPh sb="21" eb="23">
      <t>ジョウキョウ</t>
    </rPh>
    <phoneticPr fontId="7"/>
  </si>
  <si>
    <t>常閉防火設備等の閉鎖又は作動の障害となる物品の放置並びに照明器具及び懸垂物等の状況</t>
  </si>
  <si>
    <t>常時閉鎖した状態にある戸の固定の状況</t>
  </si>
  <si>
    <t>照明器具、懸垂物等</t>
    <rPh sb="0" eb="2">
      <t>ショウメイ</t>
    </rPh>
    <rPh sb="2" eb="4">
      <t>キグ</t>
    </rPh>
    <rPh sb="5" eb="7">
      <t>ケンスイ</t>
    </rPh>
    <rPh sb="7" eb="9">
      <t>ブツナド</t>
    </rPh>
    <phoneticPr fontId="28"/>
  </si>
  <si>
    <t>照明器具、懸垂物等の落下防止対策の状況　</t>
    <phoneticPr fontId="28"/>
  </si>
  <si>
    <t>(34)</t>
  </si>
  <si>
    <t>警報設備</t>
    <phoneticPr fontId="28"/>
  </si>
  <si>
    <t>警報設備の設置の状況</t>
    <phoneticPr fontId="7"/>
  </si>
  <si>
    <t>警報設備の劣化及び損傷の状況</t>
    <phoneticPr fontId="7"/>
  </si>
  <si>
    <t>(36)</t>
    <phoneticPr fontId="7"/>
  </si>
  <si>
    <t>スプリンクラー設備</t>
    <phoneticPr fontId="7"/>
  </si>
  <si>
    <t>令和６年国土交通省告示第284号第１第１号又は第２号ニに規定するスプリンクラー設備</t>
    <phoneticPr fontId="7"/>
  </si>
  <si>
    <t>スプリンクラー設備の設置の状況</t>
    <phoneticPr fontId="7"/>
  </si>
  <si>
    <t>(37)</t>
    <phoneticPr fontId="7"/>
  </si>
  <si>
    <t>スプリンクラー設備の劣化及び損傷の状況</t>
    <phoneticPr fontId="7"/>
  </si>
  <si>
    <t>居室の採光及び換気</t>
    <phoneticPr fontId="28"/>
  </si>
  <si>
    <t>吹付け石綿及び吹付けロックウールでその含有する石綿の重量が当該建築材料の重量の0.1パーセントを超えるもの（以下「吹付け石綿等」という。）の使用の状況</t>
    <rPh sb="36" eb="38">
      <t>ジュウリョウ</t>
    </rPh>
    <rPh sb="57" eb="59">
      <t>フキツ</t>
    </rPh>
    <phoneticPr fontId="7"/>
  </si>
  <si>
    <t>(45)</t>
  </si>
  <si>
    <t>囲い込み又は封じ込めによる飛散防止措置の劣化及び損傷の状況　</t>
  </si>
  <si>
    <t>付室等の排煙設備の設置の状況</t>
    <rPh sb="0" eb="1">
      <t>フ</t>
    </rPh>
    <rPh sb="1" eb="2">
      <t>シツ</t>
    </rPh>
    <rPh sb="2" eb="3">
      <t>トウ</t>
    </rPh>
    <rPh sb="4" eb="6">
      <t>ハイエン</t>
    </rPh>
    <rPh sb="6" eb="8">
      <t>セツビ</t>
    </rPh>
    <rPh sb="9" eb="11">
      <t>セッチ</t>
    </rPh>
    <rPh sb="12" eb="14">
      <t>ジョウキョウ</t>
    </rPh>
    <phoneticPr fontId="7"/>
  </si>
  <si>
    <t>付室等の外気に向かって開くことができる窓の状況</t>
    <rPh sb="0" eb="1">
      <t>フ</t>
    </rPh>
    <rPh sb="1" eb="2">
      <t>シツ</t>
    </rPh>
    <rPh sb="2" eb="3">
      <t>トウ</t>
    </rPh>
    <rPh sb="4" eb="6">
      <t>ガイキ</t>
    </rPh>
    <rPh sb="7" eb="8">
      <t>ム</t>
    </rPh>
    <rPh sb="11" eb="12">
      <t>ヒラ</t>
    </rPh>
    <rPh sb="19" eb="20">
      <t>マド</t>
    </rPh>
    <rPh sb="21" eb="23">
      <t>ジョウキョウ</t>
    </rPh>
    <phoneticPr fontId="7"/>
  </si>
  <si>
    <t>防煙壁の劣化及び損傷の状況</t>
  </si>
  <si>
    <t>非常用の進入口等の設置の状況</t>
  </si>
  <si>
    <t>非常用の進入口等の維持保全の状況</t>
  </si>
  <si>
    <t>7(1)</t>
    <phoneticPr fontId="1"/>
  </si>
  <si>
    <t>7(2)</t>
  </si>
  <si>
    <t>7(3)</t>
  </si>
  <si>
    <t>7(4)</t>
  </si>
  <si>
    <t>7(5)</t>
  </si>
  <si>
    <t>照明器具、懸垂物等の落下防止対策の状況　</t>
  </si>
  <si>
    <t>警報設備の設置の状況</t>
  </si>
  <si>
    <t>警報設備の劣化及び損傷の状況</t>
  </si>
  <si>
    <t>スプリンクラー設備の設置の状況</t>
  </si>
  <si>
    <t>スプリンクラー設備の劣化及び損傷の状況</t>
  </si>
  <si>
    <t>採光のための開口部の面積の確保の状況</t>
  </si>
  <si>
    <t>採光の妨げとなる物品の放置の状況</t>
  </si>
  <si>
    <t>換気のための開口部の面積の確保の状況</t>
  </si>
  <si>
    <t>換気設備の設置の状況</t>
  </si>
  <si>
    <t xml:space="preserve">幅員の確保の状況
</t>
    <rPh sb="0" eb="1">
      <t>ハバ</t>
    </rPh>
    <rPh sb="1" eb="2">
      <t>イン</t>
    </rPh>
    <rPh sb="3" eb="5">
      <t>カクホ</t>
    </rPh>
    <rPh sb="6" eb="8">
      <t>ジョウキョウ</t>
    </rPh>
    <phoneticPr fontId="7"/>
  </si>
  <si>
    <t>幅員の確保の状況</t>
    <rPh sb="0" eb="2">
      <t>フクイン</t>
    </rPh>
    <rPh sb="3" eb="5">
      <t>カクホ</t>
    </rPh>
    <rPh sb="6" eb="8">
      <t>ジョウキョウ</t>
    </rPh>
    <phoneticPr fontId="7"/>
  </si>
  <si>
    <t>排煙口の維持保全の状況</t>
  </si>
  <si>
    <t>物品の放置の状況</t>
  </si>
  <si>
    <t>非常用の照明装置の設置の状況</t>
  </si>
  <si>
    <t>膜張力及びケーブル張力の状況</t>
  </si>
  <si>
    <t>上部構造の可動の状況</t>
  </si>
  <si>
    <t>換気設備の作動の状況</t>
  </si>
  <si>
    <t>換気の妨げとなる物品の放置の状況</t>
  </si>
  <si>
    <t>可動式防煙壁の作動の状況</t>
  </si>
  <si>
    <t>非常用の照明装置の作動の状況</t>
  </si>
  <si>
    <t>照明の妨げとなる物品の放置の状況</t>
  </si>
  <si>
    <t>係員氏名</t>
    <rPh sb="0" eb="4">
      <t>カカリインシメイ</t>
    </rPh>
    <phoneticPr fontId="1"/>
  </si>
  <si>
    <t>　特定行政庁　千葉市長　様</t>
    <rPh sb="1" eb="6">
      <t>トクテイギョウセイチョウ</t>
    </rPh>
    <rPh sb="7" eb="9">
      <t>チバ</t>
    </rPh>
    <phoneticPr fontId="7"/>
  </si>
  <si>
    <t>5.第四面関係</t>
    <phoneticPr fontId="7"/>
  </si>
  <si>
    <t>①</t>
  </si>
  <si>
    <t>　第四面は、前回調査時以降に把握した建築物等に係る不具合等のうち第三面の２欄において指摘されるもの以外のものについて、把握できる範囲において記入してください。前回調査時以降の不具合等を把握していない場合は、第四面を省略することができます。</t>
    <phoneticPr fontId="7"/>
  </si>
  <si>
    <t>②</t>
  </si>
  <si>
    <t>　「不具合等を把握した年月」欄は、当該不具合等を把握した年月を記入してください。</t>
    <phoneticPr fontId="7"/>
  </si>
  <si>
    <t>③</t>
  </si>
  <si>
    <t>　「不具合等の概要」欄は、当該不具合等の概要を記入してください。</t>
    <phoneticPr fontId="7"/>
  </si>
  <si>
    <t>④</t>
  </si>
  <si>
    <t>　「考えられる原因」欄は、当該不具合等が生じた原因として考えられるものを記入してください。</t>
    <phoneticPr fontId="7"/>
  </si>
  <si>
    <t>⑤</t>
  </si>
  <si>
    <t>　「改善(予定)年月」欄は、既に改善を実施している場合には実施年月を、改善を行う予定がある場合には改善予定年月を記入し、改善を行う予定がない場合には「－」マークを記入してください。</t>
    <phoneticPr fontId="7"/>
  </si>
  <si>
    <t>⑥</t>
  </si>
  <si>
    <t>　「改善措置の概要等」欄は、既に改善を実施している場合又は改善を行う予定がある場合に、具体的措置の概要を記入してください。改善を行う予定がない場合には、その理由を記入してください。</t>
    <phoneticPr fontId="7"/>
  </si>
  <si>
    <t>（注意)</t>
    <phoneticPr fontId="7"/>
  </si>
  <si>
    <t>1. 各面共通関係</t>
    <phoneticPr fontId="7"/>
  </si>
  <si>
    <t>①</t>
    <phoneticPr fontId="7"/>
  </si>
  <si>
    <t>　※印のある欄は記入しないでください。</t>
    <phoneticPr fontId="7"/>
  </si>
  <si>
    <t>②</t>
    <phoneticPr fontId="7"/>
  </si>
  <si>
    <t>　数字は算用数字を、単位はメートル法を用いてください。</t>
    <phoneticPr fontId="7"/>
  </si>
  <si>
    <t>③</t>
    <phoneticPr fontId="7"/>
  </si>
  <si>
    <t>　記入欄が不足する場合は、枠を拡大、行を追加して記入するか、別紙に必要な事項を記入し添えてください。</t>
    <phoneticPr fontId="7"/>
  </si>
  <si>
    <t>2. 第一面関係</t>
    <phoneticPr fontId="7"/>
  </si>
  <si>
    <t>　調査者が２人以上のときは、代表となる調査者を調査者氏名欄に記入してください。</t>
    <phoneticPr fontId="7"/>
  </si>
  <si>
    <t>　１欄及び２欄は、所有者又は管理者が法人のときは、「ロ」はそれぞれ法人の名称及び代表者氏名を、「ニ」はそれぞれ法人の所在地を記入してください。</t>
    <phoneticPr fontId="7"/>
  </si>
  <si>
    <t>　３欄は、代表となる調査者及び当該建築物の調査を行ったすべての調査者について記入してください。当該建築物の調査を行った調査者が１人の場合は、その他の調査者欄は削除して構いません。</t>
    <phoneticPr fontId="7"/>
  </si>
  <si>
    <t>　３欄の「イ」は、調査者の有する資格について記入してください。調査者が特定建築物調査員である場合は、特定建築物調査員資格者証の交付番号を「特定建築物調査員」の番号欄に記入してください。</t>
    <rPh sb="35" eb="37">
      <t>トクテイ</t>
    </rPh>
    <rPh sb="37" eb="40">
      <t>ケンチクブツ</t>
    </rPh>
    <rPh sb="40" eb="43">
      <t>チョウサイン</t>
    </rPh>
    <rPh sb="50" eb="52">
      <t>トクテイ</t>
    </rPh>
    <rPh sb="52" eb="55">
      <t>ケンチクブツ</t>
    </rPh>
    <rPh sb="55" eb="58">
      <t>チョウサイン</t>
    </rPh>
    <rPh sb="58" eb="61">
      <t>シカクシャ</t>
    </rPh>
    <rPh sb="61" eb="62">
      <t>ショウ</t>
    </rPh>
    <rPh sb="63" eb="65">
      <t>コウフ</t>
    </rPh>
    <rPh sb="65" eb="67">
      <t>バンゴウ</t>
    </rPh>
    <rPh sb="69" eb="71">
      <t>トクテイ</t>
    </rPh>
    <rPh sb="71" eb="74">
      <t>ケンチクブツ</t>
    </rPh>
    <rPh sb="74" eb="77">
      <t>チョウサイン</t>
    </rPh>
    <rPh sb="79" eb="81">
      <t>バンゴウ</t>
    </rPh>
    <rPh sb="81" eb="82">
      <t>ラン</t>
    </rPh>
    <rPh sb="83" eb="85">
      <t>キニュウ</t>
    </rPh>
    <phoneticPr fontId="7"/>
  </si>
  <si>
    <t>　３欄の「ニ」は、調査者が法人に勤務している場合は、調査者の勤務先について記入し、勤務先が建築士事務所のときは、事務所登録番号を併せて記入してください。</t>
    <phoneticPr fontId="7"/>
  </si>
  <si>
    <t>　３欄の「ホ」から「ト」までは、調査者が法人に勤務している場合は、調査者の勤務先について記入し、調査者が法人に勤務していない場合は、調査者の住所について記入してください。</t>
    <phoneticPr fontId="7"/>
  </si>
  <si>
    <t>⑦</t>
  </si>
  <si>
    <t>　第三面の２欄のいずれかの「イ」において「要是正の指摘あり」のチェックボックスに「レ」マークを入れたときは、５欄の「イ」の「要是正の指摘あり」のチェックボックスに「レ」マークを入れ、それ以外のときは、「指摘なし」のチェックボックスに「レ」マークを入れてください。また、第三面の２欄の「イ」の「要是正の指摘あり」のチェックボックスに「レ」マークを入れたものの全てにおいて、「既存不適格」のチェックボックスに「レ」マークを入れたときは、併せて５欄の「イ」の「既存不適格」のチェックボックスに「レ」マークを入れてください。</t>
    <phoneticPr fontId="7"/>
  </si>
  <si>
    <t>⑧</t>
  </si>
  <si>
    <t>　５欄の「ロ」は、指摘された事項のうち特に報告すべき事項があれば記入してください。</t>
    <phoneticPr fontId="7"/>
  </si>
  <si>
    <t>⑨</t>
  </si>
  <si>
    <t>　５欄の「ハ」は、第三面の２欄のいずれかの「ハ」において改善予定があるとしているときは「有」のチェックボックスに「レ」マークを入れ、第三面の２欄の「ハ」に記入された改善予定年月のうち最も早いものを併せて記入してください。</t>
    <phoneticPr fontId="7"/>
  </si>
  <si>
    <t>⑩</t>
  </si>
  <si>
    <t>　５欄の「ニ」は、指摘された事項以外に特に報告すべき事項があれば記入してください。</t>
    <phoneticPr fontId="7"/>
  </si>
  <si>
    <t>3. 第二面関係</t>
    <phoneticPr fontId="7"/>
  </si>
  <si>
    <t>　この書類は、建築物ごとに作成してください。</t>
    <phoneticPr fontId="7"/>
  </si>
  <si>
    <t>　敷地が複数の地域にまたがるときは、１欄の「イ」は、該当するすべてのチェックボックスに「レ」マークを入れてください。建築基準法第22条第１項の規定により地域指定がされている場合、災害危険区域に指定されている場合その他建築基準法又はそれに基づく命令により地域等の指定がされている場合は、「その他」のチェックボックスに「レ」マークを入れ、併せてその内容を記入して下さい。</t>
    <phoneticPr fontId="7"/>
  </si>
  <si>
    <t>　１欄の「ロ」は、該当する用途地域名を全て記入してください。</t>
    <phoneticPr fontId="7"/>
  </si>
  <si>
    <t>　２欄の「イ」は、該当する全てのチェックボックスに「レ」マークを入れてください。なお、その他の構造からなる場合には、「その他」のチェックボックスに「レ」マークを入れ、併せて具体的な構造を記入してください。</t>
    <phoneticPr fontId="7"/>
  </si>
  <si>
    <t>　３欄の「イ」は、建築基準法別表第一(い)欄に掲げる用途に供する部分について、最上階から順に記入し、当該用途に供する部分の床面積を記入してください。ただし、特定行政庁が報告の必要がある用途を定めている場合には、その用途について記入して下さい。該当する用途が複数あるときは、それらを全て記入してください。</t>
    <phoneticPr fontId="7"/>
  </si>
  <si>
    <t>　３欄の「ロ」は、「イ」の用途ごとに床面積の合計を記入してください。</t>
    <phoneticPr fontId="7"/>
  </si>
  <si>
    <t>　４欄は、建築基準法施行令第108条の３第２項に規定する耐火性能検証法により耐火に関する性能が検証されたときは「耐火性能検証法」のチェックボックスに、同令第108条の３第５項に規定する防火区画検証法により遮炎に関する性能が検証されたときは「防火区画検証法」のチェックボックスに、同令第128条の６第３項に規定する区画避難安全検証法により区画避難安全性能が検証されたときは「区画避難安全検証法」のチェックボックスに、同令第129条第３項に規定する階避難安全検証法により階避難安全性能が検証されたときは「階避難安全検証法」のチェックボックスに、同令第129条の２第４項に規定する全館避難安全検証法により全館避難安全性能が検証されたときは「全館避難安全検証法」のチェックボックスに、それぞれ「レ」マークを入れ､「区画避難安全検証法」の場合は区画避難安全性能を検証した階を、「階避難安全検証法」の場合は階避難安全性能を検証した階を、併せて記入してください。建築基準法第38条（同法第66条、第67条の２及び第88条第１項において準用する場合を含む。）の規定による特殊構造方法等認定、同法第68条の25第１項の規定による構造方法等の認定又は建築基準法の一部を改正する法律（平成10年法律第100号）による改正前の建築基準法第38条の規定による認定を受けている建築物のうち、当該適用について特に報告が必要なものについては「その他」のチェックボックスに「レ」マークを入れ、その概要を記入してください。</t>
    <rPh sb="75" eb="76">
      <t>ドウ</t>
    </rPh>
    <rPh sb="76" eb="77">
      <t>レイ</t>
    </rPh>
    <rPh sb="77" eb="78">
      <t>ダイ</t>
    </rPh>
    <rPh sb="81" eb="82">
      <t>ジョウ</t>
    </rPh>
    <rPh sb="84" eb="85">
      <t>ダイ</t>
    </rPh>
    <rPh sb="86" eb="87">
      <t>コウ</t>
    </rPh>
    <rPh sb="88" eb="90">
      <t>キテイ</t>
    </rPh>
    <rPh sb="92" eb="94">
      <t>ボウカ</t>
    </rPh>
    <rPh sb="94" eb="96">
      <t>クカク</t>
    </rPh>
    <rPh sb="96" eb="99">
      <t>ケンショウホウ</t>
    </rPh>
    <rPh sb="102" eb="104">
      <t>シャエン</t>
    </rPh>
    <rPh sb="105" eb="106">
      <t>カン</t>
    </rPh>
    <rPh sb="108" eb="110">
      <t>セイノウ</t>
    </rPh>
    <rPh sb="111" eb="113">
      <t>ケンショウ</t>
    </rPh>
    <rPh sb="120" eb="122">
      <t>ボウカ</t>
    </rPh>
    <rPh sb="122" eb="124">
      <t>クカク</t>
    </rPh>
    <rPh sb="124" eb="127">
      <t>ケンショウホウ</t>
    </rPh>
    <rPh sb="353" eb="355">
      <t>クカク</t>
    </rPh>
    <rPh sb="355" eb="357">
      <t>ヒナン</t>
    </rPh>
    <rPh sb="357" eb="359">
      <t>アンゼン</t>
    </rPh>
    <rPh sb="359" eb="362">
      <t>ケンショウホウ</t>
    </rPh>
    <rPh sb="364" eb="366">
      <t>バアイ</t>
    </rPh>
    <rPh sb="367" eb="369">
      <t>クカク</t>
    </rPh>
    <rPh sb="369" eb="371">
      <t>ヒナン</t>
    </rPh>
    <rPh sb="371" eb="373">
      <t>アンゼン</t>
    </rPh>
    <rPh sb="373" eb="375">
      <t>セイノウ</t>
    </rPh>
    <rPh sb="376" eb="378">
      <t>ケンショウ</t>
    </rPh>
    <rPh sb="380" eb="381">
      <t>カイ</t>
    </rPh>
    <rPh sb="412" eb="413">
      <t>アワ</t>
    </rPh>
    <rPh sb="424" eb="426">
      <t>ケンチク</t>
    </rPh>
    <rPh sb="426" eb="429">
      <t>キジュンホウ</t>
    </rPh>
    <rPh sb="429" eb="430">
      <t>ダイ</t>
    </rPh>
    <rPh sb="432" eb="433">
      <t>ジョウ</t>
    </rPh>
    <rPh sb="434" eb="436">
      <t>ドウホウ</t>
    </rPh>
    <rPh sb="436" eb="437">
      <t>ダイ</t>
    </rPh>
    <rPh sb="439" eb="440">
      <t>ジョウ</t>
    </rPh>
    <rPh sb="441" eb="442">
      <t>ダイ</t>
    </rPh>
    <rPh sb="444" eb="445">
      <t>ジョウ</t>
    </rPh>
    <rPh sb="447" eb="448">
      <t>オヨ</t>
    </rPh>
    <rPh sb="449" eb="450">
      <t>ダイ</t>
    </rPh>
    <rPh sb="452" eb="453">
      <t>ジョウ</t>
    </rPh>
    <rPh sb="453" eb="454">
      <t>ダイ</t>
    </rPh>
    <rPh sb="455" eb="456">
      <t>コウ</t>
    </rPh>
    <rPh sb="460" eb="462">
      <t>ジュンヨウ</t>
    </rPh>
    <rPh sb="464" eb="466">
      <t>バアイ</t>
    </rPh>
    <rPh sb="467" eb="468">
      <t>フク</t>
    </rPh>
    <rPh sb="472" eb="474">
      <t>キテイ</t>
    </rPh>
    <rPh sb="477" eb="479">
      <t>トクシュ</t>
    </rPh>
    <rPh sb="479" eb="481">
      <t>コウゾウ</t>
    </rPh>
    <rPh sb="481" eb="483">
      <t>ホウホウ</t>
    </rPh>
    <rPh sb="483" eb="484">
      <t>トウ</t>
    </rPh>
    <rPh sb="484" eb="486">
      <t>ニンテイ</t>
    </rPh>
    <rPh sb="487" eb="489">
      <t>ドウホウ</t>
    </rPh>
    <phoneticPr fontId="7"/>
  </si>
  <si>
    <t>　５欄は、前回調査時以降の建築（新築を除く。）、模様替え、修繕又は用途の変更（以下「増築、改築、用途変更等」という。）について、古いものから順に記入し、確認（建築基準法第６条第１項に規定する確認。以下同じ。）を受けている場合は建築確認済証交付年月日を、受けていない場合は増築、改築、用途変更等が完了した年月日を、併せて記入し、それぞれ増築、改築、用途変更等の概要を記入してください。</t>
    <phoneticPr fontId="7"/>
  </si>
  <si>
    <t>　６欄の「イ」は、最近の確認について、当該確認に要した図書の全部又は一部があるときは「有」のチェックボックスに「レ」マークを入れ、そのうち各階平面図のみがあるときは併せて「各階平面図あり」のチェックボックスに「レ」マークを入れてください。</t>
    <phoneticPr fontId="7"/>
  </si>
  <si>
    <t>　６欄の「ロ」は、最近の確認に係る確認済証について、該当するチェックボックスに「レ」マークを入れてください。「有」の場合は、確認済証の交付年月日を記入し、交付者に関するチェックボックスに「レ」マークを入れ、「指定確認検査機関」の場合は、併せてその名称を記入してください。</t>
    <phoneticPr fontId="7"/>
  </si>
  <si>
    <t>⑪</t>
  </si>
  <si>
    <t>　６欄の「ハ」は、直近の完了検査について、当該完了検査に要した図書の全部又は一部があるときは「有」のチェックボックスに「レ」マークを入れてください。</t>
    <phoneticPr fontId="7"/>
  </si>
  <si>
    <t>⑫</t>
    <phoneticPr fontId="7"/>
  </si>
  <si>
    <t>　６欄の「ニ」は、（注意）⑩に準じて記入してください。</t>
    <phoneticPr fontId="7"/>
  </si>
  <si>
    <t>⑬</t>
    <phoneticPr fontId="7"/>
  </si>
  <si>
    <t>　６欄の「ホ」は、建築基準法第８条第２項に規定する維持保全に関する準則又は計画について記入してください。</t>
    <phoneticPr fontId="7"/>
  </si>
  <si>
    <t>⑭</t>
    <phoneticPr fontId="7"/>
  </si>
  <si>
    <t>　６欄の「へ」は、前回の定期調査の結果を記録した書類の保存の有無について記入してください。</t>
    <phoneticPr fontId="7"/>
  </si>
  <si>
    <t>⑮</t>
    <phoneticPr fontId="7"/>
  </si>
  <si>
    <t>　建築基準法第86条の８の規定の適用を受けている場合において、７欄にその旨を記載してください。</t>
    <phoneticPr fontId="7"/>
  </si>
  <si>
    <t>⑯</t>
    <phoneticPr fontId="7"/>
  </si>
  <si>
    <t>　ここに書き表せない事項で特に報告すべき事項は、７欄又は別紙に記載して添えてください。</t>
    <phoneticPr fontId="7"/>
  </si>
  <si>
    <t>4.第三面関係</t>
  </si>
  <si>
    <t>　この書類は、建築物ごとに、当該建築物の敷地、構造及び建築設備の状況（別途建築設備の検査を行っている場合は建築設備の設置の状況に係るものに限る。）に関する調査の結果について作成してください。</t>
    <phoneticPr fontId="7"/>
  </si>
  <si>
    <t>　１欄の「イ」は、調査が終了した年月日を記入してください。</t>
    <phoneticPr fontId="7"/>
  </si>
  <si>
    <t>　１欄の「ロ」から「ホ」までは、報告の対象となっていない場合には「未実施」のチェックボックスに「レ」マークを入れてください。</t>
    <phoneticPr fontId="7"/>
  </si>
  <si>
    <t>　１欄の「ハ」から「ホ」までは、直前の報告について、それぞれ記入してください。</t>
    <phoneticPr fontId="7"/>
  </si>
  <si>
    <t>　２欄の「イ」は、調査結果において、是正が必要と認められるときは「要是正の指摘あり」のチェックボックスに「レ」マークを入れ、建築基準法第３条第２項（同法第86条の９第１項において準用する場合を含む。）の規定の適用を受けているものであることが確認されたときは併せて「既存不適格」のチェックボックスに「レ」マークを入れてください。</t>
    <phoneticPr fontId="7"/>
  </si>
  <si>
    <t>　２欄の「イ」の「要是正の指摘あり」のチェックボックスに「レ」マークを入れたとき（「既存不適格」のチェックボックスに「レ」マークを入れたときを除く。）は、「ロ」に指摘の概要を記入して下さい。</t>
    <phoneticPr fontId="7"/>
  </si>
  <si>
    <t>　２欄の「イ」の「要是正の指摘あり」のチェックボックスに「レ」マークを入れた当該指摘をうけた項目について改善予定があるときは「ハ」の「有」のチェックボックスに「レ」マークを入れ、併せて改善予定年月を記入してください。改善予定がないときは「ハ」の「無」のチェックボックスに「レ」マークを入れてください。</t>
    <phoneticPr fontId="7"/>
  </si>
  <si>
    <t>　３欄は、建築基準法第28条の２の規定の適用を受ける石綿を添加した建築材料について記入してください。「イ」の「有（飛散防止措置無）」又は「有（飛散防止措置有）」のチェックボックスに「レ」マークを入れたときは、当該建築材料が確認された室を記入してください。当該建築材料について飛散防止措置を行う予定があるときは、「ロ」の「有」のチェックボックスに「レ」マークを入れ、併せて措置予定年月を記入してください。措置を行う予定がないときは、「ロ」の「無」のチェックボックスに「レ」マークを入れてください。</t>
    <phoneticPr fontId="7"/>
  </si>
  <si>
    <t>　４欄は、建築物の耐震改修の促進に関する法律（平成７年法律第123号）第２条第１項又は第２項に規定する耐震診断又は耐震改修の実施の有無について記入してください。耐震診断又は耐震改修の実施の予定があるときは、実施予定年月を記入し、具体的な耐震改修の内容を定めている場合は別紙に記入し添えてください。</t>
    <phoneticPr fontId="7"/>
  </si>
  <si>
    <t>　前回調査時以降に把握した屋根ふき材、内装材、外装材等及び広告塔、装飾塔その他建築物の屋外に取り付けられたものの脱落、バルコニー、屋上等の手すりその他建築物の部分の脱落、防火設備等の異常動作等（以下「不具合等」という。）について第四面の「不具合等の概要」欄に記入したときは、５欄の「イ」の「有」のチェックボックスに「レ」マークを入れ、当該不具合等について記録が有るときは「ロ」の「有」のチェックボックスに「レ」マークを入れ、記録が無いときは「ロ」の「無」のチェックボックスに「レ」マークを入れてください。また、第四面に記入された不具合等のうち当該不具合等を受け既に改善を実施しているものがあり、かつ、改善を行う予定があるものがない場合には「ハ」の「実施済」のチェックボックスに「レ」マークを入れ、第四面に記入された不具合等のうち改善を行う予定があるものがある場合には「改善予定」のチェックボックスに「レ」マークを入れ、第四面の「改善（予定）年月」欄に記入された改善予定年月のうち最も早いものを併せて記入し、これら以外の場合には「予定なし」のチェックボックスに「レ」マークを入れてください。</t>
    <rPh sb="85" eb="90">
      <t>ボウカセツビトウ</t>
    </rPh>
    <rPh sb="91" eb="95">
      <t>イジョウドウサ</t>
    </rPh>
    <phoneticPr fontId="7"/>
  </si>
  <si>
    <t>　各欄に掲げられている項目以外で特に報告すべき事項は、６欄又は別紙に記入して添えてください。</t>
    <phoneticPr fontId="7"/>
  </si>
  <si>
    <t>　記入欄が不足する場合は、枠を拡大、行を追加して記入するか、別紙に必要な事項を記入して添えてください。</t>
    <phoneticPr fontId="28"/>
  </si>
  <si>
    <t>　この書類は、建築物ごとに作成してください。</t>
    <phoneticPr fontId="28"/>
  </si>
  <si>
    <t>　「当該調査に関与した調査者」欄は、建築基準法施行規則別記第36の２様式第一面３欄に記入した調査者について記入し、「調査者番号」欄に調査者を特定できる番号、記号等を記入してください。当該建築物の調査を行った調査者が１人の場合は、その他の調査者欄は記入不要です。</t>
    <phoneticPr fontId="28"/>
  </si>
  <si>
    <t>　該当しない調査項目がある場合は、その「調査結果」欄及び「担当検査者番号」欄に「－」を記入してください。</t>
    <phoneticPr fontId="28"/>
  </si>
  <si>
    <t>　「調査結果」欄は、別表第１（い）欄に掲げる各調査項目ごとに記入してください。</t>
    <phoneticPr fontId="28"/>
  </si>
  <si>
    <t>　「調査結果」欄のうち「要是正」欄は、別表第１（い）欄に掲げる調査項目について（は）欄に掲げる判定基準に該当する場合に○印を記入してください。</t>
    <phoneticPr fontId="28"/>
  </si>
  <si>
    <t>　「担当調査者番号」欄は、「調査に関与した調査者」欄で記入した番号、記号等を記入してください。ただし、当該建築物の調査を行った調査者が１人の場合は、記入不要です。</t>
    <phoneticPr fontId="28"/>
  </si>
  <si>
    <t>　７「上記以外の調査項目」欄は、第２の規定により特定行政庁が調査項目等を付加している場合に、当該調査項目等を追加し、⑤から⑨までに準じて調査結果等を記入してください。</t>
    <phoneticPr fontId="28"/>
  </si>
  <si>
    <t>　「その他確認事項」は、法第12条第３項の規定による検査を要する常時閉鎖した状態にある防火扉（各階の主要なものに限る。）及び随時閉鎖又は作動をできる防火設備（防火ダンパーを除く。）の設置の有無を確認し、該当するチェックボックスに「レ」マークを入れてください。「有」の場合は、当該防火設備が設置されている階を記入してください。</t>
    <phoneticPr fontId="28"/>
  </si>
  <si>
    <t>　「特記事項」は、調査の結果、要是正の指摘があった場合のほか、指摘がない場合にあっても特記すべき事項がある場合に、該当する調査項目の番号、調査項目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phoneticPr fontId="28"/>
  </si>
  <si>
    <t>　配置図及び各階平面図を別添１の様式に従い添付し、指摘(特記すべき事項を含む）のあった箇所や撮影した写真の位置等を明記してください。</t>
    <rPh sb="1" eb="3">
      <t>ハイチ</t>
    </rPh>
    <rPh sb="3" eb="4">
      <t>ズ</t>
    </rPh>
    <rPh sb="4" eb="5">
      <t>オヨ</t>
    </rPh>
    <rPh sb="6" eb="8">
      <t>カクカイ</t>
    </rPh>
    <rPh sb="8" eb="11">
      <t>ヘイメンズ</t>
    </rPh>
    <rPh sb="12" eb="14">
      <t>ベッテン</t>
    </rPh>
    <rPh sb="16" eb="18">
      <t>ヨウシキ</t>
    </rPh>
    <rPh sb="19" eb="20">
      <t>シタガ</t>
    </rPh>
    <rPh sb="21" eb="23">
      <t>テンプ</t>
    </rPh>
    <rPh sb="25" eb="27">
      <t>シテキ</t>
    </rPh>
    <rPh sb="28" eb="30">
      <t>トッキ</t>
    </rPh>
    <rPh sb="33" eb="35">
      <t>ジコウ</t>
    </rPh>
    <rPh sb="36" eb="37">
      <t>フク</t>
    </rPh>
    <rPh sb="43" eb="45">
      <t>カショ</t>
    </rPh>
    <rPh sb="46" eb="48">
      <t>サツエイ</t>
    </rPh>
    <rPh sb="50" eb="52">
      <t>シャシン</t>
    </rPh>
    <rPh sb="53" eb="55">
      <t>イチ</t>
    </rPh>
    <rPh sb="55" eb="56">
      <t>トウ</t>
    </rPh>
    <rPh sb="57" eb="59">
      <t>メイキ</t>
    </rPh>
    <phoneticPr fontId="28"/>
  </si>
  <si>
    <t>　要是正とされた調査項目（既存不適格の場合を除く。）については、要是正とされた部分を撮影した写真を別添２の様式に従い添付してください。</t>
    <phoneticPr fontId="28"/>
  </si>
  <si>
    <t>※受付担当者が入力</t>
    <rPh sb="1" eb="3">
      <t>ウケツケ</t>
    </rPh>
    <rPh sb="3" eb="6">
      <t>タントウシャ</t>
    </rPh>
    <rPh sb="7" eb="9">
      <t>ニュウリョク</t>
    </rPh>
    <phoneticPr fontId="1"/>
  </si>
  <si>
    <t xml:space="preserve">   </t>
    <phoneticPr fontId="1"/>
  </si>
  <si>
    <t>　</t>
    <phoneticPr fontId="1"/>
  </si>
  <si>
    <t>建築主事等</t>
    <rPh sb="0" eb="2">
      <t>ケンチク</t>
    </rPh>
    <rPh sb="2" eb="4">
      <t>シュジ</t>
    </rPh>
    <rPh sb="4" eb="5">
      <t>トウ</t>
    </rPh>
    <phoneticPr fontId="7"/>
  </si>
  <si>
    <t>(25)</t>
    <phoneticPr fontId="1"/>
  </si>
  <si>
    <t>(26)</t>
    <phoneticPr fontId="1"/>
  </si>
  <si>
    <t>(27)</t>
    <phoneticPr fontId="1"/>
  </si>
  <si>
    <t>(28)</t>
    <phoneticPr fontId="1"/>
  </si>
  <si>
    <t>(29)</t>
    <phoneticPr fontId="1"/>
  </si>
  <si>
    <t>(30)</t>
    <phoneticPr fontId="1"/>
  </si>
  <si>
    <t>(31)</t>
    <phoneticPr fontId="1"/>
  </si>
  <si>
    <t>(32)</t>
    <phoneticPr fontId="1"/>
  </si>
  <si>
    <t>(33)</t>
    <phoneticPr fontId="1"/>
  </si>
  <si>
    <t>中</t>
  </si>
  <si>
    <t>有　（　　</t>
    <phoneticPr fontId="1"/>
  </si>
  <si>
    <t>特定建築物</t>
    <phoneticPr fontId="7"/>
  </si>
  <si>
    <t>【3.階別用途別床面積】 別紙</t>
    <rPh sb="13" eb="15">
      <t>ベッシ</t>
    </rPh>
    <phoneticPr fontId="7"/>
  </si>
  <si>
    <t>↑非表示</t>
    <rPh sb="1" eb="4">
      <t>ヒヒョウジ</t>
    </rPh>
    <phoneticPr fontId="1"/>
  </si>
  <si>
    <t>↓非表示</t>
    <rPh sb="1" eb="4">
      <t>ヒヒョウジ</t>
    </rPh>
    <phoneticPr fontId="1"/>
  </si>
  <si>
    <t>□</t>
    <phoneticPr fontId="1"/>
  </si>
  <si>
    <t>□,☑</t>
    <phoneticPr fontId="1"/>
  </si>
  <si>
    <t>　</t>
  </si>
  <si>
    <t>-------------------------------------------------------------</t>
    <phoneticPr fontId="1"/>
  </si>
  <si>
    <t>R8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</si>
</sst>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Red]\-#,##0.00\ "/>
    <numFmt numFmtId="177" formatCode="0.00_);[Red]\(0.00\)"/>
    <numFmt numFmtId="178" formatCode="General;General;"/>
    <numFmt numFmtId="179" formatCode="000000"/>
    <numFmt numFmtId="180" formatCode="[$-411]ge\.m\.d;@"/>
    <numFmt numFmtId="181" formatCode="#,##0.00_ "/>
    <numFmt numFmtId="182" formatCode="#,##0.000_);[Red]\(#,##0.000\)"/>
    <numFmt numFmtId="183" formatCode="[$]ggge&quot;年&quot;m&quot;月&quot;d&quot;日&quot;;@" x16r2:formatCode16="[$-ja-JP-x-gannen]ggge&quot;年&quot;m&quot;月&quot;d&quot;日&quot;;@"/>
    <numFmt numFmtId="184" formatCode="[$-411]ggge&quot;年&quot;m&quot;月&quot;d&quot;日&quot;;@"/>
  </numFmts>
  <fonts count="59">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10"/>
      <color theme="1"/>
      <name val="ＭＳ ゴシック"/>
      <family val="3"/>
      <charset val="128"/>
    </font>
    <font>
      <b/>
      <sz val="11"/>
      <color theme="1"/>
      <name val="ＭＳ ゴシック"/>
      <family val="3"/>
      <charset val="128"/>
    </font>
    <font>
      <sz val="11"/>
      <color theme="1"/>
      <name val="ＭＳ Ｐゴシック"/>
      <family val="3"/>
      <charset val="128"/>
      <scheme val="minor"/>
    </font>
    <font>
      <sz val="11"/>
      <name val="ＭＳ Ｐゴシック"/>
      <family val="3"/>
      <charset val="128"/>
    </font>
    <font>
      <sz val="6"/>
      <name val="ＭＳ Ｐゴシック"/>
      <family val="3"/>
      <charset val="128"/>
    </font>
    <font>
      <sz val="10"/>
      <name val="ＭＳ ゴシック"/>
      <family val="3"/>
      <charset val="128"/>
    </font>
    <font>
      <sz val="10"/>
      <color indexed="8"/>
      <name val="ＭＳ ゴシック"/>
      <family val="3"/>
      <charset val="128"/>
    </font>
    <font>
      <sz val="11"/>
      <color theme="1"/>
      <name val="ＭＳ Ｐゴシック"/>
      <family val="2"/>
      <charset val="128"/>
      <scheme val="minor"/>
    </font>
    <font>
      <sz val="8"/>
      <name val="ＭＳ 明朝"/>
      <family val="1"/>
      <charset val="128"/>
    </font>
    <font>
      <sz val="9"/>
      <color theme="1"/>
      <name val="ＭＳ ゴシック"/>
      <family val="3"/>
      <charset val="128"/>
    </font>
    <font>
      <sz val="10"/>
      <color theme="1"/>
      <name val="ＭＳ Ｐゴシック"/>
      <family val="3"/>
      <charset val="128"/>
    </font>
    <font>
      <sz val="10"/>
      <name val="ＭＳ Ｐゴシック"/>
      <family val="3"/>
      <charset val="128"/>
    </font>
    <font>
      <sz val="10"/>
      <color indexed="8"/>
      <name val="ＭＳ Ｐゴシック"/>
      <family val="3"/>
      <charset val="128"/>
    </font>
    <font>
      <sz val="11"/>
      <color theme="1"/>
      <name val="ＭＳ Ｐゴシック"/>
      <family val="3"/>
      <charset val="128"/>
    </font>
    <font>
      <sz val="8"/>
      <name val="ＭＳ Ｐ明朝"/>
      <family val="1"/>
      <charset val="128"/>
    </font>
    <font>
      <sz val="12"/>
      <color theme="1"/>
      <name val="ＭＳ 明朝"/>
      <family val="1"/>
      <charset val="128"/>
    </font>
    <font>
      <sz val="10"/>
      <color rgb="FFFF0000"/>
      <name val="ＭＳ 明朝"/>
      <family val="1"/>
      <charset val="128"/>
    </font>
    <font>
      <sz val="11"/>
      <name val="ＭＳ Ｐ明朝"/>
      <family val="1"/>
      <charset val="128"/>
    </font>
    <font>
      <b/>
      <sz val="11"/>
      <name val="ＭＳ Ｐ明朝"/>
      <family val="1"/>
      <charset val="128"/>
    </font>
    <font>
      <b/>
      <sz val="12"/>
      <name val="ＭＳ Ｐ明朝"/>
      <family val="1"/>
      <charset val="128"/>
    </font>
    <font>
      <i/>
      <sz val="11"/>
      <name val="ＭＳ Ｐ明朝"/>
      <family val="1"/>
      <charset val="128"/>
    </font>
    <font>
      <sz val="10"/>
      <name val="ＭＳ Ｐ明朝"/>
      <family val="1"/>
      <charset val="128"/>
    </font>
    <font>
      <sz val="11"/>
      <name val="ＭＳ Ｐゴシック"/>
      <family val="3"/>
    </font>
    <font>
      <sz val="8"/>
      <name val="ＭＳ ゴシック"/>
      <family val="3"/>
    </font>
    <font>
      <sz val="8"/>
      <name val="ＭＳ 明朝"/>
      <family val="1"/>
    </font>
    <font>
      <sz val="6"/>
      <name val="ＭＳ Ｐゴシック"/>
      <family val="3"/>
    </font>
    <font>
      <sz val="10"/>
      <name val="ＭＳ ゴシック"/>
      <family val="3"/>
    </font>
    <font>
      <sz val="11"/>
      <name val="ＭＳ ゴシック"/>
      <family val="3"/>
    </font>
    <font>
      <sz val="10"/>
      <name val="ＭＳ 明朝"/>
      <family val="1"/>
    </font>
    <font>
      <sz val="8"/>
      <name val="ＭＳ Ｐゴシック"/>
      <family val="3"/>
    </font>
    <font>
      <b/>
      <sz val="8"/>
      <name val="ＭＳ ゴシック"/>
      <family val="3"/>
    </font>
    <font>
      <b/>
      <sz val="8"/>
      <name val="ＭＳ 明朝"/>
      <family val="1"/>
    </font>
    <font>
      <sz val="8"/>
      <name val="ＭＳ ゴシック"/>
      <family val="3"/>
      <charset val="128"/>
    </font>
    <font>
      <sz val="11"/>
      <name val="ＭＳ 明朝"/>
      <family val="1"/>
      <charset val="128"/>
    </font>
    <font>
      <sz val="8"/>
      <name val="ＭＳ Ｐゴシック"/>
      <family val="3"/>
      <charset val="128"/>
    </font>
    <font>
      <sz val="11"/>
      <color indexed="8"/>
      <name val="ＭＳ Ｐゴシック"/>
      <family val="3"/>
      <charset val="128"/>
    </font>
    <font>
      <sz val="8"/>
      <color theme="1"/>
      <name val="ＭＳ Ｐゴシック"/>
      <family val="3"/>
      <charset val="128"/>
    </font>
    <font>
      <sz val="8"/>
      <color rgb="FFFF0000"/>
      <name val="ＭＳ Ｐゴシック"/>
      <family val="3"/>
      <charset val="128"/>
    </font>
    <font>
      <b/>
      <sz val="8"/>
      <color rgb="FFFF0000"/>
      <name val="ＭＳ Ｐゴシック"/>
      <family val="3"/>
      <charset val="128"/>
    </font>
    <font>
      <sz val="8"/>
      <color theme="1"/>
      <name val="ＭＳ Ｐゴシック"/>
      <family val="3"/>
      <charset val="128"/>
      <scheme val="minor"/>
    </font>
    <font>
      <b/>
      <sz val="12"/>
      <color rgb="FFFF0000"/>
      <name val="ＭＳ 明朝"/>
      <family val="1"/>
      <charset val="128"/>
    </font>
    <font>
      <b/>
      <sz val="11"/>
      <color theme="1"/>
      <name val="ＭＳ Ｐゴシック"/>
      <family val="3"/>
      <charset val="128"/>
      <scheme val="minor"/>
    </font>
    <font>
      <sz val="11"/>
      <color rgb="FF000000"/>
      <name val="HG丸ｺﾞｼｯｸM-PRO"/>
      <family val="3"/>
      <charset val="128"/>
    </font>
    <font>
      <b/>
      <sz val="10"/>
      <name val="ＭＳ Ｐゴシック"/>
      <family val="3"/>
      <charset val="128"/>
    </font>
    <font>
      <b/>
      <sz val="11"/>
      <name val="ＭＳ Ｐゴシック"/>
      <family val="3"/>
      <charset val="128"/>
    </font>
    <font>
      <b/>
      <sz val="11"/>
      <name val="ＭＳ 明朝"/>
      <family val="1"/>
      <charset val="128"/>
    </font>
    <font>
      <sz val="10.5"/>
      <name val="ＭＳ 明朝"/>
      <family val="1"/>
      <charset val="128"/>
    </font>
    <font>
      <b/>
      <sz val="9"/>
      <color indexed="81"/>
      <name val="MS P ゴシック"/>
      <family val="3"/>
      <charset val="128"/>
    </font>
    <font>
      <b/>
      <sz val="8"/>
      <name val="ＭＳ ゴシック"/>
      <family val="3"/>
      <charset val="128"/>
    </font>
    <font>
      <b/>
      <sz val="8"/>
      <color rgb="FFFF0000"/>
      <name val="ＭＳ ゴシック"/>
      <family val="3"/>
      <charset val="128"/>
    </font>
    <font>
      <sz val="8"/>
      <color rgb="FFFF0000"/>
      <name val="ＭＳ 明朝"/>
      <family val="1"/>
      <charset val="128"/>
    </font>
    <font>
      <sz val="10"/>
      <color rgb="FFFF0000"/>
      <name val="ＭＳ ゴシック"/>
      <family val="3"/>
      <charset val="128"/>
    </font>
    <font>
      <sz val="8"/>
      <color theme="1"/>
      <name val="ＭＳ ゴシック"/>
      <family val="3"/>
      <charset val="128"/>
    </font>
    <font>
      <sz val="8"/>
      <color theme="1"/>
      <name val="ＭＳ Ｐゴシック"/>
      <family val="2"/>
      <charset val="128"/>
      <scheme val="minor"/>
    </font>
    <font>
      <sz val="9"/>
      <color indexed="81"/>
      <name val="MS P ゴシック"/>
      <family val="3"/>
      <charset val="128"/>
    </font>
    <font>
      <b/>
      <sz val="11"/>
      <name val="ＭＳ ゴシック"/>
      <family val="3"/>
      <charset val="128"/>
    </font>
  </fonts>
  <fills count="19">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CC00"/>
        <bgColor indexed="64"/>
      </patternFill>
    </fill>
    <fill>
      <patternFill patternType="solid">
        <fgColor rgb="FFB7DEE8"/>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FFD88B"/>
        <bgColor indexed="64"/>
      </patternFill>
    </fill>
    <fill>
      <patternFill patternType="solid">
        <fgColor rgb="FFD58987"/>
        <bgColor indexed="64"/>
      </patternFill>
    </fill>
    <fill>
      <patternFill patternType="solid">
        <fgColor rgb="FFFFCC66"/>
        <bgColor indexed="64"/>
      </patternFill>
    </fill>
    <fill>
      <patternFill patternType="solid">
        <fgColor rgb="FFFF6699"/>
        <bgColor indexed="64"/>
      </patternFill>
    </fill>
    <fill>
      <patternFill patternType="solid">
        <fgColor rgb="FFFFFF4B"/>
        <bgColor indexed="64"/>
      </patternFill>
    </fill>
    <fill>
      <patternFill patternType="solid">
        <fgColor rgb="FF00FF00"/>
        <bgColor indexed="64"/>
      </patternFill>
    </fill>
    <fill>
      <patternFill patternType="solid">
        <fgColor rgb="FF66FFFF"/>
        <bgColor indexed="64"/>
      </patternFill>
    </fill>
    <fill>
      <patternFill patternType="solid">
        <fgColor rgb="FFCC66FF"/>
        <bgColor indexed="64"/>
      </patternFill>
    </fill>
    <fill>
      <patternFill patternType="solid">
        <fgColor theme="3" tint="0.79998168889431442"/>
        <bgColor indexed="64"/>
      </patternFill>
    </fill>
  </fills>
  <borders count="75">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diagonalDown="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hair">
        <color indexed="64"/>
      </right>
      <top style="thin">
        <color indexed="64"/>
      </top>
      <bottom/>
      <diagonal/>
    </border>
    <border>
      <left style="hair">
        <color indexed="64"/>
      </left>
      <right style="thin">
        <color auto="1"/>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auto="1"/>
      </bottom>
      <diagonal/>
    </border>
    <border>
      <left style="hair">
        <color auto="1"/>
      </left>
      <right style="thin">
        <color indexed="64"/>
      </right>
      <top/>
      <bottom style="thin">
        <color indexed="64"/>
      </bottom>
      <diagonal/>
    </border>
    <border>
      <left style="hair">
        <color indexed="64"/>
      </left>
      <right style="hair">
        <color indexed="64"/>
      </right>
      <top/>
      <bottom style="thin">
        <color indexed="64"/>
      </bottom>
      <diagonal/>
    </border>
    <border>
      <left/>
      <right/>
      <top style="hair">
        <color auto="1"/>
      </top>
      <bottom/>
      <diagonal/>
    </border>
    <border>
      <left/>
      <right/>
      <top style="double">
        <color auto="1"/>
      </top>
      <bottom/>
      <diagonal/>
    </border>
    <border>
      <left/>
      <right/>
      <top/>
      <bottom style="double">
        <color auto="1"/>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bottom style="hair">
        <color indexed="64"/>
      </bottom>
      <diagonal/>
    </border>
    <border>
      <left style="medium">
        <color indexed="64"/>
      </left>
      <right style="thin">
        <color indexed="64"/>
      </right>
      <top style="thin">
        <color indexed="64"/>
      </top>
      <bottom/>
      <diagonal/>
    </border>
    <border>
      <left style="double">
        <color theme="1"/>
      </left>
      <right/>
      <top style="double">
        <color theme="1"/>
      </top>
      <bottom/>
      <diagonal/>
    </border>
    <border>
      <left/>
      <right/>
      <top style="double">
        <color theme="1"/>
      </top>
      <bottom/>
      <diagonal/>
    </border>
    <border>
      <left/>
      <right style="double">
        <color theme="1"/>
      </right>
      <top style="double">
        <color theme="1"/>
      </top>
      <bottom/>
      <diagonal/>
    </border>
    <border>
      <left style="double">
        <color theme="1"/>
      </left>
      <right/>
      <top/>
      <bottom/>
      <diagonal/>
    </border>
    <border>
      <left/>
      <right style="double">
        <color theme="1"/>
      </right>
      <top/>
      <bottom/>
      <diagonal/>
    </border>
    <border>
      <left style="double">
        <color theme="1"/>
      </left>
      <right/>
      <top/>
      <bottom style="double">
        <color auto="1"/>
      </bottom>
      <diagonal/>
    </border>
    <border>
      <left/>
      <right style="double">
        <color theme="1"/>
      </right>
      <top/>
      <bottom style="double">
        <color auto="1"/>
      </bottom>
      <diagonal/>
    </border>
    <border>
      <left style="double">
        <color theme="1"/>
      </left>
      <right/>
      <top style="double">
        <color auto="1"/>
      </top>
      <bottom/>
      <diagonal/>
    </border>
    <border>
      <left/>
      <right style="double">
        <color theme="1"/>
      </right>
      <top style="double">
        <color auto="1"/>
      </top>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s>
  <cellStyleXfs count="11">
    <xf numFmtId="0" fontId="0" fillId="0" borderId="0">
      <alignment vertical="center"/>
    </xf>
    <xf numFmtId="0" fontId="5" fillId="0" borderId="0">
      <alignment vertical="center"/>
    </xf>
    <xf numFmtId="0" fontId="6" fillId="0" borderId="0"/>
    <xf numFmtId="0" fontId="6" fillId="0" borderId="0">
      <alignment vertical="center"/>
    </xf>
    <xf numFmtId="0" fontId="6" fillId="0" borderId="0"/>
    <xf numFmtId="0" fontId="6" fillId="0" borderId="0">
      <alignment vertical="center"/>
    </xf>
    <xf numFmtId="0" fontId="5" fillId="0" borderId="0">
      <alignment vertical="center"/>
    </xf>
    <xf numFmtId="38" fontId="10" fillId="0" borderId="0" applyFont="0" applyFill="0" applyBorder="0" applyAlignment="0" applyProtection="0">
      <alignment vertical="center"/>
    </xf>
    <xf numFmtId="0" fontId="25" fillId="0" borderId="0">
      <alignment vertical="center"/>
    </xf>
    <xf numFmtId="0" fontId="6" fillId="0" borderId="0">
      <alignment vertical="center"/>
    </xf>
    <xf numFmtId="0" fontId="38" fillId="0" borderId="0"/>
  </cellStyleXfs>
  <cellXfs count="739">
    <xf numFmtId="0" fontId="0" fillId="0" borderId="0" xfId="0">
      <alignment vertical="center"/>
    </xf>
    <xf numFmtId="0" fontId="3" fillId="2" borderId="0" xfId="0" applyFont="1" applyFill="1" applyAlignment="1">
      <alignment horizontal="center" vertical="center"/>
    </xf>
    <xf numFmtId="0" fontId="3" fillId="2" borderId="0" xfId="0" applyFont="1" applyFill="1">
      <alignment vertical="center"/>
    </xf>
    <xf numFmtId="49" fontId="3" fillId="2" borderId="0" xfId="0" applyNumberFormat="1" applyFont="1" applyFill="1">
      <alignment vertical="center"/>
    </xf>
    <xf numFmtId="0" fontId="8" fillId="2" borderId="0" xfId="3" applyFont="1" applyFill="1">
      <alignment vertical="center"/>
    </xf>
    <xf numFmtId="0" fontId="9" fillId="2" borderId="0" xfId="1" applyFont="1" applyFill="1">
      <alignment vertical="center"/>
    </xf>
    <xf numFmtId="0" fontId="3" fillId="2" borderId="0" xfId="1" applyFont="1" applyFill="1">
      <alignment vertical="center"/>
    </xf>
    <xf numFmtId="0" fontId="3" fillId="2" borderId="0" xfId="6" applyFont="1" applyFill="1">
      <alignment vertical="center"/>
    </xf>
    <xf numFmtId="0" fontId="9" fillId="2" borderId="0" xfId="6" applyFont="1" applyFill="1">
      <alignment vertical="center"/>
    </xf>
    <xf numFmtId="0" fontId="13" fillId="2" borderId="0" xfId="0" applyFont="1" applyFill="1">
      <alignment vertical="center"/>
    </xf>
    <xf numFmtId="0" fontId="14" fillId="2" borderId="0" xfId="3" applyFont="1" applyFill="1">
      <alignment vertical="center"/>
    </xf>
    <xf numFmtId="0" fontId="0" fillId="2" borderId="0" xfId="0" applyFill="1">
      <alignment vertical="center"/>
    </xf>
    <xf numFmtId="0" fontId="11" fillId="2" borderId="0" xfId="3" applyFont="1" applyFill="1">
      <alignment vertical="center"/>
    </xf>
    <xf numFmtId="0" fontId="11" fillId="2" borderId="0" xfId="3" applyFont="1" applyFill="1" applyAlignment="1">
      <alignment vertical="center" shrinkToFit="1"/>
    </xf>
    <xf numFmtId="0" fontId="14" fillId="2" borderId="0" xfId="3" applyFont="1" applyFill="1" applyAlignment="1">
      <alignment vertical="top"/>
    </xf>
    <xf numFmtId="0" fontId="14" fillId="2" borderId="0" xfId="5" applyFont="1" applyFill="1" applyAlignment="1">
      <alignment vertical="top"/>
    </xf>
    <xf numFmtId="0" fontId="8" fillId="2" borderId="0" xfId="5" applyFont="1" applyFill="1">
      <alignment vertical="center"/>
    </xf>
    <xf numFmtId="0" fontId="8" fillId="2" borderId="0" xfId="3" applyFont="1" applyFill="1" applyAlignment="1">
      <alignment vertical="top"/>
    </xf>
    <xf numFmtId="0" fontId="15" fillId="2" borderId="0" xfId="6" applyFont="1" applyFill="1" applyAlignment="1">
      <alignment vertical="center" wrapText="1"/>
    </xf>
    <xf numFmtId="0" fontId="14" fillId="2" borderId="0" xfId="3" applyFont="1" applyFill="1" applyAlignment="1">
      <alignment vertical="center" wrapText="1"/>
    </xf>
    <xf numFmtId="0" fontId="13" fillId="2" borderId="0" xfId="6" applyFont="1" applyFill="1" applyAlignment="1">
      <alignment vertical="center" wrapText="1"/>
    </xf>
    <xf numFmtId="0" fontId="3" fillId="2" borderId="0" xfId="0" applyFont="1" applyFill="1" applyAlignment="1">
      <alignment vertical="center" wrapText="1"/>
    </xf>
    <xf numFmtId="0" fontId="16" fillId="2" borderId="0" xfId="0" applyFont="1" applyFill="1">
      <alignment vertical="center"/>
    </xf>
    <xf numFmtId="0" fontId="12" fillId="4" borderId="31" xfId="0" applyFont="1" applyFill="1" applyBorder="1" applyAlignment="1" applyProtection="1">
      <alignment horizontal="center" vertical="center"/>
      <protection locked="0"/>
    </xf>
    <xf numFmtId="0" fontId="24" fillId="0" borderId="0" xfId="0" applyFont="1" applyProtection="1">
      <alignment vertical="center"/>
      <protection locked="0"/>
    </xf>
    <xf numFmtId="0" fontId="3" fillId="4" borderId="0" xfId="0" applyFont="1" applyFill="1" applyProtection="1">
      <alignment vertical="center"/>
      <protection locked="0"/>
    </xf>
    <xf numFmtId="0" fontId="26" fillId="0" borderId="0" xfId="8" applyFont="1">
      <alignment vertical="center"/>
    </xf>
    <xf numFmtId="0" fontId="27" fillId="0" borderId="0" xfId="8" applyFont="1">
      <alignment vertical="center"/>
    </xf>
    <xf numFmtId="0" fontId="31" fillId="0" borderId="0" xfId="8" applyFont="1">
      <alignment vertical="center"/>
    </xf>
    <xf numFmtId="0" fontId="27" fillId="0" borderId="41" xfId="8" applyFont="1" applyBorder="1">
      <alignment vertical="center"/>
    </xf>
    <xf numFmtId="0" fontId="27" fillId="0" borderId="31" xfId="8" applyFont="1" applyBorder="1">
      <alignment vertical="center"/>
    </xf>
    <xf numFmtId="0" fontId="27" fillId="0" borderId="6" xfId="8" applyFont="1" applyBorder="1">
      <alignment vertical="center"/>
    </xf>
    <xf numFmtId="0" fontId="11" fillId="0" borderId="0" xfId="3" applyFont="1">
      <alignment vertical="center"/>
    </xf>
    <xf numFmtId="179" fontId="37" fillId="8" borderId="25" xfId="0" applyNumberFormat="1" applyFont="1" applyFill="1" applyBorder="1" applyAlignment="1">
      <alignment horizontal="center" vertical="center" wrapText="1"/>
    </xf>
    <xf numFmtId="179" fontId="37" fillId="8" borderId="5" xfId="0" applyNumberFormat="1" applyFont="1" applyFill="1" applyBorder="1">
      <alignment vertical="center"/>
    </xf>
    <xf numFmtId="179" fontId="37" fillId="8" borderId="26" xfId="0" applyNumberFormat="1" applyFont="1" applyFill="1" applyBorder="1">
      <alignment vertical="center"/>
    </xf>
    <xf numFmtId="180" fontId="37" fillId="9" borderId="5" xfId="0" applyNumberFormat="1" applyFont="1" applyFill="1" applyBorder="1" applyAlignment="1">
      <alignment horizontal="left"/>
    </xf>
    <xf numFmtId="0" fontId="37" fillId="9" borderId="14" xfId="0" applyFont="1" applyFill="1" applyBorder="1" applyAlignment="1">
      <alignment horizontal="left"/>
    </xf>
    <xf numFmtId="0" fontId="37" fillId="9" borderId="14" xfId="0" applyFont="1" applyFill="1" applyBorder="1" applyAlignment="1">
      <alignment horizontal="center"/>
    </xf>
    <xf numFmtId="0" fontId="37" fillId="11" borderId="15" xfId="0" applyFont="1" applyFill="1" applyBorder="1" applyAlignment="1">
      <alignment horizontal="center" vertical="center"/>
    </xf>
    <xf numFmtId="180" fontId="37" fillId="9" borderId="14" xfId="0" applyNumberFormat="1" applyFont="1" applyFill="1" applyBorder="1" applyAlignment="1">
      <alignment horizontal="left"/>
    </xf>
    <xf numFmtId="0" fontId="37" fillId="9" borderId="5" xfId="0" applyFont="1" applyFill="1" applyBorder="1" applyAlignment="1">
      <alignment horizontal="left"/>
    </xf>
    <xf numFmtId="0" fontId="37" fillId="16" borderId="13" xfId="0" applyFont="1" applyFill="1" applyBorder="1">
      <alignment vertical="center"/>
    </xf>
    <xf numFmtId="0" fontId="37" fillId="16" borderId="14" xfId="0" applyFont="1" applyFill="1" applyBorder="1">
      <alignment vertical="center"/>
    </xf>
    <xf numFmtId="0" fontId="37" fillId="16" borderId="14" xfId="0" applyFont="1" applyFill="1" applyBorder="1" applyAlignment="1">
      <alignment horizontal="center" vertical="center"/>
    </xf>
    <xf numFmtId="0" fontId="37" fillId="16" borderId="15" xfId="0" applyFont="1" applyFill="1" applyBorder="1">
      <alignment vertical="center"/>
    </xf>
    <xf numFmtId="49" fontId="39" fillId="0" borderId="32" xfId="10" applyNumberFormat="1" applyFont="1" applyBorder="1" applyAlignment="1">
      <alignment horizontal="center" vertical="center"/>
    </xf>
    <xf numFmtId="180" fontId="37" fillId="14" borderId="32" xfId="10" applyNumberFormat="1" applyFont="1" applyFill="1" applyBorder="1" applyAlignment="1">
      <alignment horizontal="center" vertical="center"/>
    </xf>
    <xf numFmtId="0" fontId="41" fillId="9" borderId="23" xfId="0" applyFont="1" applyFill="1" applyBorder="1" applyAlignment="1">
      <alignment horizontal="center" vertical="center"/>
    </xf>
    <xf numFmtId="180" fontId="41" fillId="9" borderId="0" xfId="0" applyNumberFormat="1" applyFont="1" applyFill="1" applyAlignment="1">
      <alignment horizontal="center" vertical="center"/>
    </xf>
    <xf numFmtId="0" fontId="41" fillId="9" borderId="0" xfId="0" applyFont="1" applyFill="1" applyAlignment="1">
      <alignment horizontal="center" vertical="center"/>
    </xf>
    <xf numFmtId="180" fontId="37" fillId="14" borderId="36" xfId="10" applyNumberFormat="1" applyFont="1" applyFill="1" applyBorder="1" applyAlignment="1">
      <alignment vertical="center" textRotation="255"/>
    </xf>
    <xf numFmtId="0" fontId="37" fillId="13" borderId="31" xfId="10" applyFont="1" applyFill="1" applyBorder="1" applyAlignment="1">
      <alignment vertical="top" textRotation="255"/>
    </xf>
    <xf numFmtId="0" fontId="37" fillId="13" borderId="31" xfId="10" applyFont="1" applyFill="1" applyBorder="1" applyAlignment="1">
      <alignment horizontal="center" vertical="top" textRotation="255"/>
    </xf>
    <xf numFmtId="180" fontId="37" fillId="0" borderId="31" xfId="10" applyNumberFormat="1" applyFont="1" applyBorder="1" applyAlignment="1">
      <alignment vertical="top" textRotation="255"/>
    </xf>
    <xf numFmtId="0" fontId="37" fillId="0" borderId="31" xfId="10" applyFont="1" applyBorder="1" applyAlignment="1">
      <alignment vertical="top" textRotation="255"/>
    </xf>
    <xf numFmtId="180" fontId="37" fillId="14" borderId="33" xfId="10" applyNumberFormat="1" applyFont="1" applyFill="1" applyBorder="1" applyAlignment="1">
      <alignment vertical="center" textRotation="255"/>
    </xf>
    <xf numFmtId="180" fontId="0" fillId="0" borderId="0" xfId="0" applyNumberFormat="1">
      <alignment vertical="center"/>
    </xf>
    <xf numFmtId="0" fontId="42" fillId="0" borderId="0" xfId="0" applyFont="1">
      <alignment vertical="center"/>
    </xf>
    <xf numFmtId="180" fontId="42" fillId="0" borderId="0" xfId="0" applyNumberFormat="1" applyFont="1">
      <alignment vertical="center"/>
    </xf>
    <xf numFmtId="0" fontId="0" fillId="0" borderId="31" xfId="0" applyBorder="1">
      <alignment vertical="center"/>
    </xf>
    <xf numFmtId="0" fontId="42" fillId="0" borderId="0" xfId="0" applyFont="1" applyAlignment="1">
      <alignment vertical="center" wrapText="1"/>
    </xf>
    <xf numFmtId="0" fontId="0" fillId="0" borderId="54" xfId="0" applyBorder="1">
      <alignment vertical="center"/>
    </xf>
    <xf numFmtId="0" fontId="19" fillId="0" borderId="0" xfId="0" applyFont="1" applyAlignment="1">
      <alignment horizontal="left" vertical="center"/>
    </xf>
    <xf numFmtId="180" fontId="42" fillId="0" borderId="0" xfId="0" applyNumberFormat="1" applyFont="1" applyAlignment="1">
      <alignment horizontal="center" vertical="center"/>
    </xf>
    <xf numFmtId="0" fontId="12" fillId="4" borderId="38" xfId="0" applyFont="1" applyFill="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1" fillId="0" borderId="0" xfId="9" applyFont="1">
      <alignment vertical="center"/>
    </xf>
    <xf numFmtId="0" fontId="12" fillId="0" borderId="0" xfId="0" applyFont="1" applyAlignment="1" applyProtection="1">
      <alignment horizontal="left" vertical="center"/>
      <protection locked="0"/>
    </xf>
    <xf numFmtId="0" fontId="27" fillId="0" borderId="0" xfId="8" applyFont="1" applyAlignment="1">
      <alignment vertical="top" wrapText="1"/>
    </xf>
    <xf numFmtId="0" fontId="25" fillId="0" borderId="0" xfId="8" applyAlignment="1">
      <alignment vertical="top" wrapText="1"/>
    </xf>
    <xf numFmtId="0" fontId="30" fillId="0" borderId="0" xfId="8" applyFont="1" applyAlignment="1">
      <alignment horizontal="center" vertical="center" wrapText="1"/>
    </xf>
    <xf numFmtId="0" fontId="13" fillId="2" borderId="0" xfId="3" applyFont="1" applyFill="1" applyAlignment="1">
      <alignment vertical="top"/>
    </xf>
    <xf numFmtId="0" fontId="54" fillId="2" borderId="0" xfId="3" applyFont="1" applyFill="1">
      <alignment vertical="center"/>
    </xf>
    <xf numFmtId="0" fontId="24" fillId="0" borderId="0" xfId="0" applyFont="1" applyAlignment="1" applyProtection="1">
      <alignment horizontal="center" vertical="top"/>
      <protection locked="0"/>
    </xf>
    <xf numFmtId="0" fontId="27" fillId="0" borderId="0" xfId="8" applyFont="1" applyAlignment="1">
      <alignment horizontal="right" vertical="top"/>
    </xf>
    <xf numFmtId="0" fontId="12" fillId="4" borderId="32"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20" fillId="0" borderId="0" xfId="0" applyFont="1" applyAlignment="1">
      <alignment horizontal="left" vertical="center"/>
    </xf>
    <xf numFmtId="0" fontId="20" fillId="0" borderId="0" xfId="0" applyFont="1">
      <alignment vertical="center"/>
    </xf>
    <xf numFmtId="0" fontId="20" fillId="0" borderId="0" xfId="0" applyFont="1" applyAlignment="1">
      <alignment horizontal="right" vertical="center"/>
    </xf>
    <xf numFmtId="0" fontId="21"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top" wrapText="1"/>
    </xf>
    <xf numFmtId="0" fontId="20" fillId="0" borderId="0" xfId="0" applyFont="1" applyAlignment="1">
      <alignment horizontal="center" shrinkToFit="1"/>
    </xf>
    <xf numFmtId="0" fontId="20" fillId="0" borderId="0" xfId="0" applyFont="1" applyAlignment="1">
      <alignment horizontal="left" shrinkToFit="1"/>
    </xf>
    <xf numFmtId="0" fontId="20" fillId="0" borderId="0" xfId="0" applyFont="1" applyAlignment="1">
      <alignment shrinkToFit="1"/>
    </xf>
    <xf numFmtId="0" fontId="20" fillId="0" borderId="4" xfId="0" applyFont="1" applyBorder="1" applyAlignment="1">
      <alignment horizontal="right" vertical="center"/>
    </xf>
    <xf numFmtId="0" fontId="20" fillId="0" borderId="4" xfId="0" applyFont="1" applyBorder="1">
      <alignment vertical="center"/>
    </xf>
    <xf numFmtId="0" fontId="20" fillId="0" borderId="4" xfId="0" applyFont="1" applyBorder="1" applyAlignment="1">
      <alignment horizontal="left" vertical="center"/>
    </xf>
    <xf numFmtId="0" fontId="20" fillId="0" borderId="14" xfId="0" applyFont="1" applyBorder="1">
      <alignment vertical="center"/>
    </xf>
    <xf numFmtId="0" fontId="20" fillId="0" borderId="14" xfId="0" applyFont="1" applyBorder="1" applyAlignment="1">
      <alignment horizontal="right" vertical="center"/>
    </xf>
    <xf numFmtId="0" fontId="20" fillId="7" borderId="0" xfId="0" applyFont="1" applyFill="1" applyAlignment="1">
      <alignment horizontal="center" vertical="center" shrinkToFit="1"/>
    </xf>
    <xf numFmtId="0" fontId="20" fillId="0" borderId="5" xfId="0" applyFont="1" applyBorder="1">
      <alignment vertical="center"/>
    </xf>
    <xf numFmtId="0" fontId="20" fillId="0" borderId="0" xfId="0" applyFont="1" applyAlignment="1">
      <alignment vertical="top"/>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0" fillId="0" borderId="14" xfId="0" applyBorder="1">
      <alignment vertical="center"/>
    </xf>
    <xf numFmtId="0" fontId="2" fillId="0" borderId="15" xfId="0" applyFont="1" applyBorder="1" applyAlignment="1">
      <alignment horizontal="left" vertical="center"/>
    </xf>
    <xf numFmtId="0" fontId="2" fillId="0" borderId="25" xfId="0" applyFont="1" applyBorder="1" applyAlignment="1">
      <alignment horizontal="right" vertical="center"/>
    </xf>
    <xf numFmtId="0" fontId="2" fillId="0" borderId="5" xfId="0" applyFont="1" applyBorder="1" applyAlignment="1">
      <alignment horizontal="right" vertical="center"/>
    </xf>
    <xf numFmtId="0" fontId="2" fillId="0" borderId="26" xfId="0" applyFont="1" applyBorder="1" applyAlignment="1">
      <alignment horizontal="right" vertical="center"/>
    </xf>
    <xf numFmtId="0" fontId="2" fillId="0" borderId="25" xfId="0" applyFont="1" applyBorder="1" applyAlignment="1">
      <alignment horizontal="center" vertical="center"/>
    </xf>
    <xf numFmtId="0" fontId="2" fillId="0" borderId="5" xfId="0" applyFont="1" applyBorder="1" applyAlignment="1">
      <alignment horizontal="center" vertical="center"/>
    </xf>
    <xf numFmtId="0" fontId="2" fillId="0" borderId="26" xfId="0" applyFont="1" applyBorder="1" applyAlignment="1">
      <alignment horizontal="center" vertical="center"/>
    </xf>
    <xf numFmtId="0" fontId="18" fillId="0" borderId="23" xfId="0" applyFont="1" applyBorder="1" applyAlignment="1">
      <alignment horizontal="left" vertical="center"/>
    </xf>
    <xf numFmtId="0" fontId="18" fillId="0" borderId="0" xfId="0" applyFont="1" applyAlignment="1">
      <alignment horizontal="right" vertical="center"/>
    </xf>
    <xf numFmtId="0" fontId="18" fillId="0" borderId="0" xfId="0" applyFont="1">
      <alignment vertical="center"/>
    </xf>
    <xf numFmtId="0" fontId="18" fillId="0" borderId="12" xfId="0" applyFont="1" applyBorder="1" applyAlignment="1">
      <alignment horizontal="right" vertical="center"/>
    </xf>
    <xf numFmtId="0" fontId="2" fillId="0" borderId="23" xfId="0" applyFont="1" applyBorder="1" applyAlignment="1">
      <alignment horizontal="center" vertical="center"/>
    </xf>
    <xf numFmtId="0" fontId="2" fillId="0" borderId="0" xfId="0" applyFont="1" applyAlignment="1">
      <alignment horizontal="center" vertical="center"/>
    </xf>
    <xf numFmtId="0" fontId="2" fillId="0" borderId="12" xfId="0" applyFont="1" applyBorder="1" applyAlignment="1">
      <alignment horizontal="center" vertical="center"/>
    </xf>
    <xf numFmtId="0" fontId="18" fillId="0" borderId="24" xfId="0" applyFont="1" applyBorder="1" applyAlignment="1">
      <alignment horizontal="right" vertical="center"/>
    </xf>
    <xf numFmtId="0" fontId="18" fillId="0" borderId="4" xfId="0" applyFont="1" applyBorder="1" applyAlignment="1">
      <alignment horizontal="right" vertical="center"/>
    </xf>
    <xf numFmtId="0" fontId="18" fillId="0" borderId="4" xfId="0" applyFont="1" applyBorder="1">
      <alignment vertical="center"/>
    </xf>
    <xf numFmtId="0" fontId="18" fillId="0" borderId="27" xfId="0" applyFont="1" applyBorder="1" applyAlignment="1">
      <alignment horizontal="right" vertical="center"/>
    </xf>
    <xf numFmtId="0" fontId="18" fillId="0" borderId="25" xfId="0" applyFont="1" applyBorder="1" applyAlignment="1">
      <alignment horizontal="right" vertical="center"/>
    </xf>
    <xf numFmtId="0" fontId="18" fillId="0" borderId="5" xfId="0" applyFont="1" applyBorder="1" applyAlignment="1">
      <alignment horizontal="right" vertical="center"/>
    </xf>
    <xf numFmtId="0" fontId="18" fillId="0" borderId="26" xfId="0" applyFont="1" applyBorder="1" applyAlignment="1">
      <alignment horizontal="right" vertical="center"/>
    </xf>
    <xf numFmtId="0" fontId="18" fillId="0" borderId="23" xfId="0" applyFont="1" applyBorder="1" applyAlignment="1">
      <alignment horizontal="right" vertical="center"/>
    </xf>
    <xf numFmtId="0" fontId="18" fillId="0" borderId="25" xfId="0" applyFont="1" applyBorder="1" applyAlignment="1">
      <alignment horizontal="left" vertical="center"/>
    </xf>
    <xf numFmtId="0" fontId="18" fillId="0" borderId="5" xfId="0" applyFont="1" applyBorder="1" applyAlignment="1">
      <alignment horizontal="left" vertical="center"/>
    </xf>
    <xf numFmtId="0" fontId="18" fillId="0" borderId="26" xfId="0" applyFont="1" applyBorder="1" applyAlignment="1">
      <alignment horizontal="left" vertical="center"/>
    </xf>
    <xf numFmtId="0" fontId="2" fillId="0" borderId="24" xfId="0" applyFont="1" applyBorder="1" applyAlignment="1">
      <alignment horizontal="left" vertical="center"/>
    </xf>
    <xf numFmtId="0" fontId="2" fillId="0" borderId="4" xfId="0" applyFont="1" applyBorder="1" applyAlignment="1">
      <alignment horizontal="left" vertical="center"/>
    </xf>
    <xf numFmtId="0" fontId="0" fillId="0" borderId="4" xfId="0" applyBorder="1">
      <alignment vertical="center"/>
    </xf>
    <xf numFmtId="0" fontId="2" fillId="0" borderId="27" xfId="0" applyFont="1" applyBorder="1" applyAlignment="1">
      <alignment horizontal="left" vertical="center"/>
    </xf>
    <xf numFmtId="0" fontId="2" fillId="0" borderId="24" xfId="0" applyFont="1" applyBorder="1" applyAlignment="1">
      <alignment horizontal="center" vertical="center"/>
    </xf>
    <xf numFmtId="0" fontId="2" fillId="0" borderId="4" xfId="0" applyFont="1" applyBorder="1" applyAlignment="1">
      <alignment horizontal="center" vertical="center"/>
    </xf>
    <xf numFmtId="0" fontId="2" fillId="0" borderId="27" xfId="0" applyFont="1" applyBorder="1" applyAlignment="1">
      <alignment horizontal="center" vertical="center"/>
    </xf>
    <xf numFmtId="0" fontId="20" fillId="0" borderId="0" xfId="9" applyFont="1" applyAlignment="1">
      <alignment horizontal="left" vertical="center"/>
    </xf>
    <xf numFmtId="0" fontId="20" fillId="0" borderId="0" xfId="9" applyFont="1">
      <alignment vertical="center"/>
    </xf>
    <xf numFmtId="0" fontId="20" fillId="0" borderId="0" xfId="9" applyFont="1" applyAlignment="1">
      <alignment horizontal="right" vertical="center"/>
    </xf>
    <xf numFmtId="0" fontId="6" fillId="0" borderId="0" xfId="9">
      <alignment vertical="center"/>
    </xf>
    <xf numFmtId="0" fontId="46" fillId="0" borderId="0" xfId="9" applyFont="1">
      <alignment vertical="center"/>
    </xf>
    <xf numFmtId="0" fontId="47" fillId="0" borderId="0" xfId="9" applyFont="1" applyAlignment="1">
      <alignment horizontal="center" vertical="center"/>
    </xf>
    <xf numFmtId="0" fontId="20" fillId="0" borderId="0" xfId="9" applyFont="1" applyAlignment="1">
      <alignment horizontal="center" vertical="center"/>
    </xf>
    <xf numFmtId="0" fontId="36" fillId="0" borderId="4" xfId="9" applyFont="1" applyBorder="1" applyAlignment="1">
      <alignment horizontal="left" vertical="center"/>
    </xf>
    <xf numFmtId="0" fontId="36" fillId="0" borderId="4" xfId="9" applyFont="1" applyBorder="1" applyAlignment="1">
      <alignment horizontal="center" vertical="center"/>
    </xf>
    <xf numFmtId="0" fontId="6" fillId="0" borderId="4" xfId="9" applyBorder="1" applyAlignment="1">
      <alignment horizontal="center" vertical="center"/>
    </xf>
    <xf numFmtId="0" fontId="36" fillId="0" borderId="0" xfId="9" applyFont="1">
      <alignment vertical="center"/>
    </xf>
    <xf numFmtId="0" fontId="36" fillId="0" borderId="0" xfId="9" applyFont="1" applyAlignment="1">
      <alignment horizontal="right" vertical="center"/>
    </xf>
    <xf numFmtId="0" fontId="36" fillId="0" borderId="5" xfId="9" applyFont="1" applyBorder="1">
      <alignment vertical="center"/>
    </xf>
    <xf numFmtId="0" fontId="6" fillId="0" borderId="5" xfId="9" applyBorder="1">
      <alignment vertical="center"/>
    </xf>
    <xf numFmtId="0" fontId="3" fillId="0" borderId="0" xfId="0" applyFont="1">
      <alignment vertical="center"/>
    </xf>
    <xf numFmtId="0" fontId="20" fillId="0" borderId="0" xfId="0" applyFont="1" applyAlignment="1">
      <alignment horizontal="center" vertical="center" shrinkToFit="1"/>
    </xf>
    <xf numFmtId="0" fontId="20" fillId="0" borderId="0" xfId="0" applyFont="1" applyAlignment="1">
      <alignment horizontal="right" vertical="center" shrinkToFit="1"/>
    </xf>
    <xf numFmtId="0" fontId="20" fillId="0" borderId="0" xfId="0" applyFont="1" applyAlignment="1">
      <alignment horizontal="left" vertical="center" shrinkToFit="1"/>
    </xf>
    <xf numFmtId="0" fontId="17" fillId="0" borderId="0" xfId="0" applyFont="1">
      <alignment vertical="center"/>
    </xf>
    <xf numFmtId="0" fontId="36" fillId="0" borderId="0" xfId="9" applyFont="1" applyAlignment="1">
      <alignment horizontal="center" vertical="center" shrinkToFit="1"/>
    </xf>
    <xf numFmtId="0" fontId="6" fillId="0" borderId="0" xfId="9" applyAlignment="1">
      <alignment horizontal="center" vertical="center" shrinkToFit="1"/>
    </xf>
    <xf numFmtId="0" fontId="36" fillId="0" borderId="5" xfId="9" applyFont="1" applyBorder="1" applyAlignment="1">
      <alignment horizontal="center" vertical="center"/>
    </xf>
    <xf numFmtId="178" fontId="47" fillId="0" borderId="0" xfId="9" applyNumberFormat="1" applyFont="1" applyAlignment="1">
      <alignment horizontal="center" vertical="center"/>
    </xf>
    <xf numFmtId="0" fontId="20" fillId="0" borderId="0" xfId="9" applyFont="1" applyAlignment="1">
      <alignment vertical="top"/>
    </xf>
    <xf numFmtId="0" fontId="20" fillId="0" borderId="5" xfId="9" applyFont="1" applyBorder="1" applyAlignment="1">
      <alignment horizontal="left" vertical="center"/>
    </xf>
    <xf numFmtId="0" fontId="20" fillId="0" borderId="5" xfId="9" applyFont="1" applyBorder="1">
      <alignment vertical="center"/>
    </xf>
    <xf numFmtId="178" fontId="20" fillId="0" borderId="0" xfId="9" applyNumberFormat="1" applyFont="1">
      <alignment vertical="center"/>
    </xf>
    <xf numFmtId="0" fontId="21" fillId="0" borderId="0" xfId="9" applyFont="1" applyAlignment="1">
      <alignment horizontal="center" vertical="center"/>
    </xf>
    <xf numFmtId="0" fontId="36" fillId="0" borderId="5" xfId="9" applyFont="1" applyBorder="1" applyAlignment="1">
      <alignment horizontal="left" vertical="center"/>
    </xf>
    <xf numFmtId="178" fontId="21" fillId="0" borderId="0" xfId="9" applyNumberFormat="1" applyFont="1" applyAlignment="1">
      <alignment horizontal="center" vertical="center"/>
    </xf>
    <xf numFmtId="178" fontId="36" fillId="0" borderId="0" xfId="9" applyNumberFormat="1" applyFont="1">
      <alignment vertical="center"/>
    </xf>
    <xf numFmtId="0" fontId="48" fillId="0" borderId="0" xfId="9" applyFont="1" applyAlignment="1">
      <alignment horizontal="center" vertical="center"/>
    </xf>
    <xf numFmtId="178" fontId="48" fillId="0" borderId="0" xfId="9" applyNumberFormat="1" applyFont="1" applyAlignment="1">
      <alignment horizontal="center" vertical="center"/>
    </xf>
    <xf numFmtId="0" fontId="36" fillId="0" borderId="0" xfId="9" applyFont="1" applyAlignment="1">
      <alignment horizontal="left" vertical="center"/>
    </xf>
    <xf numFmtId="0" fontId="6" fillId="0" borderId="0" xfId="9" applyAlignment="1">
      <alignment horizontal="left" vertical="center"/>
    </xf>
    <xf numFmtId="0" fontId="36" fillId="0" borderId="4" xfId="9" applyFont="1" applyBorder="1">
      <alignment vertical="center"/>
    </xf>
    <xf numFmtId="0" fontId="36" fillId="0" borderId="4" xfId="9" applyFont="1" applyBorder="1" applyAlignment="1">
      <alignment horizontal="center" vertical="center" shrinkToFit="1"/>
    </xf>
    <xf numFmtId="0" fontId="6" fillId="0" borderId="4" xfId="9" applyBorder="1" applyAlignment="1">
      <alignment horizontal="center" vertical="center" shrinkToFit="1"/>
    </xf>
    <xf numFmtId="0" fontId="6" fillId="0" borderId="4" xfId="9" applyBorder="1">
      <alignment vertical="center"/>
    </xf>
    <xf numFmtId="0" fontId="20" fillId="0" borderId="4" xfId="9" applyFont="1" applyBorder="1">
      <alignment vertical="center"/>
    </xf>
    <xf numFmtId="0" fontId="20" fillId="0" borderId="5" xfId="9" applyFont="1" applyBorder="1" applyAlignment="1">
      <alignment horizontal="right" vertical="center"/>
    </xf>
    <xf numFmtId="0" fontId="20" fillId="0" borderId="0" xfId="9" applyFont="1" applyAlignment="1">
      <alignment vertical="center" shrinkToFit="1"/>
    </xf>
    <xf numFmtId="0" fontId="20" fillId="0" borderId="61" xfId="9" applyFont="1" applyBorder="1">
      <alignment vertical="center"/>
    </xf>
    <xf numFmtId="0" fontId="20" fillId="0" borderId="61" xfId="9" applyFont="1" applyBorder="1" applyAlignment="1">
      <alignment vertical="center" shrinkToFit="1"/>
    </xf>
    <xf numFmtId="0" fontId="20" fillId="0" borderId="61" xfId="9" applyFont="1" applyBorder="1" applyAlignment="1">
      <alignment horizontal="right" vertical="center"/>
    </xf>
    <xf numFmtId="0" fontId="20" fillId="0" borderId="61" xfId="9" applyFont="1" applyBorder="1" applyAlignment="1">
      <alignment horizontal="left" vertical="center"/>
    </xf>
    <xf numFmtId="0" fontId="20" fillId="0" borderId="4" xfId="9" applyFont="1" applyBorder="1" applyAlignment="1">
      <alignment horizontal="right" vertical="center"/>
    </xf>
    <xf numFmtId="0" fontId="20" fillId="0" borderId="4" xfId="9" applyFont="1" applyBorder="1" applyAlignment="1">
      <alignment horizontal="left" vertical="center"/>
    </xf>
    <xf numFmtId="0" fontId="21" fillId="0" borderId="4" xfId="9" applyFont="1" applyBorder="1" applyAlignment="1">
      <alignment horizontal="center" vertical="center"/>
    </xf>
    <xf numFmtId="178" fontId="20" fillId="0" borderId="0" xfId="9" applyNumberFormat="1" applyFont="1" applyAlignment="1">
      <alignment vertical="center" shrinkToFit="1"/>
    </xf>
    <xf numFmtId="0" fontId="6" fillId="0" borderId="0" xfId="9" applyAlignment="1">
      <alignment vertical="center" shrinkToFit="1"/>
    </xf>
    <xf numFmtId="178" fontId="6" fillId="0" borderId="0" xfId="9" applyNumberFormat="1">
      <alignment vertical="center"/>
    </xf>
    <xf numFmtId="0" fontId="49" fillId="0" borderId="0" xfId="9" applyFont="1">
      <alignment vertical="center"/>
    </xf>
    <xf numFmtId="176" fontId="0" fillId="0" borderId="0" xfId="0" applyNumberFormat="1">
      <alignment vertical="center"/>
    </xf>
    <xf numFmtId="0" fontId="20" fillId="0" borderId="5" xfId="0" applyFont="1" applyBorder="1" applyAlignment="1">
      <alignment horizontal="right" vertical="center"/>
    </xf>
    <xf numFmtId="0" fontId="20" fillId="0" borderId="5" xfId="0" applyFont="1" applyBorder="1" applyAlignment="1">
      <alignment horizontal="center" vertical="center"/>
    </xf>
    <xf numFmtId="0" fontId="20" fillId="0" borderId="5" xfId="0" applyFont="1" applyBorder="1" applyAlignment="1">
      <alignment horizontal="left" vertical="center"/>
    </xf>
    <xf numFmtId="177" fontId="20" fillId="0" borderId="0" xfId="0" applyNumberFormat="1" applyFont="1" applyAlignment="1">
      <alignment horizontal="right" vertical="center" shrinkToFit="1"/>
    </xf>
    <xf numFmtId="0" fontId="20" fillId="7" borderId="0" xfId="0" applyFont="1" applyFill="1" applyAlignment="1">
      <alignment horizontal="right" vertical="center" shrinkToFit="1"/>
    </xf>
    <xf numFmtId="177" fontId="20" fillId="7" borderId="0" xfId="0" applyNumberFormat="1" applyFont="1" applyFill="1" applyAlignment="1">
      <alignment horizontal="right" vertical="center" shrinkToFit="1"/>
    </xf>
    <xf numFmtId="177" fontId="20" fillId="7" borderId="0" xfId="0" applyNumberFormat="1" applyFont="1" applyFill="1" applyAlignment="1">
      <alignment horizontal="left" vertical="top" wrapText="1" shrinkToFit="1"/>
    </xf>
    <xf numFmtId="0" fontId="20" fillId="0" borderId="4" xfId="0" applyFont="1" applyBorder="1" applyAlignment="1">
      <alignment horizontal="center" vertical="center" shrinkToFit="1"/>
    </xf>
    <xf numFmtId="177" fontId="20" fillId="0" borderId="4" xfId="0" applyNumberFormat="1" applyFont="1" applyBorder="1" applyAlignment="1">
      <alignment horizontal="right" vertical="center" shrinkToFit="1"/>
    </xf>
    <xf numFmtId="178" fontId="22" fillId="0" borderId="0" xfId="0" applyNumberFormat="1" applyFont="1">
      <alignment vertical="center"/>
    </xf>
    <xf numFmtId="0" fontId="20" fillId="0" borderId="0" xfId="0" applyFont="1" applyAlignment="1">
      <alignment vertical="center" shrinkToFit="1"/>
    </xf>
    <xf numFmtId="178" fontId="22" fillId="0" borderId="4" xfId="0" applyNumberFormat="1" applyFont="1" applyBorder="1">
      <alignment vertical="center"/>
    </xf>
    <xf numFmtId="0" fontId="20" fillId="0" borderId="4" xfId="0" applyFont="1" applyBorder="1" applyAlignment="1">
      <alignment vertical="center" shrinkToFit="1"/>
    </xf>
    <xf numFmtId="0" fontId="20" fillId="0" borderId="4" xfId="0" applyFont="1" applyBorder="1" applyAlignment="1">
      <alignment horizontal="right" vertical="center" shrinkToFit="1"/>
    </xf>
    <xf numFmtId="0" fontId="20" fillId="0" borderId="4" xfId="0" applyFont="1" applyBorder="1" applyAlignment="1">
      <alignment horizontal="left" vertical="center" shrinkToFit="1"/>
    </xf>
    <xf numFmtId="0" fontId="21" fillId="0" borderId="0" xfId="0" applyFont="1">
      <alignment vertical="center"/>
    </xf>
    <xf numFmtId="0" fontId="24" fillId="0" borderId="0" xfId="0" applyFont="1">
      <alignment vertical="center"/>
    </xf>
    <xf numFmtId="0" fontId="24" fillId="0" borderId="0" xfId="0" applyFont="1" applyAlignment="1">
      <alignment horizontal="center" vertical="top"/>
    </xf>
    <xf numFmtId="0" fontId="21" fillId="0" borderId="4" xfId="0" applyFont="1" applyBorder="1" applyAlignment="1">
      <alignment horizontal="center" vertical="center"/>
    </xf>
    <xf numFmtId="0" fontId="36" fillId="4" borderId="32" xfId="3" applyFont="1" applyFill="1" applyBorder="1" applyAlignment="1" applyProtection="1">
      <alignment horizontal="center" vertical="center" wrapText="1"/>
      <protection locked="0"/>
    </xf>
    <xf numFmtId="0" fontId="11" fillId="7" borderId="32" xfId="3" applyFont="1" applyFill="1" applyBorder="1" applyAlignment="1" applyProtection="1">
      <alignment vertical="center" wrapText="1"/>
      <protection locked="0"/>
    </xf>
    <xf numFmtId="0" fontId="36" fillId="4" borderId="38" xfId="3" applyFont="1" applyFill="1" applyBorder="1" applyAlignment="1" applyProtection="1">
      <alignment horizontal="center" vertical="center" wrapText="1"/>
      <protection locked="0"/>
    </xf>
    <xf numFmtId="0" fontId="11" fillId="7" borderId="31" xfId="3" applyFont="1" applyFill="1" applyBorder="1" applyAlignment="1" applyProtection="1">
      <alignment vertical="center" wrapText="1"/>
      <protection locked="0"/>
    </xf>
    <xf numFmtId="0" fontId="26" fillId="0" borderId="23" xfId="8" applyFont="1" applyBorder="1" applyAlignment="1">
      <alignment horizontal="center" vertical="center" wrapText="1"/>
    </xf>
    <xf numFmtId="0" fontId="26" fillId="0" borderId="12" xfId="8" applyFont="1" applyBorder="1" applyAlignment="1">
      <alignment horizontal="center" vertical="center" wrapText="1"/>
    </xf>
    <xf numFmtId="0" fontId="25" fillId="0" borderId="43" xfId="8" applyBorder="1" applyAlignment="1">
      <alignment horizontal="center" vertical="center" wrapText="1"/>
    </xf>
    <xf numFmtId="0" fontId="26" fillId="0" borderId="43" xfId="8" applyFont="1" applyBorder="1" applyAlignment="1">
      <alignment horizontal="center" vertical="center" wrapText="1"/>
    </xf>
    <xf numFmtId="0" fontId="26" fillId="0" borderId="38" xfId="8" applyFont="1" applyBorder="1" applyAlignment="1">
      <alignment horizontal="center" vertical="center" wrapText="1"/>
    </xf>
    <xf numFmtId="0" fontId="33" fillId="0" borderId="34" xfId="8" applyFont="1" applyBorder="1" applyAlignment="1">
      <alignment horizontal="center"/>
    </xf>
    <xf numFmtId="0" fontId="27" fillId="0" borderId="35" xfId="8" quotePrefix="1" applyFont="1" applyBorder="1" applyAlignment="1">
      <alignment horizontal="center" vertical="top"/>
    </xf>
    <xf numFmtId="0" fontId="27" fillId="0" borderId="37" xfId="8" quotePrefix="1" applyFont="1" applyBorder="1" applyAlignment="1">
      <alignment horizontal="center" vertical="top"/>
    </xf>
    <xf numFmtId="0" fontId="27" fillId="0" borderId="38" xfId="8" applyFont="1" applyBorder="1">
      <alignment vertical="center"/>
    </xf>
    <xf numFmtId="0" fontId="33" fillId="0" borderId="39" xfId="8" applyFont="1" applyBorder="1" applyAlignment="1">
      <alignment horizontal="center"/>
    </xf>
    <xf numFmtId="49" fontId="27" fillId="0" borderId="35" xfId="8" quotePrefix="1" applyNumberFormat="1" applyFont="1" applyBorder="1" applyAlignment="1">
      <alignment horizontal="center" vertical="top"/>
    </xf>
    <xf numFmtId="0" fontId="27" fillId="0" borderId="35" xfId="8" quotePrefix="1" applyFont="1" applyBorder="1" applyAlignment="1">
      <alignment horizontal="center" vertical="top" wrapText="1"/>
    </xf>
    <xf numFmtId="0" fontId="27" fillId="0" borderId="37" xfId="8" quotePrefix="1" applyFont="1" applyBorder="1" applyAlignment="1">
      <alignment horizontal="center" vertical="top" wrapText="1"/>
    </xf>
    <xf numFmtId="49" fontId="27" fillId="0" borderId="35" xfId="8" quotePrefix="1" applyNumberFormat="1" applyFont="1" applyBorder="1" applyAlignment="1">
      <alignment horizontal="center" vertical="top" wrapText="1"/>
    </xf>
    <xf numFmtId="0" fontId="27" fillId="0" borderId="31" xfId="8" applyFont="1" applyBorder="1" applyAlignment="1">
      <alignment horizontal="left" vertical="top" wrapText="1"/>
    </xf>
    <xf numFmtId="0" fontId="33" fillId="0" borderId="34" xfId="8" quotePrefix="1" applyFont="1" applyBorder="1" applyAlignment="1">
      <alignment horizontal="center" vertical="top"/>
    </xf>
    <xf numFmtId="0" fontId="51" fillId="0" borderId="35" xfId="0" applyFont="1" applyBorder="1" applyAlignment="1">
      <alignment horizontal="center"/>
    </xf>
    <xf numFmtId="0" fontId="53" fillId="0" borderId="31" xfId="0" applyFont="1" applyBorder="1">
      <alignment vertical="center"/>
    </xf>
    <xf numFmtId="0" fontId="52" fillId="0" borderId="62" xfId="0" applyFont="1" applyBorder="1" applyAlignment="1">
      <alignment horizontal="center"/>
    </xf>
    <xf numFmtId="0" fontId="53" fillId="0" borderId="38" xfId="0" applyFont="1" applyBorder="1">
      <alignment vertical="center"/>
    </xf>
    <xf numFmtId="0" fontId="27" fillId="0" borderId="0" xfId="8" applyFont="1" applyAlignment="1">
      <alignment horizontal="justify" vertical="top" wrapText="1"/>
    </xf>
    <xf numFmtId="0" fontId="34" fillId="0" borderId="0" xfId="8" applyFont="1" applyAlignment="1"/>
    <xf numFmtId="0" fontId="27" fillId="0" borderId="9" xfId="8" applyFont="1" applyBorder="1">
      <alignment vertical="center"/>
    </xf>
    <xf numFmtId="0" fontId="27" fillId="0" borderId="2" xfId="8" applyFont="1" applyBorder="1">
      <alignment vertical="center"/>
    </xf>
    <xf numFmtId="0" fontId="27" fillId="0" borderId="35" xfId="8" applyFont="1" applyBorder="1" applyAlignment="1">
      <alignment horizontal="center" vertical="center"/>
    </xf>
    <xf numFmtId="0" fontId="27" fillId="0" borderId="31" xfId="8" applyFont="1" applyBorder="1" applyAlignment="1">
      <alignment horizontal="center" vertical="center" wrapText="1"/>
    </xf>
    <xf numFmtId="0" fontId="11" fillId="0" borderId="25" xfId="3" applyFont="1" applyBorder="1" applyAlignment="1">
      <alignment vertical="center" wrapText="1"/>
    </xf>
    <xf numFmtId="0" fontId="11" fillId="0" borderId="5" xfId="3" applyFont="1" applyBorder="1" applyAlignment="1">
      <alignment vertical="center" wrapText="1"/>
    </xf>
    <xf numFmtId="0" fontId="11" fillId="0" borderId="26" xfId="3" applyFont="1" applyBorder="1" applyAlignment="1">
      <alignment vertical="center" wrapText="1"/>
    </xf>
    <xf numFmtId="0" fontId="11" fillId="0" borderId="19" xfId="3" applyFont="1" applyBorder="1" applyAlignment="1">
      <alignment vertical="center" wrapText="1"/>
    </xf>
    <xf numFmtId="0" fontId="11" fillId="0" borderId="20" xfId="3" applyFont="1" applyBorder="1" applyAlignment="1">
      <alignment vertical="center" wrapText="1"/>
    </xf>
    <xf numFmtId="0" fontId="11" fillId="0" borderId="21" xfId="3" applyFont="1" applyBorder="1" applyAlignment="1">
      <alignment vertical="center" wrapText="1"/>
    </xf>
    <xf numFmtId="0" fontId="20" fillId="0" borderId="52" xfId="0" applyFont="1" applyBorder="1">
      <alignment vertical="center"/>
    </xf>
    <xf numFmtId="0" fontId="20" fillId="0" borderId="52" xfId="0" applyFont="1" applyBorder="1" applyAlignment="1">
      <alignment horizontal="right" vertical="center"/>
    </xf>
    <xf numFmtId="0" fontId="20" fillId="0" borderId="52" xfId="0" applyFont="1" applyBorder="1" applyAlignment="1">
      <alignment horizontal="left" vertical="center"/>
    </xf>
    <xf numFmtId="0" fontId="27" fillId="0" borderId="0" xfId="8" quotePrefix="1" applyFont="1" applyAlignment="1">
      <alignment horizontal="left" vertical="top"/>
    </xf>
    <xf numFmtId="0" fontId="55" fillId="4" borderId="0" xfId="0" applyFont="1" applyFill="1" applyAlignment="1" applyProtection="1">
      <alignment horizontal="center" vertical="center"/>
      <protection locked="0"/>
    </xf>
    <xf numFmtId="0" fontId="20" fillId="0" borderId="0" xfId="0" applyFont="1" applyAlignment="1" applyProtection="1">
      <alignment horizontal="center" vertical="center" shrinkToFit="1"/>
      <protection locked="0"/>
    </xf>
    <xf numFmtId="0" fontId="42" fillId="0" borderId="0" xfId="0" applyFont="1" applyAlignment="1">
      <alignment horizontal="left" vertical="top" wrapText="1"/>
    </xf>
    <xf numFmtId="0" fontId="56" fillId="0" borderId="0" xfId="0" applyFont="1">
      <alignment vertical="center"/>
    </xf>
    <xf numFmtId="0" fontId="42" fillId="0" borderId="0" xfId="0" applyFont="1" applyAlignment="1">
      <alignment horizontal="lef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0" borderId="66" xfId="0" applyBorder="1">
      <alignment vertical="center"/>
    </xf>
    <xf numFmtId="0" fontId="0" fillId="0" borderId="67" xfId="0" applyBorder="1">
      <alignment vertical="center"/>
    </xf>
    <xf numFmtId="180" fontId="0" fillId="0" borderId="66" xfId="0" applyNumberFormat="1" applyBorder="1">
      <alignment vertical="center"/>
    </xf>
    <xf numFmtId="0" fontId="0" fillId="0" borderId="68" xfId="0" applyBorder="1">
      <alignment vertical="center"/>
    </xf>
    <xf numFmtId="0" fontId="0" fillId="0" borderId="69" xfId="0" applyBorder="1">
      <alignment vertical="center"/>
    </xf>
    <xf numFmtId="0" fontId="42" fillId="0" borderId="67" xfId="0" applyFont="1" applyBorder="1" applyAlignment="1">
      <alignment horizontal="left" vertical="top" wrapText="1"/>
    </xf>
    <xf numFmtId="0" fontId="42" fillId="0" borderId="73" xfId="0" applyFont="1" applyBorder="1" applyAlignment="1">
      <alignment horizontal="left" vertical="top" wrapText="1"/>
    </xf>
    <xf numFmtId="0" fontId="42" fillId="0" borderId="74" xfId="0" applyFont="1" applyBorder="1" applyAlignment="1">
      <alignment horizontal="left" vertical="top" wrapText="1"/>
    </xf>
    <xf numFmtId="0" fontId="0" fillId="0" borderId="0" xfId="0" quotePrefix="1">
      <alignment vertical="center"/>
    </xf>
    <xf numFmtId="0" fontId="36" fillId="0" borderId="25" xfId="9" applyFont="1" applyBorder="1">
      <alignment vertical="center"/>
    </xf>
    <xf numFmtId="0" fontId="6" fillId="0" borderId="26" xfId="9" applyBorder="1">
      <alignment vertical="center"/>
    </xf>
    <xf numFmtId="0" fontId="20" fillId="0" borderId="23" xfId="9" applyFont="1" applyBorder="1">
      <alignment vertical="center"/>
    </xf>
    <xf numFmtId="0" fontId="6" fillId="0" borderId="12" xfId="9" applyBorder="1">
      <alignment vertical="center"/>
    </xf>
    <xf numFmtId="0" fontId="6" fillId="0" borderId="23" xfId="9" applyBorder="1">
      <alignment vertical="center"/>
    </xf>
    <xf numFmtId="182" fontId="6" fillId="0" borderId="0" xfId="9" applyNumberFormat="1">
      <alignment vertical="center"/>
    </xf>
    <xf numFmtId="0" fontId="6" fillId="0" borderId="24" xfId="9" applyBorder="1">
      <alignment vertical="center"/>
    </xf>
    <xf numFmtId="0" fontId="6" fillId="0" borderId="27" xfId="9" applyBorder="1">
      <alignment vertical="center"/>
    </xf>
    <xf numFmtId="0" fontId="0" fillId="0" borderId="5" xfId="0" applyBorder="1">
      <alignment vertical="center"/>
    </xf>
    <xf numFmtId="0" fontId="0" fillId="0" borderId="0" xfId="0" applyAlignment="1">
      <alignment vertical="top" wrapText="1"/>
    </xf>
    <xf numFmtId="0" fontId="11" fillId="0" borderId="62" xfId="0" quotePrefix="1" applyFont="1" applyBorder="1" applyAlignment="1">
      <alignment horizontal="center" vertical="top" wrapText="1"/>
    </xf>
    <xf numFmtId="49" fontId="11" fillId="0" borderId="35" xfId="0" quotePrefix="1" applyNumberFormat="1" applyFont="1" applyBorder="1" applyAlignment="1">
      <alignment horizontal="center" vertical="top"/>
    </xf>
    <xf numFmtId="49" fontId="11" fillId="0" borderId="45" xfId="0" quotePrefix="1" applyNumberFormat="1" applyFont="1" applyBorder="1" applyAlignment="1">
      <alignment horizontal="center" vertical="top"/>
    </xf>
    <xf numFmtId="49" fontId="11" fillId="0" borderId="35" xfId="8" quotePrefix="1" applyNumberFormat="1" applyFont="1" applyBorder="1" applyAlignment="1">
      <alignment horizontal="center" vertical="top"/>
    </xf>
    <xf numFmtId="0" fontId="11" fillId="0" borderId="35" xfId="8" quotePrefix="1" applyFont="1" applyBorder="1" applyAlignment="1">
      <alignment horizontal="center" vertical="top" wrapText="1"/>
    </xf>
    <xf numFmtId="0" fontId="11" fillId="0" borderId="35" xfId="0" quotePrefix="1" applyFont="1" applyBorder="1" applyAlignment="1">
      <alignment horizontal="center" vertical="top" wrapText="1"/>
    </xf>
    <xf numFmtId="0" fontId="0" fillId="0" borderId="0" xfId="0" applyAlignment="1">
      <alignment horizontal="left" vertical="top" wrapText="1"/>
    </xf>
    <xf numFmtId="180" fontId="42" fillId="0" borderId="0" xfId="0" applyNumberFormat="1" applyFont="1" applyAlignment="1">
      <alignment vertical="center" wrapText="1"/>
    </xf>
    <xf numFmtId="0" fontId="27" fillId="7" borderId="0" xfId="8" quotePrefix="1" applyFont="1" applyFill="1" applyAlignment="1" applyProtection="1">
      <alignment horizontal="left" vertical="top"/>
      <protection locked="0"/>
    </xf>
    <xf numFmtId="0" fontId="0" fillId="0" borderId="54" xfId="0" quotePrefix="1" applyBorder="1">
      <alignment vertical="center"/>
    </xf>
    <xf numFmtId="0" fontId="20" fillId="0" borderId="5" xfId="9" applyFont="1" applyBorder="1" applyAlignment="1">
      <alignment horizontal="left" vertical="center" shrinkToFit="1"/>
    </xf>
    <xf numFmtId="0" fontId="58" fillId="0" borderId="0" xfId="9" applyFont="1" applyAlignment="1">
      <alignment horizontal="center" vertical="center" shrinkToFit="1"/>
    </xf>
    <xf numFmtId="0" fontId="37" fillId="11" borderId="13" xfId="0" applyFont="1" applyFill="1" applyBorder="1" applyAlignment="1">
      <alignment horizontal="center" vertical="center"/>
    </xf>
    <xf numFmtId="0" fontId="37" fillId="11" borderId="14" xfId="0" applyFont="1" applyFill="1" applyBorder="1" applyAlignment="1">
      <alignment horizontal="center" vertical="center"/>
    </xf>
    <xf numFmtId="0" fontId="37" fillId="11" borderId="15" xfId="0" applyFont="1" applyFill="1" applyBorder="1" applyAlignment="1">
      <alignment horizontal="center" vertical="center"/>
    </xf>
    <xf numFmtId="0" fontId="37" fillId="5" borderId="32" xfId="10" applyFont="1" applyFill="1" applyBorder="1" applyAlignment="1">
      <alignment horizontal="center" vertical="top" textRotation="255"/>
    </xf>
    <xf numFmtId="0" fontId="37" fillId="5" borderId="33" xfId="10" applyFont="1" applyFill="1" applyBorder="1" applyAlignment="1">
      <alignment horizontal="center" vertical="top" textRotation="255"/>
    </xf>
    <xf numFmtId="0" fontId="37" fillId="11" borderId="32" xfId="10" applyFont="1" applyFill="1" applyBorder="1" applyAlignment="1">
      <alignment horizontal="center" vertical="top" textRotation="255"/>
    </xf>
    <xf numFmtId="0" fontId="37" fillId="11" borderId="33" xfId="10" applyFont="1" applyFill="1" applyBorder="1" applyAlignment="1">
      <alignment horizontal="center" vertical="top" textRotation="255"/>
    </xf>
    <xf numFmtId="0" fontId="40" fillId="0" borderId="32" xfId="10" applyFont="1" applyBorder="1" applyAlignment="1">
      <alignment horizontal="center" vertical="top" textRotation="255" wrapText="1"/>
    </xf>
    <xf numFmtId="0" fontId="40" fillId="0" borderId="33" xfId="10" applyFont="1" applyBorder="1" applyAlignment="1">
      <alignment horizontal="center" vertical="top" textRotation="255"/>
    </xf>
    <xf numFmtId="0" fontId="37" fillId="8" borderId="33" xfId="0" applyFont="1" applyFill="1" applyBorder="1" applyAlignment="1">
      <alignment horizontal="center" vertical="center"/>
    </xf>
    <xf numFmtId="0" fontId="37" fillId="0" borderId="33" xfId="0" applyFont="1" applyBorder="1" applyAlignment="1">
      <alignment horizontal="center" vertical="center"/>
    </xf>
    <xf numFmtId="0" fontId="37" fillId="0" borderId="32" xfId="10" applyFont="1" applyBorder="1" applyAlignment="1">
      <alignment horizontal="center" vertical="top" textRotation="255"/>
    </xf>
    <xf numFmtId="0" fontId="37" fillId="0" borderId="33" xfId="10" applyFont="1" applyBorder="1" applyAlignment="1">
      <alignment horizontal="center" vertical="top" textRotation="255"/>
    </xf>
    <xf numFmtId="0" fontId="37" fillId="8" borderId="32" xfId="10" applyFont="1" applyFill="1" applyBorder="1" applyAlignment="1">
      <alignment horizontal="center" vertical="top" textRotation="255"/>
    </xf>
    <xf numFmtId="0" fontId="37" fillId="8" borderId="33" xfId="10" applyFont="1" applyFill="1" applyBorder="1" applyAlignment="1">
      <alignment horizontal="center" vertical="top" textRotation="255"/>
    </xf>
    <xf numFmtId="180" fontId="40" fillId="9" borderId="36" xfId="10" applyNumberFormat="1" applyFont="1" applyFill="1" applyBorder="1" applyAlignment="1">
      <alignment horizontal="center" vertical="top" textRotation="255" wrapText="1"/>
    </xf>
    <xf numFmtId="180" fontId="40" fillId="9" borderId="33" xfId="10" applyNumberFormat="1" applyFont="1" applyFill="1" applyBorder="1" applyAlignment="1">
      <alignment horizontal="center" vertical="top" textRotation="255" wrapText="1"/>
    </xf>
    <xf numFmtId="180" fontId="37" fillId="9" borderId="12" xfId="10" applyNumberFormat="1" applyFont="1" applyFill="1" applyBorder="1" applyAlignment="1">
      <alignment horizontal="center" vertical="top" textRotation="255"/>
    </xf>
    <xf numFmtId="180" fontId="37" fillId="9" borderId="27" xfId="10" applyNumberFormat="1" applyFont="1" applyFill="1" applyBorder="1" applyAlignment="1">
      <alignment horizontal="center" vertical="top" textRotation="255"/>
    </xf>
    <xf numFmtId="180" fontId="37" fillId="9" borderId="36" xfId="10" applyNumberFormat="1" applyFont="1" applyFill="1" applyBorder="1" applyAlignment="1">
      <alignment horizontal="center" vertical="top" textRotation="255"/>
    </xf>
    <xf numFmtId="180" fontId="37" fillId="9" borderId="33" xfId="10" applyNumberFormat="1" applyFont="1" applyFill="1" applyBorder="1" applyAlignment="1">
      <alignment horizontal="center" vertical="top" textRotation="255"/>
    </xf>
    <xf numFmtId="180" fontId="37" fillId="9" borderId="32" xfId="10" applyNumberFormat="1" applyFont="1" applyFill="1" applyBorder="1" applyAlignment="1">
      <alignment horizontal="center" vertical="top" textRotation="255"/>
    </xf>
    <xf numFmtId="0" fontId="37" fillId="10" borderId="26" xfId="10" applyFont="1" applyFill="1" applyBorder="1" applyAlignment="1">
      <alignment horizontal="center" vertical="top" textRotation="255"/>
    </xf>
    <xf numFmtId="0" fontId="37" fillId="10" borderId="27" xfId="10" applyFont="1" applyFill="1" applyBorder="1" applyAlignment="1">
      <alignment horizontal="center" vertical="top" textRotation="255"/>
    </xf>
    <xf numFmtId="180" fontId="37" fillId="9" borderId="25" xfId="10" applyNumberFormat="1" applyFont="1" applyFill="1" applyBorder="1" applyAlignment="1">
      <alignment horizontal="center" vertical="center" wrapText="1"/>
    </xf>
    <xf numFmtId="180" fontId="37" fillId="9" borderId="5" xfId="10" applyNumberFormat="1" applyFont="1" applyFill="1" applyBorder="1" applyAlignment="1">
      <alignment horizontal="center" vertical="center" wrapText="1"/>
    </xf>
    <xf numFmtId="180" fontId="37" fillId="9" borderId="24" xfId="10" applyNumberFormat="1" applyFont="1" applyFill="1" applyBorder="1" applyAlignment="1">
      <alignment horizontal="center" vertical="center" wrapText="1"/>
    </xf>
    <xf numFmtId="180" fontId="37" fillId="9" borderId="4" xfId="10" applyNumberFormat="1" applyFont="1" applyFill="1" applyBorder="1" applyAlignment="1">
      <alignment horizontal="center" vertical="center" wrapText="1"/>
    </xf>
    <xf numFmtId="180" fontId="40" fillId="9" borderId="32" xfId="10" applyNumberFormat="1" applyFont="1" applyFill="1" applyBorder="1" applyAlignment="1">
      <alignment horizontal="center" vertical="top" textRotation="255"/>
    </xf>
    <xf numFmtId="180" fontId="40" fillId="9" borderId="33" xfId="10" applyNumberFormat="1" applyFont="1" applyFill="1" applyBorder="1" applyAlignment="1">
      <alignment horizontal="center" vertical="top" textRotation="255"/>
    </xf>
    <xf numFmtId="179" fontId="37" fillId="8" borderId="24" xfId="0" applyNumberFormat="1" applyFont="1" applyFill="1" applyBorder="1" applyAlignment="1">
      <alignment horizontal="center" vertical="center"/>
    </xf>
    <xf numFmtId="179" fontId="37" fillId="8" borderId="4" xfId="0" applyNumberFormat="1" applyFont="1" applyFill="1" applyBorder="1" applyAlignment="1">
      <alignment horizontal="center" vertical="center"/>
    </xf>
    <xf numFmtId="179" fontId="37" fillId="8" borderId="27" xfId="0" applyNumberFormat="1" applyFont="1" applyFill="1" applyBorder="1" applyAlignment="1">
      <alignment horizontal="center" vertical="center"/>
    </xf>
    <xf numFmtId="0" fontId="37" fillId="10" borderId="31" xfId="0" applyFont="1" applyFill="1" applyBorder="1" applyAlignment="1">
      <alignment horizontal="center" vertical="center"/>
    </xf>
    <xf numFmtId="0" fontId="37" fillId="10" borderId="32" xfId="10" applyFont="1" applyFill="1" applyBorder="1" applyAlignment="1">
      <alignment horizontal="center" vertical="top" textRotation="255"/>
    </xf>
    <xf numFmtId="0" fontId="37" fillId="10" borderId="33" xfId="10" applyFont="1" applyFill="1" applyBorder="1" applyAlignment="1">
      <alignment horizontal="center" vertical="top" textRotation="255"/>
    </xf>
    <xf numFmtId="0" fontId="39" fillId="8" borderId="32" xfId="10" applyFont="1" applyFill="1" applyBorder="1" applyAlignment="1">
      <alignment horizontal="center" vertical="top" textRotation="255" wrapText="1"/>
    </xf>
    <xf numFmtId="0" fontId="39" fillId="8" borderId="33" xfId="10" applyFont="1" applyFill="1" applyBorder="1" applyAlignment="1">
      <alignment horizontal="center" vertical="top" textRotation="255" wrapText="1"/>
    </xf>
    <xf numFmtId="0" fontId="40" fillId="0" borderId="32" xfId="10" applyFont="1" applyBorder="1" applyAlignment="1">
      <alignment horizontal="center" vertical="top" textRotation="255"/>
    </xf>
    <xf numFmtId="0" fontId="37" fillId="0" borderId="31" xfId="0" applyFont="1" applyBorder="1" applyAlignment="1">
      <alignment horizontal="center" vertical="center"/>
    </xf>
    <xf numFmtId="0" fontId="37" fillId="5" borderId="31" xfId="0" applyFont="1" applyFill="1" applyBorder="1" applyAlignment="1">
      <alignment horizontal="center" vertical="center"/>
    </xf>
    <xf numFmtId="0" fontId="37" fillId="12" borderId="31" xfId="0" applyFont="1" applyFill="1" applyBorder="1" applyAlignment="1">
      <alignment horizontal="center" vertical="center"/>
    </xf>
    <xf numFmtId="0" fontId="37" fillId="13" borderId="13" xfId="0" applyFont="1" applyFill="1" applyBorder="1" applyAlignment="1">
      <alignment horizontal="center" vertical="center"/>
    </xf>
    <xf numFmtId="0" fontId="37" fillId="13" borderId="14" xfId="0" applyFont="1" applyFill="1" applyBorder="1" applyAlignment="1">
      <alignment horizontal="center" vertical="center"/>
    </xf>
    <xf numFmtId="0" fontId="37" fillId="13" borderId="15" xfId="0" applyFont="1" applyFill="1" applyBorder="1" applyAlignment="1">
      <alignment horizontal="center" vertical="center"/>
    </xf>
    <xf numFmtId="0" fontId="37" fillId="6" borderId="31" xfId="10" applyFont="1" applyFill="1" applyBorder="1" applyAlignment="1">
      <alignment horizontal="center" vertical="top" textRotation="255"/>
    </xf>
    <xf numFmtId="0" fontId="37" fillId="12" borderId="32" xfId="10" applyFont="1" applyFill="1" applyBorder="1" applyAlignment="1">
      <alignment horizontal="center" vertical="top" textRotation="255"/>
    </xf>
    <xf numFmtId="0" fontId="37" fillId="12" borderId="33" xfId="10" applyFont="1" applyFill="1" applyBorder="1" applyAlignment="1">
      <alignment horizontal="center" vertical="top" textRotation="255"/>
    </xf>
    <xf numFmtId="0" fontId="37" fillId="13" borderId="5" xfId="10" applyFont="1" applyFill="1" applyBorder="1" applyAlignment="1">
      <alignment horizontal="center" vertical="top" textRotation="255"/>
    </xf>
    <xf numFmtId="0" fontId="37" fillId="13" borderId="4" xfId="10" applyFont="1" applyFill="1" applyBorder="1" applyAlignment="1">
      <alignment horizontal="center" vertical="top" textRotation="255"/>
    </xf>
    <xf numFmtId="0" fontId="37" fillId="13" borderId="13" xfId="10" applyFont="1" applyFill="1" applyBorder="1" applyAlignment="1">
      <alignment horizontal="center" vertical="center"/>
    </xf>
    <xf numFmtId="0" fontId="37" fillId="13" borderId="14" xfId="10" applyFont="1" applyFill="1" applyBorder="1" applyAlignment="1">
      <alignment horizontal="center" vertical="center"/>
    </xf>
    <xf numFmtId="0" fontId="37" fillId="13" borderId="15" xfId="10" applyFont="1" applyFill="1" applyBorder="1" applyAlignment="1">
      <alignment horizontal="center" vertical="center"/>
    </xf>
    <xf numFmtId="180" fontId="39" fillId="0" borderId="31" xfId="10" applyNumberFormat="1" applyFont="1" applyBorder="1" applyAlignment="1">
      <alignment horizontal="center" vertical="center"/>
    </xf>
    <xf numFmtId="0" fontId="37" fillId="0" borderId="46" xfId="10" applyFont="1" applyBorder="1" applyAlignment="1">
      <alignment horizontal="center" vertical="top" textRotation="255"/>
    </xf>
    <xf numFmtId="0" fontId="37" fillId="0" borderId="49" xfId="10" applyFont="1" applyBorder="1" applyAlignment="1">
      <alignment horizontal="center" vertical="top" textRotation="255"/>
    </xf>
    <xf numFmtId="0" fontId="37" fillId="0" borderId="47" xfId="10" applyFont="1" applyBorder="1" applyAlignment="1">
      <alignment horizontal="center" vertical="top" textRotation="255"/>
    </xf>
    <xf numFmtId="0" fontId="37" fillId="0" borderId="50" xfId="10" applyFont="1" applyBorder="1" applyAlignment="1">
      <alignment horizontal="center" vertical="top" textRotation="255"/>
    </xf>
    <xf numFmtId="180" fontId="39" fillId="5" borderId="32" xfId="10" applyNumberFormat="1" applyFont="1" applyFill="1" applyBorder="1" applyAlignment="1">
      <alignment horizontal="center" vertical="top" textRotation="255"/>
    </xf>
    <xf numFmtId="180" fontId="39" fillId="5" borderId="36" xfId="10" applyNumberFormat="1" applyFont="1" applyFill="1" applyBorder="1" applyAlignment="1">
      <alignment horizontal="center" vertical="top" textRotation="255"/>
    </xf>
    <xf numFmtId="180" fontId="39" fillId="5" borderId="33" xfId="10" applyNumberFormat="1" applyFont="1" applyFill="1" applyBorder="1" applyAlignment="1">
      <alignment horizontal="center" vertical="top" textRotation="255"/>
    </xf>
    <xf numFmtId="180" fontId="39" fillId="0" borderId="13" xfId="10" applyNumberFormat="1" applyFont="1" applyBorder="1" applyAlignment="1">
      <alignment horizontal="center" vertical="center"/>
    </xf>
    <xf numFmtId="180" fontId="39" fillId="0" borderId="14" xfId="10" applyNumberFormat="1" applyFont="1" applyBorder="1" applyAlignment="1">
      <alignment horizontal="center" vertical="center"/>
    </xf>
    <xf numFmtId="180" fontId="39" fillId="0" borderId="48" xfId="10" applyNumberFormat="1" applyFont="1" applyBorder="1" applyAlignment="1">
      <alignment horizontal="center" vertical="top" textRotation="255"/>
    </xf>
    <xf numFmtId="180" fontId="39" fillId="0" borderId="51" xfId="10" applyNumberFormat="1" applyFont="1" applyBorder="1" applyAlignment="1">
      <alignment horizontal="center" vertical="top" textRotation="255"/>
    </xf>
    <xf numFmtId="180" fontId="37" fillId="14" borderId="31" xfId="0" applyNumberFormat="1" applyFont="1" applyFill="1" applyBorder="1" applyAlignment="1">
      <alignment horizontal="center" vertical="center"/>
    </xf>
    <xf numFmtId="0" fontId="37" fillId="14" borderId="31" xfId="0" applyFont="1" applyFill="1" applyBorder="1" applyAlignment="1">
      <alignment horizontal="center" vertical="center"/>
    </xf>
    <xf numFmtId="0" fontId="37" fillId="15" borderId="13" xfId="0" applyFont="1" applyFill="1" applyBorder="1" applyAlignment="1">
      <alignment horizontal="center" vertical="center"/>
    </xf>
    <xf numFmtId="0" fontId="37" fillId="15" borderId="14" xfId="0" applyFont="1" applyFill="1" applyBorder="1" applyAlignment="1">
      <alignment horizontal="center" vertical="center"/>
    </xf>
    <xf numFmtId="0" fontId="37" fillId="15" borderId="15" xfId="0" applyFont="1" applyFill="1" applyBorder="1" applyAlignment="1">
      <alignment horizontal="center" vertical="center"/>
    </xf>
    <xf numFmtId="0" fontId="39" fillId="0" borderId="32" xfId="10" applyFont="1" applyBorder="1" applyAlignment="1">
      <alignment horizontal="center" vertical="top" textRotation="255"/>
    </xf>
    <xf numFmtId="0" fontId="39" fillId="0" borderId="36" xfId="10" applyFont="1" applyBorder="1" applyAlignment="1">
      <alignment horizontal="center" vertical="top" textRotation="255"/>
    </xf>
    <xf numFmtId="0" fontId="39" fillId="0" borderId="33" xfId="10" applyFont="1" applyBorder="1" applyAlignment="1">
      <alignment horizontal="center" vertical="top" textRotation="255"/>
    </xf>
    <xf numFmtId="180" fontId="37" fillId="14" borderId="32" xfId="10" applyNumberFormat="1" applyFont="1" applyFill="1" applyBorder="1" applyAlignment="1">
      <alignment horizontal="center" vertical="top" textRotation="255"/>
    </xf>
    <xf numFmtId="180" fontId="37" fillId="14" borderId="33" xfId="10" applyNumberFormat="1" applyFont="1" applyFill="1" applyBorder="1" applyAlignment="1">
      <alignment horizontal="center" vertical="top" textRotation="255"/>
    </xf>
    <xf numFmtId="0" fontId="37" fillId="14" borderId="32" xfId="10" applyFont="1" applyFill="1" applyBorder="1" applyAlignment="1">
      <alignment horizontal="center" vertical="top" textRotation="255"/>
    </xf>
    <xf numFmtId="0" fontId="37" fillId="14" borderId="33" xfId="10" applyFont="1" applyFill="1" applyBorder="1" applyAlignment="1">
      <alignment horizontal="center" vertical="top" textRotation="255"/>
    </xf>
    <xf numFmtId="0" fontId="37" fillId="15" borderId="32" xfId="10" applyFont="1" applyFill="1" applyBorder="1" applyAlignment="1">
      <alignment horizontal="center" vertical="top" textRotation="255"/>
    </xf>
    <xf numFmtId="0" fontId="37" fillId="15" borderId="33" xfId="10" applyFont="1" applyFill="1" applyBorder="1" applyAlignment="1">
      <alignment horizontal="center" vertical="top" textRotation="255"/>
    </xf>
    <xf numFmtId="180" fontId="37" fillId="0" borderId="13" xfId="10" applyNumberFormat="1" applyFont="1" applyBorder="1" applyAlignment="1">
      <alignment horizontal="center" vertical="center"/>
    </xf>
    <xf numFmtId="180" fontId="37" fillId="0" borderId="14" xfId="10" applyNumberFormat="1" applyFont="1" applyBorder="1" applyAlignment="1">
      <alignment horizontal="center" vertical="center"/>
    </xf>
    <xf numFmtId="180" fontId="37" fillId="0" borderId="15" xfId="10" applyNumberFormat="1" applyFont="1" applyBorder="1" applyAlignment="1">
      <alignment horizontal="center" vertical="center"/>
    </xf>
    <xf numFmtId="180" fontId="40" fillId="15" borderId="32" xfId="10" applyNumberFormat="1" applyFont="1" applyFill="1" applyBorder="1" applyAlignment="1">
      <alignment horizontal="center" vertical="top" textRotation="255"/>
    </xf>
    <xf numFmtId="180" fontId="40" fillId="15" borderId="33" xfId="10" applyNumberFormat="1" applyFont="1" applyFill="1" applyBorder="1" applyAlignment="1">
      <alignment horizontal="center" vertical="top" textRotation="255"/>
    </xf>
    <xf numFmtId="180" fontId="37" fillId="15" borderId="32" xfId="10" applyNumberFormat="1" applyFont="1" applyFill="1" applyBorder="1" applyAlignment="1">
      <alignment horizontal="center" vertical="top" textRotation="255"/>
    </xf>
    <xf numFmtId="180" fontId="37" fillId="15" borderId="33" xfId="10" applyNumberFormat="1" applyFont="1" applyFill="1" applyBorder="1" applyAlignment="1">
      <alignment horizontal="center" vertical="top" textRotation="255"/>
    </xf>
    <xf numFmtId="0" fontId="37" fillId="16" borderId="32" xfId="10" applyFont="1" applyFill="1" applyBorder="1" applyAlignment="1">
      <alignment horizontal="center" vertical="top" textRotation="255"/>
    </xf>
    <xf numFmtId="0" fontId="37" fillId="16" borderId="33" xfId="10" applyFont="1" applyFill="1" applyBorder="1" applyAlignment="1">
      <alignment horizontal="center" vertical="top" textRotation="255"/>
    </xf>
    <xf numFmtId="0" fontId="37" fillId="0" borderId="33" xfId="0" applyFont="1" applyBorder="1" applyAlignment="1">
      <alignment horizontal="center" vertical="top" textRotation="255"/>
    </xf>
    <xf numFmtId="0" fontId="37" fillId="17" borderId="32" xfId="10" applyFont="1" applyFill="1" applyBorder="1" applyAlignment="1">
      <alignment horizontal="center" vertical="top" textRotation="255"/>
    </xf>
    <xf numFmtId="0" fontId="37" fillId="17" borderId="33" xfId="10" applyFont="1" applyFill="1" applyBorder="1" applyAlignment="1">
      <alignment horizontal="center" vertical="top" textRotation="255"/>
    </xf>
    <xf numFmtId="180" fontId="39" fillId="5" borderId="46" xfId="10" applyNumberFormat="1" applyFont="1" applyFill="1" applyBorder="1" applyAlignment="1">
      <alignment horizontal="center" vertical="top" textRotation="255"/>
    </xf>
    <xf numFmtId="180" fontId="39" fillId="5" borderId="49" xfId="10" applyNumberFormat="1" applyFont="1" applyFill="1" applyBorder="1" applyAlignment="1">
      <alignment horizontal="center" vertical="top" textRotation="255"/>
    </xf>
    <xf numFmtId="180" fontId="40" fillId="0" borderId="47" xfId="10" applyNumberFormat="1" applyFont="1" applyBorder="1" applyAlignment="1">
      <alignment horizontal="center" vertical="top" textRotation="255"/>
    </xf>
    <xf numFmtId="180" fontId="40" fillId="0" borderId="50" xfId="10" applyNumberFormat="1" applyFont="1" applyBorder="1" applyAlignment="1">
      <alignment horizontal="center" vertical="top" textRotation="255"/>
    </xf>
    <xf numFmtId="180" fontId="39" fillId="3" borderId="32" xfId="10" applyNumberFormat="1" applyFont="1" applyFill="1" applyBorder="1" applyAlignment="1">
      <alignment horizontal="center" vertical="top" textRotation="255"/>
    </xf>
    <xf numFmtId="180" fontId="39" fillId="3" borderId="36" xfId="10" applyNumberFormat="1" applyFont="1" applyFill="1" applyBorder="1" applyAlignment="1">
      <alignment horizontal="center" vertical="top" textRotation="255"/>
    </xf>
    <xf numFmtId="180" fontId="39" fillId="3" borderId="33" xfId="10" applyNumberFormat="1" applyFont="1" applyFill="1" applyBorder="1" applyAlignment="1">
      <alignment horizontal="center" vertical="top" textRotation="255"/>
    </xf>
    <xf numFmtId="180" fontId="39" fillId="18" borderId="32" xfId="10" applyNumberFormat="1" applyFont="1" applyFill="1" applyBorder="1" applyAlignment="1">
      <alignment horizontal="center" vertical="top" textRotation="255"/>
    </xf>
    <xf numFmtId="180" fontId="39" fillId="18" borderId="36" xfId="10" applyNumberFormat="1" applyFont="1" applyFill="1" applyBorder="1" applyAlignment="1">
      <alignment horizontal="center" vertical="top" textRotation="255"/>
    </xf>
    <xf numFmtId="180" fontId="39" fillId="18" borderId="33" xfId="10" applyNumberFormat="1" applyFont="1" applyFill="1" applyBorder="1" applyAlignment="1">
      <alignment horizontal="center" vertical="top" textRotation="255"/>
    </xf>
    <xf numFmtId="0" fontId="37" fillId="17" borderId="13" xfId="0" applyFont="1" applyFill="1" applyBorder="1" applyAlignment="1">
      <alignment horizontal="center" vertical="center"/>
    </xf>
    <xf numFmtId="0" fontId="37" fillId="17" borderId="14" xfId="0" applyFont="1" applyFill="1" applyBorder="1" applyAlignment="1">
      <alignment horizontal="center" vertical="center"/>
    </xf>
    <xf numFmtId="0" fontId="37" fillId="17" borderId="15" xfId="0" applyFont="1" applyFill="1" applyBorder="1" applyAlignment="1">
      <alignment horizontal="center" vertical="center"/>
    </xf>
    <xf numFmtId="180" fontId="39" fillId="5" borderId="32" xfId="10" applyNumberFormat="1" applyFont="1" applyFill="1" applyBorder="1" applyAlignment="1">
      <alignment horizontal="center" vertical="top" textRotation="255" wrapText="1"/>
    </xf>
    <xf numFmtId="180" fontId="39" fillId="5" borderId="36" xfId="10" applyNumberFormat="1" applyFont="1" applyFill="1" applyBorder="1" applyAlignment="1">
      <alignment horizontal="center" vertical="top" textRotation="255" wrapText="1"/>
    </xf>
    <xf numFmtId="180" fontId="39" fillId="5" borderId="33" xfId="10" applyNumberFormat="1" applyFont="1" applyFill="1" applyBorder="1" applyAlignment="1">
      <alignment horizontal="center" vertical="top" textRotation="255" wrapText="1"/>
    </xf>
    <xf numFmtId="0" fontId="39" fillId="0" borderId="48" xfId="10" applyFont="1" applyBorder="1" applyAlignment="1">
      <alignment horizontal="center" vertical="top" textRotation="255" shrinkToFit="1"/>
    </xf>
    <xf numFmtId="0" fontId="39" fillId="0" borderId="51" xfId="10" applyFont="1" applyBorder="1" applyAlignment="1">
      <alignment horizontal="center" vertical="top" textRotation="255" shrinkToFit="1"/>
    </xf>
    <xf numFmtId="180" fontId="37" fillId="9" borderId="31" xfId="10" applyNumberFormat="1" applyFont="1" applyFill="1" applyBorder="1" applyAlignment="1">
      <alignment horizontal="center" vertical="top" textRotation="255"/>
    </xf>
    <xf numFmtId="0" fontId="37" fillId="9" borderId="13" xfId="10" applyFont="1" applyFill="1" applyBorder="1" applyAlignment="1">
      <alignment horizontal="center" vertical="top" textRotation="255"/>
    </xf>
    <xf numFmtId="180" fontId="39" fillId="0" borderId="36" xfId="10" applyNumberFormat="1" applyFont="1" applyBorder="1" applyAlignment="1">
      <alignment horizontal="center" vertical="top" textRotation="255" wrapText="1"/>
    </xf>
    <xf numFmtId="180" fontId="39" fillId="0" borderId="33" xfId="10" applyNumberFormat="1" applyFont="1" applyBorder="1" applyAlignment="1">
      <alignment horizontal="center" vertical="top" textRotation="255"/>
    </xf>
    <xf numFmtId="0" fontId="37" fillId="9" borderId="31" xfId="10" applyFont="1" applyFill="1" applyBorder="1" applyAlignment="1">
      <alignment horizontal="center" vertical="top" textRotation="255"/>
    </xf>
    <xf numFmtId="0" fontId="42" fillId="0" borderId="0" xfId="0" applyFont="1" applyAlignment="1">
      <alignment vertical="center" wrapText="1"/>
    </xf>
    <xf numFmtId="0" fontId="42" fillId="0" borderId="5" xfId="0" applyFont="1" applyBorder="1">
      <alignment vertical="center"/>
    </xf>
    <xf numFmtId="0" fontId="20" fillId="7" borderId="0" xfId="0" applyFont="1" applyFill="1" applyAlignment="1" applyProtection="1">
      <alignment horizontal="right" vertical="center"/>
      <protection locked="0"/>
    </xf>
    <xf numFmtId="0" fontId="20" fillId="7" borderId="0" xfId="0" applyFont="1" applyFill="1" applyAlignment="1" applyProtection="1">
      <alignment horizontal="left" vertical="center" shrinkToFit="1"/>
      <protection locked="0"/>
    </xf>
    <xf numFmtId="0" fontId="20" fillId="7" borderId="0" xfId="0" applyFont="1" applyFill="1" applyAlignment="1" applyProtection="1">
      <alignment horizontal="right" vertical="center" shrinkToFit="1"/>
      <protection locked="0"/>
    </xf>
    <xf numFmtId="0" fontId="20" fillId="7" borderId="0" xfId="0" applyFont="1" applyFill="1" applyAlignment="1" applyProtection="1">
      <alignment horizontal="left" vertical="center"/>
      <protection locked="0"/>
    </xf>
    <xf numFmtId="0" fontId="20" fillId="4" borderId="0" xfId="0" applyFont="1" applyFill="1" applyAlignment="1" applyProtection="1">
      <alignment horizontal="center" vertical="center"/>
      <protection locked="0"/>
    </xf>
    <xf numFmtId="0" fontId="20" fillId="7" borderId="0" xfId="0" applyFont="1" applyFill="1" applyAlignment="1" applyProtection="1">
      <alignment horizontal="left" vertical="top" wrapText="1" shrinkToFit="1"/>
      <protection locked="0"/>
    </xf>
    <xf numFmtId="0" fontId="20" fillId="7" borderId="0" xfId="0" applyFont="1" applyFill="1" applyAlignment="1" applyProtection="1">
      <alignment horizontal="left" vertical="top" shrinkToFit="1"/>
      <protection locked="0"/>
    </xf>
    <xf numFmtId="0" fontId="20" fillId="0" borderId="5" xfId="0" applyFont="1" applyBorder="1">
      <alignment vertical="center"/>
    </xf>
    <xf numFmtId="0" fontId="18" fillId="0" borderId="0" xfId="0" applyFont="1" applyAlignment="1">
      <alignment horizontal="right" vertical="center"/>
    </xf>
    <xf numFmtId="0" fontId="18" fillId="0" borderId="0" xfId="0" applyFont="1" applyAlignment="1">
      <alignment horizontal="center" vertical="center"/>
    </xf>
    <xf numFmtId="0" fontId="20" fillId="0" borderId="0" xfId="0" applyFont="1">
      <alignment vertical="center"/>
    </xf>
    <xf numFmtId="180" fontId="4" fillId="0" borderId="13" xfId="0" applyNumberFormat="1"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3" xfId="0" applyFont="1" applyBorder="1" applyAlignment="1">
      <alignment horizontal="center" vertical="center"/>
    </xf>
    <xf numFmtId="0" fontId="43" fillId="0" borderId="23" xfId="0" applyFont="1" applyBorder="1" applyAlignment="1">
      <alignment horizontal="center" vertical="center" wrapText="1"/>
    </xf>
    <xf numFmtId="0" fontId="43" fillId="0" borderId="0" xfId="0" applyFont="1" applyAlignment="1">
      <alignment horizontal="center" vertical="center" wrapText="1"/>
    </xf>
    <xf numFmtId="0" fontId="43" fillId="0" borderId="12" xfId="0" applyFont="1" applyBorder="1" applyAlignment="1">
      <alignment horizontal="center" vertical="center" wrapText="1"/>
    </xf>
    <xf numFmtId="0" fontId="44" fillId="0" borderId="13" xfId="0" applyFont="1" applyBorder="1" applyAlignment="1">
      <alignment horizontal="center" vertical="center" wrapText="1"/>
    </xf>
    <xf numFmtId="0" fontId="44" fillId="0" borderId="14" xfId="0" applyFont="1" applyBorder="1" applyAlignment="1">
      <alignment horizontal="center" vertical="center"/>
    </xf>
    <xf numFmtId="0" fontId="44" fillId="0" borderId="15" xfId="0" applyFont="1" applyBorder="1" applyAlignment="1">
      <alignment horizontal="center" vertical="center"/>
    </xf>
    <xf numFmtId="0" fontId="44" fillId="0" borderId="13" xfId="0" applyFont="1" applyBorder="1" applyAlignment="1">
      <alignment horizontal="center" vertical="center"/>
    </xf>
    <xf numFmtId="0" fontId="20" fillId="7" borderId="0" xfId="0" applyFont="1" applyFill="1" applyAlignment="1" applyProtection="1">
      <alignment horizontal="center" vertical="center" shrinkToFit="1"/>
      <protection locked="0"/>
    </xf>
    <xf numFmtId="180" fontId="0" fillId="0" borderId="13" xfId="0" applyNumberFormat="1" applyBorder="1">
      <alignment vertical="center"/>
    </xf>
    <xf numFmtId="180" fontId="0" fillId="0" borderId="14" xfId="0" applyNumberFormat="1" applyBorder="1">
      <alignment vertical="center"/>
    </xf>
    <xf numFmtId="180" fontId="0" fillId="0" borderId="15" xfId="0" applyNumberFormat="1" applyBorder="1">
      <alignment vertical="center"/>
    </xf>
    <xf numFmtId="0" fontId="20" fillId="7" borderId="4" xfId="0" applyFont="1" applyFill="1" applyBorder="1" applyAlignment="1" applyProtection="1">
      <alignment horizontal="left" vertical="center" shrinkToFit="1"/>
      <protection locked="0"/>
    </xf>
    <xf numFmtId="49" fontId="20" fillId="7" borderId="0" xfId="0" applyNumberFormat="1" applyFont="1" applyFill="1" applyAlignment="1" applyProtection="1">
      <alignment horizontal="left" vertical="center" shrinkToFit="1"/>
      <protection locked="0"/>
    </xf>
    <xf numFmtId="49" fontId="20" fillId="7" borderId="4" xfId="0" applyNumberFormat="1" applyFont="1" applyFill="1" applyBorder="1" applyAlignment="1" applyProtection="1">
      <alignment horizontal="left" vertical="center" shrinkToFit="1"/>
      <protection locked="0"/>
    </xf>
    <xf numFmtId="184" fontId="0" fillId="0" borderId="5" xfId="0" applyNumberFormat="1" applyBorder="1">
      <alignment vertical="center"/>
    </xf>
    <xf numFmtId="49" fontId="20" fillId="7" borderId="0" xfId="0" applyNumberFormat="1" applyFont="1" applyFill="1" applyAlignment="1" applyProtection="1">
      <alignment horizontal="right" vertical="center" shrinkToFit="1"/>
      <protection locked="0"/>
    </xf>
    <xf numFmtId="0" fontId="20" fillId="0" borderId="0" xfId="0" applyFont="1" applyAlignment="1">
      <alignment horizontal="left" vertical="center"/>
    </xf>
    <xf numFmtId="0" fontId="21"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top" wrapText="1"/>
    </xf>
    <xf numFmtId="0" fontId="24" fillId="0" borderId="0" xfId="0" applyFont="1" applyAlignment="1" applyProtection="1">
      <alignment horizontal="left" vertical="top" wrapText="1"/>
      <protection locked="0"/>
    </xf>
    <xf numFmtId="0" fontId="20" fillId="0" borderId="0" xfId="0" applyFont="1" applyAlignment="1">
      <alignment horizontal="right" vertical="center"/>
    </xf>
    <xf numFmtId="0" fontId="20" fillId="0" borderId="4" xfId="0" applyFont="1" applyBorder="1" applyAlignment="1">
      <alignment horizontal="left" vertical="center"/>
    </xf>
    <xf numFmtId="0" fontId="20" fillId="0" borderId="4" xfId="0" applyFont="1" applyBorder="1">
      <alignment vertical="center"/>
    </xf>
    <xf numFmtId="0" fontId="20" fillId="0" borderId="14" xfId="0" applyFont="1" applyBorder="1">
      <alignment vertical="center"/>
    </xf>
    <xf numFmtId="0" fontId="20" fillId="7" borderId="14" xfId="0" applyFont="1" applyFill="1" applyBorder="1" applyAlignment="1" applyProtection="1">
      <alignment horizontal="left" vertical="center"/>
      <protection locked="0"/>
    </xf>
    <xf numFmtId="0" fontId="20" fillId="7" borderId="0" xfId="0" applyFont="1" applyFill="1" applyAlignment="1" applyProtection="1">
      <alignment horizontal="left" shrinkToFit="1"/>
      <protection locked="0"/>
    </xf>
    <xf numFmtId="0" fontId="20" fillId="7" borderId="4" xfId="0" applyFont="1" applyFill="1" applyBorder="1" applyAlignment="1" applyProtection="1">
      <alignment horizontal="left" shrinkToFit="1"/>
      <protection locked="0"/>
    </xf>
    <xf numFmtId="0" fontId="24" fillId="0" borderId="0" xfId="0" applyFont="1" applyAlignment="1" applyProtection="1">
      <alignment horizontal="left" vertical="top"/>
      <protection locked="0"/>
    </xf>
    <xf numFmtId="0" fontId="24" fillId="0" borderId="0" xfId="0" applyFont="1" applyAlignment="1" applyProtection="1">
      <alignment horizontal="left" vertical="center"/>
      <protection locked="0"/>
    </xf>
    <xf numFmtId="0" fontId="24" fillId="0" borderId="0" xfId="0" applyFont="1" applyProtection="1">
      <alignment vertical="center"/>
      <protection locked="0"/>
    </xf>
    <xf numFmtId="0" fontId="42" fillId="0" borderId="70" xfId="0" applyFont="1" applyBorder="1" applyAlignment="1">
      <alignment horizontal="left" vertical="top" wrapText="1"/>
    </xf>
    <xf numFmtId="0" fontId="42" fillId="0" borderId="53" xfId="0" applyFont="1" applyBorder="1" applyAlignment="1">
      <alignment horizontal="left" vertical="top" wrapText="1"/>
    </xf>
    <xf numFmtId="0" fontId="42" fillId="0" borderId="71" xfId="0" applyFont="1" applyBorder="1" applyAlignment="1">
      <alignment horizontal="left" vertical="top" wrapText="1"/>
    </xf>
    <xf numFmtId="0" fontId="42" fillId="0" borderId="66" xfId="0" applyFont="1" applyBorder="1" applyAlignment="1">
      <alignment horizontal="left" vertical="top" wrapText="1"/>
    </xf>
    <xf numFmtId="0" fontId="42" fillId="0" borderId="0" xfId="0" applyFont="1" applyAlignment="1">
      <alignment horizontal="left" vertical="top" wrapText="1"/>
    </xf>
    <xf numFmtId="0" fontId="42" fillId="0" borderId="67" xfId="0" applyFont="1" applyBorder="1" applyAlignment="1">
      <alignment horizontal="left" vertical="top" wrapText="1"/>
    </xf>
    <xf numFmtId="0" fontId="42" fillId="0" borderId="72" xfId="0" applyFont="1" applyBorder="1" applyAlignment="1">
      <alignment horizontal="left" vertical="top" wrapText="1"/>
    </xf>
    <xf numFmtId="0" fontId="42" fillId="0" borderId="73" xfId="0" applyFont="1" applyBorder="1" applyAlignment="1">
      <alignment horizontal="left" vertical="top" wrapText="1"/>
    </xf>
    <xf numFmtId="0" fontId="42" fillId="0" borderId="74" xfId="0" applyFont="1" applyBorder="1" applyAlignment="1">
      <alignment horizontal="left" vertical="top" wrapText="1"/>
    </xf>
    <xf numFmtId="0" fontId="0" fillId="0" borderId="0" xfId="0" applyAlignment="1">
      <alignment horizontal="left" vertical="top" wrapText="1"/>
    </xf>
    <xf numFmtId="180" fontId="0" fillId="0" borderId="0" xfId="0" applyNumberFormat="1">
      <alignment vertical="center"/>
    </xf>
    <xf numFmtId="180" fontId="20" fillId="7" borderId="0" xfId="0" applyNumberFormat="1" applyFont="1" applyFill="1" applyAlignment="1" applyProtection="1">
      <alignment horizontal="center" vertical="center"/>
      <protection locked="0"/>
    </xf>
    <xf numFmtId="49" fontId="20" fillId="7" borderId="0" xfId="0" applyNumberFormat="1" applyFont="1" applyFill="1" applyAlignment="1" applyProtection="1">
      <alignment horizontal="center" vertical="center" shrinkToFit="1"/>
      <protection locked="0"/>
    </xf>
    <xf numFmtId="180" fontId="20" fillId="7" borderId="0" xfId="0" applyNumberFormat="1" applyFont="1" applyFill="1" applyProtection="1">
      <alignment vertical="center"/>
      <protection locked="0"/>
    </xf>
    <xf numFmtId="0" fontId="20" fillId="7" borderId="0" xfId="0" applyFont="1" applyFill="1" applyAlignment="1" applyProtection="1">
      <alignment horizontal="center" vertical="center"/>
      <protection locked="0"/>
    </xf>
    <xf numFmtId="0" fontId="20" fillId="7" borderId="0" xfId="0" applyFont="1" applyFill="1" applyAlignment="1">
      <alignment horizontal="center" vertical="center" shrinkToFit="1"/>
    </xf>
    <xf numFmtId="177" fontId="20" fillId="7" borderId="0" xfId="0" applyNumberFormat="1" applyFont="1" applyFill="1" applyAlignment="1">
      <alignment horizontal="left" vertical="center" shrinkToFit="1"/>
    </xf>
    <xf numFmtId="0" fontId="20" fillId="0" borderId="0" xfId="0" applyFont="1" applyAlignment="1">
      <alignment horizontal="right" vertical="center" shrinkToFit="1"/>
    </xf>
    <xf numFmtId="0" fontId="23" fillId="7" borderId="0" xfId="0" applyFont="1" applyFill="1" applyAlignment="1" applyProtection="1">
      <alignment horizontal="left" vertical="top" wrapText="1"/>
      <protection locked="0"/>
    </xf>
    <xf numFmtId="0" fontId="20" fillId="7" borderId="0" xfId="0" applyFont="1" applyFill="1" applyAlignment="1" applyProtection="1">
      <alignment horizontal="left" vertical="top" wrapText="1"/>
      <protection locked="0"/>
    </xf>
    <xf numFmtId="0" fontId="20" fillId="7" borderId="4" xfId="0" applyFont="1" applyFill="1" applyBorder="1" applyAlignment="1" applyProtection="1">
      <alignment horizontal="left" vertical="top" wrapText="1"/>
      <protection locked="0"/>
    </xf>
    <xf numFmtId="0" fontId="20" fillId="7" borderId="4" xfId="0" applyFont="1" applyFill="1" applyBorder="1" applyAlignment="1" applyProtection="1">
      <alignment horizontal="left" vertical="center"/>
      <protection locked="0"/>
    </xf>
    <xf numFmtId="176" fontId="20" fillId="7" borderId="0" xfId="7" applyNumberFormat="1" applyFont="1" applyFill="1" applyBorder="1" applyAlignment="1" applyProtection="1">
      <alignment horizontal="right" vertical="center" shrinkToFit="1"/>
      <protection locked="0"/>
    </xf>
    <xf numFmtId="176" fontId="20" fillId="0" borderId="4" xfId="7" applyNumberFormat="1" applyFont="1" applyFill="1" applyBorder="1" applyAlignment="1" applyProtection="1">
      <alignment horizontal="right" vertical="center" shrinkToFit="1"/>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5" fillId="0" borderId="59" xfId="0" applyFont="1" applyBorder="1" applyAlignment="1">
      <alignment horizontal="center" vertical="center"/>
    </xf>
    <xf numFmtId="0" fontId="45" fillId="0" borderId="60" xfId="0" applyFont="1" applyBorder="1" applyAlignment="1">
      <alignment horizontal="center" vertical="center"/>
    </xf>
    <xf numFmtId="177" fontId="20" fillId="7" borderId="0" xfId="0" applyNumberFormat="1" applyFont="1" applyFill="1" applyAlignment="1">
      <alignment horizontal="left" vertical="top" wrapText="1" shrinkToFit="1"/>
    </xf>
    <xf numFmtId="0" fontId="0" fillId="0" borderId="0" xfId="0" applyAlignment="1">
      <alignment vertical="top" wrapText="1"/>
    </xf>
    <xf numFmtId="0" fontId="24" fillId="0" borderId="0" xfId="0" applyFont="1" applyAlignment="1">
      <alignment horizontal="left" vertical="top"/>
    </xf>
    <xf numFmtId="0" fontId="24" fillId="0" borderId="0" xfId="0" applyFont="1" applyAlignment="1">
      <alignment horizontal="left" vertical="top" wrapText="1"/>
    </xf>
    <xf numFmtId="177" fontId="20" fillId="7" borderId="0" xfId="0" applyNumberFormat="1" applyFont="1" applyFill="1" applyAlignment="1">
      <alignment horizontal="left" vertical="top" shrinkToFit="1"/>
    </xf>
    <xf numFmtId="177" fontId="20" fillId="7" borderId="0" xfId="0" applyNumberFormat="1" applyFont="1" applyFill="1" applyAlignment="1" applyProtection="1">
      <alignment horizontal="right" vertical="center" shrinkToFit="1"/>
      <protection locked="0"/>
    </xf>
    <xf numFmtId="0" fontId="20" fillId="7" borderId="52" xfId="0" applyFont="1" applyFill="1" applyBorder="1" applyAlignment="1" applyProtection="1">
      <alignment horizontal="center" vertical="center" shrinkToFit="1"/>
      <protection locked="0"/>
    </xf>
    <xf numFmtId="177" fontId="20" fillId="7" borderId="52" xfId="0" applyNumberFormat="1" applyFont="1" applyFill="1" applyBorder="1" applyAlignment="1" applyProtection="1">
      <alignment horizontal="right" vertical="center" shrinkToFit="1"/>
      <protection locked="0"/>
    </xf>
    <xf numFmtId="0" fontId="20" fillId="7" borderId="4" xfId="0" applyFont="1" applyFill="1" applyBorder="1" applyAlignment="1" applyProtection="1">
      <alignment horizontal="center" vertical="center" shrinkToFit="1"/>
      <protection locked="0"/>
    </xf>
    <xf numFmtId="177" fontId="20" fillId="7" borderId="4" xfId="0" applyNumberFormat="1" applyFont="1" applyFill="1" applyBorder="1" applyAlignment="1" applyProtection="1">
      <alignment horizontal="right" vertical="center" shrinkToFit="1"/>
      <protection locked="0"/>
    </xf>
    <xf numFmtId="0" fontId="20" fillId="0" borderId="5" xfId="0" applyFont="1" applyBorder="1" applyAlignment="1">
      <alignment horizontal="center" vertical="center"/>
    </xf>
    <xf numFmtId="0" fontId="0" fillId="0" borderId="0" xfId="0">
      <alignment vertical="center"/>
    </xf>
    <xf numFmtId="0" fontId="0" fillId="0" borderId="0" xfId="0" applyAlignment="1">
      <alignment vertical="center" wrapText="1"/>
    </xf>
    <xf numFmtId="0" fontId="20" fillId="7" borderId="31" xfId="0" applyFont="1" applyFill="1" applyBorder="1" applyAlignment="1" applyProtection="1">
      <alignment horizontal="left" vertical="top" wrapText="1"/>
      <protection locked="0"/>
    </xf>
    <xf numFmtId="0" fontId="20" fillId="7" borderId="31" xfId="0" applyFont="1" applyFill="1" applyBorder="1" applyAlignment="1" applyProtection="1">
      <alignment horizontal="center" vertical="center" wrapText="1"/>
      <protection locked="0"/>
    </xf>
    <xf numFmtId="0" fontId="20" fillId="7" borderId="31" xfId="0" applyFont="1" applyFill="1" applyBorder="1" applyAlignment="1" applyProtection="1">
      <alignment horizontal="left" vertical="center" wrapText="1"/>
      <protection locked="0"/>
    </xf>
    <xf numFmtId="0" fontId="20" fillId="7" borderId="25" xfId="0" applyFont="1" applyFill="1" applyBorder="1" applyAlignment="1" applyProtection="1">
      <alignment horizontal="left" vertical="top" wrapText="1"/>
      <protection locked="0"/>
    </xf>
    <xf numFmtId="0" fontId="20" fillId="7" borderId="5" xfId="0" applyFont="1" applyFill="1" applyBorder="1" applyAlignment="1" applyProtection="1">
      <alignment horizontal="left" vertical="top" wrapText="1"/>
      <protection locked="0"/>
    </xf>
    <xf numFmtId="0" fontId="20" fillId="7" borderId="26" xfId="0" applyFont="1" applyFill="1" applyBorder="1" applyAlignment="1" applyProtection="1">
      <alignment horizontal="left" vertical="top" wrapText="1"/>
      <protection locked="0"/>
    </xf>
    <xf numFmtId="0" fontId="20" fillId="7" borderId="23" xfId="0" applyFont="1" applyFill="1" applyBorder="1" applyAlignment="1" applyProtection="1">
      <alignment horizontal="left" vertical="top" wrapText="1"/>
      <protection locked="0"/>
    </xf>
    <xf numFmtId="0" fontId="20" fillId="7" borderId="12" xfId="0" applyFont="1" applyFill="1" applyBorder="1" applyAlignment="1" applyProtection="1">
      <alignment horizontal="left" vertical="top" wrapText="1"/>
      <protection locked="0"/>
    </xf>
    <xf numFmtId="0" fontId="20" fillId="7" borderId="24" xfId="0" applyFont="1" applyFill="1" applyBorder="1" applyAlignment="1" applyProtection="1">
      <alignment horizontal="left" vertical="top" wrapText="1"/>
      <protection locked="0"/>
    </xf>
    <xf numFmtId="0" fontId="20" fillId="7" borderId="27" xfId="0" applyFont="1" applyFill="1" applyBorder="1" applyAlignment="1" applyProtection="1">
      <alignment horizontal="left" vertical="top" wrapText="1"/>
      <protection locked="0"/>
    </xf>
    <xf numFmtId="0" fontId="12" fillId="0" borderId="0" xfId="0" applyFont="1" applyAlignment="1">
      <alignment vertical="top" wrapText="1"/>
    </xf>
    <xf numFmtId="0" fontId="20" fillId="0" borderId="31" xfId="0" applyFont="1" applyBorder="1" applyAlignment="1">
      <alignment horizontal="center" vertical="center" wrapText="1"/>
    </xf>
    <xf numFmtId="0" fontId="20" fillId="7" borderId="25" xfId="0" applyFont="1" applyFill="1" applyBorder="1" applyAlignment="1" applyProtection="1">
      <alignment horizontal="center" vertical="center" wrapText="1"/>
      <protection locked="0"/>
    </xf>
    <xf numFmtId="0" fontId="20" fillId="7" borderId="5" xfId="0" applyFont="1" applyFill="1" applyBorder="1" applyAlignment="1" applyProtection="1">
      <alignment horizontal="center" vertical="center" wrapText="1"/>
      <protection locked="0"/>
    </xf>
    <xf numFmtId="0" fontId="20" fillId="7" borderId="26" xfId="0" applyFont="1" applyFill="1" applyBorder="1" applyAlignment="1" applyProtection="1">
      <alignment horizontal="center" vertical="center" wrapText="1"/>
      <protection locked="0"/>
    </xf>
    <xf numFmtId="0" fontId="20" fillId="7" borderId="23" xfId="0" applyFont="1" applyFill="1" applyBorder="1" applyAlignment="1" applyProtection="1">
      <alignment horizontal="center" vertical="center" wrapText="1"/>
      <protection locked="0"/>
    </xf>
    <xf numFmtId="0" fontId="20" fillId="7" borderId="0" xfId="0" applyFont="1" applyFill="1" applyAlignment="1" applyProtection="1">
      <alignment horizontal="center" vertical="center" wrapText="1"/>
      <protection locked="0"/>
    </xf>
    <xf numFmtId="0" fontId="20" fillId="7" borderId="12" xfId="0" applyFont="1" applyFill="1" applyBorder="1" applyAlignment="1" applyProtection="1">
      <alignment horizontal="center" vertical="center" wrapText="1"/>
      <protection locked="0"/>
    </xf>
    <xf numFmtId="0" fontId="20" fillId="7" borderId="24" xfId="0" applyFont="1" applyFill="1" applyBorder="1" applyAlignment="1" applyProtection="1">
      <alignment horizontal="center" vertical="center" wrapText="1"/>
      <protection locked="0"/>
    </xf>
    <xf numFmtId="0" fontId="20" fillId="7" borderId="4" xfId="0" applyFont="1" applyFill="1" applyBorder="1" applyAlignment="1" applyProtection="1">
      <alignment horizontal="center" vertical="center" wrapText="1"/>
      <protection locked="0"/>
    </xf>
    <xf numFmtId="0" fontId="20" fillId="7" borderId="27" xfId="0" applyFont="1" applyFill="1" applyBorder="1" applyAlignment="1" applyProtection="1">
      <alignment horizontal="center" vertical="center" wrapText="1"/>
      <protection locked="0"/>
    </xf>
    <xf numFmtId="0" fontId="34" fillId="7" borderId="13" xfId="8" applyFont="1" applyFill="1" applyBorder="1" applyAlignment="1" applyProtection="1">
      <protection locked="0"/>
    </xf>
    <xf numFmtId="0" fontId="34" fillId="7" borderId="14" xfId="8" applyFont="1" applyFill="1" applyBorder="1" applyAlignment="1" applyProtection="1">
      <protection locked="0"/>
    </xf>
    <xf numFmtId="0" fontId="34" fillId="7" borderId="15" xfId="8" applyFont="1" applyFill="1" applyBorder="1" applyAlignment="1" applyProtection="1">
      <protection locked="0"/>
    </xf>
    <xf numFmtId="0" fontId="26" fillId="0" borderId="42" xfId="8" applyFont="1" applyBorder="1" applyAlignment="1">
      <alignment horizontal="center" vertical="center" wrapText="1"/>
    </xf>
    <xf numFmtId="0" fontId="26" fillId="0" borderId="44" xfId="8" applyFont="1" applyBorder="1" applyAlignment="1">
      <alignment horizontal="center" vertical="center" wrapText="1"/>
    </xf>
    <xf numFmtId="0" fontId="25" fillId="0" borderId="45" xfId="8" applyBorder="1" applyAlignment="1">
      <alignment horizontal="center" vertical="center" wrapText="1"/>
    </xf>
    <xf numFmtId="0" fontId="26" fillId="0" borderId="28" xfId="8" applyFont="1" applyBorder="1" applyAlignment="1">
      <alignment horizontal="center" vertical="center" wrapText="1"/>
    </xf>
    <xf numFmtId="0" fontId="32" fillId="0" borderId="2" xfId="8" applyFont="1" applyBorder="1" applyAlignment="1">
      <alignment horizontal="center" vertical="center" wrapText="1"/>
    </xf>
    <xf numFmtId="0" fontId="32" fillId="0" borderId="7" xfId="8" applyFont="1" applyBorder="1" applyAlignment="1">
      <alignment horizontal="center" vertical="center" wrapText="1"/>
    </xf>
    <xf numFmtId="0" fontId="32" fillId="0" borderId="23" xfId="8" applyFont="1" applyBorder="1" applyAlignment="1">
      <alignment horizontal="center" vertical="center" wrapText="1"/>
    </xf>
    <xf numFmtId="0" fontId="32" fillId="0" borderId="0" xfId="8" applyFont="1" applyAlignment="1">
      <alignment horizontal="center" vertical="center" wrapText="1"/>
    </xf>
    <xf numFmtId="0" fontId="32" fillId="0" borderId="12" xfId="8" applyFont="1" applyBorder="1" applyAlignment="1">
      <alignment horizontal="center" vertical="center" wrapText="1"/>
    </xf>
    <xf numFmtId="0" fontId="25" fillId="0" borderId="29" xfId="8" applyBorder="1" applyAlignment="1">
      <alignment horizontal="center" vertical="center" wrapText="1"/>
    </xf>
    <xf numFmtId="0" fontId="25" fillId="0" borderId="6" xfId="8" applyBorder="1" applyAlignment="1">
      <alignment horizontal="center" vertical="center" wrapText="1"/>
    </xf>
    <xf numFmtId="0" fontId="25" fillId="0" borderId="18" xfId="8" applyBorder="1" applyAlignment="1">
      <alignment horizontal="center" vertical="center" wrapText="1"/>
    </xf>
    <xf numFmtId="0" fontId="32" fillId="0" borderId="40" xfId="8" applyFont="1" applyBorder="1" applyAlignment="1">
      <alignment horizontal="center" vertical="center" wrapText="1"/>
    </xf>
    <xf numFmtId="0" fontId="25" fillId="0" borderId="36" xfId="8" applyBorder="1" applyAlignment="1">
      <alignment horizontal="center" vertical="center" wrapText="1"/>
    </xf>
    <xf numFmtId="0" fontId="26" fillId="0" borderId="8" xfId="8" applyFont="1" applyBorder="1" applyAlignment="1">
      <alignment horizontal="center" vertical="center" wrapText="1"/>
    </xf>
    <xf numFmtId="0" fontId="26" fillId="0" borderId="9" xfId="8" applyFont="1" applyBorder="1" applyAlignment="1">
      <alignment horizontal="center" vertical="center" wrapText="1"/>
    </xf>
    <xf numFmtId="0" fontId="25" fillId="0" borderId="10" xfId="8" applyBorder="1" applyAlignment="1">
      <alignment horizontal="center" vertical="center" wrapText="1"/>
    </xf>
    <xf numFmtId="0" fontId="26" fillId="0" borderId="36" xfId="8" applyFont="1" applyBorder="1" applyAlignment="1">
      <alignment horizontal="center" vertical="center" wrapText="1"/>
    </xf>
    <xf numFmtId="0" fontId="25" fillId="0" borderId="43" xfId="8" applyBorder="1" applyAlignment="1">
      <alignment horizontal="center" vertical="center" wrapText="1"/>
    </xf>
    <xf numFmtId="0" fontId="29" fillId="0" borderId="0" xfId="8" applyFont="1" applyAlignment="1">
      <alignment horizontal="center" vertical="center" wrapText="1"/>
    </xf>
    <xf numFmtId="0" fontId="30" fillId="0" borderId="0" xfId="8" applyFont="1" applyAlignment="1">
      <alignment horizontal="center" vertical="center" wrapText="1"/>
    </xf>
    <xf numFmtId="0" fontId="26" fillId="0" borderId="1" xfId="8" applyFont="1" applyBorder="1" applyAlignment="1">
      <alignment vertical="center" wrapText="1"/>
    </xf>
    <xf numFmtId="0" fontId="30" fillId="0" borderId="7" xfId="8" applyFont="1" applyBorder="1" applyAlignment="1">
      <alignment vertical="center" wrapText="1"/>
    </xf>
    <xf numFmtId="0" fontId="30" fillId="0" borderId="3" xfId="8" applyFont="1" applyBorder="1" applyAlignment="1">
      <alignment vertical="center" wrapText="1"/>
    </xf>
    <xf numFmtId="0" fontId="30" fillId="0" borderId="12" xfId="8" applyFont="1" applyBorder="1" applyAlignment="1">
      <alignment vertical="center" wrapText="1"/>
    </xf>
    <xf numFmtId="0" fontId="30" fillId="0" borderId="17" xfId="8" applyFont="1" applyBorder="1" applyAlignment="1">
      <alignment vertical="center" wrapText="1"/>
    </xf>
    <xf numFmtId="0" fontId="30" fillId="0" borderId="18" xfId="8" applyFont="1" applyBorder="1" applyAlignment="1">
      <alignment vertical="center" wrapText="1"/>
    </xf>
    <xf numFmtId="0" fontId="27" fillId="0" borderId="32" xfId="8" applyFont="1" applyBorder="1" applyAlignment="1">
      <alignment vertical="center" wrapText="1"/>
    </xf>
    <xf numFmtId="0" fontId="25" fillId="0" borderId="43" xfId="8" applyBorder="1" applyAlignment="1">
      <alignment vertical="center" wrapText="1"/>
    </xf>
    <xf numFmtId="0" fontId="26" fillId="0" borderId="11" xfId="8" applyFont="1" applyBorder="1" applyAlignment="1">
      <alignment horizontal="center" vertical="center" wrapText="1"/>
    </xf>
    <xf numFmtId="0" fontId="27" fillId="7" borderId="13" xfId="8" applyFont="1" applyFill="1" applyBorder="1" applyAlignment="1" applyProtection="1">
      <alignment vertical="center" wrapText="1"/>
      <protection locked="0"/>
    </xf>
    <xf numFmtId="0" fontId="27" fillId="7" borderId="14" xfId="8" applyFont="1" applyFill="1" applyBorder="1" applyAlignment="1" applyProtection="1">
      <alignment vertical="center" wrapText="1"/>
      <protection locked="0"/>
    </xf>
    <xf numFmtId="0" fontId="27" fillId="7" borderId="19" xfId="8" applyFont="1" applyFill="1" applyBorder="1" applyAlignment="1" applyProtection="1">
      <alignment vertical="center" wrapText="1"/>
      <protection locked="0"/>
    </xf>
    <xf numFmtId="0" fontId="27" fillId="7" borderId="20" xfId="8" applyFont="1" applyFill="1" applyBorder="1" applyAlignment="1" applyProtection="1">
      <alignment vertical="center" wrapText="1"/>
      <protection locked="0"/>
    </xf>
    <xf numFmtId="0" fontId="27" fillId="7" borderId="16" xfId="8" applyFont="1" applyFill="1" applyBorder="1" applyAlignment="1" applyProtection="1">
      <alignment vertical="center" wrapText="1"/>
      <protection locked="0"/>
    </xf>
    <xf numFmtId="0" fontId="27" fillId="0" borderId="25" xfId="8" applyFont="1" applyBorder="1" applyAlignment="1">
      <alignment vertical="top" wrapText="1"/>
    </xf>
    <xf numFmtId="0" fontId="27" fillId="0" borderId="5" xfId="8" applyFont="1" applyBorder="1" applyAlignment="1">
      <alignment vertical="top" wrapText="1"/>
    </xf>
    <xf numFmtId="0" fontId="27" fillId="0" borderId="26" xfId="8" applyFont="1" applyBorder="1" applyAlignment="1">
      <alignment vertical="top" wrapText="1"/>
    </xf>
    <xf numFmtId="0" fontId="27" fillId="0" borderId="24" xfId="8" applyFont="1" applyBorder="1" applyAlignment="1">
      <alignment vertical="top" wrapText="1"/>
    </xf>
    <xf numFmtId="0" fontId="27" fillId="0" borderId="4" xfId="8" applyFont="1" applyBorder="1" applyAlignment="1">
      <alignment vertical="top" wrapText="1"/>
    </xf>
    <xf numFmtId="0" fontId="27" fillId="0" borderId="27" xfId="8" applyFont="1" applyBorder="1" applyAlignment="1">
      <alignment vertical="top" wrapText="1"/>
    </xf>
    <xf numFmtId="0" fontId="27" fillId="0" borderId="13" xfId="8" applyFont="1" applyBorder="1" applyAlignment="1">
      <alignment horizontal="justify" vertical="top" wrapText="1"/>
    </xf>
    <xf numFmtId="0" fontId="27" fillId="0" borderId="15" xfId="8" applyFont="1" applyBorder="1" applyAlignment="1">
      <alignment horizontal="justify" vertical="top" wrapText="1"/>
    </xf>
    <xf numFmtId="0" fontId="27" fillId="0" borderId="13" xfId="8" applyFont="1" applyBorder="1" applyAlignment="1">
      <alignment vertical="top" wrapText="1"/>
    </xf>
    <xf numFmtId="0" fontId="27" fillId="0" borderId="15" xfId="8" applyFont="1" applyBorder="1" applyAlignment="1">
      <alignment vertical="top" wrapText="1"/>
    </xf>
    <xf numFmtId="0" fontId="27" fillId="0" borderId="29" xfId="8" applyFont="1" applyBorder="1" applyAlignment="1">
      <alignment vertical="top" wrapText="1"/>
    </xf>
    <xf numFmtId="0" fontId="27" fillId="0" borderId="6" xfId="8" applyFont="1" applyBorder="1" applyAlignment="1">
      <alignment vertical="top" wrapText="1"/>
    </xf>
    <xf numFmtId="0" fontId="27" fillId="0" borderId="18" xfId="8" applyFont="1" applyBorder="1" applyAlignment="1">
      <alignment vertical="top" wrapText="1"/>
    </xf>
    <xf numFmtId="0" fontId="27" fillId="0" borderId="19" xfId="8" applyFont="1" applyBorder="1" applyAlignment="1">
      <alignment vertical="top" wrapText="1"/>
    </xf>
    <xf numFmtId="0" fontId="27" fillId="0" borderId="21" xfId="8" applyFont="1" applyBorder="1" applyAlignment="1">
      <alignment vertical="top" wrapText="1"/>
    </xf>
    <xf numFmtId="0" fontId="27" fillId="0" borderId="14" xfId="8" applyFont="1" applyBorder="1" applyAlignment="1">
      <alignment vertical="top" wrapText="1"/>
    </xf>
    <xf numFmtId="0" fontId="27" fillId="0" borderId="23" xfId="8" applyFont="1" applyBorder="1" applyAlignment="1">
      <alignment vertical="top" wrapText="1"/>
    </xf>
    <xf numFmtId="0" fontId="27" fillId="0" borderId="0" xfId="8" applyFont="1" applyAlignment="1">
      <alignment vertical="top" wrapText="1"/>
    </xf>
    <xf numFmtId="0" fontId="27" fillId="0" borderId="12" xfId="8" applyFont="1" applyBorder="1" applyAlignment="1">
      <alignment vertical="top" wrapText="1"/>
    </xf>
    <xf numFmtId="0" fontId="27" fillId="0" borderId="15" xfId="8" applyFont="1" applyBorder="1">
      <alignment vertical="center"/>
    </xf>
    <xf numFmtId="0" fontId="27" fillId="0" borderId="14" xfId="8" applyFont="1" applyBorder="1">
      <alignment vertical="center"/>
    </xf>
    <xf numFmtId="0" fontId="27" fillId="0" borderId="13" xfId="8" applyFont="1" applyBorder="1" applyAlignment="1">
      <alignment horizontal="left" vertical="top" wrapText="1"/>
    </xf>
    <xf numFmtId="0" fontId="25" fillId="0" borderId="15" xfId="8" applyBorder="1" applyAlignment="1">
      <alignment vertical="center" wrapText="1"/>
    </xf>
    <xf numFmtId="0" fontId="27" fillId="0" borderId="13" xfId="8" applyFont="1" applyBorder="1">
      <alignment vertical="center"/>
    </xf>
    <xf numFmtId="0" fontId="27" fillId="0" borderId="31" xfId="8" applyFont="1" applyBorder="1" applyAlignment="1">
      <alignment horizontal="center" vertical="top" textRotation="255" wrapText="1"/>
    </xf>
    <xf numFmtId="0" fontId="27" fillId="0" borderId="31" xfId="8" applyFont="1" applyBorder="1" applyAlignment="1">
      <alignment horizontal="center" vertical="top" textRotation="255"/>
    </xf>
    <xf numFmtId="0" fontId="27" fillId="0" borderId="38" xfId="8" applyFont="1" applyBorder="1" applyAlignment="1">
      <alignment horizontal="center" vertical="top" textRotation="255"/>
    </xf>
    <xf numFmtId="0" fontId="27" fillId="0" borderId="21" xfId="8" applyFont="1" applyBorder="1">
      <alignment vertical="center"/>
    </xf>
    <xf numFmtId="0" fontId="27" fillId="0" borderId="20" xfId="8" applyFont="1" applyBorder="1">
      <alignment vertical="center"/>
    </xf>
    <xf numFmtId="0" fontId="27" fillId="0" borderId="20" xfId="8" applyFont="1" applyBorder="1" applyAlignment="1">
      <alignment vertical="top" wrapText="1"/>
    </xf>
    <xf numFmtId="0" fontId="27" fillId="0" borderId="32" xfId="8" applyFont="1" applyBorder="1" applyAlignment="1">
      <alignment horizontal="center" vertical="top" textRotation="255" wrapText="1"/>
    </xf>
    <xf numFmtId="0" fontId="25" fillId="0" borderId="36" xfId="8" applyBorder="1" applyAlignment="1">
      <alignment vertical="top"/>
    </xf>
    <xf numFmtId="0" fontId="25" fillId="0" borderId="33" xfId="8" applyBorder="1" applyAlignment="1">
      <alignment vertical="top"/>
    </xf>
    <xf numFmtId="0" fontId="25" fillId="0" borderId="15" xfId="8" applyBorder="1" applyAlignment="1">
      <alignment vertical="top" wrapText="1"/>
    </xf>
    <xf numFmtId="0" fontId="25" fillId="0" borderId="26" xfId="8" applyBorder="1" applyAlignment="1">
      <alignment vertical="top" wrapText="1"/>
    </xf>
    <xf numFmtId="0" fontId="25" fillId="0" borderId="23" xfId="8" applyBorder="1" applyAlignment="1">
      <alignment vertical="top" wrapText="1"/>
    </xf>
    <xf numFmtId="0" fontId="25" fillId="0" borderId="12" xfId="8" applyBorder="1" applyAlignment="1">
      <alignment vertical="top" wrapText="1"/>
    </xf>
    <xf numFmtId="0" fontId="25" fillId="0" borderId="24" xfId="8" applyBorder="1" applyAlignment="1">
      <alignment vertical="top" wrapText="1"/>
    </xf>
    <xf numFmtId="0" fontId="25" fillId="0" borderId="27" xfId="8" applyBorder="1" applyAlignment="1">
      <alignment vertical="top" wrapText="1"/>
    </xf>
    <xf numFmtId="0" fontId="25" fillId="0" borderId="36" xfId="8" applyBorder="1" applyAlignment="1">
      <alignment horizontal="center" vertical="top" textRotation="255" wrapText="1"/>
    </xf>
    <xf numFmtId="0" fontId="25" fillId="0" borderId="33" xfId="8" applyBorder="1" applyAlignment="1">
      <alignment horizontal="center" vertical="top" textRotation="255" wrapText="1"/>
    </xf>
    <xf numFmtId="0" fontId="27" fillId="0" borderId="36" xfId="8" applyFont="1" applyBorder="1" applyAlignment="1">
      <alignment horizontal="center" vertical="top" textRotation="255" wrapText="1"/>
    </xf>
    <xf numFmtId="0" fontId="27" fillId="0" borderId="33" xfId="8" applyFont="1" applyBorder="1" applyAlignment="1">
      <alignment horizontal="center" vertical="top" textRotation="255" wrapText="1"/>
    </xf>
    <xf numFmtId="0" fontId="11" fillId="0" borderId="13" xfId="0" applyFont="1" applyBorder="1" applyAlignment="1">
      <alignment vertical="top" wrapText="1"/>
    </xf>
    <xf numFmtId="0" fontId="11" fillId="0" borderId="15" xfId="0" applyFont="1" applyBorder="1" applyAlignment="1">
      <alignment vertical="top" wrapText="1"/>
    </xf>
    <xf numFmtId="0" fontId="11" fillId="0" borderId="14" xfId="8" applyFont="1" applyBorder="1">
      <alignment vertical="center"/>
    </xf>
    <xf numFmtId="0" fontId="11" fillId="0" borderId="13" xfId="8" applyFont="1" applyBorder="1" applyAlignment="1">
      <alignment vertical="top" wrapText="1"/>
    </xf>
    <xf numFmtId="0" fontId="27" fillId="0" borderId="25" xfId="8" applyFont="1" applyBorder="1" applyAlignment="1">
      <alignment horizontal="left" vertical="top" wrapText="1"/>
    </xf>
    <xf numFmtId="0" fontId="25" fillId="0" borderId="5" xfId="8" applyBorder="1" applyAlignment="1">
      <alignment horizontal="left" vertical="top" wrapText="1"/>
    </xf>
    <xf numFmtId="0" fontId="25" fillId="0" borderId="26" xfId="8" applyBorder="1" applyAlignment="1">
      <alignment horizontal="left" vertical="top" wrapText="1"/>
    </xf>
    <xf numFmtId="0" fontId="27" fillId="0" borderId="23" xfId="8" applyFont="1" applyBorder="1" applyAlignment="1">
      <alignment horizontal="left" vertical="top" wrapText="1"/>
    </xf>
    <xf numFmtId="0" fontId="25" fillId="0" borderId="0" xfId="8" applyAlignment="1">
      <alignment horizontal="left" vertical="top" wrapText="1"/>
    </xf>
    <xf numFmtId="0" fontId="25" fillId="0" borderId="12" xfId="8" applyBorder="1" applyAlignment="1">
      <alignment horizontal="left" vertical="top" wrapText="1"/>
    </xf>
    <xf numFmtId="0" fontId="11" fillId="0" borderId="31" xfId="0" applyFont="1" applyBorder="1" applyAlignment="1">
      <alignment vertical="top" wrapText="1"/>
    </xf>
    <xf numFmtId="0" fontId="25" fillId="0" borderId="14" xfId="8" applyBorder="1" applyAlignment="1">
      <alignment vertical="center" wrapText="1"/>
    </xf>
    <xf numFmtId="0" fontId="25" fillId="0" borderId="5" xfId="8" applyBorder="1" applyAlignment="1">
      <alignment vertical="top" wrapText="1"/>
    </xf>
    <xf numFmtId="0" fontId="25" fillId="0" borderId="4" xfId="8" applyBorder="1" applyAlignment="1">
      <alignment vertical="top" wrapText="1"/>
    </xf>
    <xf numFmtId="0" fontId="27" fillId="0" borderId="3" xfId="8" quotePrefix="1" applyFont="1" applyBorder="1" applyAlignment="1">
      <alignment vertical="top"/>
    </xf>
    <xf numFmtId="0" fontId="27" fillId="0" borderId="0" xfId="8" quotePrefix="1" applyFont="1" applyAlignment="1">
      <alignment vertical="top"/>
    </xf>
    <xf numFmtId="0" fontId="26" fillId="0" borderId="30" xfId="8" applyFont="1" applyBorder="1">
      <alignment vertical="center"/>
    </xf>
    <xf numFmtId="0" fontId="26" fillId="0" borderId="9" xfId="8" applyFont="1" applyBorder="1">
      <alignment vertical="center"/>
    </xf>
    <xf numFmtId="0" fontId="27" fillId="0" borderId="13" xfId="8" applyFont="1" applyBorder="1" applyAlignment="1">
      <alignment horizontal="center" vertical="center" wrapText="1"/>
    </xf>
    <xf numFmtId="0" fontId="25" fillId="0" borderId="15" xfId="8" applyBorder="1" applyAlignment="1">
      <alignment horizontal="center" vertical="center" wrapText="1"/>
    </xf>
    <xf numFmtId="0" fontId="25" fillId="0" borderId="14" xfId="8" applyBorder="1" applyAlignment="1">
      <alignment horizontal="center" vertical="center" wrapText="1"/>
    </xf>
    <xf numFmtId="0" fontId="27" fillId="0" borderId="14" xfId="8" applyFont="1" applyBorder="1" applyAlignment="1">
      <alignment horizontal="center" vertical="center" wrapText="1"/>
    </xf>
    <xf numFmtId="0" fontId="27" fillId="0" borderId="15" xfId="8" applyFont="1" applyBorder="1" applyAlignment="1">
      <alignment horizontal="center" vertical="center" wrapText="1"/>
    </xf>
    <xf numFmtId="0" fontId="27" fillId="0" borderId="32" xfId="8" applyFont="1" applyBorder="1" applyAlignment="1">
      <alignment horizontal="center" vertical="top" textRotation="255"/>
    </xf>
    <xf numFmtId="0" fontId="27" fillId="0" borderId="36" xfId="8" applyFont="1" applyBorder="1" applyAlignment="1">
      <alignment horizontal="center" vertical="top" textRotation="255"/>
    </xf>
    <xf numFmtId="0" fontId="27" fillId="0" borderId="43" xfId="8" applyFont="1" applyBorder="1" applyAlignment="1">
      <alignment horizontal="center" vertical="top" textRotation="255"/>
    </xf>
    <xf numFmtId="0" fontId="27" fillId="0" borderId="19" xfId="8" applyFont="1" applyBorder="1">
      <alignment vertical="center"/>
    </xf>
    <xf numFmtId="0" fontId="27" fillId="0" borderId="13" xfId="8" applyFont="1" applyBorder="1" applyAlignment="1">
      <alignment vertical="top"/>
    </xf>
    <xf numFmtId="0" fontId="27" fillId="0" borderId="19" xfId="8" applyFont="1" applyBorder="1" applyAlignment="1">
      <alignment horizontal="justify" vertical="top" wrapText="1"/>
    </xf>
    <xf numFmtId="0" fontId="27" fillId="0" borderId="2" xfId="8" applyFont="1" applyBorder="1">
      <alignment vertical="center"/>
    </xf>
    <xf numFmtId="0" fontId="27" fillId="0" borderId="7" xfId="8" applyFont="1" applyBorder="1">
      <alignment vertical="center"/>
    </xf>
    <xf numFmtId="0" fontId="27" fillId="0" borderId="3" xfId="8" quotePrefix="1" applyFont="1" applyBorder="1" applyAlignment="1">
      <alignment horizontal="left" vertical="top"/>
    </xf>
    <xf numFmtId="0" fontId="27" fillId="0" borderId="0" xfId="8" quotePrefix="1" applyFont="1" applyAlignment="1">
      <alignment horizontal="left" vertical="top"/>
    </xf>
    <xf numFmtId="0" fontId="34" fillId="0" borderId="0" xfId="8" applyFont="1" applyAlignment="1"/>
    <xf numFmtId="0" fontId="34" fillId="7" borderId="19" xfId="8" applyFont="1" applyFill="1" applyBorder="1" applyAlignment="1" applyProtection="1">
      <protection locked="0"/>
    </xf>
    <xf numFmtId="0" fontId="34" fillId="7" borderId="20" xfId="8" applyFont="1" applyFill="1" applyBorder="1" applyAlignment="1" applyProtection="1">
      <protection locked="0"/>
    </xf>
    <xf numFmtId="0" fontId="34" fillId="7" borderId="21" xfId="8" applyFont="1" applyFill="1" applyBorder="1" applyAlignment="1" applyProtection="1">
      <protection locked="0"/>
    </xf>
    <xf numFmtId="0" fontId="11" fillId="0" borderId="13" xfId="0" applyFont="1" applyBorder="1" applyAlignment="1">
      <alignment horizontal="left" vertical="top" wrapText="1"/>
    </xf>
    <xf numFmtId="0" fontId="11" fillId="0" borderId="14" xfId="0" applyFont="1" applyBorder="1" applyAlignment="1">
      <alignment horizontal="left" vertical="top" wrapText="1"/>
    </xf>
    <xf numFmtId="0" fontId="11" fillId="0" borderId="15" xfId="0" applyFont="1" applyBorder="1" applyAlignment="1">
      <alignment horizontal="left" vertical="top" wrapText="1"/>
    </xf>
    <xf numFmtId="0" fontId="11" fillId="0" borderId="13" xfId="0" applyFont="1" applyBorder="1" applyAlignment="1">
      <alignment horizontal="justify" vertical="top" wrapText="1"/>
    </xf>
    <xf numFmtId="0" fontId="11" fillId="0" borderId="14" xfId="0" applyFont="1" applyBorder="1">
      <alignment vertical="center"/>
    </xf>
    <xf numFmtId="0" fontId="12" fillId="0" borderId="5" xfId="0" applyFont="1" applyBorder="1" applyAlignment="1">
      <alignment vertical="center" wrapText="1"/>
    </xf>
    <xf numFmtId="0" fontId="35" fillId="7" borderId="25" xfId="9" applyFont="1" applyFill="1" applyBorder="1" applyAlignment="1" applyProtection="1">
      <alignment horizontal="left" vertical="center" wrapText="1"/>
      <protection locked="0"/>
    </xf>
    <xf numFmtId="0" fontId="35" fillId="7" borderId="26" xfId="9" applyFont="1" applyFill="1" applyBorder="1" applyAlignment="1" applyProtection="1">
      <alignment horizontal="left" vertical="center" wrapText="1"/>
      <protection locked="0"/>
    </xf>
    <xf numFmtId="0" fontId="27" fillId="7" borderId="25" xfId="8" applyFont="1" applyFill="1" applyBorder="1" applyAlignment="1" applyProtection="1">
      <alignment horizontal="center" vertical="center" wrapText="1"/>
      <protection locked="0"/>
    </xf>
    <xf numFmtId="0" fontId="27" fillId="7" borderId="5" xfId="8" applyFont="1" applyFill="1" applyBorder="1" applyAlignment="1" applyProtection="1">
      <alignment horizontal="center" vertical="center" wrapText="1"/>
      <protection locked="0"/>
    </xf>
    <xf numFmtId="0" fontId="25" fillId="0" borderId="0" xfId="8" applyAlignment="1">
      <alignment vertical="top" wrapText="1"/>
    </xf>
    <xf numFmtId="0" fontId="27" fillId="7" borderId="22" xfId="8" applyFont="1" applyFill="1" applyBorder="1" applyAlignment="1" applyProtection="1">
      <alignment vertical="center" wrapText="1"/>
      <protection locked="0"/>
    </xf>
    <xf numFmtId="0" fontId="27" fillId="7" borderId="13" xfId="8" applyFont="1" applyFill="1" applyBorder="1" applyProtection="1">
      <alignment vertical="center"/>
      <protection locked="0"/>
    </xf>
    <xf numFmtId="0" fontId="27" fillId="7" borderId="14" xfId="8" applyFont="1" applyFill="1" applyBorder="1" applyProtection="1">
      <alignment vertical="center"/>
      <protection locked="0"/>
    </xf>
    <xf numFmtId="0" fontId="27" fillId="7" borderId="16" xfId="8" applyFont="1" applyFill="1" applyBorder="1" applyProtection="1">
      <alignment vertical="center"/>
      <protection locked="0"/>
    </xf>
    <xf numFmtId="0" fontId="33" fillId="0" borderId="23" xfId="8" applyFont="1" applyBorder="1" applyAlignment="1">
      <alignment vertical="top" wrapText="1"/>
    </xf>
    <xf numFmtId="0" fontId="33" fillId="0" borderId="0" xfId="8" applyFont="1" applyAlignment="1">
      <alignment vertical="top" wrapText="1"/>
    </xf>
    <xf numFmtId="0" fontId="26" fillId="0" borderId="13" xfId="8" applyFont="1" applyBorder="1" applyAlignment="1">
      <alignment horizontal="center" vertical="center" wrapText="1"/>
    </xf>
    <xf numFmtId="0" fontId="26" fillId="0" borderId="14" xfId="8" applyFont="1" applyBorder="1" applyAlignment="1">
      <alignment horizontal="center" vertical="center" wrapText="1"/>
    </xf>
    <xf numFmtId="0" fontId="26" fillId="0" borderId="16" xfId="8" applyFont="1" applyBorder="1" applyAlignment="1">
      <alignment horizontal="center" vertical="center" wrapText="1"/>
    </xf>
    <xf numFmtId="0" fontId="26" fillId="0" borderId="19" xfId="8" applyFont="1" applyBorder="1" applyAlignment="1">
      <alignment horizontal="center" vertical="center" wrapText="1"/>
    </xf>
    <xf numFmtId="0" fontId="26" fillId="0" borderId="20" xfId="8" applyFont="1" applyBorder="1" applyAlignment="1">
      <alignment horizontal="center" vertical="center" wrapText="1"/>
    </xf>
    <xf numFmtId="0" fontId="26" fillId="0" borderId="22" xfId="8" applyFont="1" applyBorder="1" applyAlignment="1">
      <alignment horizontal="center" vertical="center" wrapText="1"/>
    </xf>
    <xf numFmtId="0" fontId="11" fillId="7" borderId="13" xfId="8" applyFont="1" applyFill="1" applyBorder="1" applyAlignment="1" applyProtection="1">
      <protection locked="0"/>
    </xf>
    <xf numFmtId="0" fontId="11" fillId="7" borderId="14" xfId="8" applyFont="1" applyFill="1" applyBorder="1" applyAlignment="1" applyProtection="1">
      <protection locked="0"/>
    </xf>
    <xf numFmtId="0" fontId="11" fillId="7" borderId="15" xfId="8" applyFont="1" applyFill="1" applyBorder="1" applyAlignment="1" applyProtection="1">
      <protection locked="0"/>
    </xf>
    <xf numFmtId="0" fontId="11" fillId="0" borderId="13" xfId="8" applyFont="1" applyBorder="1" applyAlignment="1">
      <alignment horizontal="justify" vertical="top" wrapText="1"/>
    </xf>
    <xf numFmtId="0" fontId="11" fillId="0" borderId="14" xfId="0" applyFont="1" applyBorder="1" applyAlignment="1">
      <alignment horizontal="justify" vertical="top" wrapText="1"/>
    </xf>
    <xf numFmtId="0" fontId="11" fillId="0" borderId="14" xfId="0" applyFont="1" applyBorder="1" applyAlignment="1">
      <alignment vertical="top"/>
    </xf>
    <xf numFmtId="0" fontId="27" fillId="0" borderId="14" xfId="8" applyFont="1" applyBorder="1" applyAlignment="1">
      <alignment horizontal="left" vertical="top" wrapText="1"/>
    </xf>
    <xf numFmtId="0" fontId="25" fillId="0" borderId="26" xfId="8" applyBorder="1" applyAlignment="1">
      <alignment vertical="center" wrapText="1"/>
    </xf>
    <xf numFmtId="0" fontId="25" fillId="0" borderId="24" xfId="8" applyBorder="1" applyAlignment="1">
      <alignment vertical="center" wrapText="1"/>
    </xf>
    <xf numFmtId="0" fontId="25" fillId="0" borderId="27" xfId="8" applyBorder="1" applyAlignment="1">
      <alignment vertical="center" wrapText="1"/>
    </xf>
    <xf numFmtId="0" fontId="25" fillId="0" borderId="23" xfId="8" applyBorder="1" applyAlignment="1">
      <alignment horizontal="left" vertical="top" wrapText="1"/>
    </xf>
    <xf numFmtId="0" fontId="25" fillId="0" borderId="24" xfId="8" applyBorder="1" applyAlignment="1">
      <alignment horizontal="left" vertical="top" wrapText="1"/>
    </xf>
    <xf numFmtId="0" fontId="25" fillId="0" borderId="4" xfId="8" applyBorder="1" applyAlignment="1">
      <alignment horizontal="left" vertical="top" wrapText="1"/>
    </xf>
    <xf numFmtId="0" fontId="25" fillId="0" borderId="27" xfId="8" applyBorder="1" applyAlignment="1">
      <alignment horizontal="left" vertical="top" wrapText="1"/>
    </xf>
    <xf numFmtId="0" fontId="33" fillId="0" borderId="23" xfId="8" applyFont="1" applyBorder="1" applyAlignment="1">
      <alignment horizontal="left" vertical="center" wrapText="1"/>
    </xf>
    <xf numFmtId="0" fontId="33" fillId="0" borderId="0" xfId="8" applyFont="1" applyAlignment="1">
      <alignment horizontal="left" vertical="center" wrapText="1"/>
    </xf>
    <xf numFmtId="0" fontId="11" fillId="0" borderId="0" xfId="9" applyFont="1" applyAlignment="1">
      <alignment vertical="top" wrapText="1"/>
    </xf>
    <xf numFmtId="0" fontId="12" fillId="0" borderId="20" xfId="0" applyFont="1" applyBorder="1" applyAlignment="1">
      <alignment vertical="center" wrapText="1"/>
    </xf>
    <xf numFmtId="0" fontId="35" fillId="7" borderId="19" xfId="9" applyFont="1" applyFill="1" applyBorder="1" applyAlignment="1" applyProtection="1">
      <alignment horizontal="left" vertical="center" wrapText="1"/>
      <protection locked="0"/>
    </xf>
    <xf numFmtId="0" fontId="35" fillId="7" borderId="21" xfId="9" applyFont="1" applyFill="1" applyBorder="1" applyAlignment="1" applyProtection="1">
      <alignment horizontal="left" vertical="center" wrapText="1"/>
      <protection locked="0"/>
    </xf>
    <xf numFmtId="0" fontId="27" fillId="7" borderId="19" xfId="8" applyFont="1" applyFill="1" applyBorder="1" applyAlignment="1" applyProtection="1">
      <alignment horizontal="center" vertical="center" wrapText="1"/>
      <protection locked="0"/>
    </xf>
    <xf numFmtId="0" fontId="27" fillId="7" borderId="20" xfId="8" applyFont="1" applyFill="1" applyBorder="1" applyAlignment="1" applyProtection="1">
      <alignment horizontal="center" vertical="center" wrapText="1"/>
      <protection locked="0"/>
    </xf>
    <xf numFmtId="0" fontId="11" fillId="0" borderId="31" xfId="8" applyFont="1" applyBorder="1" applyAlignment="1">
      <alignment horizontal="center" vertical="top" textRotation="255" wrapText="1"/>
    </xf>
    <xf numFmtId="0" fontId="11" fillId="0" borderId="15" xfId="8" applyFont="1" applyBorder="1">
      <alignment vertical="center"/>
    </xf>
    <xf numFmtId="0" fontId="11" fillId="0" borderId="13" xfId="8" applyFont="1" applyBorder="1">
      <alignment vertical="center"/>
    </xf>
    <xf numFmtId="0" fontId="11" fillId="0" borderId="25" xfId="0" applyFont="1" applyBorder="1" applyAlignment="1">
      <alignment vertical="center" wrapText="1"/>
    </xf>
    <xf numFmtId="0" fontId="11" fillId="0" borderId="5" xfId="0" applyFont="1" applyBorder="1" applyAlignment="1">
      <alignment vertical="center" wrapText="1"/>
    </xf>
    <xf numFmtId="0" fontId="11" fillId="0" borderId="26" xfId="0" applyFont="1" applyBorder="1" applyAlignment="1">
      <alignment vertical="center" wrapText="1"/>
    </xf>
    <xf numFmtId="0" fontId="11" fillId="0" borderId="29" xfId="0" applyFont="1" applyBorder="1" applyAlignment="1">
      <alignment vertical="center" wrapText="1"/>
    </xf>
    <xf numFmtId="0" fontId="11" fillId="0" borderId="6" xfId="0" applyFont="1" applyBorder="1" applyAlignment="1">
      <alignment vertical="center" wrapText="1"/>
    </xf>
    <xf numFmtId="0" fontId="11" fillId="0" borderId="18" xfId="0" applyFont="1" applyBorder="1" applyAlignment="1">
      <alignment vertical="center" wrapText="1"/>
    </xf>
    <xf numFmtId="0" fontId="11" fillId="0" borderId="19" xfId="0" applyFont="1" applyBorder="1" applyAlignment="1">
      <alignment horizontal="justify" vertical="top" wrapText="1"/>
    </xf>
    <xf numFmtId="0" fontId="11" fillId="0" borderId="21" xfId="0" applyFont="1" applyBorder="1" applyAlignment="1">
      <alignment horizontal="justify" vertical="top" wrapText="1"/>
    </xf>
    <xf numFmtId="0" fontId="51" fillId="0" borderId="23" xfId="0" applyFont="1" applyBorder="1" applyAlignment="1">
      <alignment horizontal="left" vertical="top" wrapText="1"/>
    </xf>
    <xf numFmtId="0" fontId="51" fillId="0" borderId="0" xfId="0" applyFont="1" applyAlignment="1">
      <alignment horizontal="left" vertical="top" wrapText="1"/>
    </xf>
    <xf numFmtId="0" fontId="51" fillId="0" borderId="13" xfId="0" applyFont="1" applyBorder="1" applyAlignment="1">
      <alignment horizontal="left" vertical="top" wrapText="1"/>
    </xf>
    <xf numFmtId="0" fontId="51" fillId="0" borderId="14" xfId="0" applyFont="1" applyBorder="1" applyAlignment="1">
      <alignment horizontal="left" vertical="top" wrapText="1"/>
    </xf>
    <xf numFmtId="0" fontId="11" fillId="0" borderId="25" xfId="0" applyFont="1" applyBorder="1" applyAlignment="1">
      <alignment horizontal="left" vertical="top" wrapText="1"/>
    </xf>
    <xf numFmtId="0" fontId="6" fillId="0" borderId="5" xfId="0" applyFont="1" applyBorder="1" applyAlignment="1">
      <alignment horizontal="left" vertical="top" wrapText="1"/>
    </xf>
    <xf numFmtId="0" fontId="6" fillId="0" borderId="26" xfId="0" applyFont="1" applyBorder="1" applyAlignment="1">
      <alignment horizontal="left" vertical="top" wrapText="1"/>
    </xf>
    <xf numFmtId="0" fontId="6" fillId="0" borderId="23" xfId="0" applyFont="1" applyBorder="1" applyAlignment="1">
      <alignment horizontal="left" vertical="top" wrapText="1"/>
    </xf>
    <xf numFmtId="0" fontId="6" fillId="0" borderId="0" xfId="0" applyFont="1" applyAlignment="1">
      <alignment horizontal="left" vertical="top" wrapText="1"/>
    </xf>
    <xf numFmtId="0" fontId="6" fillId="0" borderId="12" xfId="0" applyFont="1" applyBorder="1" applyAlignment="1">
      <alignment horizontal="left" vertical="top" wrapText="1"/>
    </xf>
    <xf numFmtId="0" fontId="6" fillId="0" borderId="15" xfId="0" applyFont="1" applyBorder="1">
      <alignment vertical="center"/>
    </xf>
    <xf numFmtId="0" fontId="11" fillId="0" borderId="25" xfId="0" applyFont="1" applyBorder="1" applyAlignment="1">
      <alignment vertical="top" wrapText="1"/>
    </xf>
    <xf numFmtId="0" fontId="6" fillId="0" borderId="26" xfId="0" applyFont="1" applyBorder="1">
      <alignment vertical="center"/>
    </xf>
    <xf numFmtId="180" fontId="58" fillId="0" borderId="0" xfId="9" applyNumberFormat="1" applyFont="1">
      <alignment vertical="center"/>
    </xf>
    <xf numFmtId="0" fontId="58" fillId="0" borderId="0" xfId="9" applyFont="1" applyAlignment="1">
      <alignment horizontal="center" vertical="center" shrinkToFit="1"/>
    </xf>
    <xf numFmtId="0" fontId="20" fillId="0" borderId="0" xfId="9" applyFont="1" applyAlignment="1">
      <alignment horizontal="right" vertical="center" shrinkToFit="1"/>
    </xf>
    <xf numFmtId="0" fontId="20" fillId="0" borderId="0" xfId="9" applyFont="1" applyAlignment="1">
      <alignment horizontal="center" vertical="center" shrinkToFit="1"/>
    </xf>
    <xf numFmtId="177" fontId="20" fillId="0" borderId="0" xfId="9" applyNumberFormat="1" applyFont="1" applyAlignment="1">
      <alignment horizontal="right" vertical="center" shrinkToFit="1"/>
    </xf>
    <xf numFmtId="0" fontId="20" fillId="0" borderId="5" xfId="9" applyFont="1" applyBorder="1" applyAlignment="1">
      <alignment horizontal="center" vertical="center"/>
    </xf>
    <xf numFmtId="0" fontId="6" fillId="0" borderId="5" xfId="9" applyBorder="1" applyAlignment="1">
      <alignment horizontal="center" vertical="center"/>
    </xf>
    <xf numFmtId="0" fontId="6" fillId="0" borderId="5" xfId="9" applyBorder="1">
      <alignment vertical="center"/>
    </xf>
    <xf numFmtId="181" fontId="20" fillId="0" borderId="0" xfId="9" applyNumberFormat="1" applyFont="1" applyAlignment="1">
      <alignment horizontal="right" vertical="center" shrinkToFit="1"/>
    </xf>
    <xf numFmtId="181" fontId="6" fillId="0" borderId="0" xfId="9" applyNumberFormat="1" applyAlignment="1">
      <alignment horizontal="right" vertical="center" shrinkToFit="1"/>
    </xf>
    <xf numFmtId="177" fontId="20" fillId="0" borderId="61" xfId="9" applyNumberFormat="1" applyFont="1" applyBorder="1" applyAlignment="1">
      <alignment horizontal="right" vertical="center" shrinkToFit="1"/>
    </xf>
    <xf numFmtId="0" fontId="6" fillId="0" borderId="0" xfId="9" applyAlignment="1">
      <alignment horizontal="center" vertical="center" shrinkToFit="1"/>
    </xf>
    <xf numFmtId="0" fontId="20" fillId="0" borderId="61" xfId="9" applyFont="1" applyBorder="1" applyAlignment="1">
      <alignment horizontal="center" vertical="center" shrinkToFit="1"/>
    </xf>
    <xf numFmtId="0" fontId="20" fillId="0" borderId="0" xfId="9" applyFont="1" applyAlignment="1">
      <alignment horizontal="left" vertical="center"/>
    </xf>
    <xf numFmtId="0" fontId="47" fillId="0" borderId="0" xfId="9" applyFont="1" applyAlignment="1">
      <alignment horizontal="center" vertical="center"/>
    </xf>
    <xf numFmtId="0" fontId="6" fillId="0" borderId="0" xfId="9" applyAlignment="1">
      <alignment horizontal="center" vertical="center"/>
    </xf>
    <xf numFmtId="0" fontId="20" fillId="0" borderId="0" xfId="9" applyFont="1" applyAlignment="1">
      <alignment horizontal="center" vertical="center"/>
    </xf>
    <xf numFmtId="0" fontId="20" fillId="0" borderId="0" xfId="9" applyFont="1" applyAlignment="1">
      <alignment horizontal="left" vertical="center" shrinkToFit="1"/>
    </xf>
    <xf numFmtId="49" fontId="20" fillId="0" borderId="0" xfId="9" applyNumberFormat="1" applyFont="1" applyAlignment="1">
      <alignment horizontal="left" vertical="center" shrinkToFit="1"/>
    </xf>
    <xf numFmtId="0" fontId="20" fillId="0" borderId="0" xfId="0" applyFont="1" applyAlignment="1">
      <alignment horizontal="center" vertical="center" shrinkToFit="1"/>
    </xf>
    <xf numFmtId="0" fontId="20" fillId="0" borderId="0" xfId="0" applyFont="1" applyAlignment="1">
      <alignment horizontal="left" vertical="center" shrinkToFit="1"/>
    </xf>
    <xf numFmtId="49" fontId="20" fillId="0" borderId="0" xfId="0" applyNumberFormat="1" applyFont="1" applyAlignment="1">
      <alignment horizontal="right" vertical="center" shrinkToFit="1"/>
    </xf>
    <xf numFmtId="49" fontId="20" fillId="0" borderId="0" xfId="0" applyNumberFormat="1" applyFont="1" applyAlignment="1">
      <alignment horizontal="left" vertical="center" shrinkToFit="1"/>
    </xf>
    <xf numFmtId="0" fontId="20" fillId="0" borderId="4" xfId="9" applyFont="1" applyBorder="1" applyAlignment="1">
      <alignment horizontal="left" vertical="center" shrinkToFit="1"/>
    </xf>
    <xf numFmtId="184" fontId="20" fillId="0" borderId="0" xfId="9" applyNumberFormat="1" applyFont="1" applyAlignment="1">
      <alignment horizontal="center" vertical="center"/>
    </xf>
    <xf numFmtId="0" fontId="20" fillId="0" borderId="0" xfId="9" applyFont="1" applyAlignment="1">
      <alignment vertical="top" wrapText="1" shrinkToFit="1"/>
    </xf>
    <xf numFmtId="0" fontId="20" fillId="0" borderId="0" xfId="9" applyFont="1" applyAlignment="1">
      <alignment horizontal="right" vertical="center"/>
    </xf>
    <xf numFmtId="0" fontId="20" fillId="0" borderId="0" xfId="9" applyFont="1">
      <alignment vertical="center"/>
    </xf>
    <xf numFmtId="0" fontId="6" fillId="0" borderId="0" xfId="9">
      <alignment vertical="center"/>
    </xf>
    <xf numFmtId="181" fontId="20" fillId="0" borderId="4" xfId="9" applyNumberFormat="1" applyFont="1" applyBorder="1" applyAlignment="1">
      <alignment horizontal="right" vertical="center" shrinkToFit="1"/>
    </xf>
    <xf numFmtId="0" fontId="36" fillId="0" borderId="0" xfId="9" applyFont="1" applyAlignment="1">
      <alignment horizontal="left" vertical="center"/>
    </xf>
    <xf numFmtId="0" fontId="6" fillId="0" borderId="0" xfId="9" applyAlignment="1">
      <alignment horizontal="left" vertical="center"/>
    </xf>
    <xf numFmtId="0" fontId="36" fillId="0" borderId="0" xfId="9" applyFont="1" applyAlignment="1">
      <alignment horizontal="center" vertical="center"/>
    </xf>
    <xf numFmtId="178" fontId="36" fillId="0" borderId="4" xfId="9" applyNumberFormat="1" applyFont="1" applyBorder="1" applyAlignment="1">
      <alignment horizontal="center" vertical="center"/>
    </xf>
    <xf numFmtId="183" fontId="36" fillId="0" borderId="4" xfId="9" applyNumberFormat="1" applyFont="1" applyBorder="1" applyAlignment="1">
      <alignment horizontal="center" vertical="center"/>
    </xf>
    <xf numFmtId="0" fontId="36" fillId="0" borderId="0" xfId="9" applyFont="1" applyAlignment="1">
      <alignment horizontal="left" vertical="top" wrapText="1"/>
    </xf>
    <xf numFmtId="0" fontId="6" fillId="0" borderId="4" xfId="9" applyBorder="1" applyAlignment="1">
      <alignment horizontal="left" vertical="center"/>
    </xf>
    <xf numFmtId="178" fontId="36" fillId="0" borderId="0" xfId="9" applyNumberFormat="1" applyFont="1" applyAlignment="1">
      <alignment horizontal="center" vertical="center"/>
    </xf>
    <xf numFmtId="183" fontId="36" fillId="0" borderId="0" xfId="9" applyNumberFormat="1" applyFont="1" applyAlignment="1">
      <alignment horizontal="center" vertical="center"/>
    </xf>
    <xf numFmtId="0" fontId="6" fillId="0" borderId="0" xfId="9" applyAlignment="1">
      <alignment horizontal="left" vertical="top" wrapText="1"/>
    </xf>
    <xf numFmtId="49" fontId="20" fillId="0" borderId="0" xfId="9" applyNumberFormat="1" applyFont="1" applyAlignment="1">
      <alignment horizontal="right" vertical="center" shrinkToFit="1"/>
    </xf>
    <xf numFmtId="0" fontId="6" fillId="0" borderId="0" xfId="9" applyAlignment="1">
      <alignment horizontal="right" vertical="center" shrinkToFit="1"/>
    </xf>
    <xf numFmtId="0" fontId="6" fillId="0" borderId="0" xfId="9" applyAlignment="1">
      <alignment horizontal="right" vertical="center"/>
    </xf>
    <xf numFmtId="178" fontId="20" fillId="0" borderId="0" xfId="9" applyNumberFormat="1" applyFont="1" applyAlignment="1">
      <alignment horizontal="right" vertical="center"/>
    </xf>
  </cellXfs>
  <cellStyles count="11">
    <cellStyle name="桁区切り" xfId="7" builtinId="6"/>
    <cellStyle name="標準" xfId="0" builtinId="0"/>
    <cellStyle name="標準 2" xfId="2" xr:uid="{00000000-0005-0000-0000-000001000000}"/>
    <cellStyle name="標準 2 2" xfId="9" xr:uid="{4F1761E3-65C6-40EA-B381-93D83DBE2C6B}"/>
    <cellStyle name="標準 3" xfId="3" xr:uid="{00000000-0005-0000-0000-000002000000}"/>
    <cellStyle name="標準 3 2" xfId="4" xr:uid="{00000000-0005-0000-0000-000003000000}"/>
    <cellStyle name="標準 4" xfId="5" xr:uid="{00000000-0005-0000-0000-000004000000}"/>
    <cellStyle name="標準 5" xfId="6" xr:uid="{00000000-0005-0000-0000-000005000000}"/>
    <cellStyle name="標準 6" xfId="1" xr:uid="{00000000-0005-0000-0000-000006000000}"/>
    <cellStyle name="標準 7" xfId="8" xr:uid="{8070B511-890F-4FD8-858B-1254E0227B49}"/>
    <cellStyle name="標準_Sheet1" xfId="10" xr:uid="{986396A0-63D4-4888-9B8B-0C28290915E9}"/>
  </cellStyles>
  <dxfs count="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val="0"/>
        <color rgb="FFFF0000"/>
      </font>
    </dxf>
  </dxfs>
  <tableStyles count="0" defaultTableStyle="TableStyleMedium2" defaultPivotStyle="PivotStyleLight16"/>
  <colors>
    <mruColors>
      <color rgb="FFFFCC00"/>
      <color rgb="FFB7DEE8"/>
      <color rgb="FFFF9900"/>
      <color rgb="FFFFFF00"/>
      <color rgb="FFFFFF66"/>
      <color rgb="FFCCFFCC"/>
      <color rgb="FF99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52</xdr:col>
      <xdr:colOff>1</xdr:colOff>
      <xdr:row>43</xdr:row>
      <xdr:rowOff>0</xdr:rowOff>
    </xdr:from>
    <xdr:to>
      <xdr:col>58</xdr:col>
      <xdr:colOff>171386</xdr:colOff>
      <xdr:row>50</xdr:row>
      <xdr:rowOff>143151</xdr:rowOff>
    </xdr:to>
    <xdr:grpSp>
      <xdr:nvGrpSpPr>
        <xdr:cNvPr id="2" name="グループ化 1">
          <a:extLst>
            <a:ext uri="{FF2B5EF4-FFF2-40B4-BE49-F238E27FC236}">
              <a16:creationId xmlns:a16="http://schemas.microsoft.com/office/drawing/2014/main" id="{FAC74DD1-77F1-4F61-85ED-B13AB8DCCFD1}"/>
            </a:ext>
          </a:extLst>
        </xdr:cNvPr>
        <xdr:cNvGrpSpPr/>
      </xdr:nvGrpSpPr>
      <xdr:grpSpPr>
        <a:xfrm>
          <a:off x="8915401" y="7264400"/>
          <a:ext cx="1200085" cy="1298851"/>
          <a:chOff x="9770966" y="9445839"/>
          <a:chExt cx="1164246" cy="1256583"/>
        </a:xfrm>
      </xdr:grpSpPr>
      <xdr:sp macro="" textlink="">
        <xdr:nvSpPr>
          <xdr:cNvPr id="3" name="楕円 2">
            <a:extLst>
              <a:ext uri="{FF2B5EF4-FFF2-40B4-BE49-F238E27FC236}">
                <a16:creationId xmlns:a16="http://schemas.microsoft.com/office/drawing/2014/main" id="{7E7D6654-3D29-5A1E-266B-A331B60EB73C}"/>
              </a:ext>
            </a:extLst>
          </xdr:cNvPr>
          <xdr:cNvSpPr/>
        </xdr:nvSpPr>
        <xdr:spPr>
          <a:xfrm>
            <a:off x="9770966" y="9445839"/>
            <a:ext cx="1164246" cy="1241114"/>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xnSp macro="">
        <xdr:nvCxnSpPr>
          <xdr:cNvPr id="4" name="直線コネクタ 3">
            <a:extLst>
              <a:ext uri="{FF2B5EF4-FFF2-40B4-BE49-F238E27FC236}">
                <a16:creationId xmlns:a16="http://schemas.microsoft.com/office/drawing/2014/main" id="{71D0E9FF-59DA-D2F1-D83F-8D118E216CC6}"/>
              </a:ext>
            </a:extLst>
          </xdr:cNvPr>
          <xdr:cNvCxnSpPr/>
        </xdr:nvCxnSpPr>
        <xdr:spPr>
          <a:xfrm>
            <a:off x="9787676" y="9861814"/>
            <a:ext cx="110758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AFC92EA0-59EA-E7F3-163F-D8B36D8ECD88}"/>
              </a:ext>
            </a:extLst>
          </xdr:cNvPr>
          <xdr:cNvCxnSpPr/>
        </xdr:nvCxnSpPr>
        <xdr:spPr>
          <a:xfrm>
            <a:off x="9772299" y="10171506"/>
            <a:ext cx="11584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051A80C4-4BCC-8CC9-4485-5325F0CD9044}"/>
              </a:ext>
            </a:extLst>
          </xdr:cNvPr>
          <xdr:cNvSpPr txBox="1"/>
        </xdr:nvSpPr>
        <xdr:spPr>
          <a:xfrm>
            <a:off x="9845381" y="9609590"/>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定期報告済印</a:t>
            </a:r>
          </a:p>
        </xdr:txBody>
      </xdr:sp>
      <xdr:sp macro="" textlink="">
        <xdr:nvSpPr>
          <xdr:cNvPr id="7" name="テキスト ボックス 6">
            <a:extLst>
              <a:ext uri="{FF2B5EF4-FFF2-40B4-BE49-F238E27FC236}">
                <a16:creationId xmlns:a16="http://schemas.microsoft.com/office/drawing/2014/main" id="{30E3B39F-3B0F-10E5-22D6-8DAC31F267F6}"/>
              </a:ext>
            </a:extLst>
          </xdr:cNvPr>
          <xdr:cNvSpPr txBox="1"/>
        </xdr:nvSpPr>
        <xdr:spPr>
          <a:xfrm>
            <a:off x="9848875" y="10147899"/>
            <a:ext cx="1015098" cy="554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千葉市</a:t>
            </a:r>
            <a:endParaRPr kumimoji="1" lang="en-US" altLang="ja-JP" sz="1100"/>
          </a:p>
          <a:p>
            <a:pPr algn="ctr"/>
            <a:r>
              <a:rPr kumimoji="1" lang="ja-JP" altLang="en-US" sz="1100"/>
              <a:t>建築指導課</a:t>
            </a:r>
          </a:p>
        </xdr:txBody>
      </xdr:sp>
    </xdr:grp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6</xdr:row>
      <xdr:rowOff>0</xdr:rowOff>
    </xdr:from>
    <xdr:ext cx="4923118" cy="792525"/>
    <xdr:sp macro="" textlink="">
      <xdr:nvSpPr>
        <xdr:cNvPr id="2" name="テキスト ボックス 1">
          <a:extLst>
            <a:ext uri="{FF2B5EF4-FFF2-40B4-BE49-F238E27FC236}">
              <a16:creationId xmlns:a16="http://schemas.microsoft.com/office/drawing/2014/main" id="{97ADE573-3313-46A2-8EA7-F7F1342713A1}"/>
            </a:ext>
          </a:extLst>
        </xdr:cNvPr>
        <xdr:cNvSpPr txBox="1"/>
      </xdr:nvSpPr>
      <xdr:spPr>
        <a:xfrm>
          <a:off x="0" y="2540000"/>
          <a:ext cx="4923118" cy="792525"/>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a:t>必要な箇所をコピーしたら台帳に値で貼り付け。</a:t>
          </a:r>
          <a:endParaRPr kumimoji="1" lang="en-US" altLang="ja-JP" sz="1400"/>
        </a:p>
        <a:p>
          <a:r>
            <a:rPr kumimoji="1" lang="ja-JP" altLang="en-US" sz="1400"/>
            <a:t>行の幅が広がってしまうので、左端の対象の行を右クリック</a:t>
          </a:r>
          <a:endParaRPr kumimoji="1" lang="en-US" altLang="ja-JP" sz="1400"/>
        </a:p>
        <a:p>
          <a:r>
            <a:rPr kumimoji="1" lang="ja-JP" altLang="en-US" sz="1400"/>
            <a:t>→「行の高さ」から数値指定して、ほかの行と合わせる。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84</xdr:col>
      <xdr:colOff>33617</xdr:colOff>
      <xdr:row>0</xdr:row>
      <xdr:rowOff>33618</xdr:rowOff>
    </xdr:from>
    <xdr:to>
      <xdr:col>97</xdr:col>
      <xdr:colOff>136072</xdr:colOff>
      <xdr:row>4</xdr:row>
      <xdr:rowOff>99785</xdr:rowOff>
    </xdr:to>
    <xdr:sp macro="" textlink="">
      <xdr:nvSpPr>
        <xdr:cNvPr id="4" name="テキスト ボックス 3">
          <a:extLst>
            <a:ext uri="{FF2B5EF4-FFF2-40B4-BE49-F238E27FC236}">
              <a16:creationId xmlns:a16="http://schemas.microsoft.com/office/drawing/2014/main" id="{A4C2C363-85A4-493B-82EF-771709C84C92}"/>
            </a:ext>
          </a:extLst>
        </xdr:cNvPr>
        <xdr:cNvSpPr txBox="1"/>
      </xdr:nvSpPr>
      <xdr:spPr>
        <a:xfrm>
          <a:off x="7653617" y="33618"/>
          <a:ext cx="2461026" cy="737453"/>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入力方法</a:t>
          </a:r>
          <a:endParaRPr kumimoji="1" lang="en-US" altLang="ja-JP" sz="1400" b="1" baseline="0">
            <a:solidFill>
              <a:schemeClr val="bg1"/>
            </a:solidFill>
            <a:latin typeface="HG丸ｺﾞｼｯｸM-PRO" panose="020F0600000000000000" pitchFamily="50" charset="-128"/>
            <a:ea typeface="HG丸ｺﾞｼｯｸM-PRO" panose="020F0600000000000000" pitchFamily="50" charset="-128"/>
          </a:endParaRPr>
        </a:p>
        <a:p>
          <a:r>
            <a:rPr kumimoji="1" lang="ja-JP" altLang="en-US" sz="1200" b="1" baseline="0">
              <a:solidFill>
                <a:schemeClr val="accent5">
                  <a:lumMod val="40000"/>
                  <a:lumOff val="60000"/>
                </a:schemeClr>
              </a:solidFill>
              <a:latin typeface="HG丸ｺﾞｼｯｸM-PRO" panose="020F0600000000000000" pitchFamily="50" charset="-128"/>
              <a:ea typeface="HG丸ｺﾞｼｯｸM-PRO" panose="020F0600000000000000" pitchFamily="50" charset="-128"/>
            </a:rPr>
            <a:t>水色セル→ キーボードで入力</a:t>
          </a:r>
        </a:p>
        <a:p>
          <a:r>
            <a:rPr kumimoji="1" lang="ja-JP" altLang="en-US" sz="1200" b="1" baseline="0">
              <a:solidFill>
                <a:srgbClr val="FFFF00"/>
              </a:solidFill>
              <a:latin typeface="HG丸ｺﾞｼｯｸM-PRO" panose="020F0600000000000000" pitchFamily="50" charset="-128"/>
              <a:ea typeface="HG丸ｺﾞｼｯｸM-PRO" panose="020F0600000000000000" pitchFamily="50" charset="-128"/>
            </a:rPr>
            <a:t>黄色セル→ プルダウンで選択</a:t>
          </a:r>
          <a:endParaRPr kumimoji="1" lang="en-US" altLang="ja-JP" sz="1200" b="1" baseline="0">
            <a:solidFill>
              <a:srgbClr val="FFFF00"/>
            </a:solidFill>
            <a:latin typeface="HG丸ｺﾞｼｯｸM-PRO" panose="020F0600000000000000" pitchFamily="50" charset="-128"/>
            <a:ea typeface="HG丸ｺﾞｼｯｸM-PRO" panose="020F0600000000000000" pitchFamily="50" charset="-128"/>
          </a:endParaRPr>
        </a:p>
        <a:p>
          <a:endParaRPr kumimoji="1" lang="ja-JP" altLang="en-US" sz="1200" b="1">
            <a:latin typeface="HGPｺﾞｼｯｸM" panose="020B0600000000000000" pitchFamily="50" charset="-128"/>
            <a:ea typeface="HGPｺﾞｼｯｸM" panose="020B0600000000000000" pitchFamily="50" charset="-128"/>
          </a:endParaRPr>
        </a:p>
      </xdr:txBody>
    </xdr:sp>
    <xdr:clientData fPrintsWithSheet="0"/>
  </xdr:twoCellAnchor>
  <xdr:oneCellAnchor>
    <xdr:from>
      <xdr:col>84</xdr:col>
      <xdr:colOff>44822</xdr:colOff>
      <xdr:row>6</xdr:row>
      <xdr:rowOff>53897</xdr:rowOff>
    </xdr:from>
    <xdr:ext cx="2487707" cy="638734"/>
    <xdr:sp macro="" textlink="">
      <xdr:nvSpPr>
        <xdr:cNvPr id="5" name="テキスト ボックス 4">
          <a:extLst>
            <a:ext uri="{FF2B5EF4-FFF2-40B4-BE49-F238E27FC236}">
              <a16:creationId xmlns:a16="http://schemas.microsoft.com/office/drawing/2014/main" id="{AC626A88-1F66-4119-871A-A5F462990081}"/>
            </a:ext>
          </a:extLst>
        </xdr:cNvPr>
        <xdr:cNvSpPr txBox="1"/>
      </xdr:nvSpPr>
      <xdr:spPr>
        <a:xfrm>
          <a:off x="7664822" y="1051754"/>
          <a:ext cx="2487707" cy="638734"/>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kern="1200">
              <a:latin typeface="HG丸ｺﾞｼｯｸM-PRO" panose="020F0600000000000000" pitchFamily="50" charset="-128"/>
              <a:ea typeface="HG丸ｺﾞｼｯｸM-PRO" panose="020F0600000000000000" pitchFamily="50" charset="-128"/>
            </a:rPr>
            <a:t>報告日は空欄としてください。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電子申請システムの受付日を受付担当者が入力します。</a:t>
          </a:r>
        </a:p>
      </xdr:txBody>
    </xdr:sp>
    <xdr:clientData/>
  </xdr:oneCellAnchor>
  <xdr:oneCellAnchor>
    <xdr:from>
      <xdr:col>84</xdr:col>
      <xdr:colOff>44822</xdr:colOff>
      <xdr:row>25</xdr:row>
      <xdr:rowOff>33619</xdr:rowOff>
    </xdr:from>
    <xdr:ext cx="2487707" cy="842681"/>
    <xdr:sp macro="" textlink="">
      <xdr:nvSpPr>
        <xdr:cNvPr id="7" name="テキスト ボックス 6">
          <a:extLst>
            <a:ext uri="{FF2B5EF4-FFF2-40B4-BE49-F238E27FC236}">
              <a16:creationId xmlns:a16="http://schemas.microsoft.com/office/drawing/2014/main" id="{7711EE26-182E-FBA6-E70F-F5B3848363C7}"/>
            </a:ext>
          </a:extLst>
        </xdr:cNvPr>
        <xdr:cNvSpPr txBox="1"/>
      </xdr:nvSpPr>
      <xdr:spPr>
        <a:xfrm>
          <a:off x="8445872" y="4357969"/>
          <a:ext cx="2487707" cy="842681"/>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【3.</a:t>
          </a:r>
          <a:r>
            <a:rPr kumimoji="1" lang="ja-JP" altLang="en-US" sz="1100" kern="1200">
              <a:latin typeface="HG丸ｺﾞｼｯｸM-PRO" panose="020F0600000000000000" pitchFamily="50" charset="-128"/>
              <a:ea typeface="HG丸ｺﾞｼｯｸM-PRO" panose="020F0600000000000000" pitchFamily="50" charset="-128"/>
            </a:rPr>
            <a:t>調査者</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調査者の資格（建築士か調査員）どちらかをプルダウンで選択してください。</a:t>
          </a:r>
        </a:p>
      </xdr:txBody>
    </xdr:sp>
    <xdr:clientData/>
  </xdr:oneCellAnchor>
  <xdr:oneCellAnchor>
    <xdr:from>
      <xdr:col>84</xdr:col>
      <xdr:colOff>44822</xdr:colOff>
      <xdr:row>47</xdr:row>
      <xdr:rowOff>82709</xdr:rowOff>
    </xdr:from>
    <xdr:ext cx="2510119" cy="1837764"/>
    <xdr:sp macro="" textlink="">
      <xdr:nvSpPr>
        <xdr:cNvPr id="8" name="テキスト ボックス 7">
          <a:extLst>
            <a:ext uri="{FF2B5EF4-FFF2-40B4-BE49-F238E27FC236}">
              <a16:creationId xmlns:a16="http://schemas.microsoft.com/office/drawing/2014/main" id="{20C05E61-D184-2ADD-B80D-966C488BD356}"/>
            </a:ext>
          </a:extLst>
        </xdr:cNvPr>
        <xdr:cNvSpPr txBox="1"/>
      </xdr:nvSpPr>
      <xdr:spPr>
        <a:xfrm>
          <a:off x="7664822" y="7820638"/>
          <a:ext cx="2510119" cy="1837764"/>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【5.</a:t>
          </a:r>
          <a:r>
            <a:rPr kumimoji="1" lang="ja-JP" altLang="en-US" sz="1100" kern="1200">
              <a:latin typeface="HG丸ｺﾞｼｯｸM-PRO" panose="020F0600000000000000" pitchFamily="50" charset="-128"/>
              <a:ea typeface="HG丸ｺﾞｼｯｸM-PRO" panose="020F0600000000000000" pitchFamily="50" charset="-128"/>
            </a:rPr>
            <a:t>調査による指摘の概要</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・指摘事項が無い場合は「指摘な　し」に「レ」マークを入れて下さい。</a:t>
          </a:r>
        </a:p>
        <a:p>
          <a:pPr algn="l"/>
          <a:r>
            <a:rPr kumimoji="1" lang="ja-JP" altLang="en-US" sz="1100" kern="1200">
              <a:latin typeface="HG丸ｺﾞｼｯｸM-PRO" panose="020F0600000000000000" pitchFamily="50" charset="-128"/>
              <a:ea typeface="HG丸ｺﾞｼｯｸM-PRO" panose="020F0600000000000000" pitchFamily="50" charset="-128"/>
            </a:rPr>
            <a:t>・要是正の指摘がある場合は「要是正の指摘あり」に「レ」マークを入れ、さらにその要是正が</a:t>
          </a:r>
          <a:r>
            <a:rPr kumimoji="1" lang="ja-JP" altLang="en-US" sz="1100" u="dbl" kern="1200" baseline="0">
              <a:solidFill>
                <a:srgbClr val="FF0000"/>
              </a:solidFill>
              <a:latin typeface="HG丸ｺﾞｼｯｸM-PRO" panose="020F0600000000000000" pitchFamily="50" charset="-128"/>
              <a:ea typeface="HG丸ｺﾞｼｯｸM-PRO" panose="020F0600000000000000" pitchFamily="50" charset="-128"/>
            </a:rPr>
            <a:t>全て既存不適格の場合は</a:t>
          </a:r>
          <a:r>
            <a:rPr kumimoji="1" lang="ja-JP" altLang="en-US" sz="1100" kern="1200">
              <a:latin typeface="HG丸ｺﾞｼｯｸM-PRO" panose="020F0600000000000000" pitchFamily="50" charset="-128"/>
              <a:ea typeface="HG丸ｺﾞｼｯｸM-PRO" panose="020F0600000000000000" pitchFamily="50" charset="-128"/>
            </a:rPr>
            <a:t>、「既存不適格」のチェックボックスにも「レ」マークを入れて下さい。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78</xdr:col>
      <xdr:colOff>126999</xdr:colOff>
      <xdr:row>0</xdr:row>
      <xdr:rowOff>128238</xdr:rowOff>
    </xdr:from>
    <xdr:to>
      <xdr:col>91</xdr:col>
      <xdr:colOff>45358</xdr:colOff>
      <xdr:row>5</xdr:row>
      <xdr:rowOff>123702</xdr:rowOff>
    </xdr:to>
    <xdr:sp macro="" textlink="">
      <xdr:nvSpPr>
        <xdr:cNvPr id="3" name="テキスト ボックス 2">
          <a:extLst>
            <a:ext uri="{FF2B5EF4-FFF2-40B4-BE49-F238E27FC236}">
              <a16:creationId xmlns:a16="http://schemas.microsoft.com/office/drawing/2014/main" id="{DB25DC12-A8DF-42AC-8E56-F75FC67A6648}"/>
            </a:ext>
          </a:extLst>
        </xdr:cNvPr>
        <xdr:cNvSpPr txBox="1"/>
      </xdr:nvSpPr>
      <xdr:spPr>
        <a:xfrm>
          <a:off x="7700817" y="128238"/>
          <a:ext cx="2319814" cy="803646"/>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入力方法</a:t>
          </a:r>
          <a:endParaRPr kumimoji="1" lang="en-US" altLang="ja-JP" sz="1400" b="1" baseline="0">
            <a:solidFill>
              <a:schemeClr val="bg1"/>
            </a:solidFill>
            <a:latin typeface="HG丸ｺﾞｼｯｸM-PRO" panose="020F0600000000000000" pitchFamily="50" charset="-128"/>
            <a:ea typeface="HG丸ｺﾞｼｯｸM-PRO" panose="020F0600000000000000" pitchFamily="50" charset="-128"/>
          </a:endParaRPr>
        </a:p>
        <a:p>
          <a:r>
            <a:rPr kumimoji="1" lang="ja-JP" altLang="en-US" sz="1200" b="1" baseline="0">
              <a:solidFill>
                <a:schemeClr val="accent5">
                  <a:lumMod val="40000"/>
                  <a:lumOff val="60000"/>
                </a:schemeClr>
              </a:solidFill>
              <a:latin typeface="HG丸ｺﾞｼｯｸM-PRO" panose="020F0600000000000000" pitchFamily="50" charset="-128"/>
              <a:ea typeface="HG丸ｺﾞｼｯｸM-PRO" panose="020F0600000000000000" pitchFamily="50" charset="-128"/>
            </a:rPr>
            <a:t>水色セル→ キーボードで入力</a:t>
          </a:r>
        </a:p>
        <a:p>
          <a:r>
            <a:rPr kumimoji="1" lang="ja-JP" altLang="en-US" sz="1200" b="1" baseline="0">
              <a:solidFill>
                <a:srgbClr val="FFFF00"/>
              </a:solidFill>
              <a:latin typeface="HG丸ｺﾞｼｯｸM-PRO" panose="020F0600000000000000" pitchFamily="50" charset="-128"/>
              <a:ea typeface="HG丸ｺﾞｼｯｸM-PRO" panose="020F0600000000000000" pitchFamily="50" charset="-128"/>
            </a:rPr>
            <a:t>黄色セル→ プルダウンで選択</a:t>
          </a:r>
          <a:endParaRPr kumimoji="1" lang="en-US" altLang="ja-JP" sz="1200" b="1" baseline="0">
            <a:solidFill>
              <a:srgbClr val="FFFF00"/>
            </a:solidFill>
            <a:latin typeface="HG丸ｺﾞｼｯｸM-PRO" panose="020F0600000000000000" pitchFamily="50" charset="-128"/>
            <a:ea typeface="HG丸ｺﾞｼｯｸM-PRO" panose="020F0600000000000000" pitchFamily="50" charset="-128"/>
          </a:endParaRPr>
        </a:p>
        <a:p>
          <a:endParaRPr kumimoji="1" lang="ja-JP" altLang="en-US" sz="1200" b="1">
            <a:latin typeface="HGPｺﾞｼｯｸM" panose="020B0600000000000000" pitchFamily="50" charset="-128"/>
            <a:ea typeface="HGPｺﾞｼｯｸM" panose="020B0600000000000000" pitchFamily="50" charset="-128"/>
          </a:endParaRPr>
        </a:p>
      </xdr:txBody>
    </xdr:sp>
    <xdr:clientData fPrintsWithSheet="0"/>
  </xdr:twoCellAnchor>
  <xdr:oneCellAnchor>
    <xdr:from>
      <xdr:col>78</xdr:col>
      <xdr:colOff>136071</xdr:colOff>
      <xdr:row>16</xdr:row>
      <xdr:rowOff>136072</xdr:rowOff>
    </xdr:from>
    <xdr:ext cx="2487707" cy="476249"/>
    <xdr:sp macro="" textlink="">
      <xdr:nvSpPr>
        <xdr:cNvPr id="5" name="テキスト ボックス 4">
          <a:extLst>
            <a:ext uri="{FF2B5EF4-FFF2-40B4-BE49-F238E27FC236}">
              <a16:creationId xmlns:a16="http://schemas.microsoft.com/office/drawing/2014/main" id="{F93FA31B-37C3-476F-88F9-3325A8FE9E57}"/>
            </a:ext>
          </a:extLst>
        </xdr:cNvPr>
        <xdr:cNvSpPr txBox="1"/>
      </xdr:nvSpPr>
      <xdr:spPr>
        <a:xfrm>
          <a:off x="8504464" y="2966358"/>
          <a:ext cx="2487707" cy="476249"/>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【3.</a:t>
          </a:r>
          <a:r>
            <a:rPr kumimoji="1" lang="ja-JP" altLang="en-US" sz="1100" kern="1200">
              <a:latin typeface="HG丸ｺﾞｼｯｸM-PRO" panose="020F0600000000000000" pitchFamily="50" charset="-128"/>
              <a:ea typeface="HG丸ｺﾞｼｯｸM-PRO" panose="020F0600000000000000" pitchFamily="50" charset="-128"/>
            </a:rPr>
            <a:t>階別用途別床面積</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第二面（別紙）に記入してください。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oneCellAnchor>
    <xdr:from>
      <xdr:col>78</xdr:col>
      <xdr:colOff>136071</xdr:colOff>
      <xdr:row>6</xdr:row>
      <xdr:rowOff>82056</xdr:rowOff>
    </xdr:from>
    <xdr:ext cx="2487707" cy="884009"/>
    <xdr:sp macro="" textlink="">
      <xdr:nvSpPr>
        <xdr:cNvPr id="7" name="テキスト ボックス 6">
          <a:extLst>
            <a:ext uri="{FF2B5EF4-FFF2-40B4-BE49-F238E27FC236}">
              <a16:creationId xmlns:a16="http://schemas.microsoft.com/office/drawing/2014/main" id="{41D47740-BF00-848A-0CB8-C3A6858DF532}"/>
            </a:ext>
          </a:extLst>
        </xdr:cNvPr>
        <xdr:cNvSpPr txBox="1"/>
      </xdr:nvSpPr>
      <xdr:spPr>
        <a:xfrm>
          <a:off x="7709889" y="1051874"/>
          <a:ext cx="2487707" cy="884009"/>
        </a:xfrm>
        <a:prstGeom prst="rect">
          <a:avLst/>
        </a:prstGeom>
        <a:solidFill>
          <a:schemeClr val="bg1"/>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【1.</a:t>
          </a:r>
          <a:r>
            <a:rPr kumimoji="1" lang="ja-JP" altLang="en-US" sz="1100" kern="1200">
              <a:latin typeface="HG丸ｺﾞｼｯｸM-PRO" panose="020F0600000000000000" pitchFamily="50" charset="-128"/>
              <a:ea typeface="HG丸ｺﾞｼｯｸM-PRO" panose="020F0600000000000000" pitchFamily="50" charset="-128"/>
            </a:rPr>
            <a:t>敷地の位置</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防火地域等・用途地域がわからない場合は、千葉市地図情報システムでご確認ください。</a:t>
          </a: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oneCellAnchor>
    <xdr:from>
      <xdr:col>78</xdr:col>
      <xdr:colOff>146504</xdr:colOff>
      <xdr:row>32</xdr:row>
      <xdr:rowOff>0</xdr:rowOff>
    </xdr:from>
    <xdr:ext cx="2577646" cy="784145"/>
    <xdr:sp macro="" textlink="">
      <xdr:nvSpPr>
        <xdr:cNvPr id="2" name="テキスト ボックス 1">
          <a:extLst>
            <a:ext uri="{FF2B5EF4-FFF2-40B4-BE49-F238E27FC236}">
              <a16:creationId xmlns:a16="http://schemas.microsoft.com/office/drawing/2014/main" id="{9CD97084-F949-4819-B99F-044BEA4A92F0}"/>
            </a:ext>
          </a:extLst>
        </xdr:cNvPr>
        <xdr:cNvSpPr txBox="1"/>
      </xdr:nvSpPr>
      <xdr:spPr>
        <a:xfrm>
          <a:off x="8347529" y="5505450"/>
          <a:ext cx="2577646" cy="784145"/>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【5.</a:t>
          </a:r>
          <a:r>
            <a:rPr kumimoji="1" lang="ja-JP" altLang="en-US" sz="1100" kern="1200">
              <a:latin typeface="HG丸ｺﾞｼｯｸM-PRO" panose="020F0600000000000000" pitchFamily="50" charset="-128"/>
              <a:ea typeface="HG丸ｺﾞｼｯｸM-PRO" panose="020F0600000000000000" pitchFamily="50" charset="-128"/>
            </a:rPr>
            <a:t>増築、改築、用途変更等の経過</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日付は「</a:t>
          </a:r>
          <a:r>
            <a:rPr kumimoji="1" lang="en-US" altLang="ja-JP" sz="1100" kern="1200">
              <a:latin typeface="HG丸ｺﾞｼｯｸM-PRO" panose="020F0600000000000000" pitchFamily="50" charset="-128"/>
              <a:ea typeface="HG丸ｺﾞｼｯｸM-PRO" panose="020F0600000000000000" pitchFamily="50" charset="-128"/>
            </a:rPr>
            <a:t>R7.</a:t>
          </a:r>
          <a:r>
            <a:rPr kumimoji="1" lang="ja-JP" altLang="en-US" sz="1100" kern="1200">
              <a:latin typeface="HG丸ｺﾞｼｯｸM-PRO" panose="020F0600000000000000" pitchFamily="50" charset="-128"/>
              <a:ea typeface="HG丸ｺﾞｼｯｸM-PRO" panose="020F0600000000000000" pitchFamily="50" charset="-128"/>
            </a:rPr>
            <a:t>４</a:t>
          </a:r>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１」の表記でご記入ください。</a:t>
          </a: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oneCellAnchor>
    <xdr:from>
      <xdr:col>78</xdr:col>
      <xdr:colOff>136979</xdr:colOff>
      <xdr:row>40</xdr:row>
      <xdr:rowOff>104775</xdr:rowOff>
    </xdr:from>
    <xdr:ext cx="2577646" cy="784145"/>
    <xdr:sp macro="" textlink="">
      <xdr:nvSpPr>
        <xdr:cNvPr id="4" name="テキスト ボックス 3">
          <a:extLst>
            <a:ext uri="{FF2B5EF4-FFF2-40B4-BE49-F238E27FC236}">
              <a16:creationId xmlns:a16="http://schemas.microsoft.com/office/drawing/2014/main" id="{C4FB5995-995F-4447-B6A5-A54553AAF831}"/>
            </a:ext>
          </a:extLst>
        </xdr:cNvPr>
        <xdr:cNvSpPr txBox="1"/>
      </xdr:nvSpPr>
      <xdr:spPr>
        <a:xfrm>
          <a:off x="8338004" y="7029450"/>
          <a:ext cx="2577646" cy="784145"/>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【6.</a:t>
          </a:r>
          <a:r>
            <a:rPr kumimoji="1" lang="ja-JP" altLang="en-US" sz="1100" kern="1200">
              <a:latin typeface="HG丸ｺﾞｼｯｸM-PRO" panose="020F0600000000000000" pitchFamily="50" charset="-128"/>
              <a:ea typeface="HG丸ｺﾞｼｯｸM-PRO" panose="020F0600000000000000" pitchFamily="50" charset="-128"/>
            </a:rPr>
            <a:t>関連図書の整備状況</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日付は「</a:t>
          </a:r>
          <a:r>
            <a:rPr kumimoji="1" lang="en-US" altLang="ja-JP" sz="1100" kern="1200">
              <a:latin typeface="HG丸ｺﾞｼｯｸM-PRO" panose="020F0600000000000000" pitchFamily="50" charset="-128"/>
              <a:ea typeface="HG丸ｺﾞｼｯｸM-PRO" panose="020F0600000000000000" pitchFamily="50" charset="-128"/>
            </a:rPr>
            <a:t>R7.</a:t>
          </a:r>
          <a:r>
            <a:rPr kumimoji="1" lang="ja-JP" altLang="en-US" sz="1100" kern="1200">
              <a:latin typeface="HG丸ｺﾞｼｯｸM-PRO" panose="020F0600000000000000" pitchFamily="50" charset="-128"/>
              <a:ea typeface="HG丸ｺﾞｼｯｸM-PRO" panose="020F0600000000000000" pitchFamily="50" charset="-128"/>
            </a:rPr>
            <a:t>４</a:t>
          </a:r>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１」の表記でご記入ください。</a:t>
          </a: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76</xdr:col>
      <xdr:colOff>108857</xdr:colOff>
      <xdr:row>2</xdr:row>
      <xdr:rowOff>136071</xdr:rowOff>
    </xdr:from>
    <xdr:ext cx="1968501" cy="1651001"/>
    <xdr:sp macro="" textlink="">
      <xdr:nvSpPr>
        <xdr:cNvPr id="2" name="テキスト ボックス 1">
          <a:extLst>
            <a:ext uri="{FF2B5EF4-FFF2-40B4-BE49-F238E27FC236}">
              <a16:creationId xmlns:a16="http://schemas.microsoft.com/office/drawing/2014/main" id="{FA8080D5-604C-44A1-81FE-63C25BC6E32A}"/>
            </a:ext>
          </a:extLst>
        </xdr:cNvPr>
        <xdr:cNvSpPr txBox="1"/>
      </xdr:nvSpPr>
      <xdr:spPr>
        <a:xfrm>
          <a:off x="18053957" y="478971"/>
          <a:ext cx="1968501" cy="1651001"/>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イ．階別用途別</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最上階より順に上に詰めて記入してください。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ロ．用途別</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記入欄はページの下部にあります。上詰めで記入してください。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oneCellAnchor>
    <xdr:from>
      <xdr:col>76</xdr:col>
      <xdr:colOff>125185</xdr:colOff>
      <xdr:row>94</xdr:row>
      <xdr:rowOff>81642</xdr:rowOff>
    </xdr:from>
    <xdr:ext cx="1968501" cy="527957"/>
    <xdr:sp macro="" textlink="">
      <xdr:nvSpPr>
        <xdr:cNvPr id="3" name="テキスト ボックス 2">
          <a:extLst>
            <a:ext uri="{FF2B5EF4-FFF2-40B4-BE49-F238E27FC236}">
              <a16:creationId xmlns:a16="http://schemas.microsoft.com/office/drawing/2014/main" id="{39440155-DA46-4741-9383-269B0519133E}"/>
            </a:ext>
          </a:extLst>
        </xdr:cNvPr>
        <xdr:cNvSpPr txBox="1"/>
      </xdr:nvSpPr>
      <xdr:spPr>
        <a:xfrm>
          <a:off x="7926614" y="6622142"/>
          <a:ext cx="1968501" cy="527957"/>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ロ．用途別</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上詰めで記入してください。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78</xdr:col>
      <xdr:colOff>67235</xdr:colOff>
      <xdr:row>7</xdr:row>
      <xdr:rowOff>108929</xdr:rowOff>
    </xdr:from>
    <xdr:ext cx="2453821" cy="784145"/>
    <xdr:sp macro="" textlink="">
      <xdr:nvSpPr>
        <xdr:cNvPr id="5" name="テキスト ボックス 4">
          <a:extLst>
            <a:ext uri="{FF2B5EF4-FFF2-40B4-BE49-F238E27FC236}">
              <a16:creationId xmlns:a16="http://schemas.microsoft.com/office/drawing/2014/main" id="{41963980-AE31-4987-8098-76F7D0DCF07C}"/>
            </a:ext>
          </a:extLst>
        </xdr:cNvPr>
        <xdr:cNvSpPr txBox="1"/>
      </xdr:nvSpPr>
      <xdr:spPr>
        <a:xfrm>
          <a:off x="7911353" y="1259400"/>
          <a:ext cx="2453821" cy="784145"/>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kern="1200">
              <a:latin typeface="HG丸ｺﾞｼｯｸM-PRO" panose="020F0600000000000000" pitchFamily="50" charset="-128"/>
              <a:ea typeface="HG丸ｺﾞｼｯｸM-PRO" panose="020F0600000000000000" pitchFamily="50" charset="-128"/>
            </a:rPr>
            <a:t>【1.</a:t>
          </a:r>
          <a:r>
            <a:rPr kumimoji="1" lang="ja-JP" altLang="en-US" sz="1100" kern="1200">
              <a:latin typeface="HG丸ｺﾞｼｯｸM-PRO" panose="020F0600000000000000" pitchFamily="50" charset="-128"/>
              <a:ea typeface="HG丸ｺﾞｼｯｸM-PRO" panose="020F0600000000000000" pitchFamily="50" charset="-128"/>
            </a:rPr>
            <a:t>調査及び検査の状況</a:t>
          </a:r>
          <a:r>
            <a:rPr kumimoji="1" lang="en-US" altLang="ja-JP" sz="1100" kern="1200">
              <a:latin typeface="HG丸ｺﾞｼｯｸM-PRO" panose="020F0600000000000000" pitchFamily="50" charset="-128"/>
              <a:ea typeface="HG丸ｺﾞｼｯｸM-PRO" panose="020F0600000000000000" pitchFamily="50" charset="-128"/>
            </a:rPr>
            <a:t>】</a:t>
          </a:r>
        </a:p>
        <a:p>
          <a:pPr algn="l"/>
          <a:r>
            <a:rPr kumimoji="1" lang="ja-JP" altLang="en-US" sz="1100" kern="1200">
              <a:latin typeface="HG丸ｺﾞｼｯｸM-PRO" panose="020F0600000000000000" pitchFamily="50" charset="-128"/>
              <a:ea typeface="HG丸ｺﾞｼｯｸM-PRO" panose="020F0600000000000000" pitchFamily="50" charset="-128"/>
            </a:rPr>
            <a:t>日付は</a:t>
          </a:r>
          <a:r>
            <a:rPr kumimoji="1" lang="en-US" altLang="ja-JP" sz="1100" kern="1200">
              <a:latin typeface="HG丸ｺﾞｼｯｸM-PRO" panose="020F0600000000000000" pitchFamily="50" charset="-128"/>
              <a:ea typeface="HG丸ｺﾞｼｯｸM-PRO" panose="020F0600000000000000" pitchFamily="50" charset="-128"/>
            </a:rPr>
            <a:t>R8.</a:t>
          </a:r>
          <a:r>
            <a:rPr kumimoji="1" lang="ja-JP" altLang="en-US" sz="1100" kern="1200">
              <a:latin typeface="HG丸ｺﾞｼｯｸM-PRO" panose="020F0600000000000000" pitchFamily="50" charset="-128"/>
              <a:ea typeface="HG丸ｺﾞｼｯｸM-PRO" panose="020F0600000000000000" pitchFamily="50" charset="-128"/>
            </a:rPr>
            <a:t>４</a:t>
          </a:r>
          <a:r>
            <a:rPr kumimoji="1" lang="en-US" altLang="ja-JP" sz="1100" kern="1200">
              <a:latin typeface="HG丸ｺﾞｼｯｸM-PRO" panose="020F0600000000000000" pitchFamily="50" charset="-128"/>
              <a:ea typeface="HG丸ｺﾞｼｯｸM-PRO" panose="020F0600000000000000" pitchFamily="50" charset="-128"/>
            </a:rPr>
            <a:t>.</a:t>
          </a:r>
          <a:r>
            <a:rPr kumimoji="1" lang="ja-JP" altLang="en-US" sz="1100" kern="1200">
              <a:latin typeface="HG丸ｺﾞｼｯｸM-PRO" panose="020F0600000000000000" pitchFamily="50" charset="-128"/>
              <a:ea typeface="HG丸ｺﾞｼｯｸM-PRO" panose="020F0600000000000000" pitchFamily="50" charset="-128"/>
            </a:rPr>
            <a:t>１の表記でご記入ください。</a:t>
          </a:r>
        </a:p>
        <a:p>
          <a:pPr algn="l"/>
          <a:endParaRPr kumimoji="1" lang="ja-JP" altLang="en-US" sz="1100" kern="1200">
            <a:latin typeface="HG丸ｺﾞｼｯｸM-PRO" panose="020F0600000000000000" pitchFamily="50" charset="-128"/>
            <a:ea typeface="HG丸ｺﾞｼｯｸM-PRO" panose="020F0600000000000000" pitchFamily="50" charset="-128"/>
          </a:endParaRPr>
        </a:p>
      </xdr:txBody>
    </xdr:sp>
    <xdr:clientData/>
  </xdr:oneCellAnchor>
  <xdr:twoCellAnchor>
    <xdr:from>
      <xdr:col>78</xdr:col>
      <xdr:colOff>42882</xdr:colOff>
      <xdr:row>1</xdr:row>
      <xdr:rowOff>113926</xdr:rowOff>
    </xdr:from>
    <xdr:to>
      <xdr:col>90</xdr:col>
      <xdr:colOff>122876</xdr:colOff>
      <xdr:row>6</xdr:row>
      <xdr:rowOff>74511</xdr:rowOff>
    </xdr:to>
    <xdr:sp macro="" textlink="">
      <xdr:nvSpPr>
        <xdr:cNvPr id="2" name="テキスト ボックス 1">
          <a:extLst>
            <a:ext uri="{FF2B5EF4-FFF2-40B4-BE49-F238E27FC236}">
              <a16:creationId xmlns:a16="http://schemas.microsoft.com/office/drawing/2014/main" id="{60561743-F074-4866-9969-857AF58331A2}"/>
            </a:ext>
          </a:extLst>
        </xdr:cNvPr>
        <xdr:cNvSpPr txBox="1"/>
      </xdr:nvSpPr>
      <xdr:spPr>
        <a:xfrm>
          <a:off x="7887000" y="278279"/>
          <a:ext cx="2321170" cy="782350"/>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入力方法</a:t>
          </a:r>
          <a:endParaRPr kumimoji="1" lang="en-US" altLang="ja-JP" sz="1400" b="1" baseline="0">
            <a:solidFill>
              <a:schemeClr val="bg1"/>
            </a:solidFill>
            <a:latin typeface="HG丸ｺﾞｼｯｸM-PRO" panose="020F0600000000000000" pitchFamily="50" charset="-128"/>
            <a:ea typeface="HG丸ｺﾞｼｯｸM-PRO" panose="020F0600000000000000" pitchFamily="50" charset="-128"/>
          </a:endParaRPr>
        </a:p>
        <a:p>
          <a:r>
            <a:rPr kumimoji="1" lang="ja-JP" altLang="en-US" sz="1200" b="1" baseline="0">
              <a:solidFill>
                <a:schemeClr val="accent5">
                  <a:lumMod val="40000"/>
                  <a:lumOff val="60000"/>
                </a:schemeClr>
              </a:solidFill>
              <a:latin typeface="HG丸ｺﾞｼｯｸM-PRO" panose="020F0600000000000000" pitchFamily="50" charset="-128"/>
              <a:ea typeface="HG丸ｺﾞｼｯｸM-PRO" panose="020F0600000000000000" pitchFamily="50" charset="-128"/>
            </a:rPr>
            <a:t>水色セル→ キーボードで入力</a:t>
          </a:r>
        </a:p>
        <a:p>
          <a:r>
            <a:rPr kumimoji="1" lang="ja-JP" altLang="en-US" sz="1200" b="1" baseline="0">
              <a:solidFill>
                <a:srgbClr val="FFFF00"/>
              </a:solidFill>
              <a:latin typeface="HG丸ｺﾞｼｯｸM-PRO" panose="020F0600000000000000" pitchFamily="50" charset="-128"/>
              <a:ea typeface="HG丸ｺﾞｼｯｸM-PRO" panose="020F0600000000000000" pitchFamily="50" charset="-128"/>
            </a:rPr>
            <a:t>黄色セル→ プルダウンで選択</a:t>
          </a:r>
          <a:endParaRPr kumimoji="1" lang="en-US" altLang="ja-JP" sz="1200" b="1" baseline="0">
            <a:solidFill>
              <a:srgbClr val="FFFF00"/>
            </a:solidFill>
            <a:latin typeface="HG丸ｺﾞｼｯｸM-PRO" panose="020F0600000000000000" pitchFamily="50" charset="-128"/>
            <a:ea typeface="HG丸ｺﾞｼｯｸM-PRO" panose="020F0600000000000000" pitchFamily="50" charset="-128"/>
          </a:endParaRPr>
        </a:p>
        <a:p>
          <a:endParaRPr kumimoji="1" lang="ja-JP" altLang="en-US" sz="1200" b="1">
            <a:latin typeface="HGPｺﾞｼｯｸM" panose="020B0600000000000000" pitchFamily="50" charset="-128"/>
            <a:ea typeface="HGPｺﾞｼｯｸM" panose="020B0600000000000000" pitchFamily="50" charset="-128"/>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16</xdr:col>
      <xdr:colOff>625928</xdr:colOff>
      <xdr:row>1</xdr:row>
      <xdr:rowOff>27215</xdr:rowOff>
    </xdr:from>
    <xdr:to>
      <xdr:col>31</xdr:col>
      <xdr:colOff>145142</xdr:colOff>
      <xdr:row>7</xdr:row>
      <xdr:rowOff>18144</xdr:rowOff>
    </xdr:to>
    <xdr:sp macro="" textlink="">
      <xdr:nvSpPr>
        <xdr:cNvPr id="2" name="テキスト ボックス 1">
          <a:extLst>
            <a:ext uri="{FF2B5EF4-FFF2-40B4-BE49-F238E27FC236}">
              <a16:creationId xmlns:a16="http://schemas.microsoft.com/office/drawing/2014/main" id="{682D03D1-4DD3-41CB-93C1-66257B820CA3}"/>
            </a:ext>
          </a:extLst>
        </xdr:cNvPr>
        <xdr:cNvSpPr txBox="1"/>
      </xdr:nvSpPr>
      <xdr:spPr>
        <a:xfrm>
          <a:off x="9098642" y="145144"/>
          <a:ext cx="2648857" cy="861786"/>
        </a:xfrm>
        <a:prstGeom prst="rect">
          <a:avLst/>
        </a:prstGeom>
        <a:solidFill>
          <a:schemeClr val="accent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baseline="0">
              <a:solidFill>
                <a:schemeClr val="bg1"/>
              </a:solidFill>
              <a:latin typeface="HG丸ｺﾞｼｯｸM-PRO" panose="020F0600000000000000" pitchFamily="50" charset="-128"/>
              <a:ea typeface="HG丸ｺﾞｼｯｸM-PRO" panose="020F0600000000000000" pitchFamily="50" charset="-128"/>
            </a:rPr>
            <a:t>入力方法</a:t>
          </a:r>
          <a:endParaRPr kumimoji="1" lang="en-US" altLang="ja-JP" sz="1400" b="1" baseline="0">
            <a:solidFill>
              <a:schemeClr val="bg1"/>
            </a:solidFill>
            <a:latin typeface="HG丸ｺﾞｼｯｸM-PRO" panose="020F0600000000000000" pitchFamily="50" charset="-128"/>
            <a:ea typeface="HG丸ｺﾞｼｯｸM-PRO" panose="020F0600000000000000" pitchFamily="50" charset="-128"/>
          </a:endParaRPr>
        </a:p>
        <a:p>
          <a:r>
            <a:rPr kumimoji="1" lang="ja-JP" altLang="en-US" sz="1200" b="1" baseline="0">
              <a:solidFill>
                <a:schemeClr val="accent5">
                  <a:lumMod val="40000"/>
                  <a:lumOff val="60000"/>
                </a:schemeClr>
              </a:solidFill>
              <a:latin typeface="HG丸ｺﾞｼｯｸM-PRO" panose="020F0600000000000000" pitchFamily="50" charset="-128"/>
              <a:ea typeface="HG丸ｺﾞｼｯｸM-PRO" panose="020F0600000000000000" pitchFamily="50" charset="-128"/>
            </a:rPr>
            <a:t>水色セル→ キーボードで入力</a:t>
          </a:r>
        </a:p>
        <a:p>
          <a:r>
            <a:rPr kumimoji="1" lang="ja-JP" altLang="en-US" sz="1200" b="1" baseline="0">
              <a:solidFill>
                <a:srgbClr val="FFFF00"/>
              </a:solidFill>
              <a:latin typeface="HG丸ｺﾞｼｯｸM-PRO" panose="020F0600000000000000" pitchFamily="50" charset="-128"/>
              <a:ea typeface="HG丸ｺﾞｼｯｸM-PRO" panose="020F0600000000000000" pitchFamily="50" charset="-128"/>
            </a:rPr>
            <a:t>黄色セル→ プルダウンで選択</a:t>
          </a:r>
          <a:endParaRPr kumimoji="1" lang="en-US" altLang="ja-JP" sz="1200" b="1" baseline="0">
            <a:solidFill>
              <a:srgbClr val="FFFF00"/>
            </a:solidFill>
            <a:latin typeface="HG丸ｺﾞｼｯｸM-PRO" panose="020F0600000000000000" pitchFamily="50" charset="-128"/>
            <a:ea typeface="HG丸ｺﾞｼｯｸM-PRO" panose="020F0600000000000000" pitchFamily="50" charset="-128"/>
          </a:endParaRPr>
        </a:p>
        <a:p>
          <a:endParaRPr kumimoji="1" lang="ja-JP" altLang="en-US" sz="1200" b="1">
            <a:latin typeface="HGPｺﾞｼｯｸM" panose="020B0600000000000000" pitchFamily="50" charset="-128"/>
            <a:ea typeface="HGPｺﾞｼｯｸM" panose="020B0600000000000000" pitchFamily="50" charset="-128"/>
          </a:endParaRPr>
        </a:p>
      </xdr:txBody>
    </xdr:sp>
    <xdr:clientData fPrintsWithSheet="0"/>
  </xdr:twoCellAnchor>
  <xdr:oneCellAnchor>
    <xdr:from>
      <xdr:col>25</xdr:col>
      <xdr:colOff>268940</xdr:colOff>
      <xdr:row>10</xdr:row>
      <xdr:rowOff>0</xdr:rowOff>
    </xdr:from>
    <xdr:ext cx="3314700" cy="2981325"/>
    <xdr:sp macro="" textlink="">
      <xdr:nvSpPr>
        <xdr:cNvPr id="3" name="テキスト ボックス 2">
          <a:extLst>
            <a:ext uri="{FF2B5EF4-FFF2-40B4-BE49-F238E27FC236}">
              <a16:creationId xmlns:a16="http://schemas.microsoft.com/office/drawing/2014/main" id="{E489B4B4-3AE3-4D0B-98B7-9B29DB565D4D}"/>
            </a:ext>
          </a:extLst>
        </xdr:cNvPr>
        <xdr:cNvSpPr txBox="1"/>
      </xdr:nvSpPr>
      <xdr:spPr>
        <a:xfrm>
          <a:off x="8740587" y="1426882"/>
          <a:ext cx="3314700" cy="2981325"/>
        </a:xfrm>
        <a:prstGeom prst="rect">
          <a:avLst/>
        </a:prstGeom>
        <a:solidFill>
          <a:sysClr val="window" lastClr="FFFFFF"/>
        </a:solid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kern="1200">
              <a:latin typeface="HG丸ｺﾞｼｯｸM-PRO" panose="020F0600000000000000" pitchFamily="50" charset="-128"/>
              <a:ea typeface="HG丸ｺﾞｼｯｸM-PRO" panose="020F0600000000000000" pitchFamily="50" charset="-128"/>
            </a:rPr>
            <a:t>●指摘なし の場合</a:t>
          </a:r>
        </a:p>
        <a:p>
          <a:pPr algn="l"/>
          <a:r>
            <a:rPr kumimoji="1" lang="ja-JP" altLang="en-US" sz="1100" kern="1200">
              <a:latin typeface="HG丸ｺﾞｼｯｸM-PRO" panose="020F0600000000000000" pitchFamily="50" charset="-128"/>
              <a:ea typeface="HG丸ｺﾞｼｯｸM-PRO" panose="020F0600000000000000" pitchFamily="50" charset="-128"/>
            </a:rPr>
            <a:t>　「指摘なし」に「○」を付けてください。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　</a:t>
          </a:r>
        </a:p>
        <a:p>
          <a:pPr algn="l"/>
          <a:r>
            <a:rPr kumimoji="1" lang="ja-JP" altLang="en-US" sz="1100" kern="1200">
              <a:latin typeface="HG丸ｺﾞｼｯｸM-PRO" panose="020F0600000000000000" pitchFamily="50" charset="-128"/>
              <a:ea typeface="HG丸ｺﾞｼｯｸM-PRO" panose="020F0600000000000000" pitchFamily="50" charset="-128"/>
            </a:rPr>
            <a:t>●要是正 の場合</a:t>
          </a:r>
        </a:p>
        <a:p>
          <a:pPr algn="l"/>
          <a:r>
            <a:rPr kumimoji="1" lang="ja-JP" altLang="en-US" sz="1100" kern="1200">
              <a:latin typeface="HG丸ｺﾞｼｯｸM-PRO" panose="020F0600000000000000" pitchFamily="50" charset="-128"/>
              <a:ea typeface="HG丸ｺﾞｼｯｸM-PRO" panose="020F0600000000000000" pitchFamily="50" charset="-128"/>
            </a:rPr>
            <a:t>　「要是正」に「○」を付けてください。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endParaRPr kumimoji="1" lang="ja-JP" altLang="en-US" sz="1100" kern="1200">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 既存不適格 の場合</a:t>
          </a:r>
        </a:p>
        <a:p>
          <a:pPr algn="l"/>
          <a:r>
            <a:rPr kumimoji="1" lang="ja-JP" altLang="en-US" sz="1100" kern="1200">
              <a:latin typeface="HG丸ｺﾞｼｯｸM-PRO" panose="020F0600000000000000" pitchFamily="50" charset="-128"/>
              <a:ea typeface="HG丸ｺﾞｼｯｸM-PRO" panose="020F0600000000000000" pitchFamily="50" charset="-128"/>
            </a:rPr>
            <a:t>　「要是正」、「既存不適格」の２か所に「○」　　</a:t>
          </a:r>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　　を付けてください。</a:t>
          </a:r>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en-US" altLang="ja-JP" sz="1100" kern="1200">
              <a:solidFill>
                <a:srgbClr val="FF0000"/>
              </a:solidFill>
              <a:latin typeface="HG丸ｺﾞｼｯｸM-PRO" panose="020F0600000000000000" pitchFamily="50" charset="-128"/>
              <a:ea typeface="HG丸ｺﾞｼｯｸM-PRO" panose="020F0600000000000000" pitchFamily="50" charset="-128"/>
            </a:rPr>
            <a:t>※ </a:t>
          </a:r>
          <a:r>
            <a:rPr kumimoji="1" lang="ja-JP" altLang="en-US" sz="1100" kern="1200">
              <a:solidFill>
                <a:srgbClr val="FF0000"/>
              </a:solidFill>
              <a:latin typeface="HG丸ｺﾞｼｯｸM-PRO" panose="020F0600000000000000" pitchFamily="50" charset="-128"/>
              <a:ea typeface="HG丸ｺﾞｼｯｸM-PRO" panose="020F0600000000000000" pitchFamily="50" charset="-128"/>
            </a:rPr>
            <a:t>「要是正」と「既存不適格」の両方の指摘が　　</a:t>
          </a:r>
        </a:p>
        <a:p>
          <a:pPr algn="l"/>
          <a:r>
            <a:rPr kumimoji="1" lang="ja-JP" altLang="en-US" sz="1100" kern="1200">
              <a:solidFill>
                <a:srgbClr val="FF0000"/>
              </a:solidFill>
              <a:latin typeface="HG丸ｺﾞｼｯｸM-PRO" panose="020F0600000000000000" pitchFamily="50" charset="-128"/>
              <a:ea typeface="HG丸ｺﾞｼｯｸM-PRO" panose="020F0600000000000000" pitchFamily="50" charset="-128"/>
            </a:rPr>
            <a:t>　　ある場合は、「既存不適格」には〇をせず、</a:t>
          </a:r>
        </a:p>
        <a:p>
          <a:pPr algn="l"/>
          <a:r>
            <a:rPr kumimoji="1" lang="ja-JP" altLang="en-US" sz="1100" kern="1200">
              <a:solidFill>
                <a:srgbClr val="FF0000"/>
              </a:solidFill>
              <a:latin typeface="HG丸ｺﾞｼｯｸM-PRO" panose="020F0600000000000000" pitchFamily="50" charset="-128"/>
              <a:ea typeface="HG丸ｺﾞｼｯｸM-PRO" panose="020F0600000000000000" pitchFamily="50" charset="-128"/>
            </a:rPr>
            <a:t>　　「要是正」１ヶ所に「○」を付けてください。</a:t>
          </a:r>
        </a:p>
        <a:p>
          <a:pPr algn="l"/>
          <a:endParaRPr kumimoji="1" lang="ja-JP" altLang="en-US" sz="1100" kern="1200">
            <a:solidFill>
              <a:srgbClr val="FF0000"/>
            </a:solidFill>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 該当しない項目は指摘なしの欄に「－」を付け　　　　</a:t>
          </a:r>
          <a:endParaRPr kumimoji="1" lang="en-US" altLang="ja-JP" sz="1100" kern="1200">
            <a:latin typeface="HG丸ｺﾞｼｯｸM-PRO" panose="020F0600000000000000" pitchFamily="50" charset="-128"/>
            <a:ea typeface="HG丸ｺﾞｼｯｸM-PRO" panose="020F0600000000000000" pitchFamily="50" charset="-128"/>
          </a:endParaRPr>
        </a:p>
        <a:p>
          <a:pPr algn="l"/>
          <a:r>
            <a:rPr kumimoji="1" lang="ja-JP" altLang="en-US" sz="1100" kern="1200">
              <a:latin typeface="HG丸ｺﾞｼｯｸM-PRO" panose="020F0600000000000000" pitchFamily="50" charset="-128"/>
              <a:ea typeface="HG丸ｺﾞｼｯｸM-PRO" panose="020F0600000000000000" pitchFamily="50" charset="-128"/>
            </a:rPr>
            <a:t>　てください。</a:t>
          </a:r>
        </a:p>
        <a:p>
          <a:pPr algn="l"/>
          <a:r>
            <a:rPr kumimoji="1" lang="ja-JP" altLang="en-US" sz="1100" kern="1200">
              <a:latin typeface="HG丸ｺﾞｼｯｸM-PRO" panose="020F0600000000000000" pitchFamily="50" charset="-128"/>
              <a:ea typeface="HG丸ｺﾞｼｯｸM-PRO" panose="020F0600000000000000" pitchFamily="50" charset="-128"/>
            </a:rPr>
            <a:t>　</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88</xdr:col>
      <xdr:colOff>143782</xdr:colOff>
      <xdr:row>1</xdr:row>
      <xdr:rowOff>6350</xdr:rowOff>
    </xdr:from>
    <xdr:ext cx="2587625" cy="844550"/>
    <xdr:sp macro="" textlink="">
      <xdr:nvSpPr>
        <xdr:cNvPr id="2" name="テキスト ボックス 1">
          <a:extLst>
            <a:ext uri="{FF2B5EF4-FFF2-40B4-BE49-F238E27FC236}">
              <a16:creationId xmlns:a16="http://schemas.microsoft.com/office/drawing/2014/main" id="{FE858227-1234-464D-987E-76039364AF92}"/>
            </a:ext>
          </a:extLst>
        </xdr:cNvPr>
        <xdr:cNvSpPr txBox="1"/>
      </xdr:nvSpPr>
      <xdr:spPr bwMode="auto">
        <a:xfrm>
          <a:off x="15710353" y="169636"/>
          <a:ext cx="2587625" cy="844550"/>
        </a:xfrm>
        <a:prstGeom prst="rect">
          <a:avLst/>
        </a:prstGeom>
        <a:solidFill>
          <a:schemeClr val="bg1"/>
        </a:solidFill>
        <a:ln w="9525">
          <a:solidFill>
            <a:schemeClr val="tx1"/>
          </a:solidFill>
          <a:miter lim="800000"/>
          <a:headEnd/>
          <a:tailEnd/>
        </a:ln>
      </xdr:spPr>
      <xdr:txBody>
        <a:bodyPr vertOverflow="clip" horzOverflow="clip" wrap="square" lIns="108000" tIns="108000" rIns="108000" bIns="108000" rtlCol="0" anchor="ctr" upright="1">
          <a:noAutofit/>
        </a:bodyPr>
        <a:lstStyle/>
        <a:p>
          <a:pPr algn="l" rtl="0">
            <a:lnSpc>
              <a:spcPts val="2100"/>
            </a:lnSpc>
          </a:pPr>
          <a:r>
            <a:rPr kumimoji="1" lang="ja-JP" altLang="en-US" sz="1200" b="0" i="0" u="none" strike="noStrike" baseline="0">
              <a:solidFill>
                <a:sysClr val="windowText" lastClr="000000"/>
              </a:solidFill>
              <a:latin typeface="HGSｺﾞｼｯｸE" panose="020B0900000000000000" pitchFamily="50" charset="-128"/>
              <a:ea typeface="HGSｺﾞｼｯｸE" panose="020B0900000000000000" pitchFamily="50" charset="-128"/>
            </a:rPr>
            <a:t>調査報告書の入力内容が自動で反映されるため、</a:t>
          </a:r>
          <a:r>
            <a:rPr kumimoji="1" lang="ja-JP" altLang="en-US" sz="1200" b="0" i="0" u="none" strike="noStrike" baseline="0">
              <a:solidFill>
                <a:srgbClr val="FF0000"/>
              </a:solidFill>
              <a:latin typeface="HGSｺﾞｼｯｸE" panose="020B0900000000000000" pitchFamily="50" charset="-128"/>
              <a:ea typeface="HGSｺﾞｼｯｸE" panose="020B0900000000000000" pitchFamily="50" charset="-128"/>
            </a:rPr>
            <a:t>入力は不要</a:t>
          </a:r>
          <a:r>
            <a:rPr kumimoji="1" lang="ja-JP" altLang="en-US" sz="1200" b="0" i="0" u="none" strike="noStrike" baseline="0">
              <a:solidFill>
                <a:sysClr val="windowText" lastClr="000000"/>
              </a:solidFill>
              <a:latin typeface="HGSｺﾞｼｯｸE" panose="020B0900000000000000" pitchFamily="50" charset="-128"/>
              <a:ea typeface="HGSｺﾞｼｯｸE" panose="020B0900000000000000" pitchFamily="50" charset="-128"/>
            </a:rPr>
            <a:t>です。</a:t>
          </a:r>
          <a:endParaRPr kumimoji="1" lang="en-US" altLang="ja-JP" sz="1200" b="0" i="0" u="none" strike="noStrike" baseline="0">
            <a:solidFill>
              <a:sysClr val="windowText" lastClr="000000"/>
            </a:solidFill>
            <a:latin typeface="HGSｺﾞｼｯｸE" panose="020B0900000000000000" pitchFamily="50" charset="-128"/>
            <a:ea typeface="HGSｺﾞｼｯｸE" panose="020B0900000000000000" pitchFamily="50" charset="-128"/>
          </a:endParaRPr>
        </a:p>
        <a:p>
          <a:pPr algn="l" rtl="0">
            <a:lnSpc>
              <a:spcPts val="1300"/>
            </a:lnSpc>
          </a:pPr>
          <a:endParaRPr kumimoji="1" lang="en-US" altLang="ja-JP" sz="1100" b="0" i="0" u="none" strike="noStrike" baseline="0">
            <a:solidFill>
              <a:srgbClr val="FF0000"/>
            </a:solidFill>
            <a:latin typeface="HGSｺﾞｼｯｸM" panose="020B0600000000000000" pitchFamily="50" charset="-128"/>
            <a:ea typeface="HGSｺﾞｼｯｸM" panose="020B0600000000000000" pitchFamily="50" charset="-128"/>
          </a:endParaRPr>
        </a:p>
      </xdr:txBody>
    </xdr:sp>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I192"/>
  <sheetViews>
    <sheetView topLeftCell="E1" zoomScaleNormal="100" workbookViewId="0">
      <selection activeCell="AF148" sqref="AF148:AK148"/>
    </sheetView>
  </sheetViews>
  <sheetFormatPr defaultColWidth="9" defaultRowHeight="13"/>
  <cols>
    <col min="1" max="23" width="2.453125" style="11" customWidth="1"/>
    <col min="24" max="24" width="2.453125" style="22" customWidth="1"/>
    <col min="25" max="123" width="2.453125" style="11" customWidth="1"/>
    <col min="124" max="16384" width="9" style="11"/>
  </cols>
  <sheetData>
    <row r="1" spans="1:61">
      <c r="A1" s="2"/>
      <c r="B1" s="2" t="s">
        <v>6</v>
      </c>
      <c r="C1" s="2"/>
      <c r="D1" s="2"/>
      <c r="E1" s="2"/>
      <c r="F1" s="2" t="s">
        <v>7</v>
      </c>
      <c r="G1" s="2"/>
      <c r="H1" s="2"/>
      <c r="I1" s="2"/>
      <c r="J1" s="2"/>
      <c r="K1" s="2"/>
      <c r="L1" s="2"/>
      <c r="M1" s="2" t="s">
        <v>8</v>
      </c>
      <c r="N1" s="2"/>
      <c r="O1" s="2"/>
      <c r="P1" s="2"/>
      <c r="Q1" s="2" t="s">
        <v>8</v>
      </c>
      <c r="R1" s="2"/>
      <c r="S1" s="2"/>
      <c r="T1" s="2"/>
      <c r="U1" s="2"/>
      <c r="V1" s="2"/>
      <c r="W1" s="2"/>
      <c r="X1" s="9" t="s">
        <v>8</v>
      </c>
      <c r="Y1" s="2"/>
      <c r="Z1" s="2"/>
      <c r="AA1" s="2"/>
      <c r="AB1" s="2"/>
      <c r="AC1" s="2"/>
      <c r="AD1" s="2"/>
      <c r="AE1" s="2"/>
      <c r="AF1" s="2"/>
      <c r="AG1" s="2"/>
      <c r="AH1" s="2"/>
      <c r="AI1" s="2"/>
      <c r="AJ1" s="2"/>
      <c r="AK1" s="2"/>
      <c r="AL1" s="2"/>
      <c r="AM1" s="2"/>
      <c r="AN1" s="2"/>
      <c r="AO1" s="2"/>
      <c r="AP1" s="2"/>
      <c r="AT1" s="11" t="s">
        <v>248</v>
      </c>
      <c r="BE1" s="11" t="s">
        <v>281</v>
      </c>
    </row>
    <row r="2" spans="1:61">
      <c r="A2" s="2"/>
      <c r="B2" s="2"/>
      <c r="C2" s="2"/>
      <c r="D2" s="2"/>
      <c r="E2" s="2"/>
      <c r="F2" s="2"/>
      <c r="G2" s="2"/>
      <c r="H2" s="2"/>
      <c r="I2" s="2"/>
      <c r="J2" s="2"/>
      <c r="K2" s="2"/>
      <c r="L2" s="2"/>
      <c r="M2" s="2"/>
      <c r="N2" s="2"/>
      <c r="O2" s="2"/>
      <c r="P2" s="2"/>
      <c r="Q2" s="2"/>
      <c r="R2" s="2"/>
      <c r="S2" s="2"/>
      <c r="T2" s="2"/>
      <c r="U2" s="2"/>
      <c r="V2" s="2"/>
      <c r="W2" s="2"/>
      <c r="X2" s="9"/>
      <c r="Y2" s="2"/>
      <c r="Z2" s="2"/>
      <c r="AA2" s="2"/>
      <c r="AB2" s="2"/>
      <c r="AC2" s="2"/>
      <c r="AD2" s="2"/>
      <c r="AE2" s="2"/>
      <c r="AF2" s="2"/>
      <c r="AG2" s="2"/>
      <c r="AH2" s="2"/>
      <c r="AI2" s="2"/>
      <c r="AJ2" s="2"/>
      <c r="AK2" s="2"/>
      <c r="AL2" s="2"/>
      <c r="AM2" s="2"/>
      <c r="AN2" s="2"/>
      <c r="AO2" s="2"/>
      <c r="AP2" s="2"/>
    </row>
    <row r="3" spans="1:61">
      <c r="A3" s="2"/>
      <c r="B3" s="2" t="s">
        <v>9</v>
      </c>
      <c r="C3" s="2"/>
      <c r="D3" s="2"/>
      <c r="E3" s="2"/>
      <c r="F3" s="2" t="s">
        <v>10</v>
      </c>
      <c r="G3" s="2"/>
      <c r="H3" s="2"/>
      <c r="I3" s="2"/>
      <c r="J3" s="2"/>
      <c r="K3" s="2"/>
      <c r="L3" s="2"/>
      <c r="M3" s="2" t="s">
        <v>11</v>
      </c>
      <c r="N3" s="2"/>
      <c r="O3" s="2"/>
      <c r="P3" s="2"/>
      <c r="Q3" s="2" t="s">
        <v>12</v>
      </c>
      <c r="R3" s="2"/>
      <c r="S3" s="2"/>
      <c r="T3" s="2"/>
      <c r="U3" s="2"/>
      <c r="V3" s="2"/>
      <c r="W3" s="2"/>
      <c r="X3" s="9" t="s">
        <v>13</v>
      </c>
      <c r="Y3" s="2"/>
      <c r="Z3" s="2"/>
      <c r="AA3" s="2"/>
      <c r="AB3" s="2"/>
      <c r="AC3" s="2"/>
      <c r="AD3" s="2"/>
      <c r="AE3" s="2"/>
      <c r="AF3" s="2"/>
      <c r="AG3" s="2"/>
      <c r="AH3" s="2"/>
      <c r="AI3" s="2"/>
      <c r="AJ3" s="2"/>
      <c r="AK3" s="2"/>
      <c r="AL3" s="2"/>
      <c r="AM3" s="2"/>
      <c r="AN3" s="2"/>
      <c r="AO3" s="2"/>
      <c r="AP3" s="2"/>
      <c r="AT3" s="11" t="s">
        <v>247</v>
      </c>
      <c r="BE3" s="11" t="s">
        <v>282</v>
      </c>
      <c r="BI3" s="11" t="s">
        <v>284</v>
      </c>
    </row>
    <row r="4" spans="1:61">
      <c r="A4" s="2"/>
      <c r="B4" s="2"/>
      <c r="C4" s="2"/>
      <c r="D4" s="2"/>
      <c r="E4" s="2"/>
      <c r="F4" s="2" t="s">
        <v>3</v>
      </c>
      <c r="G4" s="2"/>
      <c r="H4" s="2"/>
      <c r="I4" s="2"/>
      <c r="J4" s="2"/>
      <c r="K4" s="2"/>
      <c r="L4" s="2"/>
      <c r="M4" s="3"/>
      <c r="N4" s="2"/>
      <c r="O4" s="2"/>
      <c r="P4" s="2"/>
      <c r="Q4" s="2"/>
      <c r="R4" s="2"/>
      <c r="S4" s="2"/>
      <c r="T4" s="2"/>
      <c r="U4" s="2"/>
      <c r="V4" s="2"/>
      <c r="W4" s="2"/>
      <c r="X4" s="9"/>
      <c r="Y4" s="4"/>
      <c r="Z4" s="4"/>
      <c r="AA4" s="4"/>
      <c r="AB4" s="4"/>
      <c r="AC4" s="4"/>
      <c r="AD4" s="4"/>
      <c r="AE4" s="4"/>
      <c r="AF4" s="4"/>
      <c r="AG4" s="2"/>
      <c r="AH4" s="2"/>
      <c r="AI4" s="2"/>
      <c r="AJ4" s="2"/>
      <c r="AK4" s="2"/>
      <c r="AL4" s="2"/>
      <c r="AM4" s="2"/>
      <c r="AN4" s="2"/>
      <c r="AO4" s="2"/>
      <c r="AP4" s="2"/>
    </row>
    <row r="5" spans="1:61">
      <c r="A5" s="2"/>
      <c r="B5" s="1">
        <v>1</v>
      </c>
      <c r="C5" s="2"/>
      <c r="D5" s="2"/>
      <c r="E5" s="2"/>
      <c r="F5" s="2" t="s">
        <v>15</v>
      </c>
      <c r="G5" s="2"/>
      <c r="H5" s="2"/>
      <c r="I5" s="2"/>
      <c r="J5" s="2"/>
      <c r="K5" s="2"/>
      <c r="L5" s="2"/>
      <c r="M5" s="3" t="s">
        <v>16</v>
      </c>
      <c r="N5" s="2"/>
      <c r="O5" s="2"/>
      <c r="P5" s="2"/>
      <c r="Q5" s="2" t="s">
        <v>24</v>
      </c>
      <c r="R5" s="2"/>
      <c r="S5" s="2"/>
      <c r="T5" s="2"/>
      <c r="U5" s="2"/>
      <c r="V5" s="2"/>
      <c r="W5" s="4"/>
      <c r="X5" s="10" t="s">
        <v>17</v>
      </c>
      <c r="Z5" s="13"/>
      <c r="AA5" s="4"/>
      <c r="AB5" s="4"/>
      <c r="AC5" s="4"/>
      <c r="AD5" s="4"/>
      <c r="AE5" s="4"/>
      <c r="AF5" s="4"/>
      <c r="AG5" s="2"/>
      <c r="AH5" s="2"/>
      <c r="AI5" s="2"/>
      <c r="AJ5" s="2"/>
      <c r="AK5" s="2"/>
      <c r="AL5" s="2"/>
      <c r="AM5" s="2"/>
      <c r="AN5" s="2"/>
      <c r="AO5" s="2"/>
      <c r="AP5" s="2"/>
      <c r="AT5" s="11" t="s">
        <v>249</v>
      </c>
      <c r="BE5" s="11" t="s">
        <v>279</v>
      </c>
      <c r="BI5" s="11" t="s">
        <v>287</v>
      </c>
    </row>
    <row r="6" spans="1:61" ht="13.5" customHeight="1">
      <c r="A6" s="2"/>
      <c r="B6" s="1">
        <v>2</v>
      </c>
      <c r="C6" s="2"/>
      <c r="D6" s="2"/>
      <c r="E6" s="2"/>
      <c r="F6" s="2"/>
      <c r="G6" s="2"/>
      <c r="H6" s="2"/>
      <c r="I6" s="2"/>
      <c r="J6" s="2"/>
      <c r="K6" s="2"/>
      <c r="L6" s="2"/>
      <c r="M6" s="2"/>
      <c r="N6" s="2"/>
      <c r="O6" s="2"/>
      <c r="P6" s="2"/>
      <c r="Q6" s="2" t="s">
        <v>25</v>
      </c>
      <c r="R6" s="2"/>
      <c r="S6" s="2"/>
      <c r="T6" s="2"/>
      <c r="U6" s="2"/>
      <c r="V6" s="2"/>
      <c r="W6" s="4"/>
      <c r="X6" s="10" t="s">
        <v>18</v>
      </c>
      <c r="Z6" s="12"/>
      <c r="AA6" s="4"/>
      <c r="AB6" s="4"/>
      <c r="AC6" s="4"/>
      <c r="AD6" s="4"/>
      <c r="AE6" s="4"/>
      <c r="AF6" s="4"/>
      <c r="AG6" s="2"/>
      <c r="AH6" s="2"/>
      <c r="AI6" s="2"/>
      <c r="AJ6" s="2"/>
      <c r="AK6" s="2"/>
      <c r="AL6" s="2"/>
      <c r="AM6" s="2"/>
      <c r="AN6" s="2"/>
      <c r="AO6" s="2"/>
      <c r="AP6" s="2"/>
      <c r="AT6" s="11" t="s">
        <v>250</v>
      </c>
      <c r="BE6" s="11" t="s">
        <v>283</v>
      </c>
      <c r="BI6" s="11" t="s">
        <v>278</v>
      </c>
    </row>
    <row r="7" spans="1:61" ht="13.5" customHeight="1">
      <c r="A7" s="2"/>
      <c r="B7" s="2"/>
      <c r="C7" s="2"/>
      <c r="D7" s="2"/>
      <c r="E7" s="2"/>
      <c r="F7" s="2"/>
      <c r="G7" s="2"/>
      <c r="H7" s="2"/>
      <c r="I7" s="2"/>
      <c r="J7" s="2"/>
      <c r="K7" s="2"/>
      <c r="L7" s="2"/>
      <c r="M7" s="3" t="s">
        <v>14</v>
      </c>
      <c r="N7" s="2"/>
      <c r="O7" s="2"/>
      <c r="P7" s="2"/>
      <c r="Q7" s="2" t="s">
        <v>26</v>
      </c>
      <c r="R7" s="2"/>
      <c r="S7" s="2"/>
      <c r="T7" s="2"/>
      <c r="U7" s="2"/>
      <c r="V7" s="2"/>
      <c r="W7" s="4"/>
      <c r="X7" s="10" t="s">
        <v>19</v>
      </c>
      <c r="Z7" s="12"/>
      <c r="AA7" s="4"/>
      <c r="AB7" s="4"/>
      <c r="AC7" s="4"/>
      <c r="AD7" s="4"/>
      <c r="AE7" s="4"/>
      <c r="AF7" s="4"/>
      <c r="AG7" s="2"/>
      <c r="AH7" s="2"/>
      <c r="AI7" s="2"/>
      <c r="AJ7" s="2"/>
      <c r="AK7" s="2"/>
      <c r="AL7" s="2"/>
      <c r="AM7" s="2"/>
      <c r="AN7" s="2"/>
      <c r="AO7" s="2"/>
      <c r="AP7" s="2"/>
      <c r="AT7" s="11" t="s">
        <v>251</v>
      </c>
      <c r="BE7" s="11" t="s">
        <v>280</v>
      </c>
    </row>
    <row r="8" spans="1:61" ht="13.5" customHeight="1">
      <c r="A8" s="2"/>
      <c r="B8" s="2"/>
      <c r="C8" s="2"/>
      <c r="D8" s="2"/>
      <c r="E8" s="2"/>
      <c r="F8" s="2"/>
      <c r="G8" s="2"/>
      <c r="H8" s="2"/>
      <c r="I8" s="2"/>
      <c r="J8" s="2"/>
      <c r="K8" s="2"/>
      <c r="L8" s="2"/>
      <c r="M8" s="3" t="s">
        <v>16</v>
      </c>
      <c r="N8" s="2"/>
      <c r="O8" s="2"/>
      <c r="P8" s="2"/>
      <c r="Q8" s="2" t="s">
        <v>27</v>
      </c>
      <c r="R8" s="2"/>
      <c r="S8" s="2"/>
      <c r="T8" s="2"/>
      <c r="U8" s="2"/>
      <c r="V8" s="2"/>
      <c r="W8" s="4"/>
      <c r="X8" s="10" t="s">
        <v>20</v>
      </c>
      <c r="Z8" s="12"/>
      <c r="AA8" s="4"/>
      <c r="AB8" s="4"/>
      <c r="AC8" s="4"/>
      <c r="AD8" s="4"/>
      <c r="AE8" s="4"/>
      <c r="AF8" s="4"/>
      <c r="AG8" s="2"/>
      <c r="AH8" s="2"/>
      <c r="AI8" s="2"/>
      <c r="AJ8" s="2"/>
      <c r="AK8" s="2"/>
      <c r="AL8" s="2"/>
      <c r="AM8" s="2"/>
      <c r="AN8" s="2"/>
      <c r="AO8" s="2"/>
      <c r="AP8" s="2"/>
      <c r="AT8" s="11" t="s">
        <v>252</v>
      </c>
    </row>
    <row r="9" spans="1:61" ht="13.5" customHeight="1">
      <c r="A9" s="2"/>
      <c r="B9" s="2"/>
      <c r="C9" s="2"/>
      <c r="D9" s="2"/>
      <c r="E9" s="2"/>
      <c r="F9" s="2"/>
      <c r="G9" s="2"/>
      <c r="H9" s="2"/>
      <c r="I9" s="2"/>
      <c r="J9" s="2"/>
      <c r="K9" s="2"/>
      <c r="L9" s="2"/>
      <c r="M9" s="2"/>
      <c r="N9" s="2"/>
      <c r="O9" s="2"/>
      <c r="P9" s="2"/>
      <c r="Q9" s="2" t="s">
        <v>28</v>
      </c>
      <c r="R9" s="2"/>
      <c r="S9" s="2"/>
      <c r="T9" s="2"/>
      <c r="U9" s="2"/>
      <c r="V9" s="2"/>
      <c r="W9" s="4"/>
      <c r="X9" s="10" t="s">
        <v>21</v>
      </c>
      <c r="Z9" s="12"/>
      <c r="AA9" s="4"/>
      <c r="AB9" s="4"/>
      <c r="AC9" s="4"/>
      <c r="AD9" s="4"/>
      <c r="AE9" s="4"/>
      <c r="AF9" s="4"/>
      <c r="AG9" s="2"/>
      <c r="AH9" s="2"/>
      <c r="AI9" s="2"/>
      <c r="AJ9" s="2"/>
      <c r="AK9" s="2"/>
      <c r="AL9" s="2"/>
      <c r="AM9" s="2"/>
      <c r="AN9" s="2"/>
      <c r="AO9" s="2"/>
      <c r="AP9" s="2"/>
      <c r="AT9" s="11" t="s">
        <v>253</v>
      </c>
    </row>
    <row r="10" spans="1:61" ht="13.5" customHeight="1">
      <c r="A10" s="2"/>
      <c r="B10" s="2"/>
      <c r="C10" s="2"/>
      <c r="D10" s="2"/>
      <c r="E10" s="2"/>
      <c r="F10" s="2"/>
      <c r="G10" s="2"/>
      <c r="H10" s="2"/>
      <c r="I10" s="2"/>
      <c r="J10" s="2"/>
      <c r="K10" s="2"/>
      <c r="L10" s="2"/>
      <c r="M10" s="2"/>
      <c r="N10" s="2"/>
      <c r="O10" s="2"/>
      <c r="P10" s="2"/>
      <c r="Q10" s="2" t="s">
        <v>29</v>
      </c>
      <c r="R10" s="2"/>
      <c r="S10" s="2"/>
      <c r="T10" s="2"/>
      <c r="U10" s="2"/>
      <c r="V10" s="2"/>
      <c r="W10" s="4"/>
      <c r="X10" s="10" t="s">
        <v>131</v>
      </c>
      <c r="Z10" s="12"/>
      <c r="AA10" s="4"/>
      <c r="AB10" s="4"/>
      <c r="AC10" s="4"/>
      <c r="AD10" s="4"/>
      <c r="AE10" s="4"/>
      <c r="AF10" s="4"/>
      <c r="AG10" s="2"/>
      <c r="AH10" s="2"/>
      <c r="AI10" s="2"/>
      <c r="AJ10" s="2"/>
      <c r="AK10" s="2"/>
      <c r="AL10" s="2"/>
      <c r="AM10" s="2"/>
      <c r="AN10" s="2"/>
      <c r="AO10" s="2"/>
      <c r="AP10" s="2"/>
      <c r="AT10" s="11" t="s">
        <v>254</v>
      </c>
    </row>
    <row r="11" spans="1:61" ht="13.5" customHeight="1">
      <c r="A11" s="2"/>
      <c r="B11" s="2"/>
      <c r="C11" s="2"/>
      <c r="D11" s="2"/>
      <c r="E11" s="2"/>
      <c r="F11" s="2"/>
      <c r="G11" s="2"/>
      <c r="H11" s="2"/>
      <c r="I11" s="2"/>
      <c r="J11" s="2"/>
      <c r="K11" s="2"/>
      <c r="L11" s="2"/>
      <c r="M11" s="2"/>
      <c r="N11" s="2"/>
      <c r="O11" s="2"/>
      <c r="P11" s="2"/>
      <c r="Q11" s="2" t="s">
        <v>30</v>
      </c>
      <c r="R11" s="2"/>
      <c r="S11" s="2"/>
      <c r="T11" s="2"/>
      <c r="U11" s="2"/>
      <c r="V11" s="2"/>
      <c r="W11" s="4"/>
      <c r="X11" s="10" t="s">
        <v>227</v>
      </c>
      <c r="Z11" s="12"/>
      <c r="AA11" s="4"/>
      <c r="AB11" s="4"/>
      <c r="AC11" s="4"/>
      <c r="AD11" s="4"/>
      <c r="AE11" s="4"/>
      <c r="AF11" s="4"/>
      <c r="AG11" s="2"/>
      <c r="AH11" s="2"/>
      <c r="AI11" s="2"/>
      <c r="AJ11" s="2"/>
      <c r="AK11" s="2"/>
      <c r="AL11" s="2"/>
      <c r="AM11" s="2"/>
      <c r="AN11" s="2"/>
      <c r="AO11" s="2"/>
      <c r="AP11" s="2"/>
      <c r="AT11" s="11" t="s">
        <v>255</v>
      </c>
    </row>
    <row r="12" spans="1:61" ht="13.5" customHeight="1">
      <c r="A12" s="2"/>
      <c r="B12" s="2"/>
      <c r="C12" s="2"/>
      <c r="D12" s="2"/>
      <c r="E12" s="2"/>
      <c r="F12" s="2"/>
      <c r="G12" s="2"/>
      <c r="H12" s="2"/>
      <c r="I12" s="2"/>
      <c r="J12" s="2"/>
      <c r="K12" s="2"/>
      <c r="L12" s="2"/>
      <c r="M12" s="2"/>
      <c r="N12" s="2"/>
      <c r="O12" s="2"/>
      <c r="P12" s="2"/>
      <c r="Q12" s="2" t="s">
        <v>31</v>
      </c>
      <c r="R12" s="2"/>
      <c r="S12" s="2"/>
      <c r="T12" s="2"/>
      <c r="U12" s="2"/>
      <c r="V12" s="2"/>
      <c r="W12" s="4"/>
      <c r="X12" s="10" t="s">
        <v>22</v>
      </c>
      <c r="Z12" s="12"/>
      <c r="AA12" s="4"/>
      <c r="AB12" s="4"/>
      <c r="AC12" s="4"/>
      <c r="AD12" s="4"/>
      <c r="AE12" s="4"/>
      <c r="AF12" s="4"/>
      <c r="AG12" s="2"/>
      <c r="AH12" s="2"/>
      <c r="AI12" s="2"/>
      <c r="AJ12" s="2"/>
      <c r="AK12" s="2"/>
      <c r="AL12" s="2"/>
      <c r="AM12" s="2"/>
      <c r="AN12" s="2"/>
      <c r="AO12" s="2"/>
      <c r="AP12" s="2"/>
      <c r="AT12" s="11" t="s">
        <v>256</v>
      </c>
    </row>
    <row r="13" spans="1:61" ht="13.5" customHeight="1">
      <c r="A13" s="2"/>
      <c r="B13" s="2"/>
      <c r="C13" s="2"/>
      <c r="D13" s="2"/>
      <c r="E13" s="2"/>
      <c r="F13" s="2"/>
      <c r="G13" s="2"/>
      <c r="H13" s="2"/>
      <c r="I13" s="2"/>
      <c r="J13" s="2"/>
      <c r="K13" s="2"/>
      <c r="L13" s="2"/>
      <c r="M13" s="2"/>
      <c r="N13" s="2"/>
      <c r="O13" s="2"/>
      <c r="P13" s="2"/>
      <c r="Q13" s="2" t="s">
        <v>32</v>
      </c>
      <c r="R13" s="2"/>
      <c r="S13" s="2"/>
      <c r="T13" s="2"/>
      <c r="U13" s="2"/>
      <c r="V13" s="2"/>
      <c r="W13" s="4"/>
      <c r="X13" s="10" t="s">
        <v>23</v>
      </c>
      <c r="Z13" s="12"/>
      <c r="AA13" s="5"/>
      <c r="AB13" s="5"/>
      <c r="AC13" s="5"/>
      <c r="AD13" s="5"/>
      <c r="AE13" s="5"/>
      <c r="AF13" s="5"/>
      <c r="AG13" s="2"/>
      <c r="AH13" s="2"/>
      <c r="AI13" s="2"/>
      <c r="AJ13" s="2"/>
      <c r="AK13" s="2"/>
      <c r="AL13" s="2"/>
      <c r="AM13" s="2"/>
      <c r="AN13" s="2"/>
      <c r="AO13" s="2"/>
      <c r="AP13" s="2"/>
      <c r="AT13" s="11" t="s">
        <v>257</v>
      </c>
    </row>
    <row r="14" spans="1:61" ht="13.5" customHeight="1">
      <c r="A14" s="2"/>
      <c r="B14" s="2"/>
      <c r="C14" s="2"/>
      <c r="D14" s="2"/>
      <c r="E14" s="2"/>
      <c r="F14" s="2"/>
      <c r="G14" s="2"/>
      <c r="H14" s="2"/>
      <c r="I14" s="2"/>
      <c r="J14" s="2"/>
      <c r="K14" s="2"/>
      <c r="L14" s="2"/>
      <c r="M14" s="2"/>
      <c r="N14" s="2"/>
      <c r="O14" s="2"/>
      <c r="P14" s="2"/>
      <c r="Q14" s="2" t="s">
        <v>47</v>
      </c>
      <c r="R14" s="2"/>
      <c r="S14" s="2"/>
      <c r="T14" s="2"/>
      <c r="U14" s="2"/>
      <c r="V14" s="2"/>
      <c r="W14" s="5"/>
      <c r="X14" s="10" t="s">
        <v>33</v>
      </c>
      <c r="Y14" s="4"/>
      <c r="Z14" s="6"/>
      <c r="AA14" s="6"/>
      <c r="AB14" s="6"/>
      <c r="AC14" s="6"/>
      <c r="AD14" s="6"/>
      <c r="AE14" s="6"/>
      <c r="AF14" s="6"/>
      <c r="AG14" s="2"/>
      <c r="AH14" s="2"/>
      <c r="AI14" s="2"/>
      <c r="AJ14" s="2"/>
      <c r="AK14" s="2"/>
      <c r="AL14" s="2"/>
      <c r="AM14" s="2"/>
      <c r="AN14" s="2"/>
      <c r="AO14" s="2"/>
      <c r="AP14" s="2"/>
      <c r="AT14" s="11" t="s">
        <v>258</v>
      </c>
    </row>
    <row r="15" spans="1:61" ht="13.5" customHeight="1">
      <c r="A15" s="2"/>
      <c r="B15" s="2"/>
      <c r="C15" s="2"/>
      <c r="D15" s="2"/>
      <c r="E15" s="2"/>
      <c r="F15" s="2"/>
      <c r="G15" s="2"/>
      <c r="H15" s="2"/>
      <c r="I15" s="2"/>
      <c r="J15" s="2"/>
      <c r="K15" s="2"/>
      <c r="L15" s="2"/>
      <c r="M15" s="2"/>
      <c r="N15" s="2"/>
      <c r="O15" s="2"/>
      <c r="P15" s="2"/>
      <c r="Q15" s="2" t="s">
        <v>48</v>
      </c>
      <c r="R15" s="2"/>
      <c r="S15" s="2"/>
      <c r="T15" s="2"/>
      <c r="U15" s="2"/>
      <c r="V15" s="2"/>
      <c r="W15" s="6"/>
      <c r="X15" s="10" t="s">
        <v>34</v>
      </c>
      <c r="Y15" s="4"/>
      <c r="Z15" s="6"/>
      <c r="AA15" s="6"/>
      <c r="AB15" s="6"/>
      <c r="AC15" s="6"/>
      <c r="AD15" s="6"/>
      <c r="AE15" s="6"/>
      <c r="AF15" s="6"/>
      <c r="AG15" s="2"/>
      <c r="AH15" s="2"/>
      <c r="AI15" s="2"/>
      <c r="AJ15" s="2"/>
      <c r="AK15" s="2"/>
      <c r="AL15" s="2"/>
      <c r="AM15" s="2"/>
      <c r="AN15" s="2"/>
      <c r="AO15" s="2"/>
      <c r="AP15" s="2"/>
      <c r="AT15" s="11" t="s">
        <v>259</v>
      </c>
    </row>
    <row r="16" spans="1:61" ht="13.5" customHeight="1">
      <c r="A16" s="2"/>
      <c r="B16" s="2"/>
      <c r="C16" s="2"/>
      <c r="D16" s="2"/>
      <c r="E16" s="2"/>
      <c r="F16" s="2"/>
      <c r="G16" s="2"/>
      <c r="H16" s="2"/>
      <c r="I16" s="2"/>
      <c r="J16" s="2"/>
      <c r="K16" s="2"/>
      <c r="L16" s="2"/>
      <c r="M16" s="2"/>
      <c r="N16" s="2"/>
      <c r="O16" s="2"/>
      <c r="P16" s="2"/>
      <c r="Q16" s="2" t="s">
        <v>49</v>
      </c>
      <c r="R16" s="2"/>
      <c r="S16" s="2"/>
      <c r="T16" s="2"/>
      <c r="U16" s="2"/>
      <c r="V16" s="2"/>
      <c r="W16" s="6"/>
      <c r="X16" s="10" t="s">
        <v>35</v>
      </c>
      <c r="Y16" s="4"/>
      <c r="Z16" s="6"/>
      <c r="AA16" s="6"/>
      <c r="AB16" s="6"/>
      <c r="AC16" s="6"/>
      <c r="AD16" s="6"/>
      <c r="AE16" s="6"/>
      <c r="AF16" s="6"/>
      <c r="AG16" s="2"/>
      <c r="AH16" s="2"/>
      <c r="AI16" s="2"/>
      <c r="AJ16" s="2"/>
      <c r="AK16" s="2"/>
      <c r="AL16" s="2"/>
      <c r="AM16" s="2"/>
      <c r="AN16" s="2"/>
      <c r="AO16" s="2"/>
      <c r="AP16" s="2"/>
      <c r="AT16" s="11" t="s">
        <v>260</v>
      </c>
    </row>
    <row r="17" spans="1:46" ht="13.5" customHeight="1">
      <c r="A17" s="2"/>
      <c r="B17" s="2"/>
      <c r="C17" s="2"/>
      <c r="D17" s="2"/>
      <c r="E17" s="2"/>
      <c r="F17" s="2"/>
      <c r="G17" s="2"/>
      <c r="H17" s="2"/>
      <c r="I17" s="2"/>
      <c r="J17" s="2"/>
      <c r="K17" s="2"/>
      <c r="L17" s="2"/>
      <c r="M17" s="2"/>
      <c r="N17" s="2"/>
      <c r="O17" s="2"/>
      <c r="P17" s="2"/>
      <c r="Q17" s="2" t="s">
        <v>50</v>
      </c>
      <c r="R17" s="2"/>
      <c r="S17" s="2"/>
      <c r="T17" s="2"/>
      <c r="U17" s="2"/>
      <c r="V17" s="2"/>
      <c r="W17" s="6"/>
      <c r="X17" s="10" t="s">
        <v>36</v>
      </c>
      <c r="Y17" s="4"/>
      <c r="Z17" s="6"/>
      <c r="AA17" s="6"/>
      <c r="AB17" s="6"/>
      <c r="AC17" s="6"/>
      <c r="AD17" s="6"/>
      <c r="AE17" s="6"/>
      <c r="AF17" s="6"/>
      <c r="AG17" s="2"/>
      <c r="AH17" s="2"/>
      <c r="AI17" s="2"/>
      <c r="AJ17" s="2"/>
      <c r="AK17" s="2"/>
      <c r="AL17" s="2"/>
      <c r="AM17" s="2"/>
      <c r="AN17" s="2"/>
      <c r="AO17" s="2"/>
      <c r="AP17" s="2"/>
      <c r="AT17" s="11" t="s">
        <v>261</v>
      </c>
    </row>
    <row r="18" spans="1:46" ht="13.5" customHeight="1">
      <c r="A18" s="2"/>
      <c r="B18" s="2"/>
      <c r="C18" s="2"/>
      <c r="D18" s="2"/>
      <c r="E18" s="2"/>
      <c r="F18" s="2"/>
      <c r="G18" s="2"/>
      <c r="H18" s="2"/>
      <c r="I18" s="2"/>
      <c r="J18" s="2"/>
      <c r="K18" s="2"/>
      <c r="L18" s="2"/>
      <c r="M18" s="2"/>
      <c r="N18" s="2"/>
      <c r="O18" s="2"/>
      <c r="P18" s="2"/>
      <c r="Q18" s="2" t="s">
        <v>51</v>
      </c>
      <c r="R18" s="2"/>
      <c r="S18" s="2"/>
      <c r="T18" s="2"/>
      <c r="U18" s="2"/>
      <c r="V18" s="2"/>
      <c r="W18" s="6"/>
      <c r="X18" s="10" t="s">
        <v>37</v>
      </c>
      <c r="Y18" s="4"/>
      <c r="Z18" s="6"/>
      <c r="AA18" s="6"/>
      <c r="AB18" s="6"/>
      <c r="AC18" s="6"/>
      <c r="AD18" s="6"/>
      <c r="AE18" s="6"/>
      <c r="AF18" s="6"/>
      <c r="AG18" s="2"/>
      <c r="AH18" s="2"/>
      <c r="AI18" s="2"/>
      <c r="AJ18" s="2"/>
      <c r="AK18" s="2"/>
      <c r="AL18" s="2"/>
      <c r="AM18" s="2"/>
      <c r="AN18" s="2"/>
      <c r="AO18" s="2"/>
      <c r="AP18" s="2"/>
    </row>
    <row r="19" spans="1:46" ht="13.5" customHeight="1">
      <c r="A19" s="2"/>
      <c r="B19" s="2"/>
      <c r="C19" s="2"/>
      <c r="D19" s="2"/>
      <c r="E19" s="2"/>
      <c r="F19" s="2"/>
      <c r="G19" s="2"/>
      <c r="H19" s="2"/>
      <c r="I19" s="2"/>
      <c r="J19" s="2"/>
      <c r="K19" s="2"/>
      <c r="L19" s="2"/>
      <c r="M19" s="2"/>
      <c r="N19" s="2"/>
      <c r="O19" s="2"/>
      <c r="P19" s="2"/>
      <c r="Q19" s="2" t="s">
        <v>52</v>
      </c>
      <c r="R19" s="2"/>
      <c r="S19" s="2"/>
      <c r="T19" s="2"/>
      <c r="U19" s="2"/>
      <c r="V19" s="2"/>
      <c r="W19" s="6"/>
      <c r="X19" s="10" t="s">
        <v>38</v>
      </c>
      <c r="Y19" s="4"/>
      <c r="Z19" s="6"/>
      <c r="AA19" s="6"/>
      <c r="AB19" s="6"/>
      <c r="AC19" s="6"/>
      <c r="AD19" s="6"/>
      <c r="AE19" s="6"/>
      <c r="AF19" s="6"/>
      <c r="AG19" s="2"/>
      <c r="AH19" s="2"/>
      <c r="AI19" s="2"/>
      <c r="AJ19" s="2"/>
      <c r="AK19" s="2"/>
      <c r="AL19" s="2"/>
      <c r="AM19" s="2"/>
      <c r="AN19" s="2"/>
      <c r="AO19" s="2"/>
      <c r="AP19" s="2"/>
    </row>
    <row r="20" spans="1:46" ht="13.5" customHeight="1">
      <c r="A20" s="2"/>
      <c r="B20" s="2"/>
      <c r="C20" s="2"/>
      <c r="D20" s="2"/>
      <c r="E20" s="2"/>
      <c r="F20" s="2"/>
      <c r="G20" s="2"/>
      <c r="H20" s="2"/>
      <c r="I20" s="2"/>
      <c r="J20" s="2"/>
      <c r="K20" s="2"/>
      <c r="L20" s="2"/>
      <c r="M20" s="2"/>
      <c r="N20" s="2"/>
      <c r="O20" s="2"/>
      <c r="P20" s="2"/>
      <c r="Q20" s="2" t="s">
        <v>53</v>
      </c>
      <c r="R20" s="2"/>
      <c r="S20" s="2"/>
      <c r="T20" s="2"/>
      <c r="U20" s="2"/>
      <c r="V20" s="2"/>
      <c r="W20" s="6"/>
      <c r="X20" s="10" t="s">
        <v>39</v>
      </c>
      <c r="Y20" s="4"/>
      <c r="Z20" s="6"/>
      <c r="AA20" s="6"/>
      <c r="AB20" s="6"/>
      <c r="AC20" s="6"/>
      <c r="AD20" s="6"/>
      <c r="AE20" s="6"/>
      <c r="AF20" s="6"/>
      <c r="AG20" s="2"/>
      <c r="AH20" s="2"/>
      <c r="AI20" s="2"/>
      <c r="AJ20" s="2"/>
      <c r="AK20" s="2"/>
      <c r="AL20" s="2"/>
      <c r="AM20" s="2"/>
      <c r="AN20" s="2"/>
      <c r="AO20" s="2"/>
      <c r="AP20" s="2"/>
    </row>
    <row r="21" spans="1:46" ht="13.5" customHeight="1">
      <c r="A21" s="2"/>
      <c r="B21" s="2"/>
      <c r="C21" s="2"/>
      <c r="D21" s="2"/>
      <c r="E21" s="2"/>
      <c r="F21" s="2"/>
      <c r="G21" s="2"/>
      <c r="H21" s="2"/>
      <c r="I21" s="2"/>
      <c r="J21" s="2"/>
      <c r="K21" s="2"/>
      <c r="L21" s="2"/>
      <c r="M21" s="2"/>
      <c r="N21" s="2"/>
      <c r="O21" s="2"/>
      <c r="P21" s="2"/>
      <c r="Q21" s="2" t="s">
        <v>54</v>
      </c>
      <c r="R21" s="2"/>
      <c r="S21" s="2"/>
      <c r="T21" s="2"/>
      <c r="U21" s="2"/>
      <c r="V21" s="2"/>
      <c r="W21" s="6"/>
      <c r="X21" s="10" t="s">
        <v>228</v>
      </c>
      <c r="Y21" s="4"/>
      <c r="Z21" s="4"/>
      <c r="AA21" s="4"/>
      <c r="AB21" s="4"/>
      <c r="AC21" s="4"/>
      <c r="AD21" s="4"/>
      <c r="AE21" s="4"/>
      <c r="AF21" s="4"/>
      <c r="AG21" s="2"/>
      <c r="AH21" s="2"/>
      <c r="AI21" s="2"/>
      <c r="AJ21" s="2"/>
      <c r="AK21" s="2"/>
      <c r="AL21" s="2"/>
      <c r="AM21" s="2"/>
      <c r="AN21" s="2"/>
      <c r="AO21" s="2"/>
      <c r="AP21" s="2"/>
    </row>
    <row r="22" spans="1:46" ht="13.5" customHeight="1">
      <c r="A22" s="2"/>
      <c r="B22" s="2"/>
      <c r="C22" s="2"/>
      <c r="D22" s="2"/>
      <c r="E22" s="2"/>
      <c r="F22" s="2"/>
      <c r="G22" s="2"/>
      <c r="H22" s="2"/>
      <c r="I22" s="2"/>
      <c r="J22" s="2"/>
      <c r="K22" s="2"/>
      <c r="L22" s="2"/>
      <c r="M22" s="2"/>
      <c r="N22" s="2"/>
      <c r="O22" s="2"/>
      <c r="P22" s="2"/>
      <c r="Q22" s="2" t="s">
        <v>55</v>
      </c>
      <c r="R22" s="2"/>
      <c r="S22" s="2"/>
      <c r="T22" s="2"/>
      <c r="U22" s="2"/>
      <c r="V22" s="2"/>
      <c r="W22" s="4"/>
      <c r="X22" s="10" t="s">
        <v>235</v>
      </c>
      <c r="Y22" s="4"/>
      <c r="Z22" s="4"/>
      <c r="AA22" s="4"/>
      <c r="AB22" s="4"/>
      <c r="AC22" s="4"/>
      <c r="AD22" s="4"/>
      <c r="AE22" s="4"/>
      <c r="AF22" s="4"/>
      <c r="AG22" s="2"/>
      <c r="AH22" s="2"/>
      <c r="AI22" s="2"/>
      <c r="AJ22" s="2"/>
      <c r="AK22" s="2"/>
      <c r="AL22" s="2"/>
      <c r="AM22" s="2"/>
      <c r="AN22" s="2"/>
      <c r="AO22" s="2"/>
      <c r="AP22" s="2"/>
    </row>
    <row r="23" spans="1:46" ht="13.5" customHeight="1">
      <c r="A23" s="2"/>
      <c r="B23" s="2"/>
      <c r="C23" s="2"/>
      <c r="D23" s="2"/>
      <c r="E23" s="2"/>
      <c r="F23" s="2"/>
      <c r="G23" s="2"/>
      <c r="H23" s="2"/>
      <c r="I23" s="2"/>
      <c r="J23" s="2"/>
      <c r="K23" s="2"/>
      <c r="L23" s="2"/>
      <c r="M23" s="2"/>
      <c r="N23" s="2"/>
      <c r="O23" s="2"/>
      <c r="P23" s="2"/>
      <c r="Q23" s="2" t="s">
        <v>56</v>
      </c>
      <c r="R23" s="2"/>
      <c r="S23" s="2"/>
      <c r="T23" s="2"/>
      <c r="U23" s="2"/>
      <c r="V23" s="2"/>
      <c r="W23" s="4"/>
      <c r="X23" s="10" t="s">
        <v>236</v>
      </c>
      <c r="Y23" s="4"/>
      <c r="Z23" s="4"/>
      <c r="AA23" s="4"/>
      <c r="AB23" s="4"/>
      <c r="AC23" s="4"/>
      <c r="AD23" s="4"/>
      <c r="AE23" s="4"/>
      <c r="AF23" s="4"/>
      <c r="AG23" s="2"/>
      <c r="AH23" s="2"/>
      <c r="AI23" s="2"/>
      <c r="AJ23" s="2"/>
      <c r="AK23" s="2"/>
      <c r="AL23" s="2"/>
      <c r="AM23" s="2"/>
      <c r="AN23" s="2"/>
      <c r="AO23" s="2"/>
      <c r="AP23" s="2"/>
    </row>
    <row r="24" spans="1:46" ht="13.5" customHeight="1">
      <c r="A24" s="2"/>
      <c r="B24" s="2"/>
      <c r="C24" s="2"/>
      <c r="D24" s="2"/>
      <c r="E24" s="2"/>
      <c r="F24" s="2"/>
      <c r="G24" s="2"/>
      <c r="H24" s="2"/>
      <c r="I24" s="2"/>
      <c r="J24" s="2"/>
      <c r="K24" s="2"/>
      <c r="L24" s="2"/>
      <c r="M24" s="2"/>
      <c r="N24" s="2"/>
      <c r="O24" s="2"/>
      <c r="P24" s="2"/>
      <c r="Q24" s="2" t="s">
        <v>57</v>
      </c>
      <c r="R24" s="2"/>
      <c r="S24" s="2"/>
      <c r="T24" s="2"/>
      <c r="U24" s="2"/>
      <c r="V24" s="2"/>
      <c r="W24" s="4"/>
      <c r="X24" s="10" t="s">
        <v>229</v>
      </c>
      <c r="Y24" s="4"/>
      <c r="Z24" s="4"/>
      <c r="AA24" s="4"/>
      <c r="AB24" s="4"/>
      <c r="AC24" s="4"/>
      <c r="AD24" s="4"/>
      <c r="AE24" s="4"/>
      <c r="AF24" s="4"/>
      <c r="AG24" s="2"/>
      <c r="AH24" s="2"/>
      <c r="AI24" s="2"/>
      <c r="AJ24" s="2"/>
      <c r="AK24" s="2"/>
      <c r="AL24" s="2"/>
      <c r="AM24" s="2"/>
      <c r="AN24" s="2"/>
      <c r="AO24" s="2"/>
      <c r="AP24" s="2"/>
    </row>
    <row r="25" spans="1:46" ht="13.5" customHeight="1">
      <c r="A25" s="2"/>
      <c r="B25" s="2"/>
      <c r="C25" s="2"/>
      <c r="D25" s="2"/>
      <c r="E25" s="2"/>
      <c r="F25" s="2"/>
      <c r="G25" s="2"/>
      <c r="H25" s="2"/>
      <c r="I25" s="2"/>
      <c r="J25" s="2"/>
      <c r="K25" s="2"/>
      <c r="L25" s="2"/>
      <c r="M25" s="2"/>
      <c r="N25" s="2"/>
      <c r="O25" s="2"/>
      <c r="P25" s="2"/>
      <c r="Q25" s="2" t="s">
        <v>58</v>
      </c>
      <c r="R25" s="2"/>
      <c r="S25" s="2"/>
      <c r="T25" s="2"/>
      <c r="U25" s="2"/>
      <c r="V25" s="2"/>
      <c r="W25" s="4"/>
      <c r="X25" s="10" t="s">
        <v>40</v>
      </c>
      <c r="Y25" s="4"/>
      <c r="Z25" s="4"/>
      <c r="AA25" s="4"/>
      <c r="AB25" s="4"/>
      <c r="AC25" s="4"/>
      <c r="AD25" s="4"/>
      <c r="AE25" s="4"/>
      <c r="AF25" s="4"/>
      <c r="AG25" s="2"/>
      <c r="AH25" s="2"/>
      <c r="AI25" s="2"/>
      <c r="AJ25" s="2"/>
      <c r="AK25" s="2"/>
      <c r="AL25" s="2"/>
      <c r="AM25" s="2"/>
      <c r="AN25" s="2"/>
      <c r="AO25" s="2"/>
      <c r="AP25" s="2"/>
    </row>
    <row r="26" spans="1:46" ht="13.5" customHeight="1">
      <c r="A26" s="2"/>
      <c r="B26" s="2"/>
      <c r="C26" s="2"/>
      <c r="D26" s="2"/>
      <c r="E26" s="2"/>
      <c r="F26" s="2"/>
      <c r="G26" s="2"/>
      <c r="H26" s="2"/>
      <c r="I26" s="2"/>
      <c r="J26" s="2"/>
      <c r="K26" s="2"/>
      <c r="L26" s="2"/>
      <c r="M26" s="2"/>
      <c r="N26" s="2"/>
      <c r="O26" s="2"/>
      <c r="P26" s="2"/>
      <c r="Q26" s="2" t="s">
        <v>59</v>
      </c>
      <c r="R26" s="2"/>
      <c r="S26" s="2"/>
      <c r="T26" s="2"/>
      <c r="U26" s="2"/>
      <c r="V26" s="2"/>
      <c r="W26" s="4"/>
      <c r="X26" s="10" t="s">
        <v>41</v>
      </c>
      <c r="Y26" s="4"/>
      <c r="Z26" s="4"/>
      <c r="AA26" s="4"/>
      <c r="AB26" s="4"/>
      <c r="AC26" s="4"/>
      <c r="AD26" s="4"/>
      <c r="AE26" s="4"/>
      <c r="AF26" s="4"/>
      <c r="AG26" s="2"/>
      <c r="AH26" s="2"/>
      <c r="AI26" s="2"/>
      <c r="AJ26" s="2"/>
      <c r="AK26" s="2"/>
      <c r="AL26" s="2"/>
      <c r="AM26" s="2"/>
      <c r="AN26" s="2"/>
      <c r="AO26" s="2"/>
      <c r="AP26" s="2"/>
    </row>
    <row r="27" spans="1:46" ht="13.5" customHeight="1">
      <c r="A27" s="2"/>
      <c r="B27" s="2"/>
      <c r="C27" s="2"/>
      <c r="D27" s="2"/>
      <c r="E27" s="2"/>
      <c r="F27" s="2"/>
      <c r="G27" s="2"/>
      <c r="H27" s="2"/>
      <c r="I27" s="2"/>
      <c r="J27" s="2"/>
      <c r="K27" s="2"/>
      <c r="L27" s="2"/>
      <c r="M27" s="2"/>
      <c r="N27" s="2"/>
      <c r="O27" s="2"/>
      <c r="P27" s="2"/>
      <c r="Q27" s="2" t="s">
        <v>60</v>
      </c>
      <c r="R27" s="2"/>
      <c r="S27" s="2"/>
      <c r="T27" s="2"/>
      <c r="U27" s="2"/>
      <c r="V27" s="2"/>
      <c r="W27" s="4"/>
      <c r="X27" s="10" t="s">
        <v>42</v>
      </c>
      <c r="Y27" s="4"/>
      <c r="Z27" s="4"/>
      <c r="AA27" s="4"/>
      <c r="AB27" s="4"/>
      <c r="AC27" s="4"/>
      <c r="AD27" s="4"/>
      <c r="AE27" s="4"/>
      <c r="AF27" s="4"/>
      <c r="AG27" s="2"/>
      <c r="AH27" s="2"/>
      <c r="AI27" s="2"/>
      <c r="AJ27" s="2"/>
      <c r="AK27" s="2"/>
      <c r="AL27" s="2"/>
      <c r="AM27" s="2"/>
      <c r="AN27" s="2"/>
      <c r="AO27" s="2"/>
      <c r="AP27" s="2"/>
    </row>
    <row r="28" spans="1:46" ht="13.5" customHeight="1">
      <c r="A28" s="2"/>
      <c r="B28" s="2"/>
      <c r="C28" s="2"/>
      <c r="D28" s="2"/>
      <c r="E28" s="2"/>
      <c r="F28" s="2"/>
      <c r="G28" s="2"/>
      <c r="H28" s="2"/>
      <c r="I28" s="2"/>
      <c r="J28" s="2"/>
      <c r="K28" s="2"/>
      <c r="L28" s="2"/>
      <c r="M28" s="2"/>
      <c r="N28" s="2"/>
      <c r="O28" s="2"/>
      <c r="P28" s="2"/>
      <c r="Q28" s="2" t="s">
        <v>61</v>
      </c>
      <c r="R28" s="2"/>
      <c r="S28" s="2"/>
      <c r="T28" s="2"/>
      <c r="U28" s="2"/>
      <c r="V28" s="2"/>
      <c r="W28" s="4"/>
      <c r="X28" s="10" t="s">
        <v>43</v>
      </c>
      <c r="Y28" s="4"/>
      <c r="Z28" s="4"/>
      <c r="AA28" s="4"/>
      <c r="AB28" s="4"/>
      <c r="AC28" s="4"/>
      <c r="AD28" s="4"/>
      <c r="AE28" s="4"/>
      <c r="AF28" s="4"/>
      <c r="AG28" s="2"/>
      <c r="AH28" s="2"/>
      <c r="AI28" s="2"/>
      <c r="AJ28" s="2"/>
      <c r="AK28" s="2"/>
      <c r="AL28" s="2"/>
      <c r="AM28" s="2"/>
      <c r="AN28" s="2"/>
      <c r="AO28" s="2"/>
      <c r="AP28" s="2"/>
    </row>
    <row r="29" spans="1:46" ht="13.5" customHeight="1">
      <c r="A29" s="2"/>
      <c r="B29" s="2"/>
      <c r="C29" s="2"/>
      <c r="D29" s="2"/>
      <c r="E29" s="2"/>
      <c r="F29" s="2"/>
      <c r="G29" s="2"/>
      <c r="H29" s="2"/>
      <c r="I29" s="2"/>
      <c r="J29" s="2"/>
      <c r="K29" s="2"/>
      <c r="L29" s="2"/>
      <c r="M29" s="2"/>
      <c r="N29" s="2"/>
      <c r="O29" s="2"/>
      <c r="P29" s="2"/>
      <c r="Q29" s="2" t="s">
        <v>62</v>
      </c>
      <c r="R29" s="2"/>
      <c r="S29" s="2"/>
      <c r="T29" s="2"/>
      <c r="U29" s="2"/>
      <c r="V29" s="2"/>
      <c r="W29" s="4"/>
      <c r="X29" s="10" t="s">
        <v>44</v>
      </c>
      <c r="Y29" s="4"/>
      <c r="Z29" s="4"/>
      <c r="AA29" s="4"/>
      <c r="AB29" s="4"/>
      <c r="AC29" s="4"/>
      <c r="AD29" s="4"/>
      <c r="AE29" s="4"/>
      <c r="AF29" s="4"/>
      <c r="AG29" s="2"/>
      <c r="AH29" s="2"/>
      <c r="AI29" s="2"/>
      <c r="AJ29" s="2"/>
      <c r="AK29" s="2"/>
      <c r="AL29" s="2"/>
      <c r="AM29" s="2"/>
      <c r="AN29" s="2"/>
      <c r="AO29" s="2"/>
      <c r="AP29" s="2"/>
    </row>
    <row r="30" spans="1:46" ht="13.5" customHeight="1">
      <c r="A30" s="2"/>
      <c r="B30" s="2"/>
      <c r="C30" s="2"/>
      <c r="D30" s="2"/>
      <c r="E30" s="2"/>
      <c r="F30" s="2"/>
      <c r="G30" s="2"/>
      <c r="H30" s="2"/>
      <c r="I30" s="2"/>
      <c r="J30" s="2"/>
      <c r="K30" s="2"/>
      <c r="L30" s="2"/>
      <c r="M30" s="2"/>
      <c r="N30" s="2"/>
      <c r="O30" s="2"/>
      <c r="P30" s="2"/>
      <c r="Q30" s="2" t="s">
        <v>63</v>
      </c>
      <c r="R30" s="2"/>
      <c r="S30" s="2"/>
      <c r="T30" s="2"/>
      <c r="U30" s="2"/>
      <c r="V30" s="2"/>
      <c r="W30" s="4"/>
      <c r="X30" s="10" t="s">
        <v>45</v>
      </c>
      <c r="Y30" s="4"/>
      <c r="Z30" s="4"/>
      <c r="AA30" s="4"/>
      <c r="AB30" s="4"/>
      <c r="AC30" s="4"/>
      <c r="AD30" s="4"/>
      <c r="AE30" s="4"/>
      <c r="AF30" s="4"/>
      <c r="AG30" s="2"/>
      <c r="AH30" s="2"/>
      <c r="AI30" s="2"/>
      <c r="AJ30" s="2"/>
      <c r="AK30" s="2"/>
      <c r="AL30" s="2"/>
      <c r="AM30" s="2"/>
      <c r="AN30" s="2"/>
      <c r="AO30" s="2"/>
      <c r="AP30" s="2"/>
    </row>
    <row r="31" spans="1:46" ht="13.5" customHeight="1">
      <c r="A31" s="2"/>
      <c r="B31" s="2"/>
      <c r="C31" s="2"/>
      <c r="D31" s="2"/>
      <c r="E31" s="2"/>
      <c r="F31" s="2"/>
      <c r="G31" s="2"/>
      <c r="H31" s="2"/>
      <c r="I31" s="2"/>
      <c r="J31" s="2"/>
      <c r="K31" s="2"/>
      <c r="L31" s="2"/>
      <c r="M31" s="2"/>
      <c r="N31" s="2"/>
      <c r="O31" s="2"/>
      <c r="P31" s="2"/>
      <c r="Q31" s="2" t="s">
        <v>64</v>
      </c>
      <c r="R31" s="2"/>
      <c r="S31" s="2"/>
      <c r="T31" s="2"/>
      <c r="U31" s="2"/>
      <c r="V31" s="2"/>
      <c r="W31" s="4"/>
      <c r="X31" s="10" t="s">
        <v>46</v>
      </c>
      <c r="Y31" s="4"/>
      <c r="Z31" s="4"/>
      <c r="AA31" s="4"/>
      <c r="AB31" s="4"/>
      <c r="AC31" s="4"/>
      <c r="AD31" s="4"/>
      <c r="AE31" s="4"/>
      <c r="AF31" s="4"/>
      <c r="AG31" s="2"/>
      <c r="AH31" s="2"/>
      <c r="AI31" s="2"/>
      <c r="AJ31" s="2"/>
      <c r="AK31" s="2"/>
      <c r="AL31" s="2"/>
      <c r="AM31" s="2"/>
      <c r="AN31" s="2"/>
      <c r="AO31" s="2"/>
      <c r="AP31" s="2"/>
    </row>
    <row r="32" spans="1:46">
      <c r="A32" s="2"/>
      <c r="B32" s="2"/>
      <c r="C32" s="2"/>
      <c r="D32" s="2"/>
      <c r="E32" s="2"/>
      <c r="F32" s="2"/>
      <c r="G32" s="2"/>
      <c r="H32" s="2"/>
      <c r="I32" s="2"/>
      <c r="J32" s="2"/>
      <c r="K32" s="2"/>
      <c r="L32" s="2"/>
      <c r="M32" s="2"/>
      <c r="N32" s="2"/>
      <c r="O32" s="2"/>
      <c r="P32" s="2"/>
      <c r="Q32" s="2" t="s">
        <v>73</v>
      </c>
      <c r="R32" s="2"/>
      <c r="S32" s="2"/>
      <c r="T32" s="2"/>
      <c r="U32" s="2"/>
      <c r="V32" s="2"/>
      <c r="W32" s="4"/>
      <c r="X32" s="14" t="s">
        <v>65</v>
      </c>
      <c r="Y32" s="4"/>
      <c r="Z32" s="4"/>
      <c r="AA32" s="4"/>
      <c r="AB32" s="4"/>
      <c r="AC32" s="4"/>
      <c r="AD32" s="4"/>
      <c r="AE32" s="4"/>
      <c r="AF32" s="4"/>
      <c r="AG32" s="2"/>
      <c r="AH32" s="2"/>
      <c r="AI32" s="2"/>
      <c r="AJ32" s="2"/>
      <c r="AK32" s="2"/>
      <c r="AL32" s="2"/>
      <c r="AM32" s="2"/>
      <c r="AN32" s="2"/>
      <c r="AO32" s="2"/>
      <c r="AP32" s="2"/>
    </row>
    <row r="33" spans="1:42">
      <c r="A33" s="2"/>
      <c r="B33" s="2"/>
      <c r="C33" s="2"/>
      <c r="D33" s="2"/>
      <c r="E33" s="2"/>
      <c r="F33" s="2"/>
      <c r="G33" s="2"/>
      <c r="H33" s="2"/>
      <c r="I33" s="2"/>
      <c r="J33" s="2"/>
      <c r="K33" s="2"/>
      <c r="L33" s="2"/>
      <c r="M33" s="2"/>
      <c r="N33" s="2"/>
      <c r="O33" s="2"/>
      <c r="P33" s="2"/>
      <c r="Q33" s="2" t="s">
        <v>74</v>
      </c>
      <c r="R33" s="2"/>
      <c r="S33" s="2"/>
      <c r="T33" s="2"/>
      <c r="U33" s="2"/>
      <c r="V33" s="2"/>
      <c r="W33" s="4"/>
      <c r="X33" s="14" t="s">
        <v>66</v>
      </c>
      <c r="Y33" s="4"/>
      <c r="Z33" s="4"/>
      <c r="AA33" s="4"/>
      <c r="AB33" s="4"/>
      <c r="AC33" s="4"/>
      <c r="AD33" s="4"/>
      <c r="AE33" s="4"/>
      <c r="AF33" s="4"/>
      <c r="AG33" s="2"/>
      <c r="AH33" s="2"/>
      <c r="AI33" s="2"/>
      <c r="AJ33" s="2"/>
      <c r="AK33" s="2"/>
      <c r="AL33" s="2"/>
      <c r="AM33" s="2"/>
      <c r="AN33" s="2"/>
      <c r="AO33" s="2"/>
      <c r="AP33" s="2"/>
    </row>
    <row r="34" spans="1:42">
      <c r="A34" s="2"/>
      <c r="B34" s="2"/>
      <c r="C34" s="2"/>
      <c r="D34" s="2"/>
      <c r="E34" s="2"/>
      <c r="F34" s="2"/>
      <c r="G34" s="2"/>
      <c r="H34" s="2"/>
      <c r="I34" s="2"/>
      <c r="J34" s="2"/>
      <c r="K34" s="2"/>
      <c r="L34" s="2"/>
      <c r="M34" s="2"/>
      <c r="N34" s="2"/>
      <c r="O34" s="2"/>
      <c r="P34" s="2"/>
      <c r="Q34" s="2" t="s">
        <v>75</v>
      </c>
      <c r="R34" s="2"/>
      <c r="S34" s="2"/>
      <c r="T34" s="2"/>
      <c r="U34" s="2"/>
      <c r="V34" s="2"/>
      <c r="W34" s="4"/>
      <c r="X34" s="14" t="s">
        <v>67</v>
      </c>
      <c r="Y34" s="4"/>
      <c r="Z34" s="4"/>
      <c r="AA34" s="4"/>
      <c r="AB34" s="4"/>
      <c r="AC34" s="4"/>
      <c r="AD34" s="4"/>
      <c r="AE34" s="4"/>
      <c r="AF34" s="4"/>
      <c r="AG34" s="2"/>
      <c r="AH34" s="2"/>
      <c r="AI34" s="2"/>
      <c r="AJ34" s="2"/>
      <c r="AK34" s="2"/>
      <c r="AL34" s="2"/>
      <c r="AM34" s="2"/>
      <c r="AN34" s="2"/>
      <c r="AO34" s="2"/>
      <c r="AP34" s="2"/>
    </row>
    <row r="35" spans="1:42">
      <c r="A35" s="2"/>
      <c r="B35" s="2"/>
      <c r="C35" s="2"/>
      <c r="D35" s="2"/>
      <c r="E35" s="2"/>
      <c r="F35" s="2"/>
      <c r="G35" s="2"/>
      <c r="H35" s="2"/>
      <c r="I35" s="2"/>
      <c r="J35" s="2"/>
      <c r="K35" s="2"/>
      <c r="L35" s="2"/>
      <c r="M35" s="2"/>
      <c r="N35" s="2"/>
      <c r="O35" s="2"/>
      <c r="P35" s="2"/>
      <c r="Q35" s="2" t="s">
        <v>76</v>
      </c>
      <c r="R35" s="2"/>
      <c r="S35" s="2"/>
      <c r="T35" s="2"/>
      <c r="U35" s="2"/>
      <c r="V35" s="2"/>
      <c r="W35" s="4"/>
      <c r="X35" s="14" t="s">
        <v>68</v>
      </c>
      <c r="Y35" s="4"/>
      <c r="Z35" s="4"/>
      <c r="AA35" s="4"/>
      <c r="AB35" s="4"/>
      <c r="AC35" s="4"/>
      <c r="AD35" s="4"/>
      <c r="AE35" s="4"/>
      <c r="AF35" s="4"/>
      <c r="AG35" s="2"/>
      <c r="AH35" s="2"/>
      <c r="AI35" s="2"/>
      <c r="AJ35" s="2"/>
      <c r="AK35" s="2"/>
      <c r="AL35" s="2"/>
      <c r="AM35" s="2"/>
      <c r="AN35" s="2"/>
      <c r="AO35" s="2"/>
      <c r="AP35" s="2"/>
    </row>
    <row r="36" spans="1:42">
      <c r="A36" s="2"/>
      <c r="B36" s="2"/>
      <c r="C36" s="2"/>
      <c r="D36" s="2"/>
      <c r="E36" s="2"/>
      <c r="F36" s="2"/>
      <c r="G36" s="2"/>
      <c r="H36" s="2"/>
      <c r="I36" s="2"/>
      <c r="J36" s="2"/>
      <c r="K36" s="2"/>
      <c r="L36" s="2"/>
      <c r="M36" s="2"/>
      <c r="N36" s="2"/>
      <c r="O36" s="2"/>
      <c r="P36" s="2"/>
      <c r="Q36" s="2" t="s">
        <v>77</v>
      </c>
      <c r="R36" s="2"/>
      <c r="S36" s="2"/>
      <c r="T36" s="2"/>
      <c r="U36" s="2"/>
      <c r="V36" s="2"/>
      <c r="W36" s="4"/>
      <c r="X36" s="14" t="s">
        <v>69</v>
      </c>
      <c r="Y36" s="4"/>
      <c r="Z36" s="4"/>
      <c r="AA36" s="4"/>
      <c r="AB36" s="4"/>
      <c r="AC36" s="4"/>
      <c r="AD36" s="4"/>
      <c r="AE36" s="4"/>
      <c r="AF36" s="4"/>
      <c r="AG36" s="2"/>
      <c r="AH36" s="2"/>
      <c r="AI36" s="2"/>
      <c r="AJ36" s="2"/>
      <c r="AK36" s="2"/>
      <c r="AL36" s="2"/>
      <c r="AM36" s="2"/>
      <c r="AN36" s="2"/>
      <c r="AO36" s="2"/>
      <c r="AP36" s="2"/>
    </row>
    <row r="37" spans="1:42">
      <c r="A37" s="2"/>
      <c r="B37" s="2"/>
      <c r="C37" s="2"/>
      <c r="D37" s="2"/>
      <c r="E37" s="2"/>
      <c r="F37" s="2"/>
      <c r="G37" s="2"/>
      <c r="H37" s="2"/>
      <c r="I37" s="2"/>
      <c r="J37" s="2"/>
      <c r="K37" s="2"/>
      <c r="L37" s="2"/>
      <c r="M37" s="2"/>
      <c r="N37" s="2"/>
      <c r="O37" s="2"/>
      <c r="P37" s="2"/>
      <c r="Q37" s="2" t="s">
        <v>78</v>
      </c>
      <c r="R37" s="2"/>
      <c r="S37" s="2"/>
      <c r="T37" s="2"/>
      <c r="U37" s="2"/>
      <c r="V37" s="2"/>
      <c r="W37" s="4"/>
      <c r="X37" s="14" t="s">
        <v>70</v>
      </c>
      <c r="Y37" s="4"/>
      <c r="Z37" s="4"/>
      <c r="AA37" s="4"/>
      <c r="AB37" s="4"/>
      <c r="AC37" s="4"/>
      <c r="AD37" s="4"/>
      <c r="AE37" s="4"/>
      <c r="AF37" s="4"/>
      <c r="AG37" s="2"/>
      <c r="AH37" s="2"/>
      <c r="AI37" s="2"/>
      <c r="AJ37" s="2"/>
      <c r="AK37" s="2"/>
      <c r="AL37" s="2"/>
      <c r="AM37" s="2"/>
      <c r="AN37" s="2"/>
      <c r="AO37" s="2"/>
      <c r="AP37" s="2"/>
    </row>
    <row r="38" spans="1:42">
      <c r="A38" s="2"/>
      <c r="B38" s="2"/>
      <c r="C38" s="2"/>
      <c r="D38" s="2"/>
      <c r="E38" s="2"/>
      <c r="F38" s="2"/>
      <c r="G38" s="2"/>
      <c r="H38" s="2"/>
      <c r="I38" s="2"/>
      <c r="J38" s="2"/>
      <c r="K38" s="2"/>
      <c r="L38" s="2"/>
      <c r="M38" s="2"/>
      <c r="N38" s="2"/>
      <c r="O38" s="2"/>
      <c r="P38" s="2"/>
      <c r="Q38" s="2" t="s">
        <v>79</v>
      </c>
      <c r="R38" s="2"/>
      <c r="S38" s="2"/>
      <c r="T38" s="2"/>
      <c r="U38" s="2"/>
      <c r="V38" s="2"/>
      <c r="W38" s="4"/>
      <c r="X38" s="14" t="s">
        <v>71</v>
      </c>
      <c r="Y38" s="4"/>
      <c r="Z38" s="4"/>
      <c r="AA38" s="4"/>
      <c r="AB38" s="4"/>
      <c r="AC38" s="4"/>
      <c r="AD38" s="4"/>
      <c r="AE38" s="4"/>
      <c r="AF38" s="4"/>
      <c r="AG38" s="2"/>
      <c r="AH38" s="2"/>
      <c r="AI38" s="2"/>
      <c r="AJ38" s="2"/>
      <c r="AK38" s="2"/>
      <c r="AL38" s="2"/>
      <c r="AM38" s="2"/>
      <c r="AN38" s="2"/>
      <c r="AO38" s="2"/>
      <c r="AP38" s="2"/>
    </row>
    <row r="39" spans="1:42">
      <c r="A39" s="2"/>
      <c r="B39" s="2"/>
      <c r="C39" s="2"/>
      <c r="D39" s="2"/>
      <c r="E39" s="2"/>
      <c r="F39" s="2"/>
      <c r="G39" s="2"/>
      <c r="H39" s="2"/>
      <c r="I39" s="2"/>
      <c r="J39" s="2"/>
      <c r="K39" s="2"/>
      <c r="L39" s="2"/>
      <c r="M39" s="2"/>
      <c r="N39" s="2"/>
      <c r="O39" s="2"/>
      <c r="P39" s="2"/>
      <c r="Q39" s="2" t="s">
        <v>80</v>
      </c>
      <c r="R39" s="2"/>
      <c r="S39" s="2"/>
      <c r="T39" s="2"/>
      <c r="U39" s="2"/>
      <c r="V39" s="2"/>
      <c r="W39" s="4"/>
      <c r="X39" s="14" t="s">
        <v>72</v>
      </c>
      <c r="Y39" s="4"/>
      <c r="Z39" s="4"/>
      <c r="AA39" s="4"/>
      <c r="AB39" s="4"/>
      <c r="AC39" s="4"/>
      <c r="AD39" s="4"/>
      <c r="AE39" s="4"/>
      <c r="AF39" s="4"/>
      <c r="AG39" s="2"/>
      <c r="AH39" s="2"/>
      <c r="AI39" s="2"/>
      <c r="AJ39" s="2"/>
      <c r="AK39" s="2"/>
      <c r="AL39" s="2"/>
      <c r="AM39" s="2"/>
      <c r="AN39" s="2"/>
      <c r="AO39" s="2"/>
      <c r="AP39" s="2"/>
    </row>
    <row r="40" spans="1:42">
      <c r="A40" s="2"/>
      <c r="B40" s="2"/>
      <c r="C40" s="2"/>
      <c r="D40" s="2"/>
      <c r="E40" s="2"/>
      <c r="F40" s="2"/>
      <c r="G40" s="2"/>
      <c r="H40" s="2"/>
      <c r="I40" s="2"/>
      <c r="J40" s="2"/>
      <c r="K40" s="2"/>
      <c r="L40" s="2"/>
      <c r="M40" s="2"/>
      <c r="N40" s="2"/>
      <c r="O40" s="2"/>
      <c r="P40" s="2"/>
      <c r="Q40" s="2" t="s">
        <v>81</v>
      </c>
      <c r="R40" s="2"/>
      <c r="S40" s="2"/>
      <c r="T40" s="2"/>
      <c r="U40" s="2"/>
      <c r="V40" s="2"/>
      <c r="W40" s="4"/>
      <c r="X40" s="14" t="s">
        <v>46</v>
      </c>
      <c r="Y40" s="4"/>
      <c r="Z40" s="4"/>
      <c r="AA40" s="4"/>
      <c r="AB40" s="4"/>
      <c r="AC40" s="4"/>
      <c r="AD40" s="4"/>
      <c r="AE40" s="4"/>
      <c r="AF40" s="4"/>
      <c r="AG40" s="2"/>
      <c r="AH40" s="2"/>
      <c r="AI40" s="2"/>
      <c r="AJ40" s="2"/>
      <c r="AK40" s="2"/>
      <c r="AL40" s="2"/>
      <c r="AM40" s="2"/>
      <c r="AN40" s="2"/>
      <c r="AO40" s="2"/>
      <c r="AP40" s="2"/>
    </row>
    <row r="41" spans="1:42">
      <c r="A41" s="2"/>
      <c r="B41" s="2"/>
      <c r="C41" s="2"/>
      <c r="D41" s="2"/>
      <c r="E41" s="2"/>
      <c r="F41" s="2"/>
      <c r="G41" s="2"/>
      <c r="H41" s="2"/>
      <c r="I41" s="2"/>
      <c r="J41" s="2"/>
      <c r="K41" s="2"/>
      <c r="L41" s="2"/>
      <c r="M41" s="2"/>
      <c r="N41" s="2"/>
      <c r="O41" s="2"/>
      <c r="P41" s="2"/>
      <c r="Q41" s="2" t="s">
        <v>82</v>
      </c>
      <c r="R41" s="2"/>
      <c r="S41" s="2"/>
      <c r="T41" s="2"/>
      <c r="U41" s="2"/>
      <c r="V41" s="2"/>
      <c r="W41" s="4"/>
      <c r="X41" s="10" t="s">
        <v>126</v>
      </c>
      <c r="Y41" s="4"/>
      <c r="Z41" s="4"/>
      <c r="AA41" s="4"/>
      <c r="AB41" s="4"/>
      <c r="AC41" s="4"/>
      <c r="AD41" s="4"/>
      <c r="AE41" s="4"/>
      <c r="AF41" s="4"/>
      <c r="AG41" s="2"/>
      <c r="AH41" s="2"/>
      <c r="AI41" s="2"/>
      <c r="AJ41" s="2"/>
      <c r="AK41" s="2"/>
      <c r="AL41" s="2"/>
      <c r="AM41" s="2"/>
      <c r="AN41" s="2"/>
      <c r="AO41" s="2"/>
      <c r="AP41" s="2"/>
    </row>
    <row r="42" spans="1:42">
      <c r="A42" s="2"/>
      <c r="B42" s="2"/>
      <c r="C42" s="2"/>
      <c r="D42" s="2"/>
      <c r="E42" s="2"/>
      <c r="F42" s="2"/>
      <c r="G42" s="2"/>
      <c r="H42" s="2"/>
      <c r="I42" s="2"/>
      <c r="J42" s="2"/>
      <c r="K42" s="2"/>
      <c r="L42" s="2"/>
      <c r="M42" s="2"/>
      <c r="N42" s="2"/>
      <c r="O42" s="2"/>
      <c r="P42" s="2"/>
      <c r="Q42" s="2" t="s">
        <v>83</v>
      </c>
      <c r="R42" s="2"/>
      <c r="S42" s="2"/>
      <c r="T42" s="2"/>
      <c r="U42" s="2"/>
      <c r="V42" s="2"/>
      <c r="W42" s="4"/>
      <c r="X42" s="10" t="s">
        <v>127</v>
      </c>
      <c r="Y42" s="4"/>
      <c r="Z42" s="4"/>
      <c r="AA42" s="4"/>
      <c r="AB42" s="4"/>
      <c r="AC42" s="4"/>
      <c r="AD42" s="4"/>
      <c r="AE42" s="4"/>
      <c r="AF42" s="4"/>
      <c r="AG42" s="2"/>
      <c r="AH42" s="2"/>
      <c r="AI42" s="2"/>
      <c r="AJ42" s="2"/>
      <c r="AK42" s="2"/>
      <c r="AL42" s="2"/>
      <c r="AM42" s="2"/>
      <c r="AN42" s="2"/>
      <c r="AO42" s="2"/>
      <c r="AP42" s="2"/>
    </row>
    <row r="43" spans="1:42">
      <c r="A43" s="2"/>
      <c r="B43" s="2"/>
      <c r="C43" s="2"/>
      <c r="D43" s="2"/>
      <c r="E43" s="2"/>
      <c r="F43" s="2"/>
      <c r="G43" s="2"/>
      <c r="H43" s="2"/>
      <c r="I43" s="2"/>
      <c r="J43" s="2"/>
      <c r="K43" s="2"/>
      <c r="L43" s="2"/>
      <c r="M43" s="2"/>
      <c r="N43" s="2"/>
      <c r="O43" s="2"/>
      <c r="P43" s="2"/>
      <c r="Q43" s="2" t="s">
        <v>84</v>
      </c>
      <c r="R43" s="2"/>
      <c r="S43" s="2"/>
      <c r="T43" s="2"/>
      <c r="U43" s="2"/>
      <c r="V43" s="2"/>
      <c r="W43" s="4"/>
      <c r="X43" s="10" t="s">
        <v>128</v>
      </c>
      <c r="Y43" s="4"/>
      <c r="Z43" s="4"/>
      <c r="AA43" s="4"/>
      <c r="AB43" s="4"/>
      <c r="AC43" s="4"/>
      <c r="AD43" s="4"/>
      <c r="AE43" s="4"/>
      <c r="AF43" s="4"/>
      <c r="AG43" s="2"/>
      <c r="AH43" s="2"/>
      <c r="AI43" s="2"/>
      <c r="AJ43" s="2"/>
      <c r="AK43" s="2"/>
      <c r="AL43" s="2"/>
      <c r="AM43" s="2"/>
      <c r="AN43" s="2"/>
      <c r="AO43" s="2"/>
      <c r="AP43" s="2"/>
    </row>
    <row r="44" spans="1:42">
      <c r="A44" s="2"/>
      <c r="B44" s="2"/>
      <c r="C44" s="2"/>
      <c r="D44" s="2"/>
      <c r="E44" s="2"/>
      <c r="F44" s="2"/>
      <c r="G44" s="2"/>
      <c r="H44" s="2"/>
      <c r="I44" s="2"/>
      <c r="J44" s="2"/>
      <c r="K44" s="2"/>
      <c r="L44" s="2"/>
      <c r="M44" s="2"/>
      <c r="N44" s="2"/>
      <c r="O44" s="2"/>
      <c r="P44" s="2"/>
      <c r="Q44" s="2" t="s">
        <v>85</v>
      </c>
      <c r="R44" s="2"/>
      <c r="S44" s="2"/>
      <c r="T44" s="2"/>
      <c r="U44" s="2"/>
      <c r="V44" s="2"/>
      <c r="W44" s="4"/>
      <c r="X44" s="10" t="s">
        <v>129</v>
      </c>
      <c r="Y44" s="7"/>
      <c r="Z44" s="7"/>
      <c r="AA44" s="7"/>
      <c r="AB44" s="7"/>
      <c r="AC44" s="7"/>
      <c r="AD44" s="7"/>
      <c r="AE44" s="7"/>
      <c r="AF44" s="7"/>
      <c r="AG44" s="2"/>
      <c r="AH44" s="2"/>
      <c r="AI44" s="2"/>
      <c r="AJ44" s="2"/>
      <c r="AK44" s="2"/>
      <c r="AL44" s="2"/>
      <c r="AM44" s="2"/>
      <c r="AN44" s="2"/>
      <c r="AO44" s="2"/>
      <c r="AP44" s="2"/>
    </row>
    <row r="45" spans="1:42">
      <c r="A45" s="2"/>
      <c r="B45" s="2"/>
      <c r="C45" s="2"/>
      <c r="D45" s="2"/>
      <c r="E45" s="2"/>
      <c r="F45" s="2"/>
      <c r="G45" s="2"/>
      <c r="H45" s="2"/>
      <c r="I45" s="2"/>
      <c r="J45" s="2"/>
      <c r="K45" s="2"/>
      <c r="L45" s="2"/>
      <c r="M45" s="2"/>
      <c r="N45" s="2"/>
      <c r="O45" s="2"/>
      <c r="P45" s="2"/>
      <c r="Q45" s="2" t="s">
        <v>86</v>
      </c>
      <c r="R45" s="2"/>
      <c r="S45" s="2"/>
      <c r="T45" s="2"/>
      <c r="U45" s="2"/>
      <c r="V45" s="2"/>
      <c r="W45" s="7"/>
      <c r="X45" s="10" t="s">
        <v>130</v>
      </c>
      <c r="Y45" s="4"/>
      <c r="Z45" s="4"/>
      <c r="AA45" s="4"/>
      <c r="AB45" s="4"/>
      <c r="AC45" s="4"/>
      <c r="AD45" s="4"/>
      <c r="AE45" s="4"/>
      <c r="AF45" s="4"/>
      <c r="AG45" s="2"/>
      <c r="AH45" s="2"/>
      <c r="AI45" s="2"/>
      <c r="AJ45" s="2"/>
      <c r="AK45" s="2"/>
      <c r="AL45" s="2"/>
      <c r="AM45" s="2"/>
      <c r="AN45" s="2"/>
      <c r="AO45" s="2"/>
      <c r="AP45" s="2"/>
    </row>
    <row r="46" spans="1:42">
      <c r="A46" s="2"/>
      <c r="B46" s="2"/>
      <c r="C46" s="2"/>
      <c r="D46" s="2"/>
      <c r="E46" s="2"/>
      <c r="F46" s="2"/>
      <c r="G46" s="2"/>
      <c r="H46" s="2"/>
      <c r="I46" s="2"/>
      <c r="J46" s="2"/>
      <c r="K46" s="2"/>
      <c r="L46" s="2"/>
      <c r="M46" s="2"/>
      <c r="N46" s="2"/>
      <c r="O46" s="2"/>
      <c r="P46" s="2"/>
      <c r="Q46" s="2" t="s">
        <v>87</v>
      </c>
      <c r="R46" s="2"/>
      <c r="S46" s="2"/>
      <c r="T46" s="2"/>
      <c r="U46" s="2"/>
      <c r="V46" s="2"/>
      <c r="W46" s="4"/>
      <c r="X46" s="15" t="s">
        <v>132</v>
      </c>
      <c r="Y46" s="16"/>
      <c r="Z46" s="4"/>
      <c r="AA46" s="4"/>
      <c r="AB46" s="4"/>
      <c r="AC46" s="4"/>
      <c r="AD46" s="4"/>
      <c r="AE46" s="4"/>
      <c r="AF46" s="4"/>
      <c r="AG46" s="2"/>
      <c r="AH46" s="2"/>
      <c r="AI46" s="2"/>
      <c r="AJ46" s="2"/>
      <c r="AK46" s="2"/>
      <c r="AL46" s="2"/>
      <c r="AM46" s="2"/>
      <c r="AN46" s="2"/>
      <c r="AO46" s="2"/>
      <c r="AP46" s="2"/>
    </row>
    <row r="47" spans="1:42">
      <c r="A47" s="2"/>
      <c r="B47" s="2"/>
      <c r="C47" s="2"/>
      <c r="D47" s="2"/>
      <c r="E47" s="2"/>
      <c r="F47" s="2"/>
      <c r="G47" s="2"/>
      <c r="H47" s="2"/>
      <c r="I47" s="2"/>
      <c r="J47" s="2"/>
      <c r="K47" s="2"/>
      <c r="L47" s="2"/>
      <c r="M47" s="2"/>
      <c r="N47" s="2"/>
      <c r="O47" s="2"/>
      <c r="P47" s="2"/>
      <c r="Q47" s="2" t="s">
        <v>88</v>
      </c>
      <c r="R47" s="2"/>
      <c r="S47" s="2"/>
      <c r="T47" s="2"/>
      <c r="U47" s="2"/>
      <c r="V47" s="2"/>
      <c r="W47" s="4"/>
      <c r="X47" s="15" t="s">
        <v>133</v>
      </c>
      <c r="Y47" s="16"/>
      <c r="Z47" s="4"/>
      <c r="AA47" s="4"/>
      <c r="AB47" s="4"/>
      <c r="AC47" s="4"/>
      <c r="AD47" s="4"/>
      <c r="AE47" s="4"/>
      <c r="AF47" s="4"/>
      <c r="AG47" s="2"/>
      <c r="AH47" s="2"/>
      <c r="AI47" s="2"/>
      <c r="AJ47" s="2"/>
      <c r="AK47" s="2"/>
      <c r="AL47" s="2"/>
      <c r="AM47" s="2"/>
      <c r="AN47" s="2"/>
      <c r="AO47" s="2"/>
      <c r="AP47" s="2"/>
    </row>
    <row r="48" spans="1:42">
      <c r="A48" s="2"/>
      <c r="B48" s="2"/>
      <c r="C48" s="2"/>
      <c r="D48" s="2"/>
      <c r="E48" s="2"/>
      <c r="F48" s="2"/>
      <c r="G48" s="2"/>
      <c r="H48" s="2"/>
      <c r="I48" s="2"/>
      <c r="J48" s="2"/>
      <c r="K48" s="2"/>
      <c r="L48" s="2"/>
      <c r="M48" s="2"/>
      <c r="N48" s="2"/>
      <c r="O48" s="2"/>
      <c r="P48" s="2"/>
      <c r="Q48" s="2" t="s">
        <v>89</v>
      </c>
      <c r="R48" s="2"/>
      <c r="S48" s="2"/>
      <c r="T48" s="2"/>
      <c r="U48" s="2"/>
      <c r="V48" s="2"/>
      <c r="W48" s="4"/>
      <c r="X48" s="15" t="s">
        <v>230</v>
      </c>
      <c r="Y48" s="16"/>
      <c r="Z48" s="8"/>
      <c r="AA48" s="8"/>
      <c r="AB48" s="8"/>
      <c r="AC48" s="8"/>
      <c r="AD48" s="8"/>
      <c r="AE48" s="8"/>
      <c r="AF48" s="8"/>
      <c r="AG48" s="2"/>
      <c r="AH48" s="2"/>
      <c r="AI48" s="2"/>
      <c r="AJ48" s="2"/>
      <c r="AK48" s="2"/>
      <c r="AL48" s="2"/>
      <c r="AM48" s="2"/>
      <c r="AN48" s="2"/>
      <c r="AO48" s="2"/>
      <c r="AP48" s="2"/>
    </row>
    <row r="49" spans="1:42">
      <c r="A49" s="2"/>
      <c r="B49" s="2"/>
      <c r="C49" s="2"/>
      <c r="D49" s="2"/>
      <c r="E49" s="2"/>
      <c r="F49" s="2"/>
      <c r="G49" s="2"/>
      <c r="H49" s="2"/>
      <c r="I49" s="2"/>
      <c r="J49" s="2"/>
      <c r="K49" s="2"/>
      <c r="L49" s="2"/>
      <c r="M49" s="2"/>
      <c r="N49" s="2"/>
      <c r="O49" s="2"/>
      <c r="P49" s="2"/>
      <c r="Q49" s="2" t="s">
        <v>90</v>
      </c>
      <c r="R49" s="2"/>
      <c r="S49" s="2"/>
      <c r="T49" s="2"/>
      <c r="U49" s="2"/>
      <c r="V49" s="2"/>
      <c r="W49" s="8"/>
      <c r="X49" s="15" t="s">
        <v>232</v>
      </c>
      <c r="Y49" s="16"/>
      <c r="Z49" s="4"/>
      <c r="AA49" s="4"/>
      <c r="AB49" s="4"/>
      <c r="AC49" s="4"/>
      <c r="AD49" s="4"/>
      <c r="AE49" s="4"/>
      <c r="AF49" s="4"/>
      <c r="AG49" s="2"/>
      <c r="AH49" s="2"/>
      <c r="AI49" s="2"/>
      <c r="AJ49" s="2"/>
      <c r="AK49" s="2"/>
      <c r="AL49" s="2"/>
      <c r="AM49" s="2"/>
      <c r="AN49" s="2"/>
      <c r="AO49" s="2"/>
      <c r="AP49" s="2"/>
    </row>
    <row r="50" spans="1:42">
      <c r="A50" s="2"/>
      <c r="B50" s="2"/>
      <c r="C50" s="2"/>
      <c r="D50" s="2"/>
      <c r="E50" s="2"/>
      <c r="F50" s="2"/>
      <c r="G50" s="2"/>
      <c r="H50" s="2"/>
      <c r="I50" s="2"/>
      <c r="J50" s="2"/>
      <c r="K50" s="2"/>
      <c r="L50" s="2"/>
      <c r="M50" s="2"/>
      <c r="N50" s="2"/>
      <c r="O50" s="2"/>
      <c r="P50" s="2"/>
      <c r="Q50" s="2" t="s">
        <v>91</v>
      </c>
      <c r="R50" s="2"/>
      <c r="S50" s="2"/>
      <c r="T50" s="2"/>
      <c r="U50" s="2"/>
      <c r="V50" s="2"/>
      <c r="W50" s="4"/>
      <c r="X50" s="15" t="s">
        <v>231</v>
      </c>
      <c r="Y50" s="16"/>
      <c r="Z50" s="4"/>
      <c r="AA50" s="4"/>
      <c r="AB50" s="4"/>
      <c r="AC50" s="4"/>
      <c r="AD50" s="4"/>
      <c r="AE50" s="4"/>
      <c r="AF50" s="4"/>
      <c r="AG50" s="2"/>
      <c r="AH50" s="2"/>
      <c r="AI50" s="2"/>
      <c r="AJ50" s="2"/>
      <c r="AK50" s="2"/>
      <c r="AL50" s="2"/>
      <c r="AM50" s="2"/>
      <c r="AN50" s="2"/>
      <c r="AO50" s="2"/>
      <c r="AP50" s="2"/>
    </row>
    <row r="51" spans="1:42">
      <c r="A51" s="2"/>
      <c r="B51" s="2"/>
      <c r="C51" s="2"/>
      <c r="D51" s="2"/>
      <c r="E51" s="2"/>
      <c r="F51" s="2"/>
      <c r="G51" s="2"/>
      <c r="H51" s="2"/>
      <c r="I51" s="2"/>
      <c r="J51" s="2"/>
      <c r="K51" s="2"/>
      <c r="L51" s="2"/>
      <c r="M51" s="2"/>
      <c r="N51" s="2"/>
      <c r="O51" s="2"/>
      <c r="P51" s="2"/>
      <c r="Q51" s="2" t="s">
        <v>92</v>
      </c>
      <c r="R51" s="2"/>
      <c r="S51" s="2"/>
      <c r="T51" s="2"/>
      <c r="U51" s="2"/>
      <c r="V51" s="2"/>
      <c r="W51" s="4"/>
      <c r="X51" s="15" t="s">
        <v>134</v>
      </c>
      <c r="Y51" s="16"/>
      <c r="Z51" s="4"/>
      <c r="AA51" s="4"/>
      <c r="AB51" s="4"/>
      <c r="AC51" s="4"/>
      <c r="AD51" s="4"/>
      <c r="AE51" s="4"/>
      <c r="AF51" s="4"/>
      <c r="AG51" s="2"/>
      <c r="AH51" s="2"/>
      <c r="AI51" s="2"/>
      <c r="AJ51" s="2"/>
      <c r="AK51" s="2"/>
      <c r="AL51" s="2"/>
      <c r="AM51" s="2"/>
      <c r="AN51" s="2"/>
      <c r="AO51" s="2"/>
      <c r="AP51" s="2"/>
    </row>
    <row r="52" spans="1:42">
      <c r="A52" s="2"/>
      <c r="B52" s="2"/>
      <c r="C52" s="2"/>
      <c r="D52" s="2"/>
      <c r="E52" s="2"/>
      <c r="F52" s="2"/>
      <c r="G52" s="2"/>
      <c r="H52" s="2"/>
      <c r="I52" s="2"/>
      <c r="J52" s="2"/>
      <c r="K52" s="2"/>
      <c r="L52" s="2"/>
      <c r="M52" s="2"/>
      <c r="N52" s="2"/>
      <c r="O52" s="2"/>
      <c r="P52" s="2"/>
      <c r="Q52" s="2" t="s">
        <v>93</v>
      </c>
      <c r="R52" s="2"/>
      <c r="S52" s="2"/>
      <c r="T52" s="2"/>
      <c r="U52" s="2"/>
      <c r="V52" s="2"/>
      <c r="W52" s="4"/>
      <c r="X52" s="15" t="s">
        <v>135</v>
      </c>
      <c r="Y52" s="16"/>
      <c r="Z52" s="4"/>
      <c r="AA52" s="4"/>
      <c r="AB52" s="4"/>
      <c r="AC52" s="4"/>
      <c r="AD52" s="4"/>
      <c r="AE52" s="4"/>
      <c r="AF52" s="4"/>
      <c r="AG52" s="2"/>
      <c r="AH52" s="2"/>
      <c r="AI52" s="2"/>
      <c r="AJ52" s="2"/>
      <c r="AK52" s="2"/>
      <c r="AL52" s="2"/>
      <c r="AM52" s="2"/>
      <c r="AN52" s="2"/>
      <c r="AO52" s="2"/>
      <c r="AP52" s="2"/>
    </row>
    <row r="53" spans="1:42">
      <c r="A53" s="2"/>
      <c r="B53" s="2"/>
      <c r="C53" s="2"/>
      <c r="D53" s="2"/>
      <c r="E53" s="2"/>
      <c r="F53" s="2"/>
      <c r="G53" s="2"/>
      <c r="H53" s="2"/>
      <c r="I53" s="2"/>
      <c r="J53" s="2"/>
      <c r="K53" s="2"/>
      <c r="L53" s="2"/>
      <c r="M53" s="2"/>
      <c r="N53" s="2"/>
      <c r="O53" s="2"/>
      <c r="P53" s="2"/>
      <c r="Q53" s="2" t="s">
        <v>94</v>
      </c>
      <c r="R53" s="2"/>
      <c r="S53" s="2"/>
      <c r="T53" s="2"/>
      <c r="U53" s="2"/>
      <c r="V53" s="2"/>
      <c r="W53" s="4"/>
      <c r="X53" s="15" t="s">
        <v>136</v>
      </c>
      <c r="Y53" s="16"/>
      <c r="Z53" s="4"/>
      <c r="AA53" s="4"/>
      <c r="AB53" s="4"/>
      <c r="AC53" s="4"/>
      <c r="AD53" s="4"/>
      <c r="AE53" s="4"/>
      <c r="AF53" s="4"/>
      <c r="AG53" s="2"/>
      <c r="AH53" s="2"/>
      <c r="AI53" s="2"/>
      <c r="AJ53" s="2"/>
      <c r="AK53" s="2"/>
      <c r="AL53" s="2"/>
      <c r="AM53" s="2"/>
      <c r="AN53" s="2"/>
      <c r="AO53" s="2"/>
      <c r="AP53" s="2"/>
    </row>
    <row r="54" spans="1:42">
      <c r="A54" s="2"/>
      <c r="B54" s="2"/>
      <c r="C54" s="2"/>
      <c r="D54" s="2"/>
      <c r="E54" s="2"/>
      <c r="F54" s="2"/>
      <c r="G54" s="2"/>
      <c r="H54" s="2"/>
      <c r="I54" s="2"/>
      <c r="J54" s="2"/>
      <c r="K54" s="2"/>
      <c r="L54" s="2"/>
      <c r="M54" s="2"/>
      <c r="N54" s="2"/>
      <c r="O54" s="2"/>
      <c r="P54" s="2"/>
      <c r="Q54" s="2" t="s">
        <v>95</v>
      </c>
      <c r="R54" s="2"/>
      <c r="S54" s="2"/>
      <c r="T54" s="2"/>
      <c r="U54" s="2"/>
      <c r="V54" s="2"/>
      <c r="W54" s="4"/>
      <c r="X54" s="15" t="s">
        <v>137</v>
      </c>
      <c r="Y54" s="16"/>
      <c r="Z54" s="4"/>
      <c r="AA54" s="4"/>
      <c r="AB54" s="4"/>
      <c r="AC54" s="4"/>
      <c r="AD54" s="4"/>
      <c r="AE54" s="4"/>
      <c r="AF54" s="4"/>
      <c r="AG54" s="2"/>
      <c r="AH54" s="2"/>
      <c r="AI54" s="2"/>
      <c r="AJ54" s="2"/>
      <c r="AK54" s="2"/>
      <c r="AL54" s="2"/>
      <c r="AM54" s="2"/>
      <c r="AN54" s="2"/>
      <c r="AO54" s="2"/>
      <c r="AP54" s="2"/>
    </row>
    <row r="55" spans="1:42">
      <c r="A55" s="2"/>
      <c r="B55" s="2"/>
      <c r="C55" s="2"/>
      <c r="D55" s="2"/>
      <c r="E55" s="2"/>
      <c r="F55" s="2"/>
      <c r="G55" s="2"/>
      <c r="H55" s="2"/>
      <c r="I55" s="2"/>
      <c r="J55" s="2"/>
      <c r="K55" s="2"/>
      <c r="L55" s="2"/>
      <c r="M55" s="2"/>
      <c r="N55" s="2"/>
      <c r="O55" s="2"/>
      <c r="P55" s="2"/>
      <c r="Q55" s="2" t="s">
        <v>96</v>
      </c>
      <c r="R55" s="2"/>
      <c r="S55" s="2"/>
      <c r="T55" s="2"/>
      <c r="U55" s="2"/>
      <c r="V55" s="2"/>
      <c r="W55" s="4"/>
      <c r="X55" s="15" t="s">
        <v>138</v>
      </c>
      <c r="Y55" s="16"/>
      <c r="Z55" s="4"/>
      <c r="AA55" s="4"/>
      <c r="AB55" s="4"/>
      <c r="AC55" s="4"/>
      <c r="AD55" s="4"/>
      <c r="AE55" s="4"/>
      <c r="AF55" s="4"/>
      <c r="AG55" s="2"/>
      <c r="AH55" s="2"/>
      <c r="AI55" s="2"/>
      <c r="AJ55" s="2"/>
      <c r="AK55" s="2"/>
      <c r="AL55" s="2"/>
      <c r="AM55" s="2"/>
      <c r="AN55" s="2"/>
      <c r="AO55" s="2"/>
      <c r="AP55" s="2"/>
    </row>
    <row r="56" spans="1:42">
      <c r="A56" s="2"/>
      <c r="B56" s="2"/>
      <c r="C56" s="2"/>
      <c r="D56" s="2"/>
      <c r="E56" s="2"/>
      <c r="F56" s="2"/>
      <c r="G56" s="2"/>
      <c r="H56" s="2"/>
      <c r="I56" s="2"/>
      <c r="J56" s="2"/>
      <c r="K56" s="2"/>
      <c r="L56" s="2"/>
      <c r="M56" s="2"/>
      <c r="N56" s="2"/>
      <c r="O56" s="2"/>
      <c r="P56" s="2"/>
      <c r="Q56" s="2" t="s">
        <v>97</v>
      </c>
      <c r="R56" s="2"/>
      <c r="S56" s="2"/>
      <c r="T56" s="2"/>
      <c r="U56" s="2"/>
      <c r="V56" s="2"/>
      <c r="W56" s="4"/>
      <c r="X56" s="15" t="s">
        <v>139</v>
      </c>
      <c r="Y56" s="16"/>
      <c r="Z56" s="4"/>
      <c r="AA56" s="4"/>
      <c r="AB56" s="4"/>
      <c r="AC56" s="4"/>
      <c r="AD56" s="4"/>
      <c r="AE56" s="4"/>
      <c r="AF56" s="4"/>
      <c r="AG56" s="2"/>
      <c r="AH56" s="2"/>
      <c r="AI56" s="2"/>
      <c r="AJ56" s="2"/>
      <c r="AK56" s="2"/>
      <c r="AL56" s="2"/>
      <c r="AM56" s="2"/>
      <c r="AN56" s="2"/>
      <c r="AO56" s="2"/>
      <c r="AP56" s="2"/>
    </row>
    <row r="57" spans="1:42">
      <c r="A57" s="2"/>
      <c r="B57" s="2"/>
      <c r="C57" s="2"/>
      <c r="D57" s="2"/>
      <c r="E57" s="2"/>
      <c r="F57" s="2"/>
      <c r="G57" s="2"/>
      <c r="H57" s="2"/>
      <c r="I57" s="2"/>
      <c r="J57" s="2"/>
      <c r="K57" s="2"/>
      <c r="L57" s="2"/>
      <c r="M57" s="2"/>
      <c r="N57" s="2"/>
      <c r="O57" s="2"/>
      <c r="P57" s="2"/>
      <c r="Q57" s="2" t="s">
        <v>98</v>
      </c>
      <c r="R57" s="2"/>
      <c r="S57" s="2"/>
      <c r="T57" s="2"/>
      <c r="U57" s="2"/>
      <c r="V57" s="2"/>
      <c r="W57" s="4"/>
      <c r="X57" s="15" t="s">
        <v>140</v>
      </c>
      <c r="Y57" s="16"/>
      <c r="Z57" s="4"/>
      <c r="AA57" s="4"/>
      <c r="AB57" s="4"/>
      <c r="AC57" s="4"/>
      <c r="AD57" s="4"/>
      <c r="AE57" s="4"/>
      <c r="AF57" s="4"/>
      <c r="AG57" s="2"/>
      <c r="AH57" s="2"/>
      <c r="AI57" s="2"/>
      <c r="AJ57" s="2"/>
      <c r="AK57" s="2"/>
      <c r="AL57" s="2"/>
      <c r="AM57" s="2"/>
      <c r="AN57" s="2"/>
      <c r="AO57" s="2"/>
      <c r="AP57" s="2"/>
    </row>
    <row r="58" spans="1:42">
      <c r="A58" s="2"/>
      <c r="B58" s="2"/>
      <c r="C58" s="2"/>
      <c r="D58" s="2"/>
      <c r="E58" s="2"/>
      <c r="F58" s="2"/>
      <c r="G58" s="2"/>
      <c r="H58" s="2"/>
      <c r="I58" s="2"/>
      <c r="J58" s="2"/>
      <c r="K58" s="2"/>
      <c r="L58" s="2"/>
      <c r="M58" s="2"/>
      <c r="N58" s="2"/>
      <c r="O58" s="2"/>
      <c r="P58" s="2"/>
      <c r="Q58" s="2" t="s">
        <v>99</v>
      </c>
      <c r="R58" s="2"/>
      <c r="S58" s="2"/>
      <c r="T58" s="2"/>
      <c r="U58" s="2"/>
      <c r="V58" s="2"/>
      <c r="W58" s="4"/>
      <c r="X58" s="15" t="s">
        <v>234</v>
      </c>
      <c r="Y58" s="16"/>
      <c r="Z58" s="8"/>
      <c r="AA58" s="8"/>
      <c r="AB58" s="8"/>
      <c r="AC58" s="8"/>
      <c r="AD58" s="8"/>
      <c r="AE58" s="8"/>
      <c r="AF58" s="8"/>
      <c r="AG58" s="2"/>
      <c r="AH58" s="2"/>
      <c r="AI58" s="2"/>
      <c r="AJ58" s="2"/>
      <c r="AK58" s="2"/>
      <c r="AL58" s="2"/>
      <c r="AM58" s="2"/>
      <c r="AN58" s="2"/>
      <c r="AO58" s="2"/>
      <c r="AP58" s="2"/>
    </row>
    <row r="59" spans="1:42">
      <c r="A59" s="2"/>
      <c r="B59" s="2"/>
      <c r="C59" s="2"/>
      <c r="D59" s="2"/>
      <c r="E59" s="2"/>
      <c r="F59" s="2"/>
      <c r="G59" s="2"/>
      <c r="H59" s="2"/>
      <c r="I59" s="2"/>
      <c r="J59" s="2"/>
      <c r="K59" s="2"/>
      <c r="L59" s="2"/>
      <c r="M59" s="2"/>
      <c r="N59" s="2"/>
      <c r="O59" s="2"/>
      <c r="P59" s="2"/>
      <c r="Q59" s="2" t="s">
        <v>100</v>
      </c>
      <c r="R59" s="2"/>
      <c r="S59" s="2"/>
      <c r="T59" s="2"/>
      <c r="U59" s="2"/>
      <c r="V59" s="2"/>
      <c r="W59" s="8"/>
      <c r="X59" s="15" t="s">
        <v>233</v>
      </c>
      <c r="Y59" s="16"/>
      <c r="Z59" s="4"/>
      <c r="AA59" s="4"/>
      <c r="AB59" s="4"/>
      <c r="AC59" s="4"/>
      <c r="AD59" s="4"/>
      <c r="AE59" s="4"/>
      <c r="AF59" s="4"/>
      <c r="AG59" s="2"/>
      <c r="AH59" s="2"/>
      <c r="AI59" s="2"/>
      <c r="AJ59" s="2"/>
      <c r="AK59" s="2"/>
      <c r="AL59" s="2"/>
      <c r="AM59" s="2"/>
      <c r="AN59" s="2"/>
      <c r="AO59" s="2"/>
      <c r="AP59" s="2"/>
    </row>
    <row r="60" spans="1:42">
      <c r="A60" s="2"/>
      <c r="B60" s="2"/>
      <c r="C60" s="2"/>
      <c r="D60" s="2"/>
      <c r="E60" s="2"/>
      <c r="F60" s="2"/>
      <c r="G60" s="2"/>
      <c r="H60" s="2"/>
      <c r="I60" s="2"/>
      <c r="J60" s="2"/>
      <c r="K60" s="2"/>
      <c r="L60" s="2"/>
      <c r="M60" s="2"/>
      <c r="N60" s="2"/>
      <c r="O60" s="2"/>
      <c r="P60" s="2"/>
      <c r="Q60" s="2" t="s">
        <v>101</v>
      </c>
      <c r="R60" s="2"/>
      <c r="S60" s="2"/>
      <c r="T60" s="2"/>
      <c r="U60" s="2"/>
      <c r="V60" s="2"/>
      <c r="W60" s="4"/>
      <c r="X60" s="15" t="s">
        <v>141</v>
      </c>
      <c r="Y60" s="16"/>
      <c r="Z60" s="4"/>
      <c r="AA60" s="4"/>
      <c r="AB60" s="4"/>
      <c r="AC60" s="4"/>
      <c r="AD60" s="4"/>
      <c r="AE60" s="4"/>
      <c r="AF60" s="4"/>
      <c r="AG60" s="2"/>
      <c r="AH60" s="2"/>
      <c r="AI60" s="2"/>
      <c r="AJ60" s="2"/>
      <c r="AK60" s="2"/>
      <c r="AL60" s="2"/>
      <c r="AM60" s="2"/>
      <c r="AN60" s="2"/>
      <c r="AO60" s="2"/>
      <c r="AP60" s="2"/>
    </row>
    <row r="61" spans="1:42">
      <c r="A61" s="2"/>
      <c r="B61" s="2"/>
      <c r="C61" s="2"/>
      <c r="D61" s="2"/>
      <c r="E61" s="2"/>
      <c r="F61" s="2"/>
      <c r="G61" s="2"/>
      <c r="H61" s="2"/>
      <c r="I61" s="2"/>
      <c r="J61" s="2"/>
      <c r="K61" s="2"/>
      <c r="L61" s="2"/>
      <c r="M61" s="2"/>
      <c r="N61" s="2"/>
      <c r="O61" s="2"/>
      <c r="P61" s="2"/>
      <c r="Q61" s="2" t="s">
        <v>102</v>
      </c>
      <c r="R61" s="2"/>
      <c r="S61" s="2"/>
      <c r="T61" s="2"/>
      <c r="U61" s="2"/>
      <c r="V61" s="2"/>
      <c r="W61" s="4"/>
      <c r="X61" s="15" t="s">
        <v>135</v>
      </c>
      <c r="Y61" s="16"/>
      <c r="Z61" s="4"/>
      <c r="AA61" s="4"/>
      <c r="AB61" s="4"/>
      <c r="AC61" s="4"/>
      <c r="AD61" s="4"/>
      <c r="AE61" s="4"/>
      <c r="AF61" s="4"/>
      <c r="AG61" s="2"/>
      <c r="AH61" s="2"/>
      <c r="AI61" s="2"/>
      <c r="AJ61" s="2"/>
      <c r="AK61" s="2"/>
      <c r="AL61" s="2"/>
      <c r="AM61" s="2"/>
      <c r="AN61" s="2"/>
      <c r="AO61" s="2"/>
      <c r="AP61" s="2"/>
    </row>
    <row r="62" spans="1:42">
      <c r="A62" s="2"/>
      <c r="B62" s="2"/>
      <c r="C62" s="2"/>
      <c r="D62" s="2"/>
      <c r="E62" s="2"/>
      <c r="F62" s="2"/>
      <c r="G62" s="2"/>
      <c r="H62" s="2"/>
      <c r="I62" s="2"/>
      <c r="J62" s="2"/>
      <c r="K62" s="2"/>
      <c r="L62" s="2"/>
      <c r="M62" s="2"/>
      <c r="N62" s="2"/>
      <c r="O62" s="2"/>
      <c r="P62" s="2"/>
      <c r="Q62" s="2" t="s">
        <v>103</v>
      </c>
      <c r="R62" s="2"/>
      <c r="S62" s="2"/>
      <c r="T62" s="2"/>
      <c r="U62" s="2"/>
      <c r="V62" s="2"/>
      <c r="W62" s="4"/>
      <c r="X62" s="15" t="s">
        <v>137</v>
      </c>
      <c r="Y62" s="16"/>
      <c r="Z62" s="8"/>
      <c r="AA62" s="8"/>
      <c r="AB62" s="8"/>
      <c r="AC62" s="8"/>
      <c r="AD62" s="8"/>
      <c r="AE62" s="8"/>
      <c r="AF62" s="8"/>
      <c r="AG62" s="2"/>
      <c r="AH62" s="2"/>
      <c r="AI62" s="2"/>
      <c r="AJ62" s="2"/>
      <c r="AK62" s="2"/>
      <c r="AL62" s="2"/>
      <c r="AM62" s="2"/>
      <c r="AN62" s="2"/>
      <c r="AO62" s="2"/>
      <c r="AP62" s="2"/>
    </row>
    <row r="63" spans="1:42">
      <c r="A63" s="2"/>
      <c r="B63" s="2"/>
      <c r="C63" s="2"/>
      <c r="D63" s="2"/>
      <c r="E63" s="2"/>
      <c r="F63" s="2"/>
      <c r="G63" s="2"/>
      <c r="H63" s="2"/>
      <c r="I63" s="2"/>
      <c r="J63" s="2"/>
      <c r="K63" s="2"/>
      <c r="L63" s="2"/>
      <c r="M63" s="2"/>
      <c r="N63" s="2"/>
      <c r="O63" s="2"/>
      <c r="P63" s="2"/>
      <c r="Q63" s="2" t="s">
        <v>104</v>
      </c>
      <c r="R63" s="2"/>
      <c r="S63" s="2"/>
      <c r="T63" s="2"/>
      <c r="U63" s="2"/>
      <c r="V63" s="2"/>
      <c r="W63" s="8"/>
      <c r="X63" s="15" t="s">
        <v>142</v>
      </c>
      <c r="Y63" s="16"/>
      <c r="Z63" s="4"/>
      <c r="AA63" s="4"/>
      <c r="AB63" s="4"/>
      <c r="AC63" s="4"/>
      <c r="AD63" s="4"/>
      <c r="AE63" s="4"/>
      <c r="AF63" s="4"/>
      <c r="AG63" s="2"/>
      <c r="AH63" s="2"/>
      <c r="AI63" s="2"/>
      <c r="AJ63" s="2"/>
      <c r="AK63" s="2"/>
      <c r="AL63" s="2"/>
      <c r="AM63" s="2"/>
      <c r="AN63" s="2"/>
      <c r="AO63" s="2"/>
      <c r="AP63" s="2"/>
    </row>
    <row r="64" spans="1:42">
      <c r="A64" s="2"/>
      <c r="B64" s="2"/>
      <c r="C64" s="2"/>
      <c r="D64" s="2"/>
      <c r="E64" s="2"/>
      <c r="F64" s="2"/>
      <c r="G64" s="2"/>
      <c r="H64" s="2"/>
      <c r="I64" s="2"/>
      <c r="J64" s="2"/>
      <c r="K64" s="2"/>
      <c r="L64" s="2"/>
      <c r="M64" s="2"/>
      <c r="N64" s="2"/>
      <c r="O64" s="2"/>
      <c r="P64" s="2"/>
      <c r="Q64" s="2" t="s">
        <v>105</v>
      </c>
      <c r="R64" s="2"/>
      <c r="S64" s="2"/>
      <c r="T64" s="2"/>
      <c r="U64" s="2"/>
      <c r="V64" s="2"/>
      <c r="W64" s="4"/>
      <c r="X64" s="15" t="s">
        <v>143</v>
      </c>
      <c r="Y64" s="16"/>
      <c r="Z64" s="4"/>
      <c r="AA64" s="4"/>
      <c r="AB64" s="4"/>
      <c r="AC64" s="4"/>
      <c r="AD64" s="4"/>
      <c r="AE64" s="4"/>
      <c r="AF64" s="4"/>
      <c r="AG64" s="2"/>
      <c r="AH64" s="2"/>
      <c r="AI64" s="2"/>
      <c r="AJ64" s="2"/>
      <c r="AK64" s="2"/>
      <c r="AL64" s="2"/>
      <c r="AM64" s="2"/>
      <c r="AN64" s="2"/>
      <c r="AO64" s="2"/>
      <c r="AP64" s="2"/>
    </row>
    <row r="65" spans="1:42">
      <c r="A65" s="2"/>
      <c r="B65" s="2"/>
      <c r="C65" s="2"/>
      <c r="D65" s="2"/>
      <c r="E65" s="2"/>
      <c r="F65" s="2"/>
      <c r="G65" s="2"/>
      <c r="H65" s="2"/>
      <c r="I65" s="2"/>
      <c r="J65" s="2"/>
      <c r="K65" s="2"/>
      <c r="L65" s="2"/>
      <c r="M65" s="2"/>
      <c r="N65" s="2"/>
      <c r="O65" s="2"/>
      <c r="P65" s="2"/>
      <c r="Q65" s="2" t="s">
        <v>106</v>
      </c>
      <c r="R65" s="2"/>
      <c r="S65" s="2"/>
      <c r="T65" s="2"/>
      <c r="U65" s="2"/>
      <c r="V65" s="2"/>
      <c r="W65" s="4"/>
      <c r="X65" s="15" t="s">
        <v>144</v>
      </c>
      <c r="Y65" s="16"/>
      <c r="Z65" s="4"/>
      <c r="AA65" s="4"/>
      <c r="AB65" s="4"/>
      <c r="AC65" s="4"/>
      <c r="AD65" s="4"/>
      <c r="AE65" s="4"/>
      <c r="AF65" s="4"/>
      <c r="AG65" s="2"/>
      <c r="AH65" s="2"/>
      <c r="AI65" s="2"/>
      <c r="AJ65" s="2"/>
      <c r="AK65" s="2"/>
      <c r="AL65" s="2"/>
      <c r="AM65" s="2"/>
      <c r="AN65" s="2"/>
      <c r="AO65" s="2"/>
      <c r="AP65" s="2"/>
    </row>
    <row r="66" spans="1:42">
      <c r="A66" s="2"/>
      <c r="B66" s="2"/>
      <c r="C66" s="2"/>
      <c r="D66" s="2"/>
      <c r="E66" s="2"/>
      <c r="F66" s="2"/>
      <c r="G66" s="2"/>
      <c r="H66" s="2"/>
      <c r="I66" s="2"/>
      <c r="J66" s="2"/>
      <c r="K66" s="2"/>
      <c r="L66" s="2"/>
      <c r="M66" s="2"/>
      <c r="N66" s="2"/>
      <c r="O66" s="2"/>
      <c r="P66" s="2"/>
      <c r="Q66" s="2" t="s">
        <v>107</v>
      </c>
      <c r="R66" s="2"/>
      <c r="S66" s="2"/>
      <c r="T66" s="2"/>
      <c r="U66" s="2"/>
      <c r="V66" s="2"/>
      <c r="W66" s="4"/>
      <c r="X66" s="14" t="s">
        <v>145</v>
      </c>
      <c r="Y66" s="4"/>
      <c r="Z66" s="8"/>
      <c r="AA66" s="8"/>
      <c r="AB66" s="8"/>
      <c r="AC66" s="8"/>
      <c r="AD66" s="8"/>
      <c r="AE66" s="8"/>
      <c r="AF66" s="8"/>
      <c r="AG66" s="2"/>
      <c r="AH66" s="2"/>
      <c r="AI66" s="2"/>
      <c r="AJ66" s="2"/>
      <c r="AK66" s="2"/>
      <c r="AL66" s="2"/>
      <c r="AM66" s="2"/>
      <c r="AN66" s="2"/>
      <c r="AO66" s="2"/>
      <c r="AP66" s="2"/>
    </row>
    <row r="67" spans="1:42">
      <c r="A67" s="2"/>
      <c r="B67" s="2"/>
      <c r="C67" s="2"/>
      <c r="D67" s="2"/>
      <c r="E67" s="2"/>
      <c r="F67" s="2"/>
      <c r="G67" s="2"/>
      <c r="H67" s="2"/>
      <c r="I67" s="2"/>
      <c r="J67" s="2"/>
      <c r="K67" s="2"/>
      <c r="L67" s="2"/>
      <c r="M67" s="2"/>
      <c r="N67" s="2"/>
      <c r="O67" s="2"/>
      <c r="P67" s="2"/>
      <c r="Q67" s="2" t="s">
        <v>108</v>
      </c>
      <c r="R67" s="2"/>
      <c r="S67" s="2"/>
      <c r="T67" s="2"/>
      <c r="U67" s="2"/>
      <c r="V67" s="2"/>
      <c r="W67" s="8"/>
      <c r="X67" s="14" t="s">
        <v>285</v>
      </c>
      <c r="Y67" s="4"/>
      <c r="Z67" s="8"/>
      <c r="AA67" s="8"/>
      <c r="AB67" s="8"/>
      <c r="AC67" s="8"/>
      <c r="AD67" s="8"/>
      <c r="AE67" s="8"/>
      <c r="AF67" s="8"/>
      <c r="AG67" s="2"/>
      <c r="AH67" s="2"/>
      <c r="AI67" s="2"/>
      <c r="AJ67" s="2"/>
      <c r="AK67" s="2"/>
      <c r="AL67" s="2"/>
      <c r="AM67" s="2"/>
      <c r="AN67" s="2"/>
      <c r="AO67" s="2"/>
      <c r="AP67" s="2"/>
    </row>
    <row r="68" spans="1:42">
      <c r="A68" s="2"/>
      <c r="B68" s="2"/>
      <c r="C68" s="2"/>
      <c r="D68" s="2"/>
      <c r="E68" s="2"/>
      <c r="F68" s="2"/>
      <c r="G68" s="2"/>
      <c r="H68" s="2"/>
      <c r="I68" s="2"/>
      <c r="J68" s="2"/>
      <c r="K68" s="2"/>
      <c r="L68" s="2"/>
      <c r="M68" s="2"/>
      <c r="N68" s="2"/>
      <c r="O68" s="2"/>
      <c r="P68" s="2"/>
      <c r="Q68" s="2" t="s">
        <v>109</v>
      </c>
      <c r="R68" s="2"/>
      <c r="S68" s="2"/>
      <c r="T68" s="2"/>
      <c r="U68" s="2"/>
      <c r="V68" s="2"/>
      <c r="W68" s="8"/>
      <c r="X68" s="72" t="s">
        <v>873</v>
      </c>
      <c r="Y68" s="73"/>
      <c r="Z68" s="4"/>
      <c r="AA68" s="4"/>
      <c r="AB68" s="4"/>
      <c r="AC68" s="4"/>
      <c r="AD68" s="4"/>
      <c r="AE68" s="4"/>
      <c r="AF68" s="4"/>
      <c r="AG68" s="2"/>
      <c r="AH68" s="2"/>
      <c r="AI68" s="2"/>
      <c r="AJ68" s="2"/>
      <c r="AK68" s="2"/>
      <c r="AL68" s="2"/>
      <c r="AM68" s="2"/>
      <c r="AN68" s="2"/>
      <c r="AO68" s="2"/>
      <c r="AP68" s="2"/>
    </row>
    <row r="69" spans="1:42">
      <c r="A69" s="2"/>
      <c r="B69" s="2"/>
      <c r="C69" s="2"/>
      <c r="D69" s="2"/>
      <c r="E69" s="2"/>
      <c r="F69" s="2"/>
      <c r="G69" s="2"/>
      <c r="H69" s="2"/>
      <c r="I69" s="2"/>
      <c r="J69" s="2"/>
      <c r="K69" s="2"/>
      <c r="L69" s="2"/>
      <c r="M69" s="2"/>
      <c r="N69" s="2"/>
      <c r="O69" s="2"/>
      <c r="P69" s="2"/>
      <c r="Q69" s="2" t="s">
        <v>110</v>
      </c>
      <c r="R69" s="2"/>
      <c r="S69" s="2"/>
      <c r="T69" s="2"/>
      <c r="U69" s="2"/>
      <c r="V69" s="2"/>
      <c r="W69" s="4"/>
      <c r="X69" s="72" t="s">
        <v>878</v>
      </c>
      <c r="Y69" s="73"/>
      <c r="Z69" s="4"/>
      <c r="AA69" s="4"/>
      <c r="AB69" s="4"/>
      <c r="AC69" s="4"/>
      <c r="AD69" s="4"/>
      <c r="AE69" s="4"/>
      <c r="AF69" s="4"/>
      <c r="AG69" s="2"/>
      <c r="AH69" s="2"/>
      <c r="AI69" s="2"/>
      <c r="AJ69" s="2"/>
      <c r="AK69" s="2"/>
      <c r="AL69" s="2"/>
      <c r="AM69" s="2"/>
      <c r="AN69" s="2"/>
      <c r="AO69" s="2"/>
      <c r="AP69" s="2"/>
    </row>
    <row r="70" spans="1:42">
      <c r="A70" s="2"/>
      <c r="B70" s="2"/>
      <c r="C70" s="2"/>
      <c r="D70" s="2"/>
      <c r="E70" s="2"/>
      <c r="F70" s="2"/>
      <c r="G70" s="2"/>
      <c r="H70" s="2"/>
      <c r="I70" s="2"/>
      <c r="J70" s="2"/>
      <c r="K70" s="2"/>
      <c r="L70" s="2"/>
      <c r="M70" s="2"/>
      <c r="N70" s="2"/>
      <c r="O70" s="2"/>
      <c r="P70" s="2"/>
      <c r="Q70" s="2" t="s">
        <v>111</v>
      </c>
      <c r="R70" s="2"/>
      <c r="S70" s="2"/>
      <c r="T70" s="2"/>
      <c r="U70" s="2"/>
      <c r="V70" s="2"/>
      <c r="W70" s="4"/>
      <c r="X70" s="72" t="s">
        <v>879</v>
      </c>
      <c r="Y70" s="73"/>
      <c r="Z70" s="4"/>
      <c r="AA70" s="4"/>
      <c r="AB70" s="4"/>
      <c r="AC70" s="4"/>
      <c r="AD70" s="4"/>
      <c r="AE70" s="4"/>
      <c r="AF70" s="4"/>
      <c r="AG70" s="2"/>
      <c r="AH70" s="2"/>
      <c r="AI70" s="2"/>
      <c r="AJ70" s="2"/>
      <c r="AK70" s="2"/>
      <c r="AL70" s="2"/>
      <c r="AM70" s="2"/>
      <c r="AN70" s="2"/>
      <c r="AO70" s="2"/>
      <c r="AP70" s="2"/>
    </row>
    <row r="71" spans="1:42">
      <c r="A71" s="2"/>
      <c r="B71" s="2"/>
      <c r="C71" s="2"/>
      <c r="D71" s="2"/>
      <c r="E71" s="2"/>
      <c r="F71" s="2"/>
      <c r="G71" s="2"/>
      <c r="H71" s="2"/>
      <c r="I71" s="2"/>
      <c r="J71" s="2"/>
      <c r="K71" s="2"/>
      <c r="L71" s="2"/>
      <c r="M71" s="2"/>
      <c r="N71" s="2"/>
      <c r="O71" s="2"/>
      <c r="P71" s="2"/>
      <c r="Q71" s="2" t="s">
        <v>112</v>
      </c>
      <c r="R71" s="2"/>
      <c r="S71" s="2"/>
      <c r="T71" s="2"/>
      <c r="U71" s="2"/>
      <c r="V71" s="2"/>
      <c r="W71" s="4"/>
      <c r="X71" s="72" t="s">
        <v>880</v>
      </c>
      <c r="Y71" s="73"/>
      <c r="Z71" s="4"/>
      <c r="AA71" s="4"/>
      <c r="AB71" s="4"/>
      <c r="AC71" s="4"/>
      <c r="AD71" s="4"/>
      <c r="AE71" s="4"/>
      <c r="AF71" s="4"/>
      <c r="AG71" s="2"/>
      <c r="AH71" s="2"/>
      <c r="AI71" s="2"/>
      <c r="AJ71" s="2"/>
      <c r="AK71" s="2"/>
      <c r="AL71" s="2"/>
      <c r="AM71" s="2"/>
      <c r="AN71" s="2"/>
      <c r="AO71" s="2"/>
      <c r="AP71" s="2"/>
    </row>
    <row r="72" spans="1:42">
      <c r="A72" s="2"/>
      <c r="B72" s="2"/>
      <c r="C72" s="2"/>
      <c r="D72" s="2"/>
      <c r="E72" s="2"/>
      <c r="F72" s="2"/>
      <c r="G72" s="2"/>
      <c r="H72" s="2"/>
      <c r="I72" s="2"/>
      <c r="J72" s="2"/>
      <c r="K72" s="2"/>
      <c r="L72" s="2"/>
      <c r="M72" s="2"/>
      <c r="N72" s="2"/>
      <c r="O72" s="2"/>
      <c r="P72" s="2"/>
      <c r="Q72" s="2" t="s">
        <v>113</v>
      </c>
      <c r="R72" s="2"/>
      <c r="S72" s="2"/>
      <c r="T72" s="2"/>
      <c r="U72" s="2"/>
      <c r="V72" s="2"/>
      <c r="W72" s="4"/>
      <c r="X72" s="72" t="s">
        <v>881</v>
      </c>
      <c r="Y72" s="73"/>
      <c r="Z72" s="7"/>
      <c r="AA72" s="7"/>
      <c r="AB72" s="7"/>
      <c r="AC72" s="7"/>
      <c r="AD72" s="7"/>
      <c r="AE72" s="7"/>
      <c r="AF72" s="7"/>
      <c r="AG72" s="2"/>
      <c r="AH72" s="2"/>
      <c r="AI72" s="2"/>
      <c r="AJ72" s="2"/>
      <c r="AK72" s="2"/>
      <c r="AL72" s="2"/>
      <c r="AM72" s="2"/>
      <c r="AN72" s="2"/>
      <c r="AO72" s="2"/>
      <c r="AP72" s="2"/>
    </row>
    <row r="73" spans="1:42">
      <c r="A73" s="2"/>
      <c r="B73" s="2"/>
      <c r="C73" s="2"/>
      <c r="D73" s="2"/>
      <c r="E73" s="2"/>
      <c r="F73" s="2"/>
      <c r="G73" s="2"/>
      <c r="H73" s="2"/>
      <c r="I73" s="2"/>
      <c r="J73" s="2"/>
      <c r="K73" s="2"/>
      <c r="L73" s="2"/>
      <c r="M73" s="2"/>
      <c r="N73" s="2"/>
      <c r="O73" s="2"/>
      <c r="P73" s="2"/>
      <c r="Q73" s="2" t="s">
        <v>114</v>
      </c>
      <c r="R73" s="2"/>
      <c r="S73" s="2"/>
      <c r="T73" s="2"/>
      <c r="U73" s="2"/>
      <c r="V73" s="2"/>
      <c r="W73" s="7"/>
      <c r="X73" s="14" t="s">
        <v>908</v>
      </c>
      <c r="Y73" s="4"/>
      <c r="Z73" s="4"/>
      <c r="AA73" s="4"/>
      <c r="AB73" s="4"/>
      <c r="AC73" s="4"/>
      <c r="AD73" s="4"/>
      <c r="AE73" s="4"/>
      <c r="AF73" s="4"/>
      <c r="AG73" s="2"/>
      <c r="AH73" s="2"/>
      <c r="AI73" s="2"/>
      <c r="AJ73" s="2"/>
      <c r="AK73" s="2"/>
      <c r="AL73" s="2"/>
      <c r="AM73" s="2"/>
      <c r="AN73" s="2"/>
      <c r="AO73" s="2"/>
      <c r="AP73" s="2"/>
    </row>
    <row r="74" spans="1:42">
      <c r="A74" s="2"/>
      <c r="B74" s="2"/>
      <c r="C74" s="2"/>
      <c r="D74" s="2"/>
      <c r="E74" s="2"/>
      <c r="F74" s="2"/>
      <c r="G74" s="2"/>
      <c r="H74" s="2"/>
      <c r="I74" s="2"/>
      <c r="J74" s="2"/>
      <c r="K74" s="2"/>
      <c r="L74" s="2"/>
      <c r="M74" s="2"/>
      <c r="N74" s="2"/>
      <c r="O74" s="2"/>
      <c r="P74" s="2"/>
      <c r="Q74" s="2" t="s">
        <v>115</v>
      </c>
      <c r="R74" s="2"/>
      <c r="S74" s="2"/>
      <c r="T74" s="2"/>
      <c r="U74" s="2"/>
      <c r="V74" s="2"/>
      <c r="W74" s="4"/>
      <c r="X74" s="14" t="s">
        <v>909</v>
      </c>
      <c r="Y74" s="4"/>
      <c r="Z74" s="4"/>
      <c r="AA74" s="4"/>
      <c r="AB74" s="4"/>
      <c r="AC74" s="4"/>
      <c r="AD74" s="4"/>
      <c r="AE74" s="4"/>
      <c r="AF74" s="4"/>
      <c r="AG74" s="2"/>
      <c r="AH74" s="2"/>
      <c r="AI74" s="2"/>
      <c r="AJ74" s="2"/>
      <c r="AK74" s="2"/>
      <c r="AL74" s="2"/>
      <c r="AM74" s="2"/>
      <c r="AN74" s="2"/>
      <c r="AO74" s="2"/>
      <c r="AP74" s="2"/>
    </row>
    <row r="75" spans="1:42">
      <c r="A75" s="2"/>
      <c r="B75" s="2"/>
      <c r="C75" s="2"/>
      <c r="D75" s="2"/>
      <c r="E75" s="2"/>
      <c r="F75" s="2"/>
      <c r="G75" s="2"/>
      <c r="H75" s="2"/>
      <c r="I75" s="2"/>
      <c r="J75" s="2"/>
      <c r="K75" s="2"/>
      <c r="L75" s="2"/>
      <c r="M75" s="2"/>
      <c r="N75" s="2"/>
      <c r="O75" s="2"/>
      <c r="P75" s="2"/>
      <c r="Q75" s="2" t="s">
        <v>116</v>
      </c>
      <c r="R75" s="2"/>
      <c r="S75" s="2"/>
      <c r="T75" s="2"/>
      <c r="U75" s="2"/>
      <c r="V75" s="2"/>
      <c r="W75" s="4"/>
      <c r="X75" s="14" t="s">
        <v>910</v>
      </c>
      <c r="Y75" s="17"/>
      <c r="Z75" s="4"/>
      <c r="AA75" s="4"/>
      <c r="AB75" s="4"/>
      <c r="AC75" s="4"/>
      <c r="AD75" s="4"/>
      <c r="AE75" s="4"/>
      <c r="AF75" s="4"/>
      <c r="AG75" s="2"/>
      <c r="AH75" s="2"/>
      <c r="AI75" s="2"/>
      <c r="AJ75" s="2"/>
      <c r="AK75" s="2"/>
      <c r="AL75" s="2"/>
      <c r="AM75" s="2"/>
      <c r="AN75" s="2"/>
      <c r="AO75" s="2"/>
      <c r="AP75" s="2"/>
    </row>
    <row r="76" spans="1:42">
      <c r="A76" s="2"/>
      <c r="B76" s="2"/>
      <c r="C76" s="2"/>
      <c r="D76" s="2"/>
      <c r="E76" s="2"/>
      <c r="F76" s="2"/>
      <c r="G76" s="2"/>
      <c r="H76" s="2"/>
      <c r="I76" s="2"/>
      <c r="J76" s="2"/>
      <c r="K76" s="2"/>
      <c r="L76" s="2"/>
      <c r="M76" s="2"/>
      <c r="N76" s="2"/>
      <c r="O76" s="2"/>
      <c r="P76" s="2"/>
      <c r="Q76" s="2" t="s">
        <v>117</v>
      </c>
      <c r="R76" s="2"/>
      <c r="S76" s="2"/>
      <c r="T76" s="2"/>
      <c r="U76" s="2"/>
      <c r="V76" s="2"/>
      <c r="W76" s="4"/>
      <c r="X76" s="14" t="s">
        <v>911</v>
      </c>
      <c r="Y76" s="17"/>
      <c r="Z76" s="4"/>
      <c r="AA76" s="4"/>
      <c r="AB76" s="4"/>
      <c r="AC76" s="4"/>
      <c r="AD76" s="4"/>
      <c r="AE76" s="4"/>
      <c r="AF76" s="4"/>
      <c r="AG76" s="2"/>
      <c r="AH76" s="2"/>
      <c r="AI76" s="2"/>
      <c r="AJ76" s="2"/>
      <c r="AK76" s="2"/>
      <c r="AL76" s="2"/>
      <c r="AM76" s="2"/>
      <c r="AN76" s="2"/>
      <c r="AO76" s="2"/>
      <c r="AP76" s="2"/>
    </row>
    <row r="77" spans="1:42">
      <c r="A77" s="2"/>
      <c r="B77" s="2"/>
      <c r="C77" s="2"/>
      <c r="D77" s="2"/>
      <c r="E77" s="2"/>
      <c r="F77" s="2"/>
      <c r="G77" s="2"/>
      <c r="H77" s="2"/>
      <c r="I77" s="2"/>
      <c r="J77" s="2"/>
      <c r="K77" s="2"/>
      <c r="L77" s="2"/>
      <c r="M77" s="2"/>
      <c r="N77" s="2"/>
      <c r="O77" s="2"/>
      <c r="P77" s="2"/>
      <c r="Q77" s="2" t="s">
        <v>118</v>
      </c>
      <c r="R77" s="2"/>
      <c r="S77" s="2"/>
      <c r="T77" s="2"/>
      <c r="U77" s="2"/>
      <c r="V77" s="2"/>
      <c r="W77" s="4"/>
      <c r="X77" s="14" t="s">
        <v>912</v>
      </c>
      <c r="Y77" s="17"/>
      <c r="Z77" s="4"/>
      <c r="AA77" s="4"/>
      <c r="AB77" s="4"/>
      <c r="AC77" s="4"/>
      <c r="AD77" s="4"/>
      <c r="AE77" s="4"/>
      <c r="AF77" s="4"/>
      <c r="AG77" s="2"/>
      <c r="AH77" s="2"/>
      <c r="AI77" s="2"/>
      <c r="AJ77" s="2"/>
      <c r="AK77" s="2"/>
      <c r="AL77" s="2"/>
      <c r="AM77" s="2"/>
      <c r="AN77" s="2"/>
      <c r="AO77" s="2"/>
      <c r="AP77" s="2"/>
    </row>
    <row r="78" spans="1:42">
      <c r="A78" s="2"/>
      <c r="B78" s="2"/>
      <c r="C78" s="2"/>
      <c r="D78" s="2"/>
      <c r="E78" s="2"/>
      <c r="F78" s="2"/>
      <c r="G78" s="2"/>
      <c r="H78" s="2"/>
      <c r="I78" s="2"/>
      <c r="J78" s="2"/>
      <c r="K78" s="2"/>
      <c r="L78" s="2"/>
      <c r="M78" s="2"/>
      <c r="N78" s="2"/>
      <c r="O78" s="2"/>
      <c r="P78" s="2"/>
      <c r="Q78" s="2" t="s">
        <v>119</v>
      </c>
      <c r="R78" s="2"/>
      <c r="S78" s="2"/>
      <c r="T78" s="2"/>
      <c r="U78" s="2"/>
      <c r="V78" s="2"/>
      <c r="W78" s="4"/>
      <c r="X78" s="14" t="s">
        <v>913</v>
      </c>
      <c r="Y78" s="17"/>
      <c r="Z78" s="4"/>
      <c r="AA78" s="4"/>
      <c r="AB78" s="4"/>
      <c r="AC78" s="4"/>
      <c r="AD78" s="4"/>
      <c r="AE78" s="4"/>
      <c r="AF78" s="4"/>
      <c r="AG78" s="2"/>
      <c r="AH78" s="2"/>
      <c r="AI78" s="2"/>
      <c r="AJ78" s="2"/>
      <c r="AK78" s="2"/>
      <c r="AL78" s="2"/>
      <c r="AM78" s="2"/>
      <c r="AN78" s="2"/>
      <c r="AO78" s="2"/>
      <c r="AP78" s="2"/>
    </row>
    <row r="79" spans="1:42">
      <c r="A79" s="2"/>
      <c r="B79" s="2"/>
      <c r="C79" s="2"/>
      <c r="D79" s="2"/>
      <c r="E79" s="2"/>
      <c r="F79" s="2"/>
      <c r="G79" s="2"/>
      <c r="H79" s="2"/>
      <c r="I79" s="2"/>
      <c r="J79" s="2"/>
      <c r="K79" s="2"/>
      <c r="L79" s="2"/>
      <c r="M79" s="2"/>
      <c r="N79" s="2"/>
      <c r="O79" s="2"/>
      <c r="P79" s="2"/>
      <c r="Q79" s="2" t="s">
        <v>120</v>
      </c>
      <c r="R79" s="2"/>
      <c r="S79" s="2"/>
      <c r="T79" s="2"/>
      <c r="U79" s="2"/>
      <c r="V79" s="2"/>
      <c r="W79" s="4"/>
      <c r="X79" s="14" t="s">
        <v>914</v>
      </c>
      <c r="Y79" s="4"/>
      <c r="Z79" s="4"/>
      <c r="AA79" s="4"/>
      <c r="AB79" s="4"/>
      <c r="AC79" s="4"/>
      <c r="AD79" s="4"/>
      <c r="AE79" s="4"/>
      <c r="AF79" s="4"/>
      <c r="AG79" s="2"/>
      <c r="AH79" s="2"/>
      <c r="AI79" s="2"/>
      <c r="AJ79" s="2"/>
      <c r="AK79" s="2"/>
      <c r="AL79" s="2"/>
      <c r="AM79" s="2"/>
      <c r="AN79" s="2"/>
      <c r="AO79" s="2"/>
      <c r="AP79" s="2"/>
    </row>
    <row r="80" spans="1:42">
      <c r="A80" s="2"/>
      <c r="B80" s="2"/>
      <c r="C80" s="2"/>
      <c r="D80" s="2"/>
      <c r="E80" s="2"/>
      <c r="F80" s="2"/>
      <c r="G80" s="2"/>
      <c r="H80" s="2"/>
      <c r="I80" s="2"/>
      <c r="J80" s="2"/>
      <c r="K80" s="2"/>
      <c r="L80" s="2"/>
      <c r="M80" s="2"/>
      <c r="N80" s="2"/>
      <c r="O80" s="2"/>
      <c r="P80" s="2"/>
      <c r="Q80" s="2" t="s">
        <v>121</v>
      </c>
      <c r="R80" s="2"/>
      <c r="S80" s="2"/>
      <c r="T80" s="2"/>
      <c r="U80" s="2"/>
      <c r="V80" s="2"/>
      <c r="W80" s="4"/>
      <c r="X80" s="14" t="s">
        <v>915</v>
      </c>
      <c r="Y80" s="4"/>
      <c r="Z80" s="4"/>
      <c r="AA80" s="4"/>
      <c r="AB80" s="4"/>
      <c r="AC80" s="4"/>
      <c r="AD80" s="4"/>
      <c r="AE80" s="4"/>
      <c r="AF80" s="4"/>
      <c r="AG80" s="2"/>
      <c r="AH80" s="2"/>
      <c r="AI80" s="2"/>
      <c r="AJ80" s="2"/>
      <c r="AK80" s="2"/>
      <c r="AL80" s="2"/>
      <c r="AM80" s="2"/>
      <c r="AN80" s="2"/>
      <c r="AO80" s="2"/>
      <c r="AP80" s="2"/>
    </row>
    <row r="81" spans="1:42">
      <c r="A81" s="2"/>
      <c r="B81" s="2"/>
      <c r="C81" s="2"/>
      <c r="D81" s="2"/>
      <c r="E81" s="2"/>
      <c r="F81" s="2"/>
      <c r="G81" s="2"/>
      <c r="H81" s="2"/>
      <c r="I81" s="2"/>
      <c r="J81" s="2"/>
      <c r="K81" s="2"/>
      <c r="L81" s="2"/>
      <c r="M81" s="2"/>
      <c r="N81" s="2"/>
      <c r="O81" s="2"/>
      <c r="P81" s="2"/>
      <c r="Q81" s="2" t="s">
        <v>122</v>
      </c>
      <c r="R81" s="2"/>
      <c r="S81" s="2"/>
      <c r="T81" s="2"/>
      <c r="U81" s="2"/>
      <c r="V81" s="2"/>
      <c r="W81" s="4"/>
      <c r="X81" s="14" t="s">
        <v>916</v>
      </c>
      <c r="Y81" s="4"/>
      <c r="Z81" s="4"/>
      <c r="AA81" s="4"/>
      <c r="AB81" s="4"/>
      <c r="AC81" s="4"/>
      <c r="AD81" s="4"/>
      <c r="AE81" s="4"/>
      <c r="AF81" s="4"/>
      <c r="AG81" s="2"/>
      <c r="AH81" s="2"/>
      <c r="AI81" s="2"/>
      <c r="AJ81" s="2"/>
      <c r="AK81" s="2"/>
      <c r="AL81" s="2"/>
      <c r="AM81" s="2"/>
      <c r="AN81" s="2"/>
      <c r="AO81" s="2"/>
      <c r="AP81" s="2"/>
    </row>
    <row r="82" spans="1:42">
      <c r="A82" s="2"/>
      <c r="B82" s="2"/>
      <c r="C82" s="2"/>
      <c r="D82" s="2"/>
      <c r="E82" s="2"/>
      <c r="F82" s="2"/>
      <c r="G82" s="2"/>
      <c r="H82" s="2"/>
      <c r="I82" s="2"/>
      <c r="J82" s="2"/>
      <c r="K82" s="2"/>
      <c r="L82" s="2"/>
      <c r="M82" s="2"/>
      <c r="N82" s="2"/>
      <c r="O82" s="2"/>
      <c r="P82" s="2"/>
      <c r="Q82" s="2" t="s">
        <v>123</v>
      </c>
      <c r="R82" s="2"/>
      <c r="S82" s="2"/>
      <c r="T82" s="2"/>
      <c r="U82" s="2"/>
      <c r="V82" s="2"/>
      <c r="W82" s="4"/>
      <c r="X82" s="14" t="s">
        <v>895</v>
      </c>
      <c r="Y82" s="4"/>
      <c r="Z82" s="4"/>
      <c r="AA82" s="4"/>
      <c r="AB82" s="4"/>
      <c r="AC82" s="4"/>
      <c r="AD82" s="4"/>
      <c r="AE82" s="4"/>
      <c r="AF82" s="4"/>
      <c r="AG82" s="2"/>
      <c r="AH82" s="2"/>
      <c r="AI82" s="2"/>
      <c r="AJ82" s="2"/>
      <c r="AK82" s="2"/>
      <c r="AL82" s="2"/>
      <c r="AM82" s="2"/>
      <c r="AN82" s="2"/>
      <c r="AO82" s="2"/>
      <c r="AP82" s="2"/>
    </row>
    <row r="83" spans="1:42">
      <c r="A83" s="2"/>
      <c r="B83" s="2"/>
      <c r="C83" s="2"/>
      <c r="D83" s="2"/>
      <c r="E83" s="2"/>
      <c r="F83" s="2"/>
      <c r="G83" s="2"/>
      <c r="H83" s="2"/>
      <c r="I83" s="2"/>
      <c r="J83" s="2"/>
      <c r="K83" s="2"/>
      <c r="L83" s="2"/>
      <c r="M83" s="2"/>
      <c r="N83" s="2"/>
      <c r="O83" s="2"/>
      <c r="P83" s="2"/>
      <c r="Q83" s="2" t="s">
        <v>124</v>
      </c>
      <c r="R83" s="2"/>
      <c r="S83" s="2"/>
      <c r="T83" s="2"/>
      <c r="U83" s="2"/>
      <c r="V83" s="2"/>
      <c r="W83" s="4"/>
      <c r="X83" s="14" t="s">
        <v>152</v>
      </c>
      <c r="Y83" s="4"/>
      <c r="Z83" s="4"/>
      <c r="AA83" s="4"/>
      <c r="AB83" s="4"/>
      <c r="AC83" s="4"/>
      <c r="AD83" s="4"/>
      <c r="AE83" s="4"/>
      <c r="AF83" s="4"/>
      <c r="AG83" s="2"/>
      <c r="AH83" s="2"/>
      <c r="AI83" s="2"/>
      <c r="AJ83" s="2"/>
      <c r="AK83" s="2"/>
      <c r="AL83" s="2"/>
      <c r="AM83" s="2"/>
      <c r="AN83" s="2"/>
      <c r="AO83" s="2"/>
      <c r="AP83" s="2"/>
    </row>
    <row r="84" spans="1:42">
      <c r="A84" s="2"/>
      <c r="B84" s="2"/>
      <c r="C84" s="2"/>
      <c r="D84" s="2"/>
      <c r="E84" s="2"/>
      <c r="F84" s="2"/>
      <c r="G84" s="2"/>
      <c r="H84" s="2"/>
      <c r="I84" s="2"/>
      <c r="J84" s="2"/>
      <c r="K84" s="2"/>
      <c r="L84" s="2"/>
      <c r="M84" s="2"/>
      <c r="N84" s="2"/>
      <c r="O84" s="2"/>
      <c r="P84" s="2"/>
      <c r="Q84" s="2" t="s">
        <v>125</v>
      </c>
      <c r="R84" s="2"/>
      <c r="S84" s="2"/>
      <c r="T84" s="2"/>
      <c r="U84" s="2"/>
      <c r="V84" s="2"/>
      <c r="W84" s="4"/>
      <c r="X84" s="14" t="s">
        <v>153</v>
      </c>
      <c r="Y84" s="4"/>
      <c r="Z84" s="4"/>
      <c r="AA84" s="4"/>
      <c r="AB84" s="4"/>
      <c r="AC84" s="4"/>
      <c r="AD84" s="4"/>
      <c r="AE84" s="4"/>
      <c r="AF84" s="4"/>
      <c r="AG84" s="2"/>
      <c r="AH84" s="2"/>
      <c r="AI84" s="2"/>
      <c r="AJ84" s="2"/>
      <c r="AK84" s="2"/>
      <c r="AL84" s="2"/>
      <c r="AM84" s="2"/>
      <c r="AN84" s="2"/>
      <c r="AO84" s="2"/>
      <c r="AP84" s="2"/>
    </row>
    <row r="85" spans="1:42">
      <c r="A85" s="2"/>
      <c r="B85" s="2"/>
      <c r="C85" s="2"/>
      <c r="D85" s="2"/>
      <c r="E85" s="2"/>
      <c r="F85" s="2"/>
      <c r="G85" s="2"/>
      <c r="H85" s="2"/>
      <c r="I85" s="2"/>
      <c r="J85" s="2"/>
      <c r="K85" s="2"/>
      <c r="L85" s="2"/>
      <c r="M85" s="2"/>
      <c r="N85" s="2"/>
      <c r="O85" s="2"/>
      <c r="P85" s="2"/>
      <c r="Q85" s="2" t="s">
        <v>154</v>
      </c>
      <c r="R85" s="2"/>
      <c r="S85" s="2"/>
      <c r="T85" s="2"/>
      <c r="U85" s="2"/>
      <c r="V85" s="2"/>
      <c r="W85" s="4"/>
      <c r="X85" s="14" t="s">
        <v>897</v>
      </c>
      <c r="Y85" s="17"/>
      <c r="Z85" s="4"/>
      <c r="AA85" s="4"/>
      <c r="AB85" s="4"/>
      <c r="AC85" s="4"/>
      <c r="AD85" s="4"/>
      <c r="AE85" s="4"/>
      <c r="AF85" s="4"/>
      <c r="AG85" s="2"/>
      <c r="AH85" s="2"/>
      <c r="AI85" s="2"/>
      <c r="AJ85" s="2"/>
      <c r="AK85" s="2"/>
      <c r="AL85" s="2"/>
      <c r="AM85" s="2"/>
      <c r="AN85" s="2"/>
      <c r="AO85" s="2"/>
      <c r="AP85" s="2"/>
    </row>
    <row r="86" spans="1:42">
      <c r="A86" s="2"/>
      <c r="B86" s="2"/>
      <c r="C86" s="2"/>
      <c r="D86" s="2"/>
      <c r="E86" s="2"/>
      <c r="F86" s="2"/>
      <c r="G86" s="2"/>
      <c r="H86" s="2"/>
      <c r="I86" s="2"/>
      <c r="J86" s="2"/>
      <c r="K86" s="2"/>
      <c r="L86" s="2"/>
      <c r="M86" s="2"/>
      <c r="N86" s="2"/>
      <c r="O86" s="2"/>
      <c r="P86" s="2"/>
      <c r="Q86" s="2" t="s">
        <v>155</v>
      </c>
      <c r="R86" s="2"/>
      <c r="S86" s="2"/>
      <c r="T86" s="2"/>
      <c r="U86" s="2"/>
      <c r="V86" s="2"/>
      <c r="W86" s="4"/>
      <c r="X86" s="14" t="s">
        <v>201</v>
      </c>
      <c r="Y86" s="4"/>
      <c r="Z86" s="4"/>
      <c r="AA86" s="4"/>
      <c r="AB86" s="4"/>
      <c r="AC86" s="4"/>
      <c r="AD86" s="4"/>
      <c r="AE86" s="4"/>
      <c r="AF86" s="4"/>
      <c r="AG86" s="2"/>
      <c r="AH86" s="2"/>
      <c r="AI86" s="2"/>
      <c r="AJ86" s="2"/>
      <c r="AK86" s="2"/>
      <c r="AL86" s="2"/>
      <c r="AM86" s="2"/>
      <c r="AN86" s="2"/>
      <c r="AO86" s="2"/>
      <c r="AP86" s="2"/>
    </row>
    <row r="87" spans="1:42">
      <c r="A87" s="2"/>
      <c r="B87" s="2"/>
      <c r="C87" s="2"/>
      <c r="D87" s="2"/>
      <c r="E87" s="2"/>
      <c r="F87" s="2"/>
      <c r="G87" s="2"/>
      <c r="H87" s="2"/>
      <c r="I87" s="2"/>
      <c r="J87" s="2"/>
      <c r="K87" s="2"/>
      <c r="L87" s="2"/>
      <c r="M87" s="2"/>
      <c r="N87" s="2"/>
      <c r="O87" s="2"/>
      <c r="P87" s="2"/>
      <c r="Q87" s="2" t="s">
        <v>156</v>
      </c>
      <c r="R87" s="2"/>
      <c r="S87" s="2"/>
      <c r="T87" s="2"/>
      <c r="U87" s="2"/>
      <c r="V87" s="2"/>
      <c r="W87" s="4"/>
      <c r="X87" s="14" t="s">
        <v>917</v>
      </c>
      <c r="Y87" s="4"/>
      <c r="Z87" s="4"/>
      <c r="AA87" s="4"/>
      <c r="AB87" s="4"/>
      <c r="AC87" s="4"/>
      <c r="AD87" s="4"/>
      <c r="AE87" s="4"/>
      <c r="AF87" s="4"/>
      <c r="AG87" s="2"/>
      <c r="AH87" s="2"/>
      <c r="AI87" s="2"/>
      <c r="AJ87" s="2"/>
      <c r="AK87" s="2"/>
      <c r="AL87" s="2"/>
      <c r="AM87" s="2"/>
      <c r="AN87" s="2"/>
      <c r="AO87" s="2"/>
      <c r="AP87" s="2"/>
    </row>
    <row r="88" spans="1:42">
      <c r="A88" s="2"/>
      <c r="B88" s="2"/>
      <c r="C88" s="2"/>
      <c r="D88" s="2"/>
      <c r="E88" s="2"/>
      <c r="F88" s="2"/>
      <c r="G88" s="2"/>
      <c r="H88" s="2"/>
      <c r="I88" s="2"/>
      <c r="J88" s="2"/>
      <c r="K88" s="2"/>
      <c r="L88" s="2"/>
      <c r="M88" s="2"/>
      <c r="N88" s="2"/>
      <c r="O88" s="2"/>
      <c r="P88" s="2"/>
      <c r="Q88" s="2" t="s">
        <v>157</v>
      </c>
      <c r="R88" s="2"/>
      <c r="S88" s="2"/>
      <c r="T88" s="2"/>
      <c r="U88" s="2"/>
      <c r="V88" s="2"/>
      <c r="W88" s="4"/>
      <c r="X88" s="14" t="s">
        <v>202</v>
      </c>
      <c r="Y88" s="4"/>
      <c r="Z88" s="4"/>
      <c r="AA88" s="4"/>
      <c r="AB88" s="4"/>
      <c r="AC88" s="4"/>
      <c r="AD88" s="4"/>
      <c r="AE88" s="4"/>
      <c r="AF88" s="4"/>
      <c r="AG88" s="2"/>
      <c r="AH88" s="2"/>
      <c r="AI88" s="2"/>
      <c r="AJ88" s="2"/>
      <c r="AK88" s="2"/>
      <c r="AL88" s="2"/>
      <c r="AM88" s="2"/>
      <c r="AN88" s="2"/>
      <c r="AO88" s="2"/>
      <c r="AP88" s="2"/>
    </row>
    <row r="89" spans="1:42">
      <c r="A89" s="2"/>
      <c r="B89" s="2"/>
      <c r="C89" s="2"/>
      <c r="D89" s="2"/>
      <c r="E89" s="2"/>
      <c r="F89" s="2"/>
      <c r="G89" s="2"/>
      <c r="H89" s="2"/>
      <c r="I89" s="2"/>
      <c r="J89" s="2"/>
      <c r="K89" s="2"/>
      <c r="L89" s="2"/>
      <c r="M89" s="2"/>
      <c r="N89" s="2"/>
      <c r="O89" s="2"/>
      <c r="P89" s="2"/>
      <c r="Q89" s="2" t="s">
        <v>158</v>
      </c>
      <c r="R89" s="2"/>
      <c r="S89" s="2"/>
      <c r="T89" s="2"/>
      <c r="U89" s="2"/>
      <c r="V89" s="2"/>
      <c r="W89" s="4"/>
      <c r="X89" s="14" t="s">
        <v>203</v>
      </c>
      <c r="Y89" s="4"/>
      <c r="Z89" s="4"/>
      <c r="AA89" s="4"/>
      <c r="AB89" s="4"/>
      <c r="AC89" s="4"/>
      <c r="AD89" s="4"/>
      <c r="AE89" s="4"/>
      <c r="AF89" s="4"/>
      <c r="AG89" s="2"/>
      <c r="AH89" s="2"/>
      <c r="AI89" s="2"/>
      <c r="AJ89" s="2"/>
      <c r="AK89" s="2"/>
      <c r="AL89" s="2"/>
      <c r="AM89" s="2"/>
      <c r="AN89" s="2"/>
      <c r="AO89" s="2"/>
      <c r="AP89" s="2"/>
    </row>
    <row r="90" spans="1:42">
      <c r="A90" s="2"/>
      <c r="B90" s="2"/>
      <c r="C90" s="2"/>
      <c r="D90" s="2"/>
      <c r="E90" s="2"/>
      <c r="F90" s="2"/>
      <c r="G90" s="2"/>
      <c r="H90" s="2"/>
      <c r="I90" s="2"/>
      <c r="J90" s="2"/>
      <c r="K90" s="2"/>
      <c r="L90" s="2"/>
      <c r="M90" s="2"/>
      <c r="N90" s="2"/>
      <c r="O90" s="2"/>
      <c r="P90" s="2"/>
      <c r="Q90" s="2" t="s">
        <v>159</v>
      </c>
      <c r="R90" s="2"/>
      <c r="S90" s="2"/>
      <c r="T90" s="2"/>
      <c r="U90" s="2"/>
      <c r="V90" s="2"/>
      <c r="W90" s="4"/>
      <c r="X90" s="14" t="s">
        <v>202</v>
      </c>
      <c r="Y90" s="4"/>
      <c r="Z90" s="4"/>
      <c r="AA90" s="4"/>
      <c r="AB90" s="4"/>
      <c r="AC90" s="4"/>
      <c r="AD90" s="4"/>
      <c r="AE90" s="4"/>
      <c r="AF90" s="4"/>
      <c r="AG90" s="2"/>
      <c r="AH90" s="2"/>
      <c r="AI90" s="2"/>
      <c r="AJ90" s="2"/>
      <c r="AK90" s="2"/>
      <c r="AL90" s="2"/>
      <c r="AM90" s="2"/>
      <c r="AN90" s="2"/>
      <c r="AO90" s="2"/>
      <c r="AP90" s="2"/>
    </row>
    <row r="91" spans="1:42">
      <c r="A91" s="2"/>
      <c r="B91" s="2"/>
      <c r="C91" s="2"/>
      <c r="D91" s="2"/>
      <c r="E91" s="2"/>
      <c r="F91" s="2"/>
      <c r="G91" s="2"/>
      <c r="H91" s="2"/>
      <c r="I91" s="2"/>
      <c r="J91" s="2"/>
      <c r="K91" s="2"/>
      <c r="L91" s="2"/>
      <c r="M91" s="2"/>
      <c r="N91" s="2"/>
      <c r="O91" s="2"/>
      <c r="P91" s="2"/>
      <c r="Q91" s="2" t="s">
        <v>160</v>
      </c>
      <c r="R91" s="2"/>
      <c r="S91" s="2"/>
      <c r="T91" s="2"/>
      <c r="U91" s="2"/>
      <c r="V91" s="2"/>
      <c r="W91" s="4"/>
      <c r="X91" s="14" t="s">
        <v>204</v>
      </c>
      <c r="Y91" s="4"/>
      <c r="Z91" s="4"/>
      <c r="AA91" s="4"/>
      <c r="AB91" s="4"/>
      <c r="AC91" s="4"/>
      <c r="AD91" s="4"/>
      <c r="AE91" s="4"/>
      <c r="AF91" s="4"/>
      <c r="AG91" s="2"/>
      <c r="AH91" s="2"/>
      <c r="AI91" s="2"/>
      <c r="AJ91" s="2"/>
      <c r="AK91" s="2"/>
      <c r="AL91" s="2"/>
      <c r="AM91" s="2"/>
      <c r="AN91" s="2"/>
      <c r="AO91" s="2"/>
      <c r="AP91" s="2"/>
    </row>
    <row r="92" spans="1:42">
      <c r="A92" s="2"/>
      <c r="B92" s="2"/>
      <c r="C92" s="2"/>
      <c r="D92" s="2"/>
      <c r="E92" s="2"/>
      <c r="F92" s="2"/>
      <c r="G92" s="2"/>
      <c r="H92" s="2"/>
      <c r="I92" s="2"/>
      <c r="J92" s="2"/>
      <c r="K92" s="2"/>
      <c r="L92" s="2"/>
      <c r="M92" s="2"/>
      <c r="N92" s="2"/>
      <c r="O92" s="2"/>
      <c r="P92" s="2"/>
      <c r="Q92" s="2" t="s">
        <v>161</v>
      </c>
      <c r="R92" s="2"/>
      <c r="S92" s="2"/>
      <c r="T92" s="2"/>
      <c r="U92" s="2"/>
      <c r="V92" s="2"/>
      <c r="W92" s="4"/>
      <c r="X92" s="14" t="s">
        <v>205</v>
      </c>
      <c r="Y92" s="4"/>
      <c r="Z92" s="4"/>
      <c r="AA92" s="4"/>
      <c r="AB92" s="4"/>
      <c r="AC92" s="4"/>
      <c r="AD92" s="4"/>
      <c r="AE92" s="4"/>
      <c r="AF92" s="4"/>
      <c r="AG92" s="2"/>
      <c r="AH92" s="2"/>
      <c r="AI92" s="2"/>
      <c r="AJ92" s="2"/>
      <c r="AK92" s="2"/>
      <c r="AL92" s="2"/>
      <c r="AM92" s="2"/>
      <c r="AN92" s="2"/>
      <c r="AO92" s="2"/>
      <c r="AP92" s="2"/>
    </row>
    <row r="93" spans="1:42">
      <c r="A93" s="2"/>
      <c r="B93" s="2"/>
      <c r="C93" s="2"/>
      <c r="D93" s="2"/>
      <c r="E93" s="2"/>
      <c r="F93" s="2"/>
      <c r="G93" s="2"/>
      <c r="H93" s="2"/>
      <c r="I93" s="2"/>
      <c r="J93" s="2"/>
      <c r="K93" s="2"/>
      <c r="L93" s="2"/>
      <c r="M93" s="2"/>
      <c r="N93" s="2"/>
      <c r="O93" s="2"/>
      <c r="P93" s="2"/>
      <c r="Q93" s="2" t="s">
        <v>162</v>
      </c>
      <c r="R93" s="2"/>
      <c r="S93" s="2"/>
      <c r="T93" s="2"/>
      <c r="U93" s="2"/>
      <c r="V93" s="2"/>
      <c r="W93" s="4"/>
      <c r="X93" s="14" t="s">
        <v>206</v>
      </c>
      <c r="Y93" s="4"/>
      <c r="Z93" s="4"/>
      <c r="AA93" s="4"/>
      <c r="AB93" s="4"/>
      <c r="AC93" s="4"/>
      <c r="AD93" s="4"/>
      <c r="AE93" s="4"/>
      <c r="AF93" s="4"/>
      <c r="AG93" s="2"/>
      <c r="AH93" s="2"/>
      <c r="AI93" s="2"/>
      <c r="AJ93" s="2"/>
      <c r="AK93" s="2"/>
      <c r="AL93" s="2"/>
      <c r="AM93" s="2"/>
      <c r="AN93" s="2"/>
      <c r="AO93" s="2"/>
      <c r="AP93" s="2"/>
    </row>
    <row r="94" spans="1:42">
      <c r="A94" s="2"/>
      <c r="B94" s="2"/>
      <c r="C94" s="2"/>
      <c r="D94" s="2"/>
      <c r="E94" s="2"/>
      <c r="F94" s="2"/>
      <c r="G94" s="2"/>
      <c r="H94" s="2"/>
      <c r="I94" s="2"/>
      <c r="J94" s="2"/>
      <c r="K94" s="2"/>
      <c r="L94" s="2"/>
      <c r="M94" s="2"/>
      <c r="N94" s="2"/>
      <c r="O94" s="2"/>
      <c r="P94" s="2"/>
      <c r="Q94" s="2" t="s">
        <v>163</v>
      </c>
      <c r="R94" s="2"/>
      <c r="S94" s="2"/>
      <c r="T94" s="2"/>
      <c r="U94" s="2"/>
      <c r="V94" s="2"/>
      <c r="W94" s="4"/>
      <c r="X94" s="14" t="s">
        <v>202</v>
      </c>
      <c r="Y94" s="4"/>
      <c r="Z94" s="4"/>
      <c r="AA94" s="4"/>
      <c r="AB94" s="4"/>
      <c r="AC94" s="4"/>
      <c r="AD94" s="4"/>
      <c r="AE94" s="4"/>
      <c r="AF94" s="4"/>
      <c r="AG94" s="2"/>
      <c r="AH94" s="2"/>
      <c r="AI94" s="2"/>
      <c r="AJ94" s="2"/>
      <c r="AK94" s="2"/>
      <c r="AL94" s="2"/>
      <c r="AM94" s="2"/>
      <c r="AN94" s="2"/>
      <c r="AO94" s="2"/>
      <c r="AP94" s="2"/>
    </row>
    <row r="95" spans="1:42">
      <c r="A95" s="2"/>
      <c r="B95" s="2"/>
      <c r="C95" s="2"/>
      <c r="D95" s="2"/>
      <c r="E95" s="2"/>
      <c r="F95" s="2"/>
      <c r="G95" s="2"/>
      <c r="H95" s="2"/>
      <c r="I95" s="2"/>
      <c r="J95" s="2"/>
      <c r="K95" s="2"/>
      <c r="L95" s="2"/>
      <c r="M95" s="2"/>
      <c r="N95" s="2"/>
      <c r="O95" s="2"/>
      <c r="P95" s="2"/>
      <c r="Q95" s="2" t="s">
        <v>164</v>
      </c>
      <c r="R95" s="2"/>
      <c r="S95" s="2"/>
      <c r="T95" s="2"/>
      <c r="U95" s="2"/>
      <c r="V95" s="2"/>
      <c r="W95" s="4"/>
      <c r="X95" s="14" t="s">
        <v>207</v>
      </c>
      <c r="Y95" s="4"/>
      <c r="Z95" s="4"/>
      <c r="AA95" s="4"/>
      <c r="AB95" s="4"/>
      <c r="AC95" s="4"/>
      <c r="AD95" s="4"/>
      <c r="AE95" s="4"/>
      <c r="AF95" s="4"/>
      <c r="AG95" s="2"/>
      <c r="AH95" s="2"/>
      <c r="AI95" s="2"/>
      <c r="AJ95" s="2"/>
      <c r="AK95" s="2"/>
      <c r="AL95" s="2"/>
      <c r="AM95" s="2"/>
      <c r="AN95" s="2"/>
      <c r="AO95" s="2"/>
      <c r="AP95" s="2"/>
    </row>
    <row r="96" spans="1:42">
      <c r="A96" s="2"/>
      <c r="B96" s="2"/>
      <c r="C96" s="2"/>
      <c r="D96" s="2"/>
      <c r="E96" s="2"/>
      <c r="F96" s="2"/>
      <c r="G96" s="2"/>
      <c r="H96" s="2"/>
      <c r="I96" s="2"/>
      <c r="J96" s="2"/>
      <c r="K96" s="2"/>
      <c r="L96" s="2"/>
      <c r="M96" s="2"/>
      <c r="N96" s="2"/>
      <c r="O96" s="2"/>
      <c r="P96" s="2"/>
      <c r="Q96" s="2" t="s">
        <v>165</v>
      </c>
      <c r="R96" s="2"/>
      <c r="S96" s="2"/>
      <c r="T96" s="2"/>
      <c r="U96" s="2"/>
      <c r="V96" s="2"/>
      <c r="W96" s="4"/>
      <c r="X96" s="14" t="s">
        <v>208</v>
      </c>
      <c r="Y96" s="4"/>
      <c r="Z96" s="4"/>
      <c r="AA96" s="4"/>
      <c r="AB96" s="4"/>
      <c r="AC96" s="4"/>
      <c r="AD96" s="4"/>
      <c r="AE96" s="4"/>
      <c r="AF96" s="4"/>
      <c r="AG96" s="2"/>
      <c r="AH96" s="2"/>
      <c r="AI96" s="2"/>
      <c r="AJ96" s="2"/>
      <c r="AK96" s="2"/>
      <c r="AL96" s="2"/>
      <c r="AM96" s="2"/>
      <c r="AN96" s="2"/>
      <c r="AO96" s="2"/>
      <c r="AP96" s="2"/>
    </row>
    <row r="97" spans="1:42">
      <c r="A97" s="2"/>
      <c r="B97" s="2"/>
      <c r="C97" s="2"/>
      <c r="D97" s="2"/>
      <c r="E97" s="2"/>
      <c r="F97" s="2"/>
      <c r="G97" s="2"/>
      <c r="H97" s="2"/>
      <c r="I97" s="2"/>
      <c r="J97" s="2"/>
      <c r="K97" s="2"/>
      <c r="L97" s="2"/>
      <c r="M97" s="2"/>
      <c r="N97" s="2"/>
      <c r="O97" s="2"/>
      <c r="P97" s="2"/>
      <c r="Q97" s="2" t="s">
        <v>166</v>
      </c>
      <c r="R97" s="2"/>
      <c r="S97" s="2"/>
      <c r="T97" s="2"/>
      <c r="U97" s="2"/>
      <c r="V97" s="2"/>
      <c r="W97" s="4"/>
      <c r="X97" s="14" t="s">
        <v>918</v>
      </c>
      <c r="Y97" s="4"/>
      <c r="Z97" s="4"/>
      <c r="AA97" s="4"/>
      <c r="AB97" s="4"/>
      <c r="AC97" s="4"/>
      <c r="AD97" s="4"/>
      <c r="AE97" s="4"/>
      <c r="AF97" s="4"/>
      <c r="AG97" s="2"/>
      <c r="AH97" s="2"/>
      <c r="AI97" s="2"/>
      <c r="AJ97" s="2"/>
      <c r="AK97" s="2"/>
      <c r="AL97" s="2"/>
      <c r="AM97" s="2"/>
      <c r="AN97" s="2"/>
      <c r="AO97" s="2"/>
      <c r="AP97" s="2"/>
    </row>
    <row r="98" spans="1:42">
      <c r="Q98" s="2" t="s">
        <v>167</v>
      </c>
      <c r="R98" s="2"/>
      <c r="S98" s="2"/>
      <c r="T98" s="2"/>
      <c r="U98" s="2"/>
      <c r="V98" s="2"/>
      <c r="W98" s="4"/>
      <c r="X98" s="14" t="s">
        <v>209</v>
      </c>
      <c r="Y98" s="4"/>
      <c r="Z98" s="2"/>
      <c r="AA98" s="4"/>
      <c r="AB98" s="4"/>
      <c r="AC98" s="4"/>
      <c r="AD98" s="4"/>
      <c r="AE98" s="4"/>
      <c r="AF98" s="4"/>
      <c r="AG98" s="2"/>
      <c r="AH98" s="2"/>
      <c r="AI98" s="2"/>
      <c r="AJ98" s="2"/>
      <c r="AK98" s="2"/>
      <c r="AL98" s="2"/>
      <c r="AM98" s="2"/>
      <c r="AN98" s="2"/>
      <c r="AO98" s="2"/>
      <c r="AP98" s="2"/>
    </row>
    <row r="99" spans="1:42">
      <c r="Q99" s="2" t="s">
        <v>168</v>
      </c>
      <c r="R99" s="2"/>
      <c r="S99" s="2"/>
      <c r="T99" s="2"/>
      <c r="U99" s="2"/>
      <c r="V99" s="2"/>
      <c r="W99" s="4"/>
      <c r="X99" s="14" t="s">
        <v>202</v>
      </c>
      <c r="Y99" s="4"/>
      <c r="Z99" s="2"/>
      <c r="AA99" s="2"/>
      <c r="AB99" s="2"/>
      <c r="AC99" s="2"/>
      <c r="AD99" s="2"/>
      <c r="AE99" s="2"/>
      <c r="AF99" s="2"/>
      <c r="AG99" s="2"/>
      <c r="AH99" s="2"/>
      <c r="AI99" s="2"/>
      <c r="AJ99" s="2"/>
      <c r="AK99" s="2"/>
      <c r="AL99" s="2"/>
      <c r="AM99" s="2"/>
      <c r="AN99" s="2"/>
      <c r="AO99" s="2"/>
      <c r="AP99" s="2"/>
    </row>
    <row r="100" spans="1:42">
      <c r="Q100" s="2" t="s">
        <v>169</v>
      </c>
      <c r="V100" s="2"/>
      <c r="W100" s="2"/>
      <c r="X100" s="14" t="s">
        <v>210</v>
      </c>
      <c r="Y100" s="17"/>
      <c r="AA100" s="2"/>
      <c r="AB100" s="2"/>
      <c r="AC100" s="2"/>
      <c r="AD100" s="2"/>
    </row>
    <row r="101" spans="1:42">
      <c r="Q101" s="2" t="s">
        <v>170</v>
      </c>
      <c r="V101" s="2"/>
      <c r="W101" s="2"/>
      <c r="X101" s="14" t="s">
        <v>211</v>
      </c>
      <c r="Y101" s="4"/>
      <c r="AA101" s="2"/>
      <c r="AB101" s="2"/>
      <c r="AC101" s="2"/>
      <c r="AD101" s="2"/>
    </row>
    <row r="102" spans="1:42">
      <c r="Q102" s="2" t="s">
        <v>171</v>
      </c>
      <c r="V102" s="2"/>
      <c r="W102" s="2"/>
      <c r="X102" s="14" t="s">
        <v>212</v>
      </c>
      <c r="Y102" s="4"/>
      <c r="AA102" s="2"/>
      <c r="AB102" s="2"/>
      <c r="AC102" s="2"/>
      <c r="AD102" s="2"/>
    </row>
    <row r="103" spans="1:42">
      <c r="Q103" s="2" t="s">
        <v>172</v>
      </c>
      <c r="V103" s="2"/>
      <c r="W103" s="2"/>
      <c r="X103" s="14" t="s">
        <v>213</v>
      </c>
      <c r="Y103" s="4"/>
      <c r="AA103" s="2"/>
      <c r="AB103" s="2"/>
      <c r="AC103" s="2"/>
      <c r="AD103" s="2"/>
    </row>
    <row r="104" spans="1:42">
      <c r="Q104" s="2" t="s">
        <v>173</v>
      </c>
      <c r="V104" s="2"/>
      <c r="W104" s="2"/>
      <c r="X104" s="14" t="s">
        <v>214</v>
      </c>
      <c r="Y104" s="4"/>
      <c r="AA104" s="2"/>
      <c r="AB104" s="2"/>
      <c r="AC104" s="2"/>
      <c r="AD104" s="2"/>
    </row>
    <row r="105" spans="1:42">
      <c r="Q105" s="2" t="s">
        <v>174</v>
      </c>
      <c r="V105" s="2"/>
      <c r="W105" s="2"/>
      <c r="X105" s="14" t="s">
        <v>898</v>
      </c>
      <c r="Y105" s="4"/>
      <c r="AA105" s="2"/>
      <c r="AB105" s="2"/>
      <c r="AC105" s="2"/>
      <c r="AD105" s="2"/>
    </row>
    <row r="106" spans="1:42">
      <c r="Q106" s="2" t="s">
        <v>175</v>
      </c>
      <c r="V106" s="2"/>
      <c r="W106" s="2"/>
      <c r="X106" s="14" t="s">
        <v>899</v>
      </c>
      <c r="Y106" s="4"/>
      <c r="AA106" s="2"/>
      <c r="AB106" s="2"/>
      <c r="AC106" s="2"/>
      <c r="AD106" s="2"/>
    </row>
    <row r="107" spans="1:42">
      <c r="Q107" s="2" t="s">
        <v>176</v>
      </c>
      <c r="V107" s="2"/>
      <c r="W107" s="2"/>
      <c r="X107" s="14" t="s">
        <v>202</v>
      </c>
      <c r="Y107" s="4"/>
      <c r="AA107" s="2"/>
      <c r="AB107" s="2"/>
      <c r="AC107" s="2"/>
      <c r="AD107" s="2"/>
    </row>
    <row r="108" spans="1:42">
      <c r="Q108" s="2" t="s">
        <v>177</v>
      </c>
      <c r="V108" s="2"/>
      <c r="W108" s="2"/>
      <c r="X108" s="14" t="s">
        <v>215</v>
      </c>
      <c r="Y108" s="4"/>
      <c r="AA108" s="2"/>
      <c r="AB108" s="2"/>
      <c r="AC108" s="2"/>
      <c r="AD108" s="2"/>
    </row>
    <row r="109" spans="1:42">
      <c r="Q109" s="2" t="s">
        <v>178</v>
      </c>
      <c r="V109" s="2"/>
      <c r="W109" s="2"/>
      <c r="X109" s="14" t="s">
        <v>900</v>
      </c>
      <c r="Y109" s="4"/>
      <c r="AA109" s="2"/>
      <c r="AB109" s="2"/>
      <c r="AC109" s="2"/>
      <c r="AD109" s="2"/>
    </row>
    <row r="110" spans="1:42">
      <c r="Q110" s="2" t="s">
        <v>179</v>
      </c>
      <c r="V110" s="2"/>
      <c r="W110" s="2"/>
      <c r="X110" s="14" t="s">
        <v>216</v>
      </c>
      <c r="Y110" s="4"/>
      <c r="AA110" s="2"/>
      <c r="AB110" s="2"/>
      <c r="AC110" s="2"/>
      <c r="AD110" s="2"/>
    </row>
    <row r="111" spans="1:42">
      <c r="Q111" s="2" t="s">
        <v>180</v>
      </c>
      <c r="V111" s="2"/>
      <c r="W111" s="2"/>
      <c r="X111" s="14" t="s">
        <v>919</v>
      </c>
      <c r="Y111" s="4"/>
      <c r="AA111" s="2"/>
      <c r="AB111" s="2"/>
      <c r="AC111" s="2"/>
      <c r="AD111" s="2"/>
    </row>
    <row r="112" spans="1:42">
      <c r="Q112" s="2" t="s">
        <v>181</v>
      </c>
      <c r="V112" s="2"/>
      <c r="W112" s="2"/>
      <c r="X112" s="14" t="s">
        <v>901</v>
      </c>
      <c r="Y112" s="4"/>
      <c r="AA112" s="2"/>
      <c r="AB112" s="2"/>
      <c r="AC112" s="2"/>
      <c r="AD112" s="2"/>
    </row>
    <row r="113" spans="17:30">
      <c r="Q113" s="2" t="s">
        <v>182</v>
      </c>
      <c r="V113" s="2"/>
      <c r="W113" s="2"/>
      <c r="X113" s="14" t="s">
        <v>902</v>
      </c>
      <c r="Y113" s="4"/>
      <c r="AA113" s="2"/>
      <c r="AB113" s="2"/>
      <c r="AC113" s="2"/>
      <c r="AD113" s="2"/>
    </row>
    <row r="114" spans="17:30">
      <c r="Q114" s="2" t="s">
        <v>183</v>
      </c>
      <c r="V114" s="2"/>
      <c r="W114" s="2"/>
      <c r="X114" s="14" t="s">
        <v>605</v>
      </c>
      <c r="Y114" s="4"/>
      <c r="AA114" s="2"/>
      <c r="AB114" s="2"/>
      <c r="AC114" s="2"/>
      <c r="AD114" s="2"/>
    </row>
    <row r="115" spans="17:30">
      <c r="Q115" s="2" t="s">
        <v>184</v>
      </c>
      <c r="V115" s="2"/>
      <c r="W115" s="2"/>
      <c r="X115" s="14" t="s">
        <v>606</v>
      </c>
      <c r="Y115" s="4"/>
      <c r="AA115" s="2"/>
      <c r="AB115" s="2"/>
      <c r="AC115" s="2"/>
      <c r="AD115" s="2"/>
    </row>
    <row r="116" spans="17:30">
      <c r="Q116" s="2" t="s">
        <v>185</v>
      </c>
      <c r="V116" s="2"/>
      <c r="W116" s="2"/>
      <c r="X116" s="14" t="s">
        <v>607</v>
      </c>
      <c r="Y116" s="4"/>
      <c r="AA116" s="2"/>
      <c r="AB116" s="2"/>
      <c r="AC116" s="2"/>
      <c r="AD116" s="2"/>
    </row>
    <row r="117" spans="17:30">
      <c r="Q117" s="2" t="s">
        <v>186</v>
      </c>
      <c r="V117" s="2"/>
      <c r="W117" s="2"/>
      <c r="X117" s="14" t="s">
        <v>920</v>
      </c>
      <c r="Y117" s="4"/>
      <c r="AA117" s="2"/>
      <c r="AB117" s="2"/>
      <c r="AC117" s="2"/>
      <c r="AD117" s="2"/>
    </row>
    <row r="118" spans="17:30">
      <c r="Q118" s="2" t="s">
        <v>187</v>
      </c>
      <c r="V118" s="2"/>
      <c r="W118" s="2"/>
      <c r="X118" s="14" t="s">
        <v>921</v>
      </c>
      <c r="Y118" s="17"/>
      <c r="AA118" s="2"/>
      <c r="AB118" s="2"/>
      <c r="AC118" s="2"/>
      <c r="AD118" s="2"/>
    </row>
    <row r="119" spans="17:30">
      <c r="Q119" s="2" t="s">
        <v>188</v>
      </c>
      <c r="V119" s="2"/>
      <c r="W119" s="2"/>
      <c r="X119" s="14" t="s">
        <v>217</v>
      </c>
      <c r="Y119" s="4"/>
      <c r="AA119" s="2"/>
      <c r="AB119" s="2"/>
      <c r="AC119" s="2"/>
      <c r="AD119" s="2"/>
    </row>
    <row r="120" spans="17:30">
      <c r="Q120" s="2" t="s">
        <v>189</v>
      </c>
      <c r="V120" s="2"/>
      <c r="W120" s="2"/>
      <c r="X120" s="14" t="s">
        <v>218</v>
      </c>
      <c r="Y120" s="4"/>
      <c r="AA120" s="2"/>
      <c r="AB120" s="2"/>
      <c r="AC120" s="2"/>
      <c r="AD120" s="2"/>
    </row>
    <row r="121" spans="17:30">
      <c r="Q121" s="2" t="s">
        <v>190</v>
      </c>
      <c r="V121" s="2"/>
      <c r="W121" s="2"/>
      <c r="X121" s="14" t="s">
        <v>219</v>
      </c>
      <c r="Y121" s="4"/>
      <c r="AA121" s="2"/>
      <c r="AB121" s="2"/>
      <c r="AC121" s="2"/>
      <c r="AD121" s="2"/>
    </row>
    <row r="122" spans="17:30">
      <c r="Q122" s="2" t="s">
        <v>191</v>
      </c>
      <c r="V122" s="2"/>
      <c r="W122" s="2"/>
      <c r="X122" s="14" t="s">
        <v>220</v>
      </c>
      <c r="Y122" s="4"/>
      <c r="AA122" s="2"/>
      <c r="AB122" s="2"/>
      <c r="AC122" s="2"/>
      <c r="AD122" s="2"/>
    </row>
    <row r="123" spans="17:30">
      <c r="Q123" s="2" t="s">
        <v>192</v>
      </c>
      <c r="V123" s="2"/>
      <c r="W123" s="2"/>
      <c r="X123" s="14" t="s">
        <v>221</v>
      </c>
      <c r="Y123" s="4"/>
      <c r="AA123" s="2"/>
      <c r="AB123" s="2"/>
      <c r="AC123" s="2"/>
      <c r="AD123" s="2"/>
    </row>
    <row r="124" spans="17:30">
      <c r="Q124" s="2" t="s">
        <v>193</v>
      </c>
      <c r="V124" s="2"/>
      <c r="W124" s="2"/>
      <c r="X124" s="14" t="s">
        <v>922</v>
      </c>
      <c r="Y124" s="4"/>
      <c r="AA124" s="2"/>
      <c r="AB124" s="2"/>
      <c r="AC124" s="2"/>
      <c r="AD124" s="2"/>
    </row>
    <row r="125" spans="17:30">
      <c r="Q125" s="2" t="s">
        <v>194</v>
      </c>
      <c r="V125" s="2"/>
      <c r="W125" s="2"/>
      <c r="X125" s="14" t="s">
        <v>222</v>
      </c>
      <c r="Y125" s="4"/>
      <c r="AA125" s="2"/>
      <c r="AB125" s="2"/>
      <c r="AC125" s="2"/>
      <c r="AD125" s="2"/>
    </row>
    <row r="126" spans="17:30">
      <c r="Q126" s="2" t="s">
        <v>195</v>
      </c>
      <c r="V126" s="2"/>
      <c r="W126" s="2"/>
      <c r="X126" s="14" t="s">
        <v>923</v>
      </c>
      <c r="Y126" s="4"/>
      <c r="AA126" s="2"/>
      <c r="AB126" s="2"/>
      <c r="AC126" s="2"/>
      <c r="AD126" s="2"/>
    </row>
    <row r="127" spans="17:30">
      <c r="Q127" s="2" t="s">
        <v>196</v>
      </c>
      <c r="V127" s="2"/>
      <c r="W127" s="2"/>
      <c r="X127" s="14" t="s">
        <v>223</v>
      </c>
      <c r="Y127" s="4"/>
      <c r="AA127" s="2"/>
      <c r="AB127" s="2"/>
      <c r="AC127" s="2"/>
      <c r="AD127" s="2"/>
    </row>
    <row r="128" spans="17:30">
      <c r="Q128" s="2" t="s">
        <v>197</v>
      </c>
      <c r="V128" s="2"/>
      <c r="W128" s="2"/>
      <c r="X128" s="14" t="s">
        <v>224</v>
      </c>
      <c r="Y128" s="4"/>
      <c r="AA128" s="2"/>
      <c r="AB128" s="2"/>
      <c r="AC128" s="2"/>
      <c r="AD128" s="2"/>
    </row>
    <row r="129" spans="17:30">
      <c r="Q129" s="2" t="s">
        <v>198</v>
      </c>
      <c r="V129" s="2"/>
      <c r="W129" s="2"/>
      <c r="X129" s="14" t="s">
        <v>225</v>
      </c>
      <c r="Y129" s="4"/>
      <c r="AA129" s="2"/>
      <c r="AB129" s="2"/>
      <c r="AC129" s="2"/>
      <c r="AD129" s="2"/>
    </row>
    <row r="130" spans="17:30">
      <c r="Q130" s="2" t="s">
        <v>199</v>
      </c>
      <c r="V130" s="2"/>
      <c r="W130" s="2"/>
      <c r="X130" s="14" t="s">
        <v>226</v>
      </c>
      <c r="Y130" s="4"/>
      <c r="AA130" s="2"/>
      <c r="AB130" s="2"/>
      <c r="AC130" s="2"/>
      <c r="AD130" s="2"/>
    </row>
    <row r="131" spans="17:30">
      <c r="Q131" s="2" t="s">
        <v>200</v>
      </c>
      <c r="V131" s="2"/>
      <c r="W131" s="2"/>
      <c r="X131" s="14" t="s">
        <v>225</v>
      </c>
      <c r="Y131" s="4"/>
      <c r="AA131" s="2"/>
      <c r="AB131" s="2"/>
      <c r="AC131" s="2"/>
      <c r="AD131" s="2"/>
    </row>
    <row r="132" spans="17:30">
      <c r="Q132" s="2" t="s">
        <v>903</v>
      </c>
      <c r="V132" s="2"/>
      <c r="W132" s="2"/>
      <c r="X132" s="14" t="s">
        <v>924</v>
      </c>
      <c r="Y132" s="4"/>
      <c r="AA132" s="2"/>
      <c r="AB132" s="2"/>
      <c r="AC132" s="2"/>
      <c r="AD132" s="2"/>
    </row>
    <row r="133" spans="17:30">
      <c r="Q133" s="2" t="s">
        <v>904</v>
      </c>
      <c r="V133" s="2"/>
      <c r="W133" s="2"/>
      <c r="X133" s="14" t="s">
        <v>925</v>
      </c>
      <c r="Y133" s="4"/>
      <c r="AA133" s="2"/>
      <c r="AB133" s="2"/>
      <c r="AC133" s="2"/>
      <c r="AD133" s="2"/>
    </row>
    <row r="134" spans="17:30">
      <c r="Q134" s="2" t="s">
        <v>905</v>
      </c>
      <c r="V134" s="2"/>
      <c r="W134" s="2"/>
      <c r="X134" s="14" t="s">
        <v>926</v>
      </c>
      <c r="Y134" s="4"/>
      <c r="AA134" s="2"/>
      <c r="AB134" s="2"/>
      <c r="AC134" s="2"/>
      <c r="AD134" s="2"/>
    </row>
    <row r="135" spans="17:30">
      <c r="Q135" s="2" t="s">
        <v>906</v>
      </c>
      <c r="V135" s="2"/>
      <c r="W135" s="2"/>
      <c r="X135" s="14" t="s">
        <v>927</v>
      </c>
      <c r="Y135" s="4"/>
      <c r="AA135" s="2"/>
      <c r="AB135" s="2"/>
      <c r="AC135" s="2"/>
      <c r="AD135" s="2"/>
    </row>
    <row r="136" spans="17:30">
      <c r="Q136" s="2" t="s">
        <v>907</v>
      </c>
      <c r="V136" s="2"/>
      <c r="W136" s="2"/>
      <c r="X136" s="14" t="s">
        <v>928</v>
      </c>
      <c r="Y136" s="4"/>
      <c r="AA136" s="2"/>
      <c r="AB136" s="2"/>
      <c r="AC136" s="2"/>
      <c r="AD136" s="2"/>
    </row>
    <row r="137" spans="17:30">
      <c r="Q137" s="2"/>
      <c r="V137" s="2"/>
      <c r="W137" s="2"/>
      <c r="X137" s="14"/>
      <c r="Y137" s="4"/>
      <c r="AA137" s="2"/>
      <c r="AB137" s="2"/>
      <c r="AC137" s="2"/>
      <c r="AD137" s="2"/>
    </row>
    <row r="138" spans="17:30">
      <c r="Q138" s="2"/>
      <c r="V138" s="2"/>
      <c r="W138" s="2"/>
      <c r="X138" s="14"/>
      <c r="Y138" s="4"/>
      <c r="AA138" s="2"/>
      <c r="AB138" s="2"/>
      <c r="AC138" s="2"/>
      <c r="AD138" s="2"/>
    </row>
    <row r="139" spans="17:30">
      <c r="Q139" s="2"/>
      <c r="V139" s="2"/>
      <c r="W139" s="2"/>
      <c r="X139" s="14"/>
      <c r="Y139" s="4"/>
      <c r="AA139" s="2"/>
      <c r="AB139" s="2"/>
      <c r="AC139" s="2"/>
      <c r="AD139" s="2"/>
    </row>
    <row r="140" spans="17:30">
      <c r="Q140" s="2"/>
      <c r="V140" s="2"/>
      <c r="W140" s="2"/>
      <c r="X140" s="14"/>
      <c r="Y140" s="4"/>
      <c r="AA140" s="2"/>
      <c r="AB140" s="2"/>
      <c r="AC140" s="2"/>
      <c r="AD140" s="2"/>
    </row>
    <row r="141" spans="17:30">
      <c r="Q141" s="2"/>
      <c r="V141" s="2"/>
      <c r="W141" s="2"/>
      <c r="X141" s="14"/>
      <c r="Y141" s="4"/>
      <c r="AA141" s="2"/>
      <c r="AB141" s="2"/>
      <c r="AC141" s="2"/>
      <c r="AD141" s="2"/>
    </row>
    <row r="142" spans="17:30">
      <c r="Q142" s="2"/>
      <c r="V142" s="2"/>
      <c r="W142" s="2"/>
      <c r="X142" s="14"/>
      <c r="Y142" s="4"/>
      <c r="AA142" s="2"/>
      <c r="AB142" s="2"/>
      <c r="AC142" s="2"/>
      <c r="AD142" s="2"/>
    </row>
    <row r="143" spans="17:30">
      <c r="Q143" s="2"/>
      <c r="V143" s="2"/>
      <c r="W143" s="2"/>
      <c r="X143" s="14"/>
      <c r="Y143" s="4"/>
      <c r="AA143" s="2"/>
      <c r="AB143" s="2"/>
      <c r="AC143" s="2"/>
      <c r="AD143" s="2"/>
    </row>
    <row r="144" spans="17:30">
      <c r="Q144" s="2"/>
      <c r="V144" s="2"/>
      <c r="W144" s="2"/>
      <c r="X144" s="14"/>
      <c r="Y144" s="4"/>
      <c r="AA144" s="2"/>
      <c r="AB144" s="2"/>
      <c r="AC144" s="2"/>
      <c r="AD144" s="2"/>
    </row>
    <row r="145" spans="17:30">
      <c r="Q145" s="2"/>
      <c r="V145" s="2"/>
      <c r="W145" s="2"/>
      <c r="X145" s="14"/>
      <c r="Y145" s="17"/>
      <c r="AA145" s="2"/>
      <c r="AB145" s="2"/>
      <c r="AC145" s="2"/>
      <c r="AD145" s="2"/>
    </row>
    <row r="146" spans="17:30">
      <c r="Q146" s="2"/>
      <c r="V146" s="2"/>
      <c r="W146" s="2"/>
      <c r="X146" s="14"/>
      <c r="Y146" s="4"/>
      <c r="AA146" s="2"/>
      <c r="AB146" s="2"/>
      <c r="AC146" s="2"/>
      <c r="AD146" s="2"/>
    </row>
    <row r="147" spans="17:30">
      <c r="Q147" s="2"/>
      <c r="V147" s="2"/>
      <c r="W147" s="2"/>
      <c r="X147" s="14"/>
      <c r="Y147" s="4"/>
      <c r="AA147" s="2"/>
      <c r="AB147" s="2"/>
      <c r="AC147" s="2"/>
      <c r="AD147" s="2"/>
    </row>
    <row r="148" spans="17:30">
      <c r="Q148" s="2"/>
      <c r="V148" s="2"/>
      <c r="W148" s="2"/>
      <c r="X148" s="14"/>
      <c r="Y148" s="4"/>
      <c r="AA148" s="2"/>
      <c r="AB148" s="2"/>
      <c r="AC148" s="2"/>
      <c r="AD148" s="2"/>
    </row>
    <row r="149" spans="17:30">
      <c r="Q149" s="2"/>
      <c r="V149" s="2"/>
      <c r="W149" s="2"/>
      <c r="X149" s="14"/>
      <c r="Y149" s="4"/>
      <c r="AA149" s="2"/>
      <c r="AB149" s="2"/>
      <c r="AC149" s="2"/>
      <c r="AD149" s="2"/>
    </row>
    <row r="150" spans="17:30">
      <c r="Q150" s="2"/>
      <c r="V150" s="2"/>
      <c r="W150" s="2"/>
      <c r="X150" s="14"/>
      <c r="Y150" s="4"/>
    </row>
    <row r="151" spans="17:30">
      <c r="Q151" s="2"/>
      <c r="X151" s="14"/>
      <c r="Y151" s="4"/>
    </row>
    <row r="152" spans="17:30">
      <c r="Q152" s="2"/>
      <c r="X152" s="14"/>
      <c r="Y152" s="4"/>
    </row>
    <row r="153" spans="17:30">
      <c r="Q153" s="2"/>
      <c r="X153" s="14"/>
      <c r="Y153" s="4"/>
    </row>
    <row r="154" spans="17:30">
      <c r="Q154" s="2"/>
      <c r="X154" s="14"/>
      <c r="Y154" s="4"/>
    </row>
    <row r="155" spans="17:30">
      <c r="Q155" s="2"/>
      <c r="X155" s="14"/>
      <c r="Y155" s="4"/>
    </row>
    <row r="156" spans="17:30">
      <c r="Q156" s="2"/>
      <c r="X156" s="14"/>
      <c r="Y156" s="4"/>
    </row>
    <row r="157" spans="17:30">
      <c r="Q157" s="2"/>
      <c r="X157" s="14"/>
      <c r="Y157" s="4"/>
    </row>
    <row r="158" spans="17:30">
      <c r="Q158" s="2"/>
      <c r="X158" s="14"/>
      <c r="Y158" s="4"/>
    </row>
    <row r="159" spans="17:30">
      <c r="Q159" s="2"/>
      <c r="X159" s="14"/>
      <c r="Y159" s="4"/>
    </row>
    <row r="160" spans="17:30">
      <c r="Q160" s="2"/>
      <c r="X160" s="14"/>
      <c r="Y160" s="4"/>
    </row>
    <row r="161" spans="17:25">
      <c r="Q161" s="2"/>
      <c r="X161" s="14"/>
      <c r="Y161" s="4"/>
    </row>
    <row r="162" spans="17:25">
      <c r="Q162" s="2"/>
      <c r="X162" s="14"/>
      <c r="Y162" s="4"/>
    </row>
    <row r="163" spans="17:25">
      <c r="Q163" s="2"/>
      <c r="X163" s="18"/>
    </row>
    <row r="164" spans="17:25">
      <c r="Q164" s="2"/>
      <c r="X164" s="19"/>
    </row>
    <row r="165" spans="17:25">
      <c r="Q165" s="2"/>
      <c r="X165" s="19"/>
    </row>
    <row r="166" spans="17:25">
      <c r="Q166" s="2"/>
      <c r="X166" s="19"/>
    </row>
    <row r="167" spans="17:25">
      <c r="Q167" s="2"/>
      <c r="X167" s="19"/>
    </row>
    <row r="168" spans="17:25">
      <c r="Q168" s="2"/>
      <c r="X168" s="20"/>
    </row>
    <row r="169" spans="17:25">
      <c r="Q169" s="2"/>
      <c r="X169" s="19"/>
    </row>
    <row r="170" spans="17:25">
      <c r="Q170" s="2"/>
      <c r="X170" s="19"/>
    </row>
    <row r="171" spans="17:25">
      <c r="Q171" s="2"/>
      <c r="X171" s="19"/>
    </row>
    <row r="172" spans="17:25">
      <c r="Q172" s="2"/>
      <c r="X172" s="19"/>
    </row>
    <row r="173" spans="17:25">
      <c r="Q173" s="2"/>
      <c r="X173" s="19"/>
    </row>
    <row r="174" spans="17:25">
      <c r="Q174" s="2"/>
      <c r="X174" s="19"/>
    </row>
    <row r="175" spans="17:25">
      <c r="Q175" s="2"/>
      <c r="X175" s="19"/>
    </row>
    <row r="176" spans="17:25">
      <c r="Q176" s="2"/>
      <c r="X176" s="19"/>
    </row>
    <row r="177" spans="17:24">
      <c r="Q177" s="2"/>
      <c r="X177" s="19"/>
    </row>
    <row r="178" spans="17:24">
      <c r="Q178" s="21"/>
      <c r="X178" s="19"/>
    </row>
    <row r="179" spans="17:24">
      <c r="Q179" s="21"/>
      <c r="X179" s="19"/>
    </row>
    <row r="180" spans="17:24">
      <c r="Q180" s="21"/>
      <c r="X180" s="19"/>
    </row>
    <row r="181" spans="17:24">
      <c r="Q181" s="21"/>
      <c r="X181" s="19"/>
    </row>
    <row r="182" spans="17:24">
      <c r="Q182" s="21"/>
      <c r="X182" s="19"/>
    </row>
    <row r="183" spans="17:24">
      <c r="Q183" s="21"/>
      <c r="X183" s="19"/>
    </row>
    <row r="184" spans="17:24">
      <c r="Q184" s="21"/>
      <c r="X184" s="19"/>
    </row>
    <row r="185" spans="17:24">
      <c r="Q185" s="21"/>
      <c r="X185" s="19"/>
    </row>
    <row r="186" spans="17:24">
      <c r="Q186" s="21"/>
      <c r="X186" s="19"/>
    </row>
    <row r="187" spans="17:24">
      <c r="Q187" s="21"/>
      <c r="X187" s="19"/>
    </row>
    <row r="188" spans="17:24">
      <c r="Q188" s="21"/>
      <c r="X188" s="19"/>
    </row>
    <row r="189" spans="17:24">
      <c r="Q189" s="21"/>
      <c r="X189" s="19"/>
    </row>
    <row r="190" spans="17:24">
      <c r="Q190" s="21"/>
      <c r="X190" s="19"/>
    </row>
    <row r="191" spans="17:24">
      <c r="Q191" s="21"/>
      <c r="X191" s="19"/>
    </row>
    <row r="192" spans="17:24">
      <c r="Q192" s="21"/>
      <c r="X192" s="19"/>
    </row>
  </sheetData>
  <sheetProtection selectLockedCells="1" selectUnlockedCells="1"/>
  <phoneticPr fontId="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6737F-7A79-4659-A776-C2B202C8A954}">
  <sheetPr>
    <tabColor rgb="FFFFCC00"/>
  </sheetPr>
  <dimension ref="A1"/>
  <sheetViews>
    <sheetView workbookViewId="0">
      <selection activeCell="K13" sqref="A1:XFD1048576"/>
    </sheetView>
  </sheetViews>
  <sheetFormatPr defaultRowHeight="13"/>
  <sheetData/>
  <sheetProtection algorithmName="SHA-512" hashValue="V+WrdLHWICAWwGxgJ06O7qlrUdo99y6MbSVhGs1mQBaRf3+lAxCpEnLsbtid/ffpHlXg7qlKv6hxvospbDJsZA==" saltValue="hVfGfe0ipxV3MzTHumBP0w==" spinCount="100000" sheet="1" selectLockedCells="1"/>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6B37A-1137-4FA6-98B6-88CE329FD89A}">
  <dimension ref="A1:GS23"/>
  <sheetViews>
    <sheetView showZeros="0" topLeftCell="E4" zoomScaleNormal="100" workbookViewId="0">
      <selection activeCell="AN5" sqref="AN5"/>
    </sheetView>
  </sheetViews>
  <sheetFormatPr defaultColWidth="8.7265625" defaultRowHeight="9.5"/>
  <cols>
    <col min="1" max="4" width="4.36328125" style="58" hidden="1" customWidth="1"/>
    <col min="5" max="5" width="4.36328125" style="58" customWidth="1"/>
    <col min="6" max="6" width="6.08984375" style="58" customWidth="1"/>
    <col min="7" max="7" width="4.36328125" style="58" customWidth="1"/>
    <col min="8" max="8" width="5.90625" style="58" customWidth="1"/>
    <col min="9" max="9" width="4.453125" style="58" customWidth="1"/>
    <col min="10" max="41" width="4.36328125" style="58" customWidth="1"/>
    <col min="42" max="42" width="13.90625" style="58" customWidth="1"/>
    <col min="43" max="43" width="6.54296875" style="58" customWidth="1"/>
    <col min="44" max="44" width="9.90625" style="58" customWidth="1"/>
    <col min="45" max="45" width="11.26953125" style="58" customWidth="1"/>
    <col min="46" max="51" width="4.36328125" style="58" customWidth="1"/>
    <col min="52" max="54" width="6.6328125" style="58" customWidth="1"/>
    <col min="55" max="55" width="20" style="58" customWidth="1"/>
    <col min="56" max="79" width="4.36328125" style="58" customWidth="1"/>
    <col min="80" max="80" width="14" style="58" customWidth="1"/>
    <col min="81" max="85" width="4.36328125" style="58" customWidth="1"/>
    <col min="86" max="86" width="19" style="58" customWidth="1"/>
    <col min="87" max="87" width="14.1796875" style="58" customWidth="1"/>
    <col min="88" max="88" width="8.54296875" style="58" customWidth="1"/>
    <col min="89" max="89" width="4.36328125" style="58" customWidth="1"/>
    <col min="90" max="90" width="6.08984375" style="58" customWidth="1"/>
    <col min="91" max="93" width="4.36328125" style="58" customWidth="1"/>
    <col min="94" max="94" width="6.08984375" style="58" customWidth="1"/>
    <col min="95" max="99" width="4.36328125" style="58" customWidth="1"/>
    <col min="100" max="104" width="6.7265625" style="58" customWidth="1"/>
    <col min="105" max="105" width="27.453125" style="58" customWidth="1"/>
    <col min="106" max="106" width="11.6328125" style="58" customWidth="1"/>
    <col min="107" max="108" width="4.36328125" style="58" customWidth="1"/>
    <col min="109" max="109" width="11.90625" style="58" customWidth="1"/>
    <col min="110" max="112" width="4.36328125" style="58" customWidth="1"/>
    <col min="113" max="113" width="36.81640625" style="58" customWidth="1"/>
    <col min="114" max="114" width="37.453125" style="58" customWidth="1"/>
    <col min="115" max="201" width="4.36328125" style="58" customWidth="1"/>
    <col min="202" max="16384" width="8.7265625" style="58"/>
  </cols>
  <sheetData>
    <row r="1" spans="1:201" ht="13.5" customHeight="1">
      <c r="A1" s="33"/>
      <c r="B1" s="34"/>
      <c r="C1" s="34"/>
      <c r="D1" s="35"/>
      <c r="E1" s="306" t="s">
        <v>1029</v>
      </c>
      <c r="F1" s="307"/>
      <c r="G1" s="307"/>
      <c r="H1" s="307"/>
      <c r="I1" s="30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8"/>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40"/>
      <c r="CJ1" s="37"/>
      <c r="CK1" s="37"/>
      <c r="CL1" s="40"/>
      <c r="CM1" s="37"/>
      <c r="CN1" s="37"/>
      <c r="CO1" s="37"/>
      <c r="CP1" s="40"/>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41"/>
      <c r="GP1" s="41"/>
      <c r="GQ1" s="41"/>
      <c r="GR1" s="36"/>
      <c r="GS1" s="41"/>
    </row>
    <row r="2" spans="1:201" ht="10.5" customHeight="1">
      <c r="A2" s="312" t="s">
        <v>655</v>
      </c>
      <c r="B2" s="313"/>
      <c r="C2" s="313"/>
      <c r="D2" s="314"/>
      <c r="E2" s="308"/>
      <c r="F2" s="309"/>
      <c r="G2" s="309"/>
      <c r="H2" s="309"/>
      <c r="I2" s="309"/>
      <c r="J2" s="315" t="s">
        <v>656</v>
      </c>
      <c r="K2" s="315"/>
      <c r="L2" s="315"/>
      <c r="M2" s="315"/>
      <c r="N2" s="315"/>
      <c r="O2" s="291" t="s">
        <v>657</v>
      </c>
      <c r="P2" s="291"/>
      <c r="Q2" s="291"/>
      <c r="R2" s="291"/>
      <c r="S2" s="291"/>
      <c r="T2" s="292" t="s">
        <v>658</v>
      </c>
      <c r="U2" s="292"/>
      <c r="V2" s="292"/>
      <c r="W2" s="292"/>
      <c r="X2" s="292"/>
      <c r="Y2" s="292"/>
      <c r="Z2" s="292"/>
      <c r="AA2" s="292" t="s">
        <v>659</v>
      </c>
      <c r="AB2" s="292"/>
      <c r="AC2" s="292"/>
      <c r="AD2" s="292"/>
      <c r="AE2" s="292"/>
      <c r="AF2" s="292"/>
      <c r="AG2" s="292"/>
      <c r="AH2" s="282" t="s">
        <v>660</v>
      </c>
      <c r="AI2" s="283"/>
      <c r="AJ2" s="283"/>
      <c r="AK2" s="283"/>
      <c r="AL2" s="283"/>
      <c r="AM2" s="283"/>
      <c r="AN2" s="284"/>
      <c r="AO2" s="39"/>
      <c r="AP2" s="321" t="s">
        <v>683</v>
      </c>
      <c r="AQ2" s="321"/>
      <c r="AR2" s="321"/>
      <c r="AS2" s="321"/>
      <c r="AT2" s="321"/>
      <c r="AU2" s="322" t="s">
        <v>684</v>
      </c>
      <c r="AV2" s="322"/>
      <c r="AW2" s="323" t="s">
        <v>685</v>
      </c>
      <c r="AX2" s="323"/>
      <c r="AY2" s="323"/>
      <c r="AZ2" s="323"/>
      <c r="BA2" s="323"/>
      <c r="BB2" s="323"/>
      <c r="BC2" s="324" t="s">
        <v>686</v>
      </c>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26"/>
      <c r="CH2" s="327" t="s">
        <v>687</v>
      </c>
      <c r="CI2" s="347" t="s">
        <v>688</v>
      </c>
      <c r="CJ2" s="348"/>
      <c r="CK2" s="349" t="s">
        <v>689</v>
      </c>
      <c r="CL2" s="350"/>
      <c r="CM2" s="350"/>
      <c r="CN2" s="350"/>
      <c r="CO2" s="350"/>
      <c r="CP2" s="350"/>
      <c r="CQ2" s="350"/>
      <c r="CR2" s="350"/>
      <c r="CS2" s="350"/>
      <c r="CT2" s="350"/>
      <c r="CU2" s="351"/>
      <c r="CV2" s="42"/>
      <c r="CW2" s="43"/>
      <c r="CX2" s="44" t="s">
        <v>690</v>
      </c>
      <c r="CY2" s="43"/>
      <c r="CZ2" s="45"/>
      <c r="DA2" s="352" t="s">
        <v>691</v>
      </c>
      <c r="DB2" s="352" t="s">
        <v>692</v>
      </c>
      <c r="DC2" s="383" t="s">
        <v>693</v>
      </c>
      <c r="DD2" s="384"/>
      <c r="DE2" s="384"/>
      <c r="DF2" s="385"/>
      <c r="DG2" s="386" t="s">
        <v>694</v>
      </c>
      <c r="DH2" s="340" t="s">
        <v>695</v>
      </c>
      <c r="DI2" s="377" t="s">
        <v>829</v>
      </c>
      <c r="DJ2" s="380" t="s">
        <v>830</v>
      </c>
      <c r="DK2" s="343" t="s">
        <v>696</v>
      </c>
      <c r="DL2" s="344"/>
      <c r="DM2" s="344"/>
      <c r="DN2" s="344"/>
      <c r="DO2" s="344"/>
      <c r="DP2" s="344"/>
      <c r="DQ2" s="344"/>
      <c r="DR2" s="344"/>
      <c r="DS2" s="344"/>
      <c r="DT2" s="344"/>
      <c r="DU2" s="344"/>
      <c r="DV2" s="344"/>
      <c r="DW2" s="344"/>
      <c r="DX2" s="343" t="s">
        <v>697</v>
      </c>
      <c r="DY2" s="344"/>
      <c r="DZ2" s="344"/>
      <c r="EA2" s="344"/>
      <c r="EB2" s="344"/>
      <c r="EC2" s="344"/>
      <c r="ED2" s="344"/>
      <c r="EE2" s="344"/>
      <c r="EF2" s="344"/>
      <c r="EG2" s="335" t="s">
        <v>698</v>
      </c>
      <c r="EH2" s="335"/>
      <c r="EI2" s="335"/>
      <c r="EJ2" s="335"/>
      <c r="EK2" s="335"/>
      <c r="EL2" s="335"/>
      <c r="EM2" s="335"/>
      <c r="EN2" s="335"/>
      <c r="EO2" s="335"/>
      <c r="EP2" s="335"/>
      <c r="EQ2" s="335"/>
      <c r="ER2" s="343" t="s">
        <v>699</v>
      </c>
      <c r="ES2" s="344"/>
      <c r="ET2" s="344"/>
      <c r="EU2" s="344"/>
      <c r="EV2" s="344"/>
      <c r="EW2" s="344"/>
      <c r="EX2" s="344"/>
      <c r="EY2" s="344"/>
      <c r="EZ2" s="344"/>
      <c r="FA2" s="344"/>
      <c r="FB2" s="344"/>
      <c r="FC2" s="344"/>
      <c r="FD2" s="344"/>
      <c r="FE2" s="344"/>
      <c r="FF2" s="344"/>
      <c r="FG2" s="344"/>
      <c r="FH2" s="344"/>
      <c r="FI2" s="344"/>
      <c r="FJ2" s="344"/>
      <c r="FK2" s="344"/>
      <c r="FL2" s="344"/>
      <c r="FM2" s="335" t="s">
        <v>700</v>
      </c>
      <c r="FN2" s="335"/>
      <c r="FO2" s="335"/>
      <c r="FP2" s="335"/>
      <c r="FQ2" s="335"/>
      <c r="FR2" s="335"/>
      <c r="FS2" s="335"/>
      <c r="FT2" s="335"/>
      <c r="FU2" s="335"/>
      <c r="FV2" s="335"/>
      <c r="FW2" s="335"/>
      <c r="FX2" s="335"/>
      <c r="FY2" s="335"/>
      <c r="FZ2" s="335"/>
      <c r="GA2" s="335"/>
      <c r="GB2" s="335"/>
      <c r="GC2" s="335"/>
      <c r="GD2" s="335"/>
      <c r="GE2" s="335"/>
      <c r="GF2" s="335" t="s">
        <v>701</v>
      </c>
      <c r="GG2" s="335"/>
      <c r="GH2" s="335"/>
      <c r="GI2" s="335"/>
      <c r="GJ2" s="335"/>
      <c r="GK2" s="335"/>
      <c r="GL2" s="335"/>
      <c r="GM2" s="335"/>
      <c r="GN2" s="335"/>
      <c r="GO2" s="46" t="s">
        <v>702</v>
      </c>
      <c r="GP2" s="47" t="s">
        <v>703</v>
      </c>
      <c r="GQ2" s="48"/>
      <c r="GR2" s="49"/>
      <c r="GS2" s="50"/>
    </row>
    <row r="3" spans="1:201" ht="13" customHeight="1">
      <c r="A3" s="318" t="s">
        <v>661</v>
      </c>
      <c r="B3" s="295" t="s">
        <v>662</v>
      </c>
      <c r="C3" s="295" t="s">
        <v>663</v>
      </c>
      <c r="D3" s="295" t="s">
        <v>664</v>
      </c>
      <c r="E3" s="297" t="s">
        <v>665</v>
      </c>
      <c r="F3" s="299" t="s">
        <v>666</v>
      </c>
      <c r="G3" s="301" t="s">
        <v>667</v>
      </c>
      <c r="H3" s="303" t="s">
        <v>668</v>
      </c>
      <c r="I3" s="310" t="s">
        <v>831</v>
      </c>
      <c r="J3" s="304" t="s">
        <v>669</v>
      </c>
      <c r="K3" s="316" t="s">
        <v>661</v>
      </c>
      <c r="L3" s="316" t="s">
        <v>663</v>
      </c>
      <c r="M3" s="316" t="s">
        <v>664</v>
      </c>
      <c r="N3" s="316" t="s">
        <v>670</v>
      </c>
      <c r="O3" s="295" t="s">
        <v>669</v>
      </c>
      <c r="P3" s="295" t="s">
        <v>661</v>
      </c>
      <c r="Q3" s="295" t="s">
        <v>663</v>
      </c>
      <c r="R3" s="295" t="s">
        <v>664</v>
      </c>
      <c r="S3" s="295" t="s">
        <v>671</v>
      </c>
      <c r="T3" s="293" t="s">
        <v>672</v>
      </c>
      <c r="U3" s="293" t="s">
        <v>673</v>
      </c>
      <c r="V3" s="293" t="s">
        <v>661</v>
      </c>
      <c r="W3" s="293" t="s">
        <v>674</v>
      </c>
      <c r="X3" s="293" t="s">
        <v>663</v>
      </c>
      <c r="Y3" s="293" t="s">
        <v>675</v>
      </c>
      <c r="Z3" s="293" t="s">
        <v>671</v>
      </c>
      <c r="AA3" s="293" t="s">
        <v>672</v>
      </c>
      <c r="AB3" s="293" t="s">
        <v>673</v>
      </c>
      <c r="AC3" s="293" t="s">
        <v>661</v>
      </c>
      <c r="AD3" s="293" t="s">
        <v>674</v>
      </c>
      <c r="AE3" s="293" t="s">
        <v>663</v>
      </c>
      <c r="AF3" s="293" t="s">
        <v>675</v>
      </c>
      <c r="AG3" s="293" t="s">
        <v>671</v>
      </c>
      <c r="AH3" s="285" t="s">
        <v>663</v>
      </c>
      <c r="AI3" s="285" t="s">
        <v>676</v>
      </c>
      <c r="AJ3" s="287" t="s">
        <v>677</v>
      </c>
      <c r="AK3" s="287" t="s">
        <v>678</v>
      </c>
      <c r="AL3" s="287" t="s">
        <v>679</v>
      </c>
      <c r="AM3" s="287" t="s">
        <v>680</v>
      </c>
      <c r="AN3" s="289" t="s">
        <v>681</v>
      </c>
      <c r="AO3" s="320" t="s">
        <v>682</v>
      </c>
      <c r="AP3" s="293" t="s">
        <v>704</v>
      </c>
      <c r="AQ3" s="336" t="s">
        <v>683</v>
      </c>
      <c r="AR3" s="338" t="s">
        <v>705</v>
      </c>
      <c r="AS3" s="293" t="s">
        <v>706</v>
      </c>
      <c r="AT3" s="293" t="s">
        <v>707</v>
      </c>
      <c r="AU3" s="285" t="s">
        <v>708</v>
      </c>
      <c r="AV3" s="285" t="s">
        <v>709</v>
      </c>
      <c r="AW3" s="328" t="s">
        <v>710</v>
      </c>
      <c r="AX3" s="328" t="s">
        <v>711</v>
      </c>
      <c r="AY3" s="328" t="s">
        <v>712</v>
      </c>
      <c r="AZ3" s="328" t="s">
        <v>713</v>
      </c>
      <c r="BA3" s="328" t="s">
        <v>714</v>
      </c>
      <c r="BB3" s="328" t="s">
        <v>715</v>
      </c>
      <c r="BC3" s="330" t="s">
        <v>716</v>
      </c>
      <c r="BD3" s="332" t="s">
        <v>717</v>
      </c>
      <c r="BE3" s="333"/>
      <c r="BF3" s="333"/>
      <c r="BG3" s="333"/>
      <c r="BH3" s="333"/>
      <c r="BI3" s="333"/>
      <c r="BJ3" s="333"/>
      <c r="BK3" s="333"/>
      <c r="BL3" s="333"/>
      <c r="BM3" s="333"/>
      <c r="BN3" s="333"/>
      <c r="BO3" s="333"/>
      <c r="BP3" s="333"/>
      <c r="BQ3" s="333"/>
      <c r="BR3" s="333"/>
      <c r="BS3" s="333"/>
      <c r="BT3" s="333"/>
      <c r="BU3" s="333"/>
      <c r="BV3" s="333"/>
      <c r="BW3" s="333"/>
      <c r="BX3" s="333"/>
      <c r="BY3" s="333"/>
      <c r="BZ3" s="333"/>
      <c r="CA3" s="334"/>
      <c r="CB3" s="324" t="s">
        <v>718</v>
      </c>
      <c r="CC3" s="325"/>
      <c r="CD3" s="325"/>
      <c r="CE3" s="325"/>
      <c r="CF3" s="325"/>
      <c r="CG3" s="326"/>
      <c r="CH3" s="327"/>
      <c r="CI3" s="355" t="s">
        <v>719</v>
      </c>
      <c r="CJ3" s="357" t="s">
        <v>720</v>
      </c>
      <c r="CK3" s="359" t="s">
        <v>721</v>
      </c>
      <c r="CL3" s="361" t="s">
        <v>722</v>
      </c>
      <c r="CM3" s="362"/>
      <c r="CN3" s="363"/>
      <c r="CO3" s="359" t="s">
        <v>723</v>
      </c>
      <c r="CP3" s="361" t="s">
        <v>724</v>
      </c>
      <c r="CQ3" s="362"/>
      <c r="CR3" s="363"/>
      <c r="CS3" s="364" t="s">
        <v>725</v>
      </c>
      <c r="CT3" s="366" t="s">
        <v>726</v>
      </c>
      <c r="CU3" s="47" t="s">
        <v>703</v>
      </c>
      <c r="CV3" s="368" t="s">
        <v>727</v>
      </c>
      <c r="CW3" s="368" t="s">
        <v>728</v>
      </c>
      <c r="CX3" s="368" t="s">
        <v>729</v>
      </c>
      <c r="CY3" s="368" t="s">
        <v>730</v>
      </c>
      <c r="CZ3" s="368" t="s">
        <v>731</v>
      </c>
      <c r="DA3" s="353"/>
      <c r="DB3" s="353"/>
      <c r="DC3" s="371" t="s">
        <v>693</v>
      </c>
      <c r="DD3" s="371" t="s">
        <v>732</v>
      </c>
      <c r="DE3" s="371" t="s">
        <v>733</v>
      </c>
      <c r="DF3" s="371" t="s">
        <v>734</v>
      </c>
      <c r="DG3" s="387"/>
      <c r="DH3" s="341"/>
      <c r="DI3" s="378"/>
      <c r="DJ3" s="381"/>
      <c r="DK3" s="373" t="s">
        <v>735</v>
      </c>
      <c r="DL3" s="345" t="s">
        <v>736</v>
      </c>
      <c r="DM3" s="345" t="s">
        <v>737</v>
      </c>
      <c r="DN3" s="345" t="s">
        <v>738</v>
      </c>
      <c r="DO3" s="345" t="s">
        <v>739</v>
      </c>
      <c r="DP3" s="345" t="s">
        <v>740</v>
      </c>
      <c r="DQ3" s="375" t="s">
        <v>741</v>
      </c>
      <c r="DR3" s="373" t="s">
        <v>742</v>
      </c>
      <c r="DS3" s="345" t="s">
        <v>736</v>
      </c>
      <c r="DT3" s="345" t="s">
        <v>737</v>
      </c>
      <c r="DU3" s="345" t="s">
        <v>738</v>
      </c>
      <c r="DV3" s="345" t="s">
        <v>739</v>
      </c>
      <c r="DW3" s="345" t="s">
        <v>740</v>
      </c>
      <c r="DX3" s="373" t="s">
        <v>735</v>
      </c>
      <c r="DY3" s="345" t="s">
        <v>743</v>
      </c>
      <c r="DZ3" s="345" t="s">
        <v>744</v>
      </c>
      <c r="EA3" s="345" t="s">
        <v>745</v>
      </c>
      <c r="EB3" s="375" t="s">
        <v>741</v>
      </c>
      <c r="EC3" s="373" t="s">
        <v>742</v>
      </c>
      <c r="ED3" s="345" t="s">
        <v>743</v>
      </c>
      <c r="EE3" s="345" t="s">
        <v>744</v>
      </c>
      <c r="EF3" s="345" t="s">
        <v>745</v>
      </c>
      <c r="EG3" s="373" t="s">
        <v>735</v>
      </c>
      <c r="EH3" s="345" t="s">
        <v>746</v>
      </c>
      <c r="EI3" s="345" t="s">
        <v>747</v>
      </c>
      <c r="EJ3" s="345" t="s">
        <v>748</v>
      </c>
      <c r="EK3" s="345" t="s">
        <v>749</v>
      </c>
      <c r="EL3" s="375" t="s">
        <v>741</v>
      </c>
      <c r="EM3" s="373" t="s">
        <v>742</v>
      </c>
      <c r="EN3" s="345" t="s">
        <v>746</v>
      </c>
      <c r="EO3" s="345" t="s">
        <v>747</v>
      </c>
      <c r="EP3" s="345" t="s">
        <v>748</v>
      </c>
      <c r="EQ3" s="345" t="s">
        <v>750</v>
      </c>
      <c r="ER3" s="373" t="s">
        <v>735</v>
      </c>
      <c r="ES3" s="345" t="s">
        <v>751</v>
      </c>
      <c r="ET3" s="345" t="s">
        <v>752</v>
      </c>
      <c r="EU3" s="389" t="s">
        <v>753</v>
      </c>
      <c r="EV3" s="345" t="s">
        <v>754</v>
      </c>
      <c r="EW3" s="345" t="s">
        <v>755</v>
      </c>
      <c r="EX3" s="345" t="s">
        <v>756</v>
      </c>
      <c r="EY3" s="345" t="s">
        <v>757</v>
      </c>
      <c r="EZ3" s="345" t="s">
        <v>758</v>
      </c>
      <c r="FA3" s="345" t="s">
        <v>759</v>
      </c>
      <c r="FB3" s="375" t="s">
        <v>741</v>
      </c>
      <c r="FC3" s="373" t="s">
        <v>742</v>
      </c>
      <c r="FD3" s="345" t="s">
        <v>751</v>
      </c>
      <c r="FE3" s="345" t="s">
        <v>752</v>
      </c>
      <c r="FF3" s="389" t="s">
        <v>753</v>
      </c>
      <c r="FG3" s="345" t="s">
        <v>754</v>
      </c>
      <c r="FH3" s="345" t="s">
        <v>755</v>
      </c>
      <c r="FI3" s="345" t="s">
        <v>756</v>
      </c>
      <c r="FJ3" s="345" t="s">
        <v>757</v>
      </c>
      <c r="FK3" s="345" t="s">
        <v>758</v>
      </c>
      <c r="FL3" s="345" t="s">
        <v>759</v>
      </c>
      <c r="FM3" s="373" t="s">
        <v>735</v>
      </c>
      <c r="FN3" s="345" t="s">
        <v>760</v>
      </c>
      <c r="FO3" s="345" t="s">
        <v>761</v>
      </c>
      <c r="FP3" s="345" t="s">
        <v>762</v>
      </c>
      <c r="FQ3" s="345" t="s">
        <v>763</v>
      </c>
      <c r="FR3" s="345" t="s">
        <v>764</v>
      </c>
      <c r="FS3" s="345" t="s">
        <v>765</v>
      </c>
      <c r="FT3" s="345" t="s">
        <v>766</v>
      </c>
      <c r="FU3" s="345" t="s">
        <v>767</v>
      </c>
      <c r="FV3" s="375" t="s">
        <v>741</v>
      </c>
      <c r="FW3" s="373" t="s">
        <v>742</v>
      </c>
      <c r="FX3" s="345" t="s">
        <v>760</v>
      </c>
      <c r="FY3" s="345" t="s">
        <v>761</v>
      </c>
      <c r="FZ3" s="345" t="s">
        <v>762</v>
      </c>
      <c r="GA3" s="345" t="s">
        <v>763</v>
      </c>
      <c r="GB3" s="345" t="s">
        <v>764</v>
      </c>
      <c r="GC3" s="345" t="s">
        <v>765</v>
      </c>
      <c r="GD3" s="345" t="s">
        <v>766</v>
      </c>
      <c r="GE3" s="345" t="s">
        <v>767</v>
      </c>
      <c r="GF3" s="373" t="s">
        <v>735</v>
      </c>
      <c r="GG3" s="345" t="s">
        <v>768</v>
      </c>
      <c r="GH3" s="345" t="s">
        <v>769</v>
      </c>
      <c r="GI3" s="345" t="s">
        <v>770</v>
      </c>
      <c r="GJ3" s="375" t="s">
        <v>741</v>
      </c>
      <c r="GK3" s="373" t="s">
        <v>742</v>
      </c>
      <c r="GL3" s="345" t="s">
        <v>768</v>
      </c>
      <c r="GM3" s="345" t="s">
        <v>769</v>
      </c>
      <c r="GN3" s="345" t="s">
        <v>770</v>
      </c>
      <c r="GO3" s="393" t="s">
        <v>771</v>
      </c>
      <c r="GP3" s="51"/>
      <c r="GQ3" s="395" t="s">
        <v>772</v>
      </c>
      <c r="GR3" s="391" t="s">
        <v>773</v>
      </c>
      <c r="GS3" s="392" t="s">
        <v>774</v>
      </c>
    </row>
    <row r="4" spans="1:201" ht="132.65" customHeight="1">
      <c r="A4" s="319"/>
      <c r="B4" s="296"/>
      <c r="C4" s="296"/>
      <c r="D4" s="296"/>
      <c r="E4" s="298"/>
      <c r="F4" s="300"/>
      <c r="G4" s="302"/>
      <c r="H4" s="302"/>
      <c r="I4" s="311"/>
      <c r="J4" s="305"/>
      <c r="K4" s="317"/>
      <c r="L4" s="317"/>
      <c r="M4" s="317"/>
      <c r="N4" s="317"/>
      <c r="O4" s="296"/>
      <c r="P4" s="296"/>
      <c r="Q4" s="296"/>
      <c r="R4" s="296"/>
      <c r="S4" s="296"/>
      <c r="T4" s="294"/>
      <c r="U4" s="294"/>
      <c r="V4" s="294"/>
      <c r="W4" s="294"/>
      <c r="X4" s="294"/>
      <c r="Y4" s="294"/>
      <c r="Z4" s="294"/>
      <c r="AA4" s="294"/>
      <c r="AB4" s="294"/>
      <c r="AC4" s="294"/>
      <c r="AD4" s="294"/>
      <c r="AE4" s="294"/>
      <c r="AF4" s="294"/>
      <c r="AG4" s="294"/>
      <c r="AH4" s="286"/>
      <c r="AI4" s="286"/>
      <c r="AJ4" s="288"/>
      <c r="AK4" s="288"/>
      <c r="AL4" s="288"/>
      <c r="AM4" s="288"/>
      <c r="AN4" s="290"/>
      <c r="AO4" s="290"/>
      <c r="AP4" s="294"/>
      <c r="AQ4" s="337"/>
      <c r="AR4" s="339"/>
      <c r="AS4" s="294"/>
      <c r="AT4" s="294"/>
      <c r="AU4" s="286"/>
      <c r="AV4" s="286"/>
      <c r="AW4" s="329"/>
      <c r="AX4" s="329"/>
      <c r="AY4" s="329"/>
      <c r="AZ4" s="329"/>
      <c r="BA4" s="329"/>
      <c r="BB4" s="329"/>
      <c r="BC4" s="331"/>
      <c r="BD4" s="52" t="s">
        <v>775</v>
      </c>
      <c r="BE4" s="53" t="s">
        <v>776</v>
      </c>
      <c r="BF4" s="53" t="s">
        <v>777</v>
      </c>
      <c r="BG4" s="53" t="s">
        <v>778</v>
      </c>
      <c r="BH4" s="53" t="s">
        <v>779</v>
      </c>
      <c r="BI4" s="53" t="s">
        <v>780</v>
      </c>
      <c r="BJ4" s="53" t="s">
        <v>781</v>
      </c>
      <c r="BK4" s="53" t="s">
        <v>782</v>
      </c>
      <c r="BL4" s="53" t="s">
        <v>783</v>
      </c>
      <c r="BM4" s="53" t="s">
        <v>784</v>
      </c>
      <c r="BN4" s="53" t="s">
        <v>785</v>
      </c>
      <c r="BO4" s="53" t="s">
        <v>786</v>
      </c>
      <c r="BP4" s="53" t="s">
        <v>787</v>
      </c>
      <c r="BQ4" s="53" t="s">
        <v>788</v>
      </c>
      <c r="BR4" s="53" t="s">
        <v>789</v>
      </c>
      <c r="BS4" s="53" t="s">
        <v>790</v>
      </c>
      <c r="BT4" s="53" t="s">
        <v>791</v>
      </c>
      <c r="BU4" s="53" t="s">
        <v>792</v>
      </c>
      <c r="BV4" s="53" t="s">
        <v>793</v>
      </c>
      <c r="BW4" s="53" t="s">
        <v>794</v>
      </c>
      <c r="BX4" s="53" t="s">
        <v>795</v>
      </c>
      <c r="BY4" s="53" t="s">
        <v>796</v>
      </c>
      <c r="BZ4" s="53" t="s">
        <v>797</v>
      </c>
      <c r="CA4" s="53" t="s">
        <v>798</v>
      </c>
      <c r="CB4" s="53" t="s">
        <v>799</v>
      </c>
      <c r="CC4" s="53" t="s">
        <v>800</v>
      </c>
      <c r="CD4" s="53" t="s">
        <v>799</v>
      </c>
      <c r="CE4" s="53" t="s">
        <v>800</v>
      </c>
      <c r="CF4" s="53" t="s">
        <v>799</v>
      </c>
      <c r="CG4" s="53" t="s">
        <v>800</v>
      </c>
      <c r="CH4" s="327"/>
      <c r="CI4" s="356"/>
      <c r="CJ4" s="358"/>
      <c r="CK4" s="360"/>
      <c r="CL4" s="54" t="s">
        <v>801</v>
      </c>
      <c r="CM4" s="55" t="s">
        <v>373</v>
      </c>
      <c r="CN4" s="54" t="s">
        <v>802</v>
      </c>
      <c r="CO4" s="360"/>
      <c r="CP4" s="54" t="s">
        <v>801</v>
      </c>
      <c r="CQ4" s="55" t="s">
        <v>373</v>
      </c>
      <c r="CR4" s="54" t="s">
        <v>374</v>
      </c>
      <c r="CS4" s="365"/>
      <c r="CT4" s="367"/>
      <c r="CU4" s="56"/>
      <c r="CV4" s="369"/>
      <c r="CW4" s="369"/>
      <c r="CX4" s="369"/>
      <c r="CY4" s="369"/>
      <c r="CZ4" s="370"/>
      <c r="DA4" s="354"/>
      <c r="DB4" s="354"/>
      <c r="DC4" s="372"/>
      <c r="DD4" s="372"/>
      <c r="DE4" s="372"/>
      <c r="DF4" s="372"/>
      <c r="DG4" s="388"/>
      <c r="DH4" s="342"/>
      <c r="DI4" s="379"/>
      <c r="DJ4" s="382"/>
      <c r="DK4" s="374"/>
      <c r="DL4" s="346"/>
      <c r="DM4" s="346"/>
      <c r="DN4" s="346"/>
      <c r="DO4" s="346"/>
      <c r="DP4" s="346"/>
      <c r="DQ4" s="376"/>
      <c r="DR4" s="374"/>
      <c r="DS4" s="346"/>
      <c r="DT4" s="346"/>
      <c r="DU4" s="346"/>
      <c r="DV4" s="346"/>
      <c r="DW4" s="346"/>
      <c r="DX4" s="374"/>
      <c r="DY4" s="346"/>
      <c r="DZ4" s="346"/>
      <c r="EA4" s="346"/>
      <c r="EB4" s="376"/>
      <c r="EC4" s="374"/>
      <c r="ED4" s="346"/>
      <c r="EE4" s="346"/>
      <c r="EF4" s="346"/>
      <c r="EG4" s="374"/>
      <c r="EH4" s="346"/>
      <c r="EI4" s="346"/>
      <c r="EJ4" s="346"/>
      <c r="EK4" s="346"/>
      <c r="EL4" s="376"/>
      <c r="EM4" s="374"/>
      <c r="EN4" s="346"/>
      <c r="EO4" s="346"/>
      <c r="EP4" s="346"/>
      <c r="EQ4" s="346"/>
      <c r="ER4" s="374"/>
      <c r="ES4" s="346"/>
      <c r="ET4" s="346"/>
      <c r="EU4" s="390"/>
      <c r="EV4" s="346"/>
      <c r="EW4" s="346"/>
      <c r="EX4" s="346"/>
      <c r="EY4" s="346"/>
      <c r="EZ4" s="346"/>
      <c r="FA4" s="346"/>
      <c r="FB4" s="376"/>
      <c r="FC4" s="374"/>
      <c r="FD4" s="346"/>
      <c r="FE4" s="346"/>
      <c r="FF4" s="390"/>
      <c r="FG4" s="346"/>
      <c r="FH4" s="346"/>
      <c r="FI4" s="346"/>
      <c r="FJ4" s="346"/>
      <c r="FK4" s="346"/>
      <c r="FL4" s="346"/>
      <c r="FM4" s="374"/>
      <c r="FN4" s="346"/>
      <c r="FO4" s="346"/>
      <c r="FP4" s="346"/>
      <c r="FQ4" s="346"/>
      <c r="FR4" s="346"/>
      <c r="FS4" s="346"/>
      <c r="FT4" s="346"/>
      <c r="FU4" s="346"/>
      <c r="FV4" s="376"/>
      <c r="FW4" s="374"/>
      <c r="FX4" s="346"/>
      <c r="FY4" s="346"/>
      <c r="FZ4" s="346"/>
      <c r="GA4" s="346"/>
      <c r="GB4" s="346"/>
      <c r="GC4" s="346"/>
      <c r="GD4" s="346"/>
      <c r="GE4" s="346"/>
      <c r="GF4" s="374"/>
      <c r="GG4" s="346"/>
      <c r="GH4" s="346"/>
      <c r="GI4" s="346"/>
      <c r="GJ4" s="376"/>
      <c r="GK4" s="374"/>
      <c r="GL4" s="346"/>
      <c r="GM4" s="346"/>
      <c r="GN4" s="346"/>
      <c r="GO4" s="394"/>
      <c r="GP4" s="56"/>
      <c r="GQ4" s="395"/>
      <c r="GR4" s="391"/>
      <c r="GS4" s="392"/>
    </row>
    <row r="5" spans="1:201" ht="109.5" customHeight="1">
      <c r="F5" s="59">
        <f>第一面!BB6</f>
        <v>0</v>
      </c>
      <c r="G5" s="58" t="str">
        <f>第一面!D62</f>
        <v>R8-中-</v>
      </c>
      <c r="H5" s="59">
        <f>第一面!BB6</f>
        <v>0</v>
      </c>
      <c r="I5" s="64" t="str">
        <f>IF(H5&lt;&gt;"","〇","")</f>
        <v>〇</v>
      </c>
      <c r="J5" s="58">
        <f>第一面!J12</f>
        <v>0</v>
      </c>
      <c r="K5" s="58">
        <f>第一面!J13</f>
        <v>0</v>
      </c>
      <c r="L5" s="58">
        <f>第一面!J14</f>
        <v>0</v>
      </c>
      <c r="M5" s="58">
        <f>第一面!J15</f>
        <v>0</v>
      </c>
      <c r="N5" s="58">
        <f>第一面!J16</f>
        <v>0</v>
      </c>
      <c r="O5" s="58">
        <f>第一面!J18</f>
        <v>0</v>
      </c>
      <c r="P5" s="58">
        <f>第一面!J19</f>
        <v>0</v>
      </c>
      <c r="Q5" s="58">
        <f>第一面!J20</f>
        <v>0</v>
      </c>
      <c r="R5" s="58">
        <f>第一面!J21</f>
        <v>0</v>
      </c>
      <c r="S5" s="58">
        <f>第一面!J22</f>
        <v>0</v>
      </c>
      <c r="T5" s="58" t="str">
        <f>第一面!BK26</f>
        <v/>
      </c>
      <c r="U5" s="58" t="str">
        <f>第一面!AP28</f>
        <v/>
      </c>
      <c r="V5" s="58" t="str">
        <f>第一面!AP29</f>
        <v/>
      </c>
      <c r="W5" s="58" t="str">
        <f>第一面!BK30</f>
        <v>　</v>
      </c>
      <c r="X5" s="58" t="str">
        <f>第一面!AP32</f>
        <v/>
      </c>
      <c r="Y5" s="58" t="str">
        <f>第一面!AP33</f>
        <v/>
      </c>
      <c r="Z5" s="58" t="str">
        <f>第一面!AP34</f>
        <v/>
      </c>
      <c r="AA5" s="58" t="str">
        <f>第一面!BK37</f>
        <v/>
      </c>
      <c r="AB5" s="58" t="str">
        <f>第一面!AP39</f>
        <v/>
      </c>
      <c r="AC5" s="58" t="str">
        <f>第一面!AP40</f>
        <v/>
      </c>
      <c r="AD5" s="58" t="str">
        <f>第一面!BK41</f>
        <v>　</v>
      </c>
      <c r="AE5" s="58" t="str">
        <f>第一面!AP43</f>
        <v/>
      </c>
      <c r="AF5" s="58" t="str">
        <f>第一面!AP44</f>
        <v/>
      </c>
      <c r="AG5" s="58" t="str">
        <f>第一面!AP45</f>
        <v/>
      </c>
      <c r="AJ5" s="58">
        <f>第一面!K47</f>
        <v>0</v>
      </c>
      <c r="AK5" s="58">
        <f>第一面!K48</f>
        <v>0</v>
      </c>
      <c r="AL5" s="58">
        <f>第一面!K49</f>
        <v>0</v>
      </c>
      <c r="AM5" s="58">
        <f>第一面!K50</f>
        <v>0</v>
      </c>
      <c r="AP5" s="58" t="str">
        <f>第一面!BP52</f>
        <v/>
      </c>
      <c r="AQ5" s="58" t="str">
        <f>第一面!AP53</f>
        <v/>
      </c>
      <c r="AR5" s="58" t="str">
        <f>第一面!AZ53</f>
        <v/>
      </c>
      <c r="AS5" s="58" t="str">
        <f>第一面!AP54</f>
        <v>無</v>
      </c>
      <c r="AT5" s="58">
        <f>第一面!K55</f>
        <v>0</v>
      </c>
      <c r="AU5" s="58" t="e">
        <f>第二面!AR4</f>
        <v>#N/A</v>
      </c>
      <c r="AV5" s="58" t="str">
        <f>第二面!AR7</f>
        <v/>
      </c>
      <c r="AW5" s="58" t="str">
        <f>第二面!AR9</f>
        <v/>
      </c>
      <c r="AX5" s="58" t="str">
        <f>第二面!AR12</f>
        <v>地上階</v>
      </c>
      <c r="AY5" s="58" t="str">
        <f>第二面!AV12</f>
        <v>地下階</v>
      </c>
      <c r="AZ5" s="58" t="str">
        <f>第二面!AR13</f>
        <v>㎡</v>
      </c>
      <c r="BA5" s="58" t="str">
        <f>第二面!AR14</f>
        <v>㎡</v>
      </c>
      <c r="BB5" s="58" t="str">
        <f>第二面!AR15</f>
        <v>㎡</v>
      </c>
      <c r="BC5" s="61" t="e" vm="1">
        <f>'第二面 (別紙)'!BX4</f>
        <v>#VALUE!</v>
      </c>
      <c r="CB5" s="61" t="str">
        <f>'第二面 (別紙)'!BX95</f>
        <v>　
　</v>
      </c>
      <c r="CH5" s="58" t="str">
        <f>第二面!BP24</f>
        <v/>
      </c>
      <c r="CI5" s="277" t="str">
        <f>第二面!BD33</f>
        <v/>
      </c>
      <c r="CJ5" s="61" t="str">
        <f>第二面!BP33</f>
        <v/>
      </c>
      <c r="CK5" s="58" t="str">
        <f>第二面!AR39</f>
        <v>無</v>
      </c>
      <c r="CL5" s="59" t="str">
        <f>第二面!AR42</f>
        <v/>
      </c>
      <c r="CM5" s="58" t="str">
        <f>第二面!AY42</f>
        <v>第号</v>
      </c>
      <c r="CN5" s="58" t="str">
        <f>第二面!BN43</f>
        <v/>
      </c>
      <c r="CO5" s="58" t="str">
        <f>第二面!AR45</f>
        <v>無</v>
      </c>
      <c r="CP5" s="59" t="str">
        <f>第二面!AR48</f>
        <v/>
      </c>
      <c r="CQ5" s="58" t="str">
        <f>第二面!AY48</f>
        <v>第号</v>
      </c>
      <c r="CR5" s="58" t="str">
        <f>第二面!BN49</f>
        <v/>
      </c>
      <c r="CS5" s="58" t="str">
        <f>第二面!AR51</f>
        <v>無</v>
      </c>
      <c r="CT5" s="58" t="str">
        <f>第二面!AR53</f>
        <v/>
      </c>
      <c r="CU5" s="58" t="str">
        <f>IF(第二面!B56&lt;&gt;"",第二面!B56,"")</f>
        <v/>
      </c>
      <c r="CV5" s="59">
        <f>第三面!AQ4</f>
        <v>0</v>
      </c>
      <c r="CW5" s="59" t="str">
        <f>第三面!BH6</f>
        <v/>
      </c>
      <c r="CX5" s="59" t="str">
        <f>第三面!BH8</f>
        <v/>
      </c>
      <c r="CY5" s="59" t="str">
        <f>第三面!BH10</f>
        <v/>
      </c>
      <c r="CZ5" s="59" t="str">
        <f>第三面!BH12</f>
        <v/>
      </c>
      <c r="DA5" s="61" t="str">
        <f>第三面!BY46</f>
        <v>飛散防止措置無の室　　無
飛散防止措置無の室　　無</v>
      </c>
      <c r="DB5" s="61" t="str">
        <f>_xlfn.TEXTJOIN(CHAR(10),,第三面!BL55,第三面!BL57)</f>
        <v>診断　　
改修　　</v>
      </c>
      <c r="DC5" s="58" t="str">
        <f>第三面!AQ60</f>
        <v>無</v>
      </c>
      <c r="DD5" s="58" t="str">
        <f>第三面!AQ62</f>
        <v>無</v>
      </c>
      <c r="DE5" s="61" t="str">
        <f>第四面!AU8</f>
        <v/>
      </c>
      <c r="DF5" s="58" t="str">
        <f>第三面!BL64</f>
        <v/>
      </c>
      <c r="DG5" s="58" t="str">
        <f>検査結果表!R33</f>
        <v>・タイル等(要是正)</v>
      </c>
      <c r="DH5" s="58" t="str">
        <f>検査結果表!R76</f>
        <v>・特定天井あり(要是正)</v>
      </c>
      <c r="DI5" s="61" t="str">
        <f>検査結果表!S154</f>
        <v>　
　</v>
      </c>
      <c r="DJ5" s="61" t="str">
        <f>検査結果表!U154</f>
        <v/>
      </c>
      <c r="DK5" s="58" t="str">
        <f>第三面!AQ16</f>
        <v>無</v>
      </c>
      <c r="DL5" s="397" t="str">
        <f>第三面!AQ17</f>
        <v/>
      </c>
      <c r="DM5" s="397"/>
      <c r="DN5" s="397"/>
      <c r="DO5" s="397"/>
      <c r="DP5" s="397"/>
      <c r="DQ5" s="58" t="str">
        <f>第三面!AQ18</f>
        <v>無</v>
      </c>
      <c r="DR5" s="58" t="str">
        <f>第三面!AY16</f>
        <v>無</v>
      </c>
      <c r="DS5" s="397" t="str">
        <f>第三面!AY17</f>
        <v/>
      </c>
      <c r="DT5" s="397"/>
      <c r="DU5" s="397"/>
      <c r="DV5" s="397"/>
      <c r="DW5" s="397"/>
      <c r="DX5" s="58" t="str">
        <f>第三面!AQ21</f>
        <v>無</v>
      </c>
      <c r="DY5" s="397" t="str">
        <f>第三面!AQ22</f>
        <v/>
      </c>
      <c r="DZ5" s="397"/>
      <c r="EA5" s="397"/>
      <c r="EB5" s="58" t="str">
        <f>第三面!AQ23</f>
        <v>無</v>
      </c>
      <c r="EC5" s="58" t="str">
        <f>第三面!AY21</f>
        <v>無</v>
      </c>
      <c r="ED5" s="397" t="str">
        <f>第三面!AY22</f>
        <v/>
      </c>
      <c r="EE5" s="397"/>
      <c r="EF5" s="397"/>
      <c r="EG5" s="58" t="str">
        <f>第三面!AQ26</f>
        <v>無</v>
      </c>
      <c r="EH5" s="397" t="str">
        <f>第三面!AQ27</f>
        <v/>
      </c>
      <c r="EI5" s="397"/>
      <c r="EJ5" s="397"/>
      <c r="EK5" s="397"/>
      <c r="EL5" s="397"/>
      <c r="EM5" s="58" t="str">
        <f>第三面!AY26</f>
        <v>無</v>
      </c>
      <c r="EN5" s="397" t="str">
        <f>第三面!AY27</f>
        <v/>
      </c>
      <c r="EO5" s="397"/>
      <c r="EP5" s="397"/>
      <c r="EQ5" s="397"/>
      <c r="ER5" s="58" t="str">
        <f>第三面!AQ31</f>
        <v>無</v>
      </c>
      <c r="ES5" s="397" t="str">
        <f>第三面!AQ32</f>
        <v/>
      </c>
      <c r="ET5" s="397"/>
      <c r="EU5" s="397"/>
      <c r="EV5" s="397"/>
      <c r="EW5" s="397"/>
      <c r="EX5" s="397"/>
      <c r="EY5" s="397"/>
      <c r="EZ5" s="397"/>
      <c r="FA5" s="397"/>
      <c r="FB5" s="58" t="str">
        <f>第三面!AQ33</f>
        <v>無</v>
      </c>
      <c r="FC5" s="58" t="str">
        <f>第三面!AY31</f>
        <v>無</v>
      </c>
      <c r="FD5" s="397" t="str">
        <f>第三面!AY32</f>
        <v/>
      </c>
      <c r="FE5" s="397"/>
      <c r="FF5" s="397"/>
      <c r="FG5" s="397"/>
      <c r="FH5" s="397"/>
      <c r="FI5" s="397"/>
      <c r="FJ5" s="397"/>
      <c r="FK5" s="397"/>
      <c r="FL5" s="397"/>
      <c r="FM5" s="58" t="str">
        <f>第三面!AQ36</f>
        <v>無</v>
      </c>
      <c r="FN5" s="397" t="str">
        <f>第三面!AQ37</f>
        <v/>
      </c>
      <c r="FO5" s="397"/>
      <c r="FP5" s="397"/>
      <c r="FQ5" s="397"/>
      <c r="FR5" s="397"/>
      <c r="FS5" s="397"/>
      <c r="FT5" s="397"/>
      <c r="FU5" s="397"/>
      <c r="FV5" s="58" t="str">
        <f>第三面!AQ38</f>
        <v>無</v>
      </c>
      <c r="FW5" s="58" t="str">
        <f>第三面!AY36</f>
        <v>無</v>
      </c>
      <c r="FX5" s="397" t="str">
        <f>第三面!AY37</f>
        <v/>
      </c>
      <c r="FY5" s="397"/>
      <c r="FZ5" s="397"/>
      <c r="GA5" s="397"/>
      <c r="GB5" s="397"/>
      <c r="GC5" s="397"/>
      <c r="GD5" s="397"/>
      <c r="GE5" s="397"/>
      <c r="GF5" s="58" t="str">
        <f>第三面!AQ41</f>
        <v>無</v>
      </c>
      <c r="GG5" s="397" t="str">
        <f>第三面!AQ42</f>
        <v/>
      </c>
      <c r="GH5" s="397"/>
      <c r="GI5" s="397"/>
      <c r="GJ5" s="58" t="str">
        <f>第三面!AQ43</f>
        <v>無</v>
      </c>
      <c r="GK5" s="58" t="str">
        <f>第三面!AY41</f>
        <v>無</v>
      </c>
      <c r="GL5" s="397" t="str">
        <f>第三面!AY42</f>
        <v/>
      </c>
      <c r="GM5" s="397"/>
      <c r="GN5" s="397"/>
      <c r="GO5" s="58" t="str">
        <f>第三面!AQ42</f>
        <v/>
      </c>
      <c r="GP5" s="58">
        <f>第三面!B67</f>
        <v>0</v>
      </c>
    </row>
    <row r="6" spans="1:201">
      <c r="BC6" s="61"/>
      <c r="CB6" s="61"/>
    </row>
    <row r="15" spans="1:201">
      <c r="F15" s="396"/>
      <c r="G15" s="396"/>
      <c r="H15" s="396"/>
      <c r="I15" s="396"/>
      <c r="J15" s="396"/>
      <c r="K15" s="396"/>
      <c r="L15" s="396"/>
      <c r="M15" s="396"/>
      <c r="N15" s="396"/>
      <c r="O15" s="396"/>
      <c r="P15" s="396"/>
      <c r="Q15" s="396"/>
      <c r="R15" s="396"/>
      <c r="S15" s="61"/>
      <c r="T15" s="61"/>
      <c r="U15" s="61"/>
      <c r="V15" s="61"/>
      <c r="W15" s="61"/>
    </row>
    <row r="16" spans="1:201">
      <c r="F16" s="61"/>
      <c r="G16" s="61"/>
      <c r="H16" s="61"/>
      <c r="I16" s="61"/>
      <c r="J16" s="61"/>
      <c r="K16" s="61"/>
      <c r="L16" s="61"/>
      <c r="M16" s="61"/>
      <c r="N16" s="61"/>
      <c r="O16" s="61"/>
      <c r="P16" s="61"/>
      <c r="Q16" s="61"/>
      <c r="R16" s="61"/>
      <c r="S16" s="61"/>
      <c r="T16" s="61"/>
      <c r="U16" s="61"/>
      <c r="V16" s="61"/>
      <c r="W16" s="61"/>
    </row>
    <row r="17" spans="6:23">
      <c r="F17" s="61"/>
      <c r="G17" s="61"/>
      <c r="H17" s="61"/>
      <c r="I17" s="61"/>
      <c r="J17" s="61"/>
      <c r="K17" s="61"/>
      <c r="L17" s="61"/>
      <c r="M17" s="61"/>
      <c r="N17" s="61"/>
      <c r="O17" s="61"/>
      <c r="P17" s="61"/>
      <c r="Q17" s="61"/>
      <c r="R17" s="61"/>
      <c r="S17" s="61"/>
      <c r="T17" s="61"/>
      <c r="U17" s="61"/>
      <c r="V17" s="61"/>
      <c r="W17" s="61"/>
    </row>
    <row r="18" spans="6:23">
      <c r="F18" s="61"/>
      <c r="G18" s="61"/>
      <c r="H18" s="61"/>
      <c r="I18" s="61"/>
      <c r="J18" s="61"/>
      <c r="K18" s="61"/>
      <c r="L18" s="61"/>
      <c r="M18" s="61"/>
      <c r="N18" s="61"/>
      <c r="O18" s="61"/>
      <c r="P18" s="61"/>
      <c r="Q18" s="61"/>
      <c r="R18" s="61"/>
      <c r="S18" s="61"/>
      <c r="T18" s="61"/>
      <c r="U18" s="61"/>
      <c r="V18" s="61"/>
      <c r="W18" s="61"/>
    </row>
    <row r="19" spans="6:23">
      <c r="F19" s="61"/>
      <c r="G19" s="61"/>
      <c r="H19" s="61"/>
      <c r="I19" s="61"/>
      <c r="J19" s="61"/>
      <c r="K19" s="61"/>
      <c r="L19" s="61"/>
      <c r="M19" s="61"/>
      <c r="N19" s="61"/>
      <c r="O19" s="61"/>
      <c r="P19" s="61"/>
      <c r="Q19" s="61"/>
      <c r="R19" s="61"/>
      <c r="S19" s="61"/>
      <c r="T19" s="61"/>
      <c r="U19" s="61"/>
      <c r="V19" s="61"/>
      <c r="W19" s="61"/>
    </row>
    <row r="20" spans="6:23">
      <c r="F20" s="61"/>
      <c r="G20" s="61"/>
      <c r="H20" s="61"/>
      <c r="I20" s="61"/>
      <c r="J20" s="61"/>
      <c r="K20" s="61"/>
      <c r="L20" s="61"/>
      <c r="M20" s="61"/>
      <c r="N20" s="61"/>
      <c r="O20" s="61"/>
      <c r="P20" s="61"/>
      <c r="Q20" s="61"/>
      <c r="R20" s="61"/>
      <c r="S20" s="61"/>
      <c r="T20" s="61"/>
      <c r="U20" s="61"/>
      <c r="V20" s="61"/>
      <c r="W20" s="61"/>
    </row>
    <row r="21" spans="6:23">
      <c r="F21" s="61"/>
      <c r="G21" s="61"/>
      <c r="H21" s="61"/>
      <c r="I21" s="61"/>
      <c r="J21" s="61"/>
      <c r="K21" s="61"/>
      <c r="L21" s="61"/>
      <c r="M21" s="61"/>
      <c r="N21" s="61"/>
      <c r="O21" s="61"/>
      <c r="P21" s="61"/>
      <c r="Q21" s="61"/>
      <c r="R21" s="61"/>
      <c r="S21" s="61"/>
      <c r="T21" s="61"/>
      <c r="U21" s="61"/>
      <c r="V21" s="61"/>
      <c r="W21" s="61"/>
    </row>
    <row r="22" spans="6:23">
      <c r="F22" s="61"/>
      <c r="G22" s="61"/>
      <c r="H22" s="61"/>
      <c r="I22" s="61"/>
      <c r="J22" s="61"/>
      <c r="K22" s="61"/>
      <c r="L22" s="61"/>
      <c r="M22" s="61"/>
      <c r="N22" s="61"/>
      <c r="O22" s="61"/>
      <c r="P22" s="61"/>
      <c r="Q22" s="61"/>
      <c r="R22" s="61"/>
      <c r="S22" s="61"/>
      <c r="T22" s="61"/>
      <c r="U22" s="61"/>
      <c r="V22" s="61"/>
      <c r="W22" s="61"/>
    </row>
    <row r="23" spans="6:23">
      <c r="F23" s="61"/>
      <c r="G23" s="61"/>
      <c r="H23" s="61"/>
      <c r="I23" s="61"/>
      <c r="J23" s="61"/>
      <c r="K23" s="61"/>
      <c r="L23" s="61"/>
      <c r="M23" s="61"/>
      <c r="N23" s="61"/>
      <c r="O23" s="61"/>
      <c r="P23" s="61"/>
      <c r="Q23" s="61"/>
      <c r="R23" s="61"/>
      <c r="S23" s="61"/>
      <c r="T23" s="61"/>
      <c r="U23" s="61"/>
      <c r="V23" s="61"/>
      <c r="W23" s="61"/>
    </row>
  </sheetData>
  <mergeCells count="200">
    <mergeCell ref="F15:R15"/>
    <mergeCell ref="FX5:GE5"/>
    <mergeCell ref="GG5:GI5"/>
    <mergeCell ref="GL5:GN5"/>
    <mergeCell ref="DL5:DP5"/>
    <mergeCell ref="DS5:DW5"/>
    <mergeCell ref="DY5:EA5"/>
    <mergeCell ref="ED5:EF5"/>
    <mergeCell ref="EH5:EL5"/>
    <mergeCell ref="EN5:EQ5"/>
    <mergeCell ref="ES5:FA5"/>
    <mergeCell ref="FD5:FL5"/>
    <mergeCell ref="FN5:FU5"/>
    <mergeCell ref="GR3:GR4"/>
    <mergeCell ref="GS3:GS4"/>
    <mergeCell ref="GK3:GK4"/>
    <mergeCell ref="GL3:GL4"/>
    <mergeCell ref="GM3:GM4"/>
    <mergeCell ref="GN3:GN4"/>
    <mergeCell ref="GO3:GO4"/>
    <mergeCell ref="GQ3:GQ4"/>
    <mergeCell ref="GE3:GE4"/>
    <mergeCell ref="GF3:GF4"/>
    <mergeCell ref="GG3:GG4"/>
    <mergeCell ref="GH3:GH4"/>
    <mergeCell ref="GI3:GI4"/>
    <mergeCell ref="GJ3:GJ4"/>
    <mergeCell ref="FY3:FY4"/>
    <mergeCell ref="FZ3:FZ4"/>
    <mergeCell ref="GA3:GA4"/>
    <mergeCell ref="GB3:GB4"/>
    <mergeCell ref="GC3:GC4"/>
    <mergeCell ref="GD3:GD4"/>
    <mergeCell ref="FS3:FS4"/>
    <mergeCell ref="FT3:FT4"/>
    <mergeCell ref="FU3:FU4"/>
    <mergeCell ref="FV3:FV4"/>
    <mergeCell ref="FW3:FW4"/>
    <mergeCell ref="FX3:FX4"/>
    <mergeCell ref="FM3:FM4"/>
    <mergeCell ref="FN3:FN4"/>
    <mergeCell ref="FO3:FO4"/>
    <mergeCell ref="FP3:FP4"/>
    <mergeCell ref="FQ3:FQ4"/>
    <mergeCell ref="FR3:FR4"/>
    <mergeCell ref="FG3:FG4"/>
    <mergeCell ref="FH3:FH4"/>
    <mergeCell ref="FI3:FI4"/>
    <mergeCell ref="FJ3:FJ4"/>
    <mergeCell ref="FK3:FK4"/>
    <mergeCell ref="FL3:FL4"/>
    <mergeCell ref="FA3:FA4"/>
    <mergeCell ref="FB3:FB4"/>
    <mergeCell ref="FC3:FC4"/>
    <mergeCell ref="FD3:FD4"/>
    <mergeCell ref="FE3:FE4"/>
    <mergeCell ref="FF3:FF4"/>
    <mergeCell ref="EU3:EU4"/>
    <mergeCell ref="EV3:EV4"/>
    <mergeCell ref="EW3:EW4"/>
    <mergeCell ref="EX3:EX4"/>
    <mergeCell ref="EY3:EY4"/>
    <mergeCell ref="EZ3:EZ4"/>
    <mergeCell ref="EO3:EO4"/>
    <mergeCell ref="EP3:EP4"/>
    <mergeCell ref="EQ3:EQ4"/>
    <mergeCell ref="ER3:ER4"/>
    <mergeCell ref="ES3:ES4"/>
    <mergeCell ref="ET3:ET4"/>
    <mergeCell ref="EI3:EI4"/>
    <mergeCell ref="EJ3:EJ4"/>
    <mergeCell ref="EK3:EK4"/>
    <mergeCell ref="EL3:EL4"/>
    <mergeCell ref="EM3:EM4"/>
    <mergeCell ref="EN3:EN4"/>
    <mergeCell ref="EE3:EE4"/>
    <mergeCell ref="EF3:EF4"/>
    <mergeCell ref="EG3:EG4"/>
    <mergeCell ref="EH3:EH4"/>
    <mergeCell ref="DW3:DW4"/>
    <mergeCell ref="DX3:DX4"/>
    <mergeCell ref="DY3:DY4"/>
    <mergeCell ref="DZ3:DZ4"/>
    <mergeCell ref="EA3:EA4"/>
    <mergeCell ref="EB3:EB4"/>
    <mergeCell ref="DV3:DV4"/>
    <mergeCell ref="DC3:DC4"/>
    <mergeCell ref="DD3:DD4"/>
    <mergeCell ref="DE3:DE4"/>
    <mergeCell ref="DF3:DF4"/>
    <mergeCell ref="DK3:DK4"/>
    <mergeCell ref="DL3:DL4"/>
    <mergeCell ref="EC3:EC4"/>
    <mergeCell ref="ED3:ED4"/>
    <mergeCell ref="DQ3:DQ4"/>
    <mergeCell ref="DR3:DR4"/>
    <mergeCell ref="DS3:DS4"/>
    <mergeCell ref="DT3:DT4"/>
    <mergeCell ref="DU3:DU4"/>
    <mergeCell ref="DI2:DI4"/>
    <mergeCell ref="DJ2:DJ4"/>
    <mergeCell ref="DC2:DF2"/>
    <mergeCell ref="DG2:DG4"/>
    <mergeCell ref="DO3:DO4"/>
    <mergeCell ref="DP3:DP4"/>
    <mergeCell ref="CI2:CJ2"/>
    <mergeCell ref="CK2:CU2"/>
    <mergeCell ref="DA2:DA4"/>
    <mergeCell ref="DB2:DB4"/>
    <mergeCell ref="CI3:CI4"/>
    <mergeCell ref="CJ3:CJ4"/>
    <mergeCell ref="CK3:CK4"/>
    <mergeCell ref="CL3:CN3"/>
    <mergeCell ref="CO3:CO4"/>
    <mergeCell ref="CP3:CR3"/>
    <mergeCell ref="CS3:CS4"/>
    <mergeCell ref="CT3:CT4"/>
    <mergeCell ref="CV3:CV4"/>
    <mergeCell ref="CW3:CW4"/>
    <mergeCell ref="CX3:CX4"/>
    <mergeCell ref="CY3:CY4"/>
    <mergeCell ref="CZ3:CZ4"/>
    <mergeCell ref="T3:T4"/>
    <mergeCell ref="U3:U4"/>
    <mergeCell ref="V3:V4"/>
    <mergeCell ref="AC3:AC4"/>
    <mergeCell ref="AD3:AD4"/>
    <mergeCell ref="AE3:AE4"/>
    <mergeCell ref="GF2:GN2"/>
    <mergeCell ref="AP3:AP4"/>
    <mergeCell ref="AQ3:AQ4"/>
    <mergeCell ref="AR3:AR4"/>
    <mergeCell ref="AS3:AS4"/>
    <mergeCell ref="AT3:AT4"/>
    <mergeCell ref="AU3:AU4"/>
    <mergeCell ref="AV3:AV4"/>
    <mergeCell ref="AW3:AW4"/>
    <mergeCell ref="AX3:AX4"/>
    <mergeCell ref="DH2:DH4"/>
    <mergeCell ref="DK2:DW2"/>
    <mergeCell ref="DX2:EF2"/>
    <mergeCell ref="EG2:EQ2"/>
    <mergeCell ref="ER2:FL2"/>
    <mergeCell ref="FM2:GE2"/>
    <mergeCell ref="DM3:DM4"/>
    <mergeCell ref="DN3:DN4"/>
    <mergeCell ref="AO3:AO4"/>
    <mergeCell ref="AP2:AT2"/>
    <mergeCell ref="AU2:AV2"/>
    <mergeCell ref="AW2:BB2"/>
    <mergeCell ref="BC2:CG2"/>
    <mergeCell ref="CH2:CH4"/>
    <mergeCell ref="AY3:AY4"/>
    <mergeCell ref="AZ3:AZ4"/>
    <mergeCell ref="BA3:BA4"/>
    <mergeCell ref="BB3:BB4"/>
    <mergeCell ref="BC3:BC4"/>
    <mergeCell ref="BD3:CA3"/>
    <mergeCell ref="CB3:CG3"/>
    <mergeCell ref="C3:C4"/>
    <mergeCell ref="D3:D4"/>
    <mergeCell ref="E3:E4"/>
    <mergeCell ref="F3:F4"/>
    <mergeCell ref="G3:G4"/>
    <mergeCell ref="H3:H4"/>
    <mergeCell ref="J3:J4"/>
    <mergeCell ref="E1:I2"/>
    <mergeCell ref="I3:I4"/>
    <mergeCell ref="A2:D2"/>
    <mergeCell ref="J2:N2"/>
    <mergeCell ref="K3:K4"/>
    <mergeCell ref="L3:L4"/>
    <mergeCell ref="M3:M4"/>
    <mergeCell ref="N3:N4"/>
    <mergeCell ref="A3:A4"/>
    <mergeCell ref="B3:B4"/>
    <mergeCell ref="AH2:AN2"/>
    <mergeCell ref="AI3:AI4"/>
    <mergeCell ref="AJ3:AJ4"/>
    <mergeCell ref="AK3:AK4"/>
    <mergeCell ref="AL3:AL4"/>
    <mergeCell ref="AM3:AM4"/>
    <mergeCell ref="AN3:AN4"/>
    <mergeCell ref="AH3:AH4"/>
    <mergeCell ref="O2:S2"/>
    <mergeCell ref="T2:Z2"/>
    <mergeCell ref="AA2:AG2"/>
    <mergeCell ref="W3:W4"/>
    <mergeCell ref="X3:X4"/>
    <mergeCell ref="Y3:Y4"/>
    <mergeCell ref="Z3:Z4"/>
    <mergeCell ref="AA3:AA4"/>
    <mergeCell ref="AB3:AB4"/>
    <mergeCell ref="Q3:Q4"/>
    <mergeCell ref="AF3:AF4"/>
    <mergeCell ref="O3:O4"/>
    <mergeCell ref="P3:P4"/>
    <mergeCell ref="AG3:AG4"/>
    <mergeCell ref="R3:R4"/>
    <mergeCell ref="S3:S4"/>
  </mergeCells>
  <phoneticPr fontId="1"/>
  <dataValidations disablePrompts="1" count="1">
    <dataValidation type="list" allowBlank="1" showInputMessage="1" showErrorMessage="1" sqref="CU4 GP4" xr:uid="{382B4380-8CB9-4359-8C73-BC9C938C20A6}">
      <formula1>"-,有"</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5BD0EC-4DDA-4581-8EA3-AA475519BDC5}">
  <dimension ref="A1:CF81"/>
  <sheetViews>
    <sheetView tabSelected="1" view="pageBreakPreview" zoomScale="70" zoomScaleNormal="100" zoomScaleSheetLayoutView="70" workbookViewId="0">
      <selection activeCell="AE6" sqref="AE6:AF6"/>
    </sheetView>
  </sheetViews>
  <sheetFormatPr defaultColWidth="2.6328125" defaultRowHeight="13" outlineLevelRow="1" outlineLevelCol="1"/>
  <cols>
    <col min="10" max="10" width="2.6328125" customWidth="1"/>
    <col min="42" max="42" width="2.453125" hidden="1" customWidth="1" outlineLevel="1"/>
    <col min="43" max="48" width="2.6328125" hidden="1" customWidth="1" outlineLevel="1"/>
    <col min="49" max="49" width="3.90625" hidden="1" customWidth="1" outlineLevel="1"/>
    <col min="50" max="63" width="2.6328125" hidden="1" customWidth="1" outlineLevel="1"/>
    <col min="64" max="64" width="4.7265625" hidden="1" customWidth="1" outlineLevel="1"/>
    <col min="65" max="83" width="2.6328125" hidden="1" customWidth="1" outlineLevel="1"/>
    <col min="84" max="84" width="2.6328125" collapsed="1"/>
  </cols>
  <sheetData>
    <row r="1" spans="1:70">
      <c r="A1" s="429" t="s">
        <v>291</v>
      </c>
      <c r="B1" s="429"/>
      <c r="C1" s="429"/>
      <c r="D1" s="429"/>
      <c r="E1" s="429"/>
      <c r="F1" s="429"/>
      <c r="G1" s="429"/>
      <c r="H1" s="429"/>
      <c r="I1" s="429"/>
      <c r="J1" s="429"/>
      <c r="K1" s="429"/>
      <c r="L1" s="429"/>
      <c r="M1" s="429"/>
      <c r="N1" s="429"/>
      <c r="O1" s="429"/>
      <c r="P1" s="429"/>
      <c r="Q1" s="429"/>
      <c r="R1" s="429"/>
      <c r="S1" s="79"/>
      <c r="T1" s="79"/>
      <c r="U1" s="79"/>
      <c r="V1" s="79"/>
      <c r="W1" s="79"/>
      <c r="X1" s="79"/>
      <c r="Y1" s="79"/>
      <c r="Z1" s="79"/>
      <c r="AA1" s="79"/>
      <c r="AB1" s="79"/>
      <c r="AC1" s="79"/>
      <c r="AD1" s="79"/>
      <c r="AE1" s="79"/>
      <c r="AF1" s="79"/>
      <c r="AG1" s="79"/>
      <c r="AH1" s="79"/>
      <c r="AI1" s="79"/>
      <c r="AJ1" s="79"/>
      <c r="AK1" s="79"/>
      <c r="AL1" s="79"/>
      <c r="AM1" s="80"/>
      <c r="AP1" s="247" t="str">
        <f>台帳!E1</f>
        <v>特定建築物</v>
      </c>
      <c r="AQ1" s="245"/>
      <c r="AR1" s="245"/>
      <c r="AS1" s="245"/>
      <c r="AT1" s="245"/>
      <c r="AU1" s="245"/>
      <c r="AX1" s="246">
        <f>K49</f>
        <v>0</v>
      </c>
    </row>
    <row r="2" spans="1:70">
      <c r="A2" s="430" t="s">
        <v>292</v>
      </c>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1"/>
      <c r="AG2" s="431"/>
      <c r="AH2" s="431"/>
      <c r="AI2" s="431"/>
      <c r="AJ2" s="431"/>
      <c r="AK2" s="431"/>
      <c r="AL2" s="431"/>
      <c r="AM2" s="431"/>
    </row>
    <row r="3" spans="1:70" ht="13.5" thickBot="1">
      <c r="A3" s="431" t="s">
        <v>293</v>
      </c>
      <c r="B3" s="431"/>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P3" t="s">
        <v>1014</v>
      </c>
    </row>
    <row r="4" spans="1:70" ht="13.5" customHeight="1" thickTop="1">
      <c r="A4" s="432" t="s">
        <v>294</v>
      </c>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2"/>
      <c r="AD4" s="432"/>
      <c r="AE4" s="432"/>
      <c r="AF4" s="432"/>
      <c r="AG4" s="432"/>
      <c r="AH4" s="432"/>
      <c r="AI4" s="432"/>
      <c r="AJ4" s="432"/>
      <c r="AK4" s="432"/>
      <c r="AL4" s="432"/>
      <c r="AM4" s="432"/>
      <c r="AP4" s="248"/>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50"/>
    </row>
    <row r="5" spans="1:70">
      <c r="A5" s="408" t="s">
        <v>930</v>
      </c>
      <c r="B5" s="408"/>
      <c r="C5" s="408"/>
      <c r="D5" s="408"/>
      <c r="E5" s="408"/>
      <c r="F5" s="408"/>
      <c r="G5" s="408"/>
      <c r="H5" s="408"/>
      <c r="I5" s="408"/>
      <c r="J5" s="408"/>
      <c r="K5" s="408"/>
      <c r="L5" s="408"/>
      <c r="M5" s="408"/>
      <c r="N5" s="408"/>
      <c r="O5" s="408"/>
      <c r="P5" s="408"/>
      <c r="Q5" s="408"/>
      <c r="R5" s="408"/>
      <c r="S5" s="408"/>
      <c r="T5" s="408"/>
      <c r="U5" s="408"/>
      <c r="V5" s="408"/>
      <c r="W5" s="408"/>
      <c r="X5" s="408"/>
      <c r="Y5" s="408"/>
      <c r="Z5" s="408"/>
      <c r="AA5" s="408"/>
      <c r="AB5" s="408"/>
      <c r="AC5" s="408"/>
      <c r="AD5" s="408"/>
      <c r="AE5" s="408"/>
      <c r="AF5" s="408"/>
      <c r="AG5" s="408"/>
      <c r="AH5" s="408"/>
      <c r="AI5" s="408"/>
      <c r="AJ5" s="408"/>
      <c r="AK5" s="408"/>
      <c r="AL5" s="408"/>
      <c r="AM5" s="408"/>
      <c r="AP5" s="251"/>
      <c r="BB5" t="s">
        <v>821</v>
      </c>
      <c r="BH5" t="s">
        <v>823</v>
      </c>
      <c r="BR5" s="252"/>
    </row>
    <row r="6" spans="1:70">
      <c r="A6" s="80"/>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434" t="s">
        <v>277</v>
      </c>
      <c r="AD6" s="434"/>
      <c r="AE6" s="398"/>
      <c r="AF6" s="398"/>
      <c r="AG6" s="80" t="s">
        <v>296</v>
      </c>
      <c r="AH6" s="398"/>
      <c r="AI6" s="398"/>
      <c r="AJ6" s="80" t="s">
        <v>297</v>
      </c>
      <c r="AK6" s="398"/>
      <c r="AL6" s="398"/>
      <c r="AM6" s="80" t="s">
        <v>298</v>
      </c>
      <c r="AP6" s="253"/>
      <c r="AQ6" t="s">
        <v>277</v>
      </c>
      <c r="AS6" s="60">
        <v>8</v>
      </c>
      <c r="AT6" t="s">
        <v>822</v>
      </c>
      <c r="AU6" s="60"/>
      <c r="AV6" s="57" t="s">
        <v>334</v>
      </c>
      <c r="AW6" s="60"/>
      <c r="AX6" s="57" t="s">
        <v>335</v>
      </c>
      <c r="AY6" s="57"/>
      <c r="BB6" s="421"/>
      <c r="BC6" s="422"/>
      <c r="BD6" s="422"/>
      <c r="BE6" s="423"/>
      <c r="BH6" s="60" t="s">
        <v>1037</v>
      </c>
      <c r="BI6" t="s">
        <v>824</v>
      </c>
      <c r="BJ6" s="60" t="s">
        <v>1027</v>
      </c>
      <c r="BK6" t="s">
        <v>824</v>
      </c>
      <c r="BL6" s="60"/>
      <c r="BR6" s="252"/>
    </row>
    <row r="7" spans="1:70">
      <c r="A7" s="79"/>
      <c r="B7" s="79"/>
      <c r="C7" s="79"/>
      <c r="D7" s="79"/>
      <c r="E7" s="79"/>
      <c r="F7" s="79"/>
      <c r="G7" s="79"/>
      <c r="H7" s="79"/>
      <c r="I7" s="79"/>
      <c r="J7" s="79"/>
      <c r="K7" s="79"/>
      <c r="L7" s="79"/>
      <c r="M7" s="79"/>
      <c r="N7" s="79"/>
      <c r="O7" s="79"/>
      <c r="P7" s="79"/>
      <c r="Q7" s="79"/>
      <c r="R7" s="79"/>
      <c r="S7" s="79"/>
      <c r="T7" s="79"/>
      <c r="U7" s="79"/>
      <c r="V7" s="79"/>
      <c r="W7" s="79"/>
      <c r="X7" s="84"/>
      <c r="Y7" s="85"/>
      <c r="Z7" s="439"/>
      <c r="AA7" s="439"/>
      <c r="AB7" s="439"/>
      <c r="AC7" s="439"/>
      <c r="AD7" s="439"/>
      <c r="AE7" s="439"/>
      <c r="AF7" s="439"/>
      <c r="AG7" s="439"/>
      <c r="AH7" s="439"/>
      <c r="AI7" s="439"/>
      <c r="AJ7" s="439"/>
      <c r="AK7" s="439"/>
      <c r="AL7" s="439"/>
      <c r="AM7" s="79"/>
      <c r="AP7" s="251"/>
      <c r="BB7" s="427">
        <f>BB6</f>
        <v>0</v>
      </c>
      <c r="BC7" s="427"/>
      <c r="BD7" s="427"/>
      <c r="BE7" s="427"/>
      <c r="BR7" s="252"/>
    </row>
    <row r="8" spans="1:70">
      <c r="A8" s="79"/>
      <c r="B8" s="79"/>
      <c r="C8" s="79"/>
      <c r="D8" s="79"/>
      <c r="E8" s="79"/>
      <c r="F8" s="79"/>
      <c r="G8" s="79"/>
      <c r="H8" s="79"/>
      <c r="I8" s="79"/>
      <c r="J8" s="79"/>
      <c r="K8" s="79"/>
      <c r="L8" s="79"/>
      <c r="M8" s="79"/>
      <c r="N8" s="79"/>
      <c r="O8" s="79"/>
      <c r="P8" s="79"/>
      <c r="Q8" s="79"/>
      <c r="R8" s="79"/>
      <c r="S8" s="79"/>
      <c r="T8" s="79"/>
      <c r="U8" s="79"/>
      <c r="V8" s="79"/>
      <c r="W8" s="79"/>
      <c r="X8" s="84"/>
      <c r="Y8" s="86"/>
      <c r="Z8" s="439"/>
      <c r="AA8" s="439"/>
      <c r="AB8" s="439"/>
      <c r="AC8" s="439"/>
      <c r="AD8" s="439"/>
      <c r="AE8" s="439"/>
      <c r="AF8" s="439"/>
      <c r="AG8" s="439"/>
      <c r="AH8" s="439"/>
      <c r="AI8" s="439"/>
      <c r="AJ8" s="439"/>
      <c r="AK8" s="439"/>
      <c r="AL8" s="439"/>
      <c r="AM8" s="79"/>
      <c r="AP8" s="251"/>
      <c r="AQ8" t="s">
        <v>825</v>
      </c>
      <c r="AW8" s="60"/>
      <c r="BR8" s="252"/>
    </row>
    <row r="9" spans="1:70" ht="13.5" thickBot="1">
      <c r="A9" s="87"/>
      <c r="B9" s="88"/>
      <c r="C9" s="88"/>
      <c r="D9" s="88"/>
      <c r="E9" s="88"/>
      <c r="F9" s="88"/>
      <c r="G9" s="88"/>
      <c r="H9" s="88"/>
      <c r="I9" s="88"/>
      <c r="J9" s="88"/>
      <c r="K9" s="88"/>
      <c r="L9" s="88"/>
      <c r="M9" s="88"/>
      <c r="N9" s="88"/>
      <c r="O9" s="88"/>
      <c r="P9" s="88"/>
      <c r="Q9" s="88"/>
      <c r="R9" s="79"/>
      <c r="S9" s="79"/>
      <c r="T9" s="435" t="s">
        <v>288</v>
      </c>
      <c r="U9" s="436"/>
      <c r="V9" s="436"/>
      <c r="W9" s="436"/>
      <c r="X9" s="436"/>
      <c r="Y9" s="436"/>
      <c r="Z9" s="440"/>
      <c r="AA9" s="440"/>
      <c r="AB9" s="440"/>
      <c r="AC9" s="440"/>
      <c r="AD9" s="440"/>
      <c r="AE9" s="440"/>
      <c r="AF9" s="440"/>
      <c r="AG9" s="440"/>
      <c r="AH9" s="440"/>
      <c r="AI9" s="440"/>
      <c r="AJ9" s="440"/>
      <c r="AK9" s="440"/>
      <c r="AL9" s="440"/>
      <c r="AM9" s="82"/>
      <c r="AP9" s="254"/>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255"/>
    </row>
    <row r="10" spans="1:70" ht="13.5" customHeight="1" thickTop="1">
      <c r="A10" s="90"/>
      <c r="B10" s="90"/>
      <c r="C10" s="90"/>
      <c r="D10" s="90"/>
      <c r="E10" s="90"/>
      <c r="F10" s="90"/>
      <c r="G10" s="90"/>
      <c r="H10" s="90"/>
      <c r="I10" s="90"/>
      <c r="J10" s="91"/>
      <c r="K10" s="90"/>
      <c r="L10" s="90"/>
      <c r="M10" s="90"/>
      <c r="N10" s="90"/>
      <c r="O10" s="90"/>
      <c r="P10" s="90"/>
      <c r="Q10" s="90"/>
      <c r="R10" s="90"/>
      <c r="S10" s="90"/>
      <c r="T10" s="437" t="s">
        <v>289</v>
      </c>
      <c r="U10" s="437"/>
      <c r="V10" s="437"/>
      <c r="W10" s="437"/>
      <c r="X10" s="437"/>
      <c r="Y10" s="437"/>
      <c r="Z10" s="438"/>
      <c r="AA10" s="438"/>
      <c r="AB10" s="438"/>
      <c r="AC10" s="438"/>
      <c r="AD10" s="438"/>
      <c r="AE10" s="438"/>
      <c r="AF10" s="438"/>
      <c r="AG10" s="438"/>
      <c r="AH10" s="438"/>
      <c r="AI10" s="438"/>
      <c r="AJ10" s="438"/>
      <c r="AK10" s="438"/>
      <c r="AL10" s="438"/>
      <c r="AP10" s="444" t="str">
        <f>CHAR(10)&amp;_xlfn.TEXTJOIN(CHAR(10), TRUE, BF10:BF19)</f>
        <v xml:space="preserve">
-------------------------------------------------------------
【特定建築物】
建物名称：0
報告種別：特定建築物
報告日：令和8年　　　月日
受付番号：R8-中-
特記事項：なし
-------------------------------------------------------------</v>
      </c>
      <c r="AQ10" s="445"/>
      <c r="AR10" s="445"/>
      <c r="AS10" s="445"/>
      <c r="AT10" s="445"/>
      <c r="AU10" s="445"/>
      <c r="AV10" s="445"/>
      <c r="AW10" s="445"/>
      <c r="AX10" s="445"/>
      <c r="AY10" s="445"/>
      <c r="AZ10" s="445"/>
      <c r="BA10" s="445"/>
      <c r="BB10" s="445"/>
      <c r="BC10" s="445"/>
      <c r="BD10" s="446"/>
      <c r="BF10" s="259" t="s">
        <v>1036</v>
      </c>
      <c r="BR10" s="252"/>
    </row>
    <row r="11" spans="1:70">
      <c r="A11" s="79" t="s">
        <v>299</v>
      </c>
      <c r="B11" s="79"/>
      <c r="C11" s="79"/>
      <c r="D11" s="79"/>
      <c r="E11" s="79"/>
      <c r="F11" s="79"/>
      <c r="G11" s="79"/>
      <c r="H11" s="79"/>
      <c r="I11" s="80"/>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P11" s="447"/>
      <c r="AQ11" s="448"/>
      <c r="AR11" s="448"/>
      <c r="AS11" s="448"/>
      <c r="AT11" s="448"/>
      <c r="AU11" s="448"/>
      <c r="AV11" s="448"/>
      <c r="AW11" s="448"/>
      <c r="AX11" s="448"/>
      <c r="AY11" s="448"/>
      <c r="AZ11" s="448"/>
      <c r="BA11" s="448"/>
      <c r="BB11" s="448"/>
      <c r="BC11" s="448"/>
      <c r="BD11" s="449"/>
      <c r="BF11" s="58" t="str">
        <f>"【"&amp;AP1&amp;"】"</f>
        <v>【特定建築物】</v>
      </c>
      <c r="BR11" s="252"/>
    </row>
    <row r="12" spans="1:70" ht="13.5" customHeight="1">
      <c r="A12" s="79"/>
      <c r="B12" s="79" t="s">
        <v>300</v>
      </c>
      <c r="C12" s="79"/>
      <c r="D12" s="79"/>
      <c r="E12" s="79"/>
      <c r="F12" s="79"/>
      <c r="G12" s="79"/>
      <c r="H12" s="79"/>
      <c r="I12" s="79"/>
      <c r="J12" s="399"/>
      <c r="K12" s="399"/>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P12" s="447"/>
      <c r="AQ12" s="448"/>
      <c r="AR12" s="448"/>
      <c r="AS12" s="448"/>
      <c r="AT12" s="448"/>
      <c r="AU12" s="448"/>
      <c r="AV12" s="448"/>
      <c r="AW12" s="448"/>
      <c r="AX12" s="448"/>
      <c r="AY12" s="448"/>
      <c r="AZ12" s="448"/>
      <c r="BA12" s="448"/>
      <c r="BB12" s="448"/>
      <c r="BC12" s="448"/>
      <c r="BD12" s="449"/>
      <c r="BE12" s="245"/>
      <c r="BF12" s="58" t="s">
        <v>1016</v>
      </c>
      <c r="BG12" s="245"/>
      <c r="BH12" s="245"/>
      <c r="BI12" s="245"/>
      <c r="BJ12" s="245"/>
      <c r="BK12" s="245"/>
      <c r="BL12" s="245"/>
      <c r="BM12" s="245"/>
      <c r="BN12" s="245"/>
      <c r="BO12" s="245"/>
      <c r="BP12" s="245"/>
      <c r="BQ12" s="245"/>
      <c r="BR12" s="256"/>
    </row>
    <row r="13" spans="1:70">
      <c r="A13" s="79"/>
      <c r="B13" s="79" t="s">
        <v>301</v>
      </c>
      <c r="C13" s="79"/>
      <c r="D13" s="79"/>
      <c r="E13" s="79"/>
      <c r="F13" s="79"/>
      <c r="G13" s="79"/>
      <c r="H13" s="79"/>
      <c r="I13" s="79"/>
      <c r="J13" s="399"/>
      <c r="K13" s="399"/>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P13" s="447"/>
      <c r="AQ13" s="448"/>
      <c r="AR13" s="448"/>
      <c r="AS13" s="448"/>
      <c r="AT13" s="448"/>
      <c r="AU13" s="448"/>
      <c r="AV13" s="448"/>
      <c r="AW13" s="448"/>
      <c r="AX13" s="448"/>
      <c r="AY13" s="448"/>
      <c r="AZ13" s="448"/>
      <c r="BA13" s="448"/>
      <c r="BB13" s="448"/>
      <c r="BC13" s="448"/>
      <c r="BD13" s="449"/>
      <c r="BE13" s="245"/>
      <c r="BF13" s="58" t="str">
        <f>"建物名称："&amp;AX1</f>
        <v>建物名称：0</v>
      </c>
      <c r="BG13" s="245"/>
      <c r="BH13" s="245"/>
      <c r="BI13" s="245"/>
      <c r="BJ13" s="245"/>
      <c r="BK13" s="245"/>
      <c r="BL13" s="245"/>
      <c r="BM13" s="245"/>
      <c r="BN13" s="245"/>
      <c r="BO13" s="245"/>
      <c r="BP13" s="245"/>
      <c r="BQ13" s="245"/>
      <c r="BR13" s="256"/>
    </row>
    <row r="14" spans="1:70">
      <c r="A14" s="79"/>
      <c r="B14" s="79" t="s">
        <v>302</v>
      </c>
      <c r="C14" s="79"/>
      <c r="D14" s="79"/>
      <c r="E14" s="79"/>
      <c r="F14" s="79"/>
      <c r="G14" s="79"/>
      <c r="H14" s="79"/>
      <c r="I14" s="79"/>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P14" s="447"/>
      <c r="AQ14" s="448"/>
      <c r="AR14" s="448"/>
      <c r="AS14" s="448"/>
      <c r="AT14" s="448"/>
      <c r="AU14" s="448"/>
      <c r="AV14" s="448"/>
      <c r="AW14" s="448"/>
      <c r="AX14" s="448"/>
      <c r="AY14" s="448"/>
      <c r="AZ14" s="448"/>
      <c r="BA14" s="448"/>
      <c r="BB14" s="448"/>
      <c r="BC14" s="448"/>
      <c r="BD14" s="449"/>
      <c r="BE14" s="245"/>
      <c r="BF14" s="58" t="str">
        <f>"報告種別："&amp;AP1</f>
        <v>報告種別：特定建築物</v>
      </c>
      <c r="BG14" s="245"/>
      <c r="BH14" s="245"/>
      <c r="BI14" s="245"/>
      <c r="BJ14" s="245"/>
      <c r="BK14" s="245"/>
      <c r="BL14" s="245"/>
      <c r="BM14" s="245"/>
      <c r="BN14" s="245"/>
      <c r="BO14" s="245"/>
      <c r="BP14" s="245"/>
      <c r="BQ14" s="245"/>
      <c r="BR14" s="256"/>
    </row>
    <row r="15" spans="1:70">
      <c r="A15" s="79"/>
      <c r="B15" s="79" t="s">
        <v>303</v>
      </c>
      <c r="C15" s="79"/>
      <c r="D15" s="79"/>
      <c r="E15" s="79"/>
      <c r="F15" s="79"/>
      <c r="G15" s="79"/>
      <c r="H15" s="79"/>
      <c r="I15" s="79"/>
      <c r="J15" s="399"/>
      <c r="K15" s="399"/>
      <c r="L15" s="399"/>
      <c r="M15" s="399"/>
      <c r="N15" s="399"/>
      <c r="O15" s="399"/>
      <c r="P15" s="399"/>
      <c r="Q15" s="399"/>
      <c r="R15" s="399"/>
      <c r="S15" s="399"/>
      <c r="T15" s="399"/>
      <c r="U15" s="399"/>
      <c r="V15" s="399"/>
      <c r="W15" s="399"/>
      <c r="X15" s="399"/>
      <c r="Y15" s="399"/>
      <c r="Z15" s="399"/>
      <c r="AA15" s="399"/>
      <c r="AB15" s="399"/>
      <c r="AC15" s="399"/>
      <c r="AD15" s="399"/>
      <c r="AE15" s="399"/>
      <c r="AF15" s="399"/>
      <c r="AG15" s="399"/>
      <c r="AH15" s="399"/>
      <c r="AI15" s="399"/>
      <c r="AJ15" s="399"/>
      <c r="AK15" s="399"/>
      <c r="AL15" s="399"/>
      <c r="AM15" s="399"/>
      <c r="AP15" s="447"/>
      <c r="AQ15" s="448"/>
      <c r="AR15" s="448"/>
      <c r="AS15" s="448"/>
      <c r="AT15" s="448"/>
      <c r="AU15" s="448"/>
      <c r="AV15" s="448"/>
      <c r="AW15" s="448"/>
      <c r="AX15" s="448"/>
      <c r="AY15" s="448"/>
      <c r="AZ15" s="448"/>
      <c r="BA15" s="448"/>
      <c r="BB15" s="448"/>
      <c r="BC15" s="448"/>
      <c r="BD15" s="449"/>
      <c r="BE15" s="245"/>
      <c r="BF15" s="58" t="str">
        <f>"報告日："&amp;AQ6&amp;AS6&amp;AT6&amp;AU6&amp;AV6&amp;AW6&amp;AX6</f>
        <v>報告日：令和8年　　　月日</v>
      </c>
      <c r="BG15" s="245"/>
      <c r="BH15" s="245"/>
      <c r="BI15" s="245"/>
      <c r="BJ15" s="245"/>
      <c r="BK15" s="245"/>
      <c r="BL15" s="245"/>
      <c r="BM15" s="245"/>
      <c r="BN15" s="245"/>
      <c r="BO15" s="245"/>
      <c r="BP15" s="245"/>
      <c r="BQ15" s="245"/>
      <c r="BR15" s="256"/>
    </row>
    <row r="16" spans="1:70">
      <c r="A16" s="88"/>
      <c r="B16" s="88" t="s">
        <v>304</v>
      </c>
      <c r="C16" s="88"/>
      <c r="D16" s="88"/>
      <c r="E16" s="88"/>
      <c r="F16" s="88"/>
      <c r="G16" s="88"/>
      <c r="H16" s="88"/>
      <c r="I16" s="88"/>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P16" s="447"/>
      <c r="AQ16" s="448"/>
      <c r="AR16" s="448"/>
      <c r="AS16" s="448"/>
      <c r="AT16" s="448"/>
      <c r="AU16" s="448"/>
      <c r="AV16" s="448"/>
      <c r="AW16" s="448"/>
      <c r="AX16" s="448"/>
      <c r="AY16" s="448"/>
      <c r="AZ16" s="448"/>
      <c r="BA16" s="448"/>
      <c r="BB16" s="448"/>
      <c r="BC16" s="448"/>
      <c r="BD16" s="449"/>
      <c r="BE16" s="245"/>
      <c r="BF16" s="58" t="str">
        <f>"受付番号："&amp;BH6&amp;BI6&amp;BJ6&amp;BK6&amp;BL6</f>
        <v>受付番号：R8-中-</v>
      </c>
      <c r="BG16" s="245"/>
      <c r="BH16" s="245"/>
      <c r="BI16" s="245"/>
      <c r="BJ16" s="245"/>
      <c r="BK16" s="245"/>
      <c r="BL16" s="245"/>
      <c r="BM16" s="245"/>
      <c r="BN16" s="245"/>
      <c r="BO16" s="245"/>
      <c r="BP16" s="245"/>
      <c r="BQ16" s="245"/>
      <c r="BR16" s="256"/>
    </row>
    <row r="17" spans="1:70">
      <c r="A17" s="79" t="s">
        <v>305</v>
      </c>
      <c r="B17" s="79"/>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P17" s="447"/>
      <c r="AQ17" s="448"/>
      <c r="AR17" s="448"/>
      <c r="AS17" s="448"/>
      <c r="AT17" s="448"/>
      <c r="AU17" s="448"/>
      <c r="AV17" s="448"/>
      <c r="AW17" s="448"/>
      <c r="AX17" s="448"/>
      <c r="AY17" s="448"/>
      <c r="AZ17" s="448"/>
      <c r="BA17" s="448"/>
      <c r="BB17" s="448"/>
      <c r="BC17" s="448"/>
      <c r="BD17" s="449"/>
      <c r="BE17" s="245"/>
      <c r="BF17" s="58" t="s">
        <v>1015</v>
      </c>
      <c r="BG17" s="245"/>
      <c r="BH17" s="245"/>
      <c r="BI17" s="245"/>
      <c r="BJ17" s="245"/>
      <c r="BK17" s="245"/>
      <c r="BL17" s="245"/>
      <c r="BM17" s="245"/>
      <c r="BN17" s="245"/>
      <c r="BO17" s="245"/>
      <c r="BP17" s="245"/>
      <c r="BQ17" s="245"/>
      <c r="BR17" s="256"/>
    </row>
    <row r="18" spans="1:70">
      <c r="A18" s="79"/>
      <c r="B18" s="79" t="s">
        <v>300</v>
      </c>
      <c r="C18" s="79"/>
      <c r="D18" s="79"/>
      <c r="E18" s="79"/>
      <c r="F18" s="79"/>
      <c r="G18" s="79"/>
      <c r="H18" s="79"/>
      <c r="I18" s="79"/>
      <c r="J18" s="399"/>
      <c r="K18" s="399"/>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P18" s="447"/>
      <c r="AQ18" s="448"/>
      <c r="AR18" s="448"/>
      <c r="AS18" s="448"/>
      <c r="AT18" s="448"/>
      <c r="AU18" s="448"/>
      <c r="AV18" s="448"/>
      <c r="AW18" s="448"/>
      <c r="AX18" s="448"/>
      <c r="AY18" s="448"/>
      <c r="AZ18" s="448"/>
      <c r="BA18" s="448"/>
      <c r="BB18" s="448"/>
      <c r="BC18" s="448"/>
      <c r="BD18" s="449"/>
      <c r="BE18" s="245"/>
      <c r="BF18" s="58" t="str">
        <f>"特記事項："&amp;IF(AW8="有","要是正の項目について、改善（補修）等を行い、"&amp;CHAR(10)&amp;"　　　　　改善（補修）等完了報告書を提出してください。","なし")</f>
        <v>特記事項：なし</v>
      </c>
      <c r="BG18" s="245"/>
      <c r="BH18" s="245"/>
      <c r="BI18" s="245"/>
      <c r="BJ18" s="245"/>
      <c r="BK18" s="245"/>
      <c r="BL18" s="245"/>
      <c r="BM18" s="245"/>
      <c r="BN18" s="245"/>
      <c r="BO18" s="245"/>
      <c r="BP18" s="245"/>
      <c r="BQ18" s="245"/>
      <c r="BR18" s="256"/>
    </row>
    <row r="19" spans="1:70" ht="13.5" thickBot="1">
      <c r="A19" s="79"/>
      <c r="B19" s="79" t="s">
        <v>301</v>
      </c>
      <c r="C19" s="79"/>
      <c r="D19" s="79"/>
      <c r="E19" s="79"/>
      <c r="F19" s="79"/>
      <c r="G19" s="79"/>
      <c r="H19" s="79"/>
      <c r="I19" s="79"/>
      <c r="J19" s="399"/>
      <c r="K19" s="399"/>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P19" s="450"/>
      <c r="AQ19" s="451"/>
      <c r="AR19" s="451"/>
      <c r="AS19" s="451"/>
      <c r="AT19" s="451"/>
      <c r="AU19" s="451"/>
      <c r="AV19" s="451"/>
      <c r="AW19" s="451"/>
      <c r="AX19" s="451"/>
      <c r="AY19" s="451"/>
      <c r="AZ19" s="451"/>
      <c r="BA19" s="451"/>
      <c r="BB19" s="451"/>
      <c r="BC19" s="451"/>
      <c r="BD19" s="452"/>
      <c r="BE19" s="257"/>
      <c r="BF19" s="279" t="s">
        <v>1036</v>
      </c>
      <c r="BG19" s="257"/>
      <c r="BH19" s="257"/>
      <c r="BI19" s="257"/>
      <c r="BJ19" s="257"/>
      <c r="BK19" s="257"/>
      <c r="BL19" s="257"/>
      <c r="BM19" s="257"/>
      <c r="BN19" s="257"/>
      <c r="BO19" s="257"/>
      <c r="BP19" s="257"/>
      <c r="BQ19" s="257"/>
      <c r="BR19" s="258"/>
    </row>
    <row r="20" spans="1:70" ht="13.5" thickTop="1">
      <c r="A20" s="79"/>
      <c r="B20" s="79" t="s">
        <v>302</v>
      </c>
      <c r="C20" s="79"/>
      <c r="D20" s="79"/>
      <c r="E20" s="79"/>
      <c r="F20" s="79"/>
      <c r="G20" s="79"/>
      <c r="H20" s="79"/>
      <c r="I20" s="79"/>
      <c r="J20" s="425"/>
      <c r="K20" s="425"/>
      <c r="L20" s="425"/>
      <c r="M20" s="425"/>
      <c r="N20" s="425"/>
      <c r="O20" s="425"/>
      <c r="P20" s="425"/>
      <c r="Q20" s="425"/>
      <c r="R20" s="425"/>
      <c r="S20" s="425"/>
      <c r="T20" s="425"/>
      <c r="U20" s="425"/>
      <c r="V20" s="425"/>
      <c r="W20" s="425"/>
      <c r="X20" s="425"/>
      <c r="Y20" s="425"/>
      <c r="Z20" s="425"/>
      <c r="AA20" s="425"/>
      <c r="AB20" s="425"/>
      <c r="AC20" s="425"/>
      <c r="AD20" s="425"/>
      <c r="AE20" s="425"/>
      <c r="AF20" s="425"/>
      <c r="AG20" s="425"/>
      <c r="AH20" s="425"/>
      <c r="AI20" s="425"/>
      <c r="AJ20" s="425"/>
      <c r="AK20" s="425"/>
      <c r="AL20" s="425"/>
      <c r="AM20" s="425"/>
      <c r="BA20" s="61"/>
      <c r="BB20" s="61"/>
      <c r="BC20" s="61"/>
      <c r="BD20" s="61"/>
      <c r="BE20" s="61"/>
      <c r="BF20" s="61"/>
      <c r="BG20" s="61"/>
      <c r="BH20" s="61"/>
      <c r="BI20" s="61"/>
      <c r="BJ20" s="61"/>
      <c r="BK20" s="61"/>
      <c r="BL20" s="61"/>
      <c r="BM20" s="61"/>
    </row>
    <row r="21" spans="1:70">
      <c r="A21" s="79"/>
      <c r="B21" s="79" t="s">
        <v>303</v>
      </c>
      <c r="C21" s="79"/>
      <c r="D21" s="79"/>
      <c r="E21" s="79"/>
      <c r="F21" s="79"/>
      <c r="G21" s="79"/>
      <c r="H21" s="79"/>
      <c r="I21" s="79"/>
      <c r="J21" s="399"/>
      <c r="K21" s="399"/>
      <c r="L21" s="399"/>
      <c r="M21" s="399"/>
      <c r="N21" s="399"/>
      <c r="O21" s="399"/>
      <c r="P21" s="399"/>
      <c r="Q21" s="399"/>
      <c r="R21" s="399"/>
      <c r="S21" s="399"/>
      <c r="T21" s="399"/>
      <c r="U21" s="399"/>
      <c r="V21" s="399"/>
      <c r="W21" s="399"/>
      <c r="X21" s="399"/>
      <c r="Y21" s="399"/>
      <c r="Z21" s="399"/>
      <c r="AA21" s="399"/>
      <c r="AB21" s="399"/>
      <c r="AC21" s="399"/>
      <c r="AD21" s="399"/>
      <c r="AE21" s="399"/>
      <c r="AF21" s="399"/>
      <c r="AG21" s="399"/>
      <c r="AH21" s="399"/>
      <c r="AI21" s="399"/>
      <c r="AJ21" s="399"/>
      <c r="AK21" s="399"/>
      <c r="AL21" s="399"/>
      <c r="AM21" s="399"/>
      <c r="AP21" t="str">
        <f>BL6&amp;K49</f>
        <v/>
      </c>
      <c r="BA21" s="61"/>
      <c r="BB21" s="61"/>
      <c r="BC21" s="61"/>
      <c r="BD21" s="61"/>
      <c r="BE21" s="61"/>
      <c r="BF21" s="61"/>
      <c r="BG21" s="61"/>
      <c r="BH21" s="61"/>
      <c r="BI21" s="61"/>
      <c r="BJ21" s="61"/>
      <c r="BK21" s="61"/>
      <c r="BL21" s="61"/>
      <c r="BM21" s="61"/>
    </row>
    <row r="22" spans="1:70">
      <c r="A22" s="88"/>
      <c r="B22" s="88" t="s">
        <v>304</v>
      </c>
      <c r="C22" s="88"/>
      <c r="D22" s="88"/>
      <c r="E22" s="88"/>
      <c r="F22" s="88"/>
      <c r="G22" s="88"/>
      <c r="H22" s="88"/>
      <c r="I22" s="88"/>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6"/>
      <c r="AH22" s="426"/>
      <c r="AI22" s="426"/>
      <c r="AJ22" s="426"/>
      <c r="AK22" s="426"/>
      <c r="AL22" s="426"/>
      <c r="AM22" s="426"/>
    </row>
    <row r="23" spans="1:70">
      <c r="A23" s="79" t="s">
        <v>306</v>
      </c>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row>
    <row r="24" spans="1:70">
      <c r="A24" s="79" t="s">
        <v>290</v>
      </c>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row>
    <row r="25" spans="1:70">
      <c r="A25" s="79"/>
      <c r="B25" s="408" t="s">
        <v>307</v>
      </c>
      <c r="C25" s="408"/>
      <c r="D25" s="408"/>
      <c r="E25" s="408"/>
      <c r="F25" s="408"/>
      <c r="G25" s="408"/>
      <c r="H25" s="408"/>
      <c r="I25" s="408"/>
      <c r="J25" s="408"/>
      <c r="K25" s="408"/>
      <c r="L25" s="408"/>
      <c r="M25" s="408"/>
      <c r="N25" s="408"/>
      <c r="O25" s="408"/>
      <c r="P25" s="408"/>
      <c r="Q25" s="408"/>
      <c r="R25" s="408"/>
      <c r="S25" s="408"/>
      <c r="T25" s="408"/>
      <c r="U25" s="408"/>
      <c r="V25" s="408"/>
      <c r="W25" s="408"/>
      <c r="X25" s="408"/>
      <c r="Y25" s="408"/>
      <c r="Z25" s="408"/>
      <c r="AA25" s="408"/>
      <c r="AB25" s="408"/>
      <c r="AC25" s="408"/>
      <c r="AD25" s="408"/>
      <c r="AE25" s="408"/>
      <c r="AF25" s="408"/>
      <c r="AG25" s="408"/>
      <c r="AH25" s="408"/>
      <c r="AI25" s="408"/>
      <c r="AJ25" s="408"/>
      <c r="AK25" s="408"/>
      <c r="AL25" s="408"/>
      <c r="AM25" s="408"/>
    </row>
    <row r="26" spans="1:70">
      <c r="A26" s="79"/>
      <c r="B26" s="79"/>
      <c r="C26" s="79"/>
      <c r="D26" s="80"/>
      <c r="E26" s="80"/>
      <c r="F26" s="80"/>
      <c r="G26" s="80"/>
      <c r="H26" s="80"/>
      <c r="I26" s="80"/>
      <c r="J26" s="80"/>
      <c r="K26" s="80"/>
      <c r="L26" s="79"/>
      <c r="M26" s="79"/>
      <c r="N26" s="25" t="s">
        <v>3</v>
      </c>
      <c r="O26" s="80" t="s">
        <v>308</v>
      </c>
      <c r="P26" s="402" t="s">
        <v>1035</v>
      </c>
      <c r="Q26" s="402"/>
      <c r="R26" s="402"/>
      <c r="S26" s="79" t="s">
        <v>358</v>
      </c>
      <c r="T26" s="79" t="s">
        <v>817</v>
      </c>
      <c r="U26" s="79"/>
      <c r="V26" s="79"/>
      <c r="W26" s="79"/>
      <c r="X26" s="80" t="s">
        <v>309</v>
      </c>
      <c r="Y26" s="420"/>
      <c r="Z26" s="420"/>
      <c r="AA26" s="420"/>
      <c r="AB26" s="420"/>
      <c r="AC26" s="78" t="s">
        <v>358</v>
      </c>
      <c r="AD26" s="79" t="s">
        <v>818</v>
      </c>
      <c r="AE26" s="79"/>
      <c r="AF26" s="79" t="s">
        <v>310</v>
      </c>
      <c r="AG26" s="400"/>
      <c r="AH26" s="428"/>
      <c r="AI26" s="428"/>
      <c r="AJ26" s="428"/>
      <c r="AK26" s="428"/>
      <c r="AL26" s="428"/>
      <c r="AM26" s="82" t="s">
        <v>311</v>
      </c>
      <c r="AP26" t="str">
        <f>IF(N26="☑",P26&amp;T26&amp;"　"&amp;Y26&amp;AD26&amp;AF26&amp;AG26&amp;AM26,"")</f>
        <v/>
      </c>
      <c r="BK26" t="str">
        <f>AP26&amp;AP27</f>
        <v/>
      </c>
    </row>
    <row r="27" spans="1:70">
      <c r="A27" s="79"/>
      <c r="B27" s="79"/>
      <c r="C27" s="79"/>
      <c r="D27" s="80"/>
      <c r="E27" s="80"/>
      <c r="F27" s="80"/>
      <c r="G27" s="80"/>
      <c r="H27" s="80"/>
      <c r="I27" s="80"/>
      <c r="J27" s="80"/>
      <c r="K27" s="80"/>
      <c r="L27" s="79"/>
      <c r="M27" s="79"/>
      <c r="N27" s="25" t="s">
        <v>3</v>
      </c>
      <c r="O27" s="79" t="s">
        <v>312</v>
      </c>
      <c r="P27" s="79"/>
      <c r="Q27" s="79"/>
      <c r="R27" s="79"/>
      <c r="S27" s="79"/>
      <c r="T27" s="79"/>
      <c r="U27" s="79"/>
      <c r="V27" s="79"/>
      <c r="W27" s="79"/>
      <c r="X27" s="79"/>
      <c r="Y27" s="79"/>
      <c r="Z27" s="79"/>
      <c r="AA27" s="79"/>
      <c r="AB27" s="79"/>
      <c r="AC27" s="79"/>
      <c r="AD27" s="79"/>
      <c r="AE27" s="79"/>
      <c r="AF27" s="79" t="s">
        <v>310</v>
      </c>
      <c r="AG27" s="400"/>
      <c r="AH27" s="428"/>
      <c r="AI27" s="428"/>
      <c r="AJ27" s="428"/>
      <c r="AK27" s="428"/>
      <c r="AL27" s="428"/>
      <c r="AM27" s="82" t="s">
        <v>311</v>
      </c>
      <c r="AP27" t="str">
        <f>IF(N27="☑",O27&amp;"　"&amp;AF27&amp;AG27&amp;AM27,"")</f>
        <v/>
      </c>
    </row>
    <row r="28" spans="1:70">
      <c r="A28" s="79"/>
      <c r="B28" s="79" t="s">
        <v>313</v>
      </c>
      <c r="C28" s="79"/>
      <c r="D28" s="79"/>
      <c r="E28" s="79"/>
      <c r="F28" s="79"/>
      <c r="G28" s="79"/>
      <c r="H28" s="79"/>
      <c r="I28" s="79"/>
      <c r="J28" s="79"/>
      <c r="K28" s="399"/>
      <c r="L28" s="399"/>
      <c r="M28" s="399"/>
      <c r="N28" s="399"/>
      <c r="O28" s="399"/>
      <c r="P28" s="399"/>
      <c r="Q28" s="399"/>
      <c r="R28" s="399"/>
      <c r="S28" s="399"/>
      <c r="T28" s="399"/>
      <c r="U28" s="399"/>
      <c r="V28" s="399"/>
      <c r="W28" s="399"/>
      <c r="X28" s="399"/>
      <c r="Y28" s="399"/>
      <c r="Z28" s="399"/>
      <c r="AA28" s="399"/>
      <c r="AB28" s="399"/>
      <c r="AC28" s="399"/>
      <c r="AD28" s="399"/>
      <c r="AE28" s="399"/>
      <c r="AF28" s="399"/>
      <c r="AG28" s="399"/>
      <c r="AH28" s="399"/>
      <c r="AI28" s="399"/>
      <c r="AJ28" s="399"/>
      <c r="AK28" s="399"/>
      <c r="AL28" s="399"/>
      <c r="AM28" s="399"/>
      <c r="AP28" t="str">
        <f>IF(K28&lt;&gt;"",K28,"")</f>
        <v/>
      </c>
    </row>
    <row r="29" spans="1:70">
      <c r="A29" s="79"/>
      <c r="B29" s="79" t="s">
        <v>314</v>
      </c>
      <c r="C29" s="79"/>
      <c r="D29" s="79"/>
      <c r="E29" s="79"/>
      <c r="F29" s="79"/>
      <c r="G29" s="79"/>
      <c r="H29" s="79"/>
      <c r="I29" s="79"/>
      <c r="J29" s="79"/>
      <c r="K29" s="399"/>
      <c r="L29" s="399"/>
      <c r="M29" s="399"/>
      <c r="N29" s="399"/>
      <c r="O29" s="399"/>
      <c r="P29" s="399"/>
      <c r="Q29" s="399"/>
      <c r="R29" s="399"/>
      <c r="S29" s="399"/>
      <c r="T29" s="399"/>
      <c r="U29" s="399"/>
      <c r="V29" s="399"/>
      <c r="W29" s="399"/>
      <c r="X29" s="399"/>
      <c r="Y29" s="399"/>
      <c r="Z29" s="399"/>
      <c r="AA29" s="399"/>
      <c r="AB29" s="399"/>
      <c r="AC29" s="399"/>
      <c r="AD29" s="399"/>
      <c r="AE29" s="399"/>
      <c r="AF29" s="399"/>
      <c r="AG29" s="399"/>
      <c r="AH29" s="399"/>
      <c r="AI29" s="399"/>
      <c r="AJ29" s="399"/>
      <c r="AK29" s="399"/>
      <c r="AL29" s="399"/>
      <c r="AM29" s="399"/>
      <c r="AP29" t="str">
        <f>IF(K29&lt;&gt;"",K29,"")</f>
        <v/>
      </c>
    </row>
    <row r="30" spans="1:70">
      <c r="A30" s="79"/>
      <c r="B30" s="79" t="s">
        <v>315</v>
      </c>
      <c r="C30" s="79"/>
      <c r="D30" s="79"/>
      <c r="E30" s="79"/>
      <c r="F30" s="79"/>
      <c r="G30" s="79"/>
      <c r="H30" s="79"/>
      <c r="I30" s="79"/>
      <c r="J30" s="79"/>
      <c r="K30" s="401"/>
      <c r="L30" s="401"/>
      <c r="M30" s="401"/>
      <c r="N30" s="401"/>
      <c r="O30" s="401"/>
      <c r="P30" s="401"/>
      <c r="Q30" s="401"/>
      <c r="R30" s="401"/>
      <c r="S30" s="401"/>
      <c r="T30" s="401"/>
      <c r="U30" s="401"/>
      <c r="V30" s="401"/>
      <c r="W30" s="401"/>
      <c r="X30" s="401"/>
      <c r="Y30" s="401"/>
      <c r="Z30" s="401"/>
      <c r="AA30" s="401"/>
      <c r="AB30" s="401"/>
      <c r="AC30" s="401"/>
      <c r="AD30" s="401"/>
      <c r="AE30" s="401"/>
      <c r="AF30" s="401"/>
      <c r="AG30" s="401"/>
      <c r="AH30" s="401"/>
      <c r="AI30" s="401"/>
      <c r="AJ30" s="401"/>
      <c r="AK30" s="401"/>
      <c r="AL30" s="401"/>
      <c r="AM30" s="401"/>
      <c r="AP30" t="str">
        <f>IF(K30&lt;&gt;"",K30,"")</f>
        <v/>
      </c>
      <c r="BK30" t="str">
        <f>AP30&amp;"　"&amp;AP31</f>
        <v>　</v>
      </c>
    </row>
    <row r="31" spans="1:70">
      <c r="A31" s="79"/>
      <c r="B31" s="79"/>
      <c r="C31" s="79"/>
      <c r="D31" s="79"/>
      <c r="E31" s="79"/>
      <c r="F31" s="79"/>
      <c r="G31" s="79"/>
      <c r="H31" s="79"/>
      <c r="I31" s="79"/>
      <c r="J31" s="79"/>
      <c r="K31" s="79"/>
      <c r="L31" s="80" t="s">
        <v>308</v>
      </c>
      <c r="M31" s="402"/>
      <c r="N31" s="402"/>
      <c r="O31" s="402"/>
      <c r="P31" s="79" t="s">
        <v>358</v>
      </c>
      <c r="Q31" s="79" t="s">
        <v>819</v>
      </c>
      <c r="R31" s="79"/>
      <c r="S31" s="79"/>
      <c r="T31" s="79"/>
      <c r="U31" s="79"/>
      <c r="V31" s="79"/>
      <c r="W31" s="80" t="s">
        <v>308</v>
      </c>
      <c r="X31" s="420"/>
      <c r="Y31" s="420"/>
      <c r="Z31" s="420"/>
      <c r="AA31" s="420"/>
      <c r="AB31" s="78" t="s">
        <v>358</v>
      </c>
      <c r="AC31" s="79" t="s">
        <v>820</v>
      </c>
      <c r="AD31" s="79"/>
      <c r="AE31" s="79"/>
      <c r="AF31" s="79"/>
      <c r="AG31" s="428"/>
      <c r="AH31" s="428"/>
      <c r="AI31" s="428"/>
      <c r="AJ31" s="428"/>
      <c r="AK31" s="428"/>
      <c r="AL31" s="428"/>
      <c r="AM31" s="82" t="s">
        <v>311</v>
      </c>
      <c r="AP31" t="str">
        <f>IF(N26="☑",M31&amp;Q31&amp;"　"&amp;X31&amp;AC31&amp;AG31&amp;AM31,"")</f>
        <v/>
      </c>
    </row>
    <row r="32" spans="1:70">
      <c r="A32" s="79"/>
      <c r="B32" s="79" t="s">
        <v>316</v>
      </c>
      <c r="C32" s="79"/>
      <c r="D32" s="79"/>
      <c r="E32" s="79"/>
      <c r="F32" s="79"/>
      <c r="G32" s="79"/>
      <c r="H32" s="79"/>
      <c r="I32" s="79"/>
      <c r="J32" s="79"/>
      <c r="K32" s="425"/>
      <c r="L32" s="425"/>
      <c r="M32" s="425"/>
      <c r="N32" s="425"/>
      <c r="O32" s="425"/>
      <c r="P32" s="425"/>
      <c r="Q32" s="425"/>
      <c r="R32" s="425"/>
      <c r="S32" s="425"/>
      <c r="T32" s="425"/>
      <c r="U32" s="425"/>
      <c r="V32" s="425"/>
      <c r="W32" s="425"/>
      <c r="X32" s="425"/>
      <c r="Y32" s="425"/>
      <c r="Z32" s="425"/>
      <c r="AA32" s="425"/>
      <c r="AB32" s="425"/>
      <c r="AC32" s="425"/>
      <c r="AD32" s="425"/>
      <c r="AE32" s="425"/>
      <c r="AF32" s="425"/>
      <c r="AG32" s="425"/>
      <c r="AH32" s="425"/>
      <c r="AI32" s="425"/>
      <c r="AJ32" s="425"/>
      <c r="AK32" s="425"/>
      <c r="AL32" s="425"/>
      <c r="AM32" s="425"/>
      <c r="AP32" t="str">
        <f>IF(K32&lt;&gt;"",K32,"")</f>
        <v/>
      </c>
    </row>
    <row r="33" spans="1:63">
      <c r="A33" s="79"/>
      <c r="B33" s="79" t="s">
        <v>317</v>
      </c>
      <c r="C33" s="79"/>
      <c r="D33" s="79"/>
      <c r="E33" s="79"/>
      <c r="F33" s="79"/>
      <c r="G33" s="79"/>
      <c r="H33" s="79"/>
      <c r="I33" s="79"/>
      <c r="J33" s="79"/>
      <c r="K33" s="399"/>
      <c r="L33" s="399"/>
      <c r="M33" s="399"/>
      <c r="N33" s="399"/>
      <c r="O33" s="399"/>
      <c r="P33" s="399"/>
      <c r="Q33" s="399"/>
      <c r="R33" s="399"/>
      <c r="S33" s="399"/>
      <c r="T33" s="399"/>
      <c r="U33" s="399"/>
      <c r="V33" s="399"/>
      <c r="W33" s="399"/>
      <c r="X33" s="399"/>
      <c r="Y33" s="399"/>
      <c r="Z33" s="399"/>
      <c r="AA33" s="399"/>
      <c r="AB33" s="399"/>
      <c r="AC33" s="399"/>
      <c r="AD33" s="399"/>
      <c r="AE33" s="399"/>
      <c r="AF33" s="399"/>
      <c r="AG33" s="399"/>
      <c r="AH33" s="399"/>
      <c r="AI33" s="399"/>
      <c r="AJ33" s="399"/>
      <c r="AK33" s="399"/>
      <c r="AL33" s="399"/>
      <c r="AM33" s="399"/>
      <c r="AP33" t="str">
        <f>IF(K33&lt;&gt;"",K33,"")</f>
        <v/>
      </c>
    </row>
    <row r="34" spans="1:63">
      <c r="A34" s="79"/>
      <c r="B34" s="79" t="s">
        <v>318</v>
      </c>
      <c r="C34" s="79"/>
      <c r="D34" s="79"/>
      <c r="E34" s="79"/>
      <c r="F34" s="79"/>
      <c r="G34" s="79"/>
      <c r="H34" s="79"/>
      <c r="I34" s="79"/>
      <c r="J34" s="79"/>
      <c r="K34" s="399"/>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P34" t="str">
        <f>IF(K34&lt;&gt;"",K34,"")</f>
        <v/>
      </c>
    </row>
    <row r="35" spans="1:63">
      <c r="A35" s="79" t="s">
        <v>319</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row>
    <row r="36" spans="1:63">
      <c r="A36" s="79"/>
      <c r="B36" s="408" t="s">
        <v>307</v>
      </c>
      <c r="C36" s="408"/>
      <c r="D36" s="408"/>
      <c r="E36" s="408"/>
      <c r="F36" s="408"/>
      <c r="G36" s="408"/>
      <c r="H36" s="408"/>
      <c r="I36" s="408"/>
      <c r="J36" s="408"/>
      <c r="K36" s="408"/>
      <c r="L36" s="408"/>
      <c r="M36" s="408"/>
      <c r="N36" s="408"/>
      <c r="O36" s="408"/>
      <c r="P36" s="408"/>
      <c r="Q36" s="408"/>
      <c r="R36" s="408"/>
      <c r="S36" s="408"/>
      <c r="T36" s="408"/>
      <c r="U36" s="408"/>
      <c r="V36" s="408"/>
      <c r="W36" s="408"/>
      <c r="X36" s="408"/>
      <c r="Y36" s="408"/>
      <c r="Z36" s="408"/>
      <c r="AA36" s="408"/>
      <c r="AB36" s="408"/>
      <c r="AC36" s="408"/>
      <c r="AD36" s="408"/>
      <c r="AE36" s="408"/>
      <c r="AF36" s="408"/>
      <c r="AG36" s="408"/>
      <c r="AH36" s="408"/>
      <c r="AI36" s="408"/>
      <c r="AJ36" s="408"/>
      <c r="AK36" s="408"/>
      <c r="AL36" s="408"/>
      <c r="AM36" s="408"/>
    </row>
    <row r="37" spans="1:63">
      <c r="A37" s="79"/>
      <c r="B37" s="79"/>
      <c r="C37" s="79"/>
      <c r="D37" s="80"/>
      <c r="E37" s="80"/>
      <c r="F37" s="80"/>
      <c r="G37" s="80"/>
      <c r="H37" s="80"/>
      <c r="I37" s="80"/>
      <c r="J37" s="80"/>
      <c r="K37" s="80"/>
      <c r="L37" s="79"/>
      <c r="M37" s="79"/>
      <c r="N37" s="25" t="s">
        <v>3</v>
      </c>
      <c r="O37" s="80" t="s">
        <v>308</v>
      </c>
      <c r="P37" s="402" t="s">
        <v>1035</v>
      </c>
      <c r="Q37" s="402"/>
      <c r="R37" s="402"/>
      <c r="S37" s="79" t="s">
        <v>358</v>
      </c>
      <c r="T37" s="79" t="s">
        <v>817</v>
      </c>
      <c r="U37" s="79"/>
      <c r="V37" s="79"/>
      <c r="W37" s="79"/>
      <c r="X37" s="80" t="s">
        <v>308</v>
      </c>
      <c r="Y37" s="420"/>
      <c r="Z37" s="420"/>
      <c r="AA37" s="420"/>
      <c r="AB37" s="420"/>
      <c r="AC37" s="78" t="s">
        <v>358</v>
      </c>
      <c r="AD37" s="79" t="s">
        <v>818</v>
      </c>
      <c r="AE37" s="79"/>
      <c r="AF37" s="79" t="s">
        <v>310</v>
      </c>
      <c r="AG37" s="400"/>
      <c r="AH37" s="400"/>
      <c r="AI37" s="400"/>
      <c r="AJ37" s="400"/>
      <c r="AK37" s="400"/>
      <c r="AL37" s="400"/>
      <c r="AM37" s="82" t="s">
        <v>311</v>
      </c>
      <c r="AP37" t="str">
        <f>IF(N37="☑",P37&amp;T37&amp;"　"&amp;Y37&amp;AD37&amp;AF37&amp;AG37&amp;AM37,"")</f>
        <v/>
      </c>
      <c r="BK37" t="str">
        <f>AP37&amp;AP38</f>
        <v/>
      </c>
    </row>
    <row r="38" spans="1:63">
      <c r="A38" s="79"/>
      <c r="B38" s="79"/>
      <c r="C38" s="79"/>
      <c r="D38" s="80"/>
      <c r="E38" s="80"/>
      <c r="F38" s="80"/>
      <c r="G38" s="80"/>
      <c r="H38" s="80"/>
      <c r="I38" s="80"/>
      <c r="J38" s="80"/>
      <c r="K38" s="80"/>
      <c r="L38" s="79"/>
      <c r="M38" s="79"/>
      <c r="N38" s="25" t="s">
        <v>3</v>
      </c>
      <c r="O38" s="79" t="s">
        <v>312</v>
      </c>
      <c r="P38" s="79"/>
      <c r="Q38" s="79"/>
      <c r="R38" s="79"/>
      <c r="S38" s="79"/>
      <c r="T38" s="79"/>
      <c r="U38" s="79"/>
      <c r="V38" s="79"/>
      <c r="W38" s="79"/>
      <c r="X38" s="79"/>
      <c r="Y38" s="79"/>
      <c r="Z38" s="79"/>
      <c r="AA38" s="79"/>
      <c r="AB38" s="79"/>
      <c r="AC38" s="79"/>
      <c r="AD38" s="79"/>
      <c r="AE38" s="79"/>
      <c r="AF38" s="79" t="s">
        <v>310</v>
      </c>
      <c r="AG38" s="400"/>
      <c r="AH38" s="400"/>
      <c r="AI38" s="400"/>
      <c r="AJ38" s="400"/>
      <c r="AK38" s="400"/>
      <c r="AL38" s="400"/>
      <c r="AM38" s="82" t="s">
        <v>311</v>
      </c>
      <c r="AP38" t="str">
        <f>IF(N38="☑",O38&amp;"　"&amp;AF38&amp;AG38&amp;AM38,"")</f>
        <v/>
      </c>
    </row>
    <row r="39" spans="1:63">
      <c r="A39" s="79"/>
      <c r="B39" s="79" t="s">
        <v>313</v>
      </c>
      <c r="C39" s="79"/>
      <c r="D39" s="79"/>
      <c r="E39" s="79"/>
      <c r="F39" s="79"/>
      <c r="G39" s="79"/>
      <c r="H39" s="79"/>
      <c r="I39" s="79"/>
      <c r="J39" s="7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P39" t="str">
        <f>IF(K39&lt;&gt;"",K39,"")</f>
        <v/>
      </c>
    </row>
    <row r="40" spans="1:63">
      <c r="A40" s="79"/>
      <c r="B40" s="79" t="s">
        <v>314</v>
      </c>
      <c r="C40" s="79"/>
      <c r="D40" s="79"/>
      <c r="E40" s="79"/>
      <c r="F40" s="79"/>
      <c r="G40" s="79"/>
      <c r="H40" s="79"/>
      <c r="I40" s="79"/>
      <c r="J40" s="79"/>
      <c r="K40" s="399"/>
      <c r="L40" s="399"/>
      <c r="M40" s="399"/>
      <c r="N40" s="399"/>
      <c r="O40" s="399"/>
      <c r="P40" s="399"/>
      <c r="Q40" s="399"/>
      <c r="R40" s="399"/>
      <c r="S40" s="399"/>
      <c r="T40" s="399"/>
      <c r="U40" s="399"/>
      <c r="V40" s="399"/>
      <c r="W40" s="399"/>
      <c r="X40" s="399"/>
      <c r="Y40" s="399"/>
      <c r="Z40" s="399"/>
      <c r="AA40" s="399"/>
      <c r="AB40" s="399"/>
      <c r="AC40" s="399"/>
      <c r="AD40" s="399"/>
      <c r="AE40" s="399"/>
      <c r="AF40" s="399"/>
      <c r="AG40" s="399"/>
      <c r="AH40" s="399"/>
      <c r="AI40" s="399"/>
      <c r="AJ40" s="399"/>
      <c r="AK40" s="399"/>
      <c r="AL40" s="399"/>
      <c r="AM40" s="399"/>
      <c r="AP40" t="str">
        <f>IF(K40&lt;&gt;"",K40,"")</f>
        <v/>
      </c>
    </row>
    <row r="41" spans="1:63">
      <c r="A41" s="79"/>
      <c r="B41" s="79" t="s">
        <v>315</v>
      </c>
      <c r="C41" s="79"/>
      <c r="D41" s="79"/>
      <c r="E41" s="79"/>
      <c r="F41" s="79"/>
      <c r="G41" s="79"/>
      <c r="H41" s="79"/>
      <c r="I41" s="79"/>
      <c r="J41" s="79"/>
      <c r="K41" s="401"/>
      <c r="L41" s="401"/>
      <c r="M41" s="401"/>
      <c r="N41" s="401"/>
      <c r="O41" s="401"/>
      <c r="P41" s="401"/>
      <c r="Q41" s="401"/>
      <c r="R41" s="401"/>
      <c r="S41" s="401"/>
      <c r="T41" s="401"/>
      <c r="U41" s="401"/>
      <c r="V41" s="401"/>
      <c r="W41" s="401"/>
      <c r="X41" s="401"/>
      <c r="Y41" s="401"/>
      <c r="Z41" s="401"/>
      <c r="AA41" s="401"/>
      <c r="AB41" s="401"/>
      <c r="AC41" s="401"/>
      <c r="AD41" s="401"/>
      <c r="AE41" s="401"/>
      <c r="AF41" s="401"/>
      <c r="AG41" s="401"/>
      <c r="AH41" s="401"/>
      <c r="AI41" s="401"/>
      <c r="AJ41" s="401"/>
      <c r="AK41" s="401"/>
      <c r="AL41" s="401"/>
      <c r="AM41" s="401"/>
      <c r="AP41" t="str">
        <f>IF(K41&lt;&gt;"",K41,"")</f>
        <v/>
      </c>
      <c r="BK41" t="str">
        <f>AP41&amp;"　"&amp;AP42</f>
        <v>　</v>
      </c>
    </row>
    <row r="42" spans="1:63">
      <c r="A42" s="79"/>
      <c r="B42" s="79"/>
      <c r="C42" s="79"/>
      <c r="D42" s="79"/>
      <c r="E42" s="79"/>
      <c r="F42" s="79"/>
      <c r="G42" s="79"/>
      <c r="H42" s="79"/>
      <c r="I42" s="79"/>
      <c r="J42" s="79"/>
      <c r="K42" s="79"/>
      <c r="L42" s="80" t="s">
        <v>308</v>
      </c>
      <c r="M42" s="402"/>
      <c r="N42" s="402"/>
      <c r="O42" s="402"/>
      <c r="P42" s="79" t="s">
        <v>358</v>
      </c>
      <c r="Q42" s="79" t="s">
        <v>819</v>
      </c>
      <c r="R42" s="79"/>
      <c r="S42" s="79"/>
      <c r="T42" s="79"/>
      <c r="U42" s="79"/>
      <c r="V42" s="79"/>
      <c r="W42" s="80" t="s">
        <v>308</v>
      </c>
      <c r="X42" s="420"/>
      <c r="Y42" s="420"/>
      <c r="Z42" s="420"/>
      <c r="AA42" s="420"/>
      <c r="AB42" s="78" t="s">
        <v>358</v>
      </c>
      <c r="AC42" s="79" t="s">
        <v>820</v>
      </c>
      <c r="AD42" s="79"/>
      <c r="AE42" s="79"/>
      <c r="AF42" s="79"/>
      <c r="AG42" s="400"/>
      <c r="AH42" s="400"/>
      <c r="AI42" s="400"/>
      <c r="AJ42" s="400"/>
      <c r="AK42" s="400"/>
      <c r="AL42" s="400"/>
      <c r="AM42" s="82" t="s">
        <v>311</v>
      </c>
      <c r="AP42" t="str">
        <f>IF(N37="☑",M42&amp;Q42&amp;"　"&amp;X42&amp;AC42&amp;AG42&amp;AM42,"")</f>
        <v/>
      </c>
    </row>
    <row r="43" spans="1:63">
      <c r="A43" s="79"/>
      <c r="B43" s="79" t="s">
        <v>316</v>
      </c>
      <c r="C43" s="79"/>
      <c r="D43" s="79"/>
      <c r="E43" s="79"/>
      <c r="F43" s="79"/>
      <c r="G43" s="79"/>
      <c r="H43" s="79"/>
      <c r="I43" s="79"/>
      <c r="J43" s="79"/>
      <c r="K43" s="399"/>
      <c r="L43" s="399"/>
      <c r="M43" s="399"/>
      <c r="N43" s="399"/>
      <c r="O43" s="399"/>
      <c r="P43" s="399"/>
      <c r="Q43" s="399"/>
      <c r="R43" s="399"/>
      <c r="S43" s="399"/>
      <c r="T43" s="399"/>
      <c r="U43" s="399"/>
      <c r="V43" s="399"/>
      <c r="W43" s="399"/>
      <c r="X43" s="399"/>
      <c r="Y43" s="399"/>
      <c r="Z43" s="399"/>
      <c r="AA43" s="399"/>
      <c r="AB43" s="399"/>
      <c r="AC43" s="399"/>
      <c r="AD43" s="399"/>
      <c r="AE43" s="399"/>
      <c r="AF43" s="399"/>
      <c r="AG43" s="399"/>
      <c r="AH43" s="399"/>
      <c r="AI43" s="399"/>
      <c r="AJ43" s="399"/>
      <c r="AK43" s="399"/>
      <c r="AL43" s="399"/>
      <c r="AM43" s="399"/>
      <c r="AP43" t="str">
        <f>IF(K43&lt;&gt;"",K43,"")</f>
        <v/>
      </c>
    </row>
    <row r="44" spans="1:63">
      <c r="A44" s="79"/>
      <c r="B44" s="79" t="s">
        <v>317</v>
      </c>
      <c r="C44" s="79"/>
      <c r="D44" s="79"/>
      <c r="E44" s="79"/>
      <c r="F44" s="79"/>
      <c r="G44" s="79"/>
      <c r="H44" s="79"/>
      <c r="I44" s="79"/>
      <c r="J44" s="79"/>
      <c r="K44" s="425"/>
      <c r="L44" s="425"/>
      <c r="M44" s="425"/>
      <c r="N44" s="425"/>
      <c r="O44" s="425"/>
      <c r="P44" s="425"/>
      <c r="Q44" s="425"/>
      <c r="R44" s="425"/>
      <c r="S44" s="425"/>
      <c r="T44" s="425"/>
      <c r="U44" s="425"/>
      <c r="V44" s="425"/>
      <c r="W44" s="425"/>
      <c r="X44" s="425"/>
      <c r="Y44" s="425"/>
      <c r="Z44" s="425"/>
      <c r="AA44" s="425"/>
      <c r="AB44" s="425"/>
      <c r="AC44" s="425"/>
      <c r="AD44" s="425"/>
      <c r="AE44" s="425"/>
      <c r="AF44" s="425"/>
      <c r="AG44" s="425"/>
      <c r="AH44" s="425"/>
      <c r="AI44" s="425"/>
      <c r="AJ44" s="425"/>
      <c r="AK44" s="425"/>
      <c r="AL44" s="425"/>
      <c r="AM44" s="425"/>
      <c r="AP44" t="str">
        <f>IF(K44&lt;&gt;"",K44,"")</f>
        <v/>
      </c>
    </row>
    <row r="45" spans="1:63">
      <c r="A45" s="79"/>
      <c r="B45" s="79" t="s">
        <v>318</v>
      </c>
      <c r="C45" s="79"/>
      <c r="D45" s="79"/>
      <c r="E45" s="79"/>
      <c r="F45" s="79"/>
      <c r="G45" s="79"/>
      <c r="H45" s="79"/>
      <c r="I45" s="79"/>
      <c r="J45" s="79"/>
      <c r="K45" s="399"/>
      <c r="L45" s="399"/>
      <c r="M45" s="399"/>
      <c r="N45" s="399"/>
      <c r="O45" s="399"/>
      <c r="P45" s="399"/>
      <c r="Q45" s="399"/>
      <c r="R45" s="399"/>
      <c r="S45" s="399"/>
      <c r="T45" s="399"/>
      <c r="U45" s="399"/>
      <c r="V45" s="399"/>
      <c r="W45" s="399"/>
      <c r="X45" s="399"/>
      <c r="Y45" s="399"/>
      <c r="Z45" s="399"/>
      <c r="AA45" s="399"/>
      <c r="AB45" s="399"/>
      <c r="AC45" s="399"/>
      <c r="AD45" s="399"/>
      <c r="AE45" s="399"/>
      <c r="AF45" s="399"/>
      <c r="AG45" s="399"/>
      <c r="AH45" s="399"/>
      <c r="AI45" s="399"/>
      <c r="AJ45" s="399"/>
      <c r="AK45" s="399"/>
      <c r="AL45" s="399"/>
      <c r="AM45" s="399"/>
      <c r="AP45" t="str">
        <f>IF(K45&lt;&gt;"",K45,"")</f>
        <v/>
      </c>
    </row>
    <row r="46" spans="1:63">
      <c r="A46" s="93" t="s">
        <v>320</v>
      </c>
      <c r="B46" s="93"/>
      <c r="C46" s="93"/>
      <c r="D46" s="93"/>
      <c r="E46" s="93"/>
      <c r="F46" s="93"/>
      <c r="G46" s="93"/>
      <c r="H46" s="93"/>
      <c r="I46" s="93"/>
      <c r="J46" s="93"/>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row>
    <row r="47" spans="1:63">
      <c r="A47" s="79"/>
      <c r="B47" s="79" t="s">
        <v>321</v>
      </c>
      <c r="C47" s="79"/>
      <c r="D47" s="79"/>
      <c r="E47" s="79"/>
      <c r="F47" s="79"/>
      <c r="G47" s="79"/>
      <c r="H47" s="79"/>
      <c r="I47" s="79"/>
      <c r="J47" s="79"/>
      <c r="K47" s="399"/>
      <c r="L47" s="399"/>
      <c r="M47" s="399"/>
      <c r="N47" s="399"/>
      <c r="O47" s="399"/>
      <c r="P47" s="399"/>
      <c r="Q47" s="399"/>
      <c r="R47" s="399"/>
      <c r="S47" s="399"/>
      <c r="T47" s="399"/>
      <c r="U47" s="399"/>
      <c r="V47" s="399"/>
      <c r="W47" s="399"/>
      <c r="X47" s="399"/>
      <c r="Y47" s="399"/>
      <c r="Z47" s="399"/>
      <c r="AA47" s="399"/>
      <c r="AB47" s="399"/>
      <c r="AC47" s="399"/>
      <c r="AD47" s="399"/>
      <c r="AE47" s="399"/>
      <c r="AF47" s="399"/>
      <c r="AG47" s="399"/>
      <c r="AH47" s="399"/>
      <c r="AI47" s="399"/>
      <c r="AJ47" s="399"/>
      <c r="AK47" s="399"/>
      <c r="AL47" s="399"/>
      <c r="AM47" s="399"/>
      <c r="AP47" t="str">
        <f>IF(K47&lt;&gt;"",K47,"")</f>
        <v/>
      </c>
    </row>
    <row r="48" spans="1:63">
      <c r="A48" s="79"/>
      <c r="B48" s="79" t="s">
        <v>322</v>
      </c>
      <c r="C48" s="79"/>
      <c r="D48" s="79"/>
      <c r="E48" s="79"/>
      <c r="F48" s="79"/>
      <c r="G48" s="79"/>
      <c r="H48" s="79"/>
      <c r="I48" s="79"/>
      <c r="J48" s="7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c r="AL48" s="399"/>
      <c r="AM48" s="399"/>
      <c r="AP48" t="str">
        <f>IF(K48&lt;&gt;"",K48,"")</f>
        <v/>
      </c>
    </row>
    <row r="49" spans="1:68">
      <c r="A49" s="79"/>
      <c r="B49" s="79" t="s">
        <v>323</v>
      </c>
      <c r="C49" s="79"/>
      <c r="D49" s="79"/>
      <c r="E49" s="79"/>
      <c r="F49" s="79"/>
      <c r="G49" s="79"/>
      <c r="H49" s="79"/>
      <c r="I49" s="79"/>
      <c r="J49" s="7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P49" t="str">
        <f>IF(K49&lt;&gt;"",K49,"")</f>
        <v/>
      </c>
    </row>
    <row r="50" spans="1:68">
      <c r="A50" s="88"/>
      <c r="B50" s="88" t="s">
        <v>324</v>
      </c>
      <c r="C50" s="88"/>
      <c r="D50" s="88"/>
      <c r="E50" s="88"/>
      <c r="F50" s="88"/>
      <c r="G50" s="88"/>
      <c r="H50" s="88"/>
      <c r="I50" s="88"/>
      <c r="J50" s="88"/>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P50" t="str">
        <f>IF(K50&lt;&gt;"",K50,"")</f>
        <v/>
      </c>
    </row>
    <row r="51" spans="1:68">
      <c r="A51" s="79" t="s">
        <v>325</v>
      </c>
      <c r="B51" s="79"/>
      <c r="C51" s="79"/>
      <c r="D51" s="79"/>
      <c r="E51" s="79"/>
      <c r="F51" s="79"/>
      <c r="G51" s="79"/>
      <c r="H51" s="79"/>
      <c r="I51" s="79"/>
      <c r="J51" s="79"/>
      <c r="K51" s="79"/>
      <c r="L51" s="79"/>
      <c r="M51" s="79"/>
      <c r="N51" s="79"/>
      <c r="O51" s="79"/>
      <c r="P51" s="79"/>
      <c r="Q51" s="79"/>
      <c r="R51" s="79"/>
      <c r="S51" s="82"/>
      <c r="T51" s="79"/>
      <c r="U51" s="79"/>
      <c r="V51" s="79"/>
      <c r="W51" s="79"/>
      <c r="X51" s="79"/>
      <c r="Y51" s="79"/>
      <c r="Z51" s="79"/>
      <c r="AA51" s="79"/>
      <c r="AB51" s="79"/>
      <c r="AC51" s="79"/>
      <c r="AD51" s="79"/>
      <c r="AE51" s="79"/>
      <c r="AF51" s="79"/>
      <c r="AG51" s="79"/>
      <c r="AH51" s="79"/>
      <c r="AI51" s="79"/>
      <c r="AJ51" s="79"/>
      <c r="AK51" s="79"/>
      <c r="AL51" s="79"/>
      <c r="AM51" s="79"/>
    </row>
    <row r="52" spans="1:68">
      <c r="A52" s="79"/>
      <c r="B52" s="79" t="s">
        <v>326</v>
      </c>
      <c r="C52" s="79"/>
      <c r="D52" s="79"/>
      <c r="E52" s="79"/>
      <c r="F52" s="79"/>
      <c r="G52" s="79"/>
      <c r="H52" s="79"/>
      <c r="I52" s="79"/>
      <c r="J52" s="79"/>
      <c r="K52" s="79"/>
      <c r="L52" s="25" t="s">
        <v>3</v>
      </c>
      <c r="M52" s="79" t="s">
        <v>327</v>
      </c>
      <c r="N52" s="79"/>
      <c r="O52" s="79"/>
      <c r="P52" s="79"/>
      <c r="Q52" s="79"/>
      <c r="R52" s="79"/>
      <c r="S52" s="79"/>
      <c r="T52" s="79"/>
      <c r="U52" s="80" t="s">
        <v>309</v>
      </c>
      <c r="V52" s="25" t="s">
        <v>3</v>
      </c>
      <c r="W52" s="79" t="s">
        <v>426</v>
      </c>
      <c r="X52" s="79"/>
      <c r="Y52" s="79"/>
      <c r="Z52" s="79"/>
      <c r="AA52" s="79" t="s">
        <v>275</v>
      </c>
      <c r="AB52" s="79"/>
      <c r="AC52" s="25" t="s">
        <v>3</v>
      </c>
      <c r="AD52" s="79" t="s">
        <v>262</v>
      </c>
      <c r="AE52" s="79"/>
      <c r="AF52" s="79"/>
      <c r="AG52" s="79"/>
      <c r="AH52" s="79"/>
      <c r="AI52" s="79"/>
      <c r="AJ52" s="79"/>
      <c r="AK52" s="79"/>
      <c r="AL52" s="79"/>
      <c r="AM52" s="79"/>
      <c r="AP52" t="str">
        <f>IF(L52="☑","要是正","")</f>
        <v/>
      </c>
      <c r="AZ52" t="str">
        <f>IF(V52="☑",W52,"")</f>
        <v/>
      </c>
      <c r="BG52" t="str">
        <f>IF(AC52="☑",AD52,"")</f>
        <v/>
      </c>
      <c r="BP52" t="str">
        <f>IF(V52="☑",AZ52,AP52&amp;AZ52&amp;BG52)</f>
        <v/>
      </c>
    </row>
    <row r="53" spans="1:68">
      <c r="A53" s="79"/>
      <c r="B53" s="94" t="s">
        <v>328</v>
      </c>
      <c r="C53" s="79"/>
      <c r="D53" s="79"/>
      <c r="E53" s="79"/>
      <c r="F53" s="79"/>
      <c r="G53" s="79"/>
      <c r="H53" s="79"/>
      <c r="I53" s="79"/>
      <c r="J53" s="79"/>
      <c r="K53" s="403"/>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P53" t="str">
        <f>IF(AND(L52="☑",V52="□"),K53,"")</f>
        <v/>
      </c>
      <c r="AZ53" t="str">
        <f>IF(V52="☑",K53,"")</f>
        <v/>
      </c>
    </row>
    <row r="54" spans="1:68">
      <c r="A54" s="79"/>
      <c r="B54" s="79" t="s">
        <v>329</v>
      </c>
      <c r="C54" s="79"/>
      <c r="D54" s="79"/>
      <c r="E54" s="79"/>
      <c r="F54" s="79"/>
      <c r="G54" s="79"/>
      <c r="H54" s="79"/>
      <c r="I54" s="79"/>
      <c r="J54" s="79"/>
      <c r="K54" s="79"/>
      <c r="L54" s="25" t="s">
        <v>3</v>
      </c>
      <c r="M54" s="79" t="s">
        <v>330</v>
      </c>
      <c r="N54" s="79"/>
      <c r="O54" s="80" t="s">
        <v>308</v>
      </c>
      <c r="P54" s="434" t="s">
        <v>277</v>
      </c>
      <c r="Q54" s="434"/>
      <c r="R54" s="398"/>
      <c r="S54" s="398"/>
      <c r="T54" s="79" t="s">
        <v>296</v>
      </c>
      <c r="U54" s="398"/>
      <c r="V54" s="398"/>
      <c r="W54" s="79" t="s">
        <v>331</v>
      </c>
      <c r="X54" s="79" t="s">
        <v>332</v>
      </c>
      <c r="Y54" s="79"/>
      <c r="Z54" s="79"/>
      <c r="AA54" s="79"/>
      <c r="AB54" s="79"/>
      <c r="AC54" s="79"/>
      <c r="AD54" s="79"/>
      <c r="AE54" s="79"/>
      <c r="AF54" s="79"/>
      <c r="AG54" s="25" t="s">
        <v>3</v>
      </c>
      <c r="AH54" s="79" t="s">
        <v>246</v>
      </c>
      <c r="AI54" s="79"/>
      <c r="AJ54" s="79"/>
      <c r="AK54" s="79"/>
      <c r="AL54" s="79"/>
      <c r="AM54" s="79"/>
      <c r="AP54" t="str">
        <f>IF(L54="☑",P54&amp;R54&amp;T54&amp;U54&amp;W54,AH54)</f>
        <v>無</v>
      </c>
    </row>
    <row r="55" spans="1:68">
      <c r="A55" s="79"/>
      <c r="B55" s="79" t="s">
        <v>333</v>
      </c>
      <c r="C55" s="79"/>
      <c r="D55" s="79"/>
      <c r="E55" s="79"/>
      <c r="F55" s="79"/>
      <c r="G55" s="79"/>
      <c r="H55" s="79"/>
      <c r="I55" s="79"/>
      <c r="J55" s="79"/>
      <c r="K55" s="401"/>
      <c r="L55" s="401"/>
      <c r="M55" s="401"/>
      <c r="N55" s="401"/>
      <c r="O55" s="401"/>
      <c r="P55" s="401"/>
      <c r="Q55" s="401"/>
      <c r="R55" s="401"/>
      <c r="S55" s="401"/>
      <c r="T55" s="401"/>
      <c r="U55" s="401"/>
      <c r="V55" s="401"/>
      <c r="W55" s="401"/>
      <c r="X55" s="401"/>
      <c r="Y55" s="401"/>
      <c r="Z55" s="401"/>
      <c r="AA55" s="401"/>
      <c r="AB55" s="401"/>
      <c r="AC55" s="401"/>
      <c r="AD55" s="401"/>
      <c r="AE55" s="401"/>
      <c r="AF55" s="401"/>
      <c r="AG55" s="401"/>
      <c r="AH55" s="401"/>
      <c r="AI55" s="401"/>
      <c r="AJ55" s="401"/>
      <c r="AK55" s="401"/>
      <c r="AL55" s="401"/>
      <c r="AM55" s="401"/>
      <c r="AP55" t="str">
        <f>IF(K55&lt;&gt;"",K55,"")</f>
        <v/>
      </c>
    </row>
    <row r="56" spans="1:68">
      <c r="A56" s="79"/>
      <c r="B56" s="408"/>
      <c r="C56" s="408"/>
      <c r="D56" s="408"/>
      <c r="E56" s="408"/>
      <c r="F56" s="408"/>
      <c r="G56" s="408"/>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408"/>
      <c r="AF56" s="79"/>
      <c r="AG56" s="79"/>
      <c r="AH56" s="79"/>
      <c r="AI56" s="79"/>
      <c r="AJ56" s="79"/>
      <c r="AK56" s="79"/>
      <c r="AL56" s="79"/>
      <c r="AM56" s="79"/>
    </row>
    <row r="57" spans="1:68" hidden="1" outlineLevel="1">
      <c r="A57" s="79"/>
      <c r="B57" s="95" t="s">
        <v>4</v>
      </c>
      <c r="C57" s="96"/>
      <c r="D57" s="97"/>
      <c r="E57" s="96"/>
      <c r="F57" s="96"/>
      <c r="G57" s="96"/>
      <c r="H57" s="96"/>
      <c r="I57" s="96"/>
      <c r="J57" s="96"/>
      <c r="K57" s="98"/>
      <c r="L57" s="95" t="s">
        <v>5</v>
      </c>
      <c r="M57" s="96"/>
      <c r="N57" s="96"/>
      <c r="O57" s="96"/>
      <c r="P57" s="96"/>
      <c r="Q57" s="96"/>
      <c r="R57" s="96"/>
      <c r="S57" s="96"/>
      <c r="T57" s="96"/>
      <c r="U57" s="96"/>
      <c r="V57" s="96"/>
      <c r="W57" s="96"/>
      <c r="X57" s="96"/>
      <c r="Y57" s="96"/>
      <c r="Z57" s="96"/>
      <c r="AA57" s="96"/>
      <c r="AB57" s="96"/>
      <c r="AC57" s="96"/>
      <c r="AD57" s="98"/>
      <c r="AE57" s="95" t="s">
        <v>4</v>
      </c>
      <c r="AF57" s="96"/>
      <c r="AG57" s="96"/>
      <c r="AH57" s="96"/>
      <c r="AI57" s="96"/>
      <c r="AJ57" s="96"/>
      <c r="AK57" s="96"/>
      <c r="AL57" s="98"/>
      <c r="AM57" s="79"/>
    </row>
    <row r="58" spans="1:68" hidden="1" outlineLevel="1">
      <c r="A58" s="79"/>
      <c r="B58" s="99"/>
      <c r="C58" s="100"/>
      <c r="E58" s="100"/>
      <c r="F58" s="100"/>
      <c r="G58" s="100"/>
      <c r="H58" s="100"/>
      <c r="I58" s="100"/>
      <c r="J58" s="100"/>
      <c r="K58" s="101"/>
      <c r="L58" s="102"/>
      <c r="M58" s="103"/>
      <c r="N58" s="103"/>
      <c r="O58" s="103"/>
      <c r="P58" s="103"/>
      <c r="Q58" s="103"/>
      <c r="R58" s="103"/>
      <c r="S58" s="103"/>
      <c r="T58" s="103"/>
      <c r="U58" s="103"/>
      <c r="V58" s="103"/>
      <c r="W58" s="103"/>
      <c r="X58" s="103"/>
      <c r="Y58" s="103"/>
      <c r="Z58" s="103"/>
      <c r="AA58" s="103"/>
      <c r="AB58" s="103"/>
      <c r="AC58" s="103"/>
      <c r="AD58" s="104"/>
      <c r="AE58" s="102"/>
      <c r="AF58" s="103"/>
      <c r="AG58" s="103"/>
      <c r="AH58" s="103"/>
      <c r="AI58" s="103"/>
      <c r="AJ58" s="103"/>
      <c r="AK58" s="103"/>
      <c r="AL58" s="104"/>
      <c r="AM58" s="79"/>
    </row>
    <row r="59" spans="1:68" ht="14" hidden="1" outlineLevel="1">
      <c r="A59" s="79"/>
      <c r="B59" s="105" t="s">
        <v>277</v>
      </c>
      <c r="C59" s="106"/>
      <c r="D59" s="107">
        <f>IF(AS6&lt;&gt;"",AS6,"")</f>
        <v>8</v>
      </c>
      <c r="E59" s="106" t="s">
        <v>0</v>
      </c>
      <c r="F59" s="406" t="str">
        <f>IF(AU6&lt;&gt;"",AU6,"")</f>
        <v/>
      </c>
      <c r="G59" s="406"/>
      <c r="H59" s="106" t="s">
        <v>334</v>
      </c>
      <c r="I59" s="406" t="str">
        <f>IF(AW6&lt;&gt;"",AW6,"")</f>
        <v/>
      </c>
      <c r="J59" s="406"/>
      <c r="K59" s="108" t="s">
        <v>335</v>
      </c>
      <c r="L59" s="109"/>
      <c r="M59" s="110"/>
      <c r="N59" s="110"/>
      <c r="O59" s="110"/>
      <c r="P59" s="110"/>
      <c r="Q59" s="110"/>
      <c r="R59" s="110"/>
      <c r="S59" s="110"/>
      <c r="T59" s="110"/>
      <c r="U59" s="110"/>
      <c r="V59" s="110"/>
      <c r="W59" s="110"/>
      <c r="X59" s="110"/>
      <c r="Y59" s="110"/>
      <c r="Z59" s="110"/>
      <c r="AA59" s="110"/>
      <c r="AB59" s="110"/>
      <c r="AC59" s="110"/>
      <c r="AD59" s="111"/>
      <c r="AE59" s="109"/>
      <c r="AF59" s="409" t="str">
        <f>IF(BB6&lt;&gt;"","報告済","")</f>
        <v/>
      </c>
      <c r="AG59" s="410"/>
      <c r="AH59" s="410"/>
      <c r="AI59" s="410"/>
      <c r="AJ59" s="410"/>
      <c r="AK59" s="411"/>
      <c r="AL59" s="111"/>
      <c r="AM59" s="79"/>
    </row>
    <row r="60" spans="1:68" ht="14.15" hidden="1" customHeight="1" outlineLevel="1">
      <c r="A60" s="79"/>
      <c r="B60" s="112"/>
      <c r="C60" s="113"/>
      <c r="D60" s="114"/>
      <c r="E60" s="113"/>
      <c r="F60" s="113"/>
      <c r="G60" s="113"/>
      <c r="H60" s="113"/>
      <c r="I60" s="113"/>
      <c r="J60" s="113"/>
      <c r="K60" s="115"/>
      <c r="L60" s="413" t="str">
        <f>IF(AW8="有","要是正の項目について、改善（補修）等を行い、" &amp; CHAR(10) &amp; "改善（補修）等完了報告書を提出してください。","")</f>
        <v/>
      </c>
      <c r="M60" s="414"/>
      <c r="N60" s="414"/>
      <c r="O60" s="414"/>
      <c r="P60" s="414"/>
      <c r="Q60" s="414"/>
      <c r="R60" s="414"/>
      <c r="S60" s="414"/>
      <c r="T60" s="414"/>
      <c r="U60" s="414"/>
      <c r="V60" s="414"/>
      <c r="W60" s="414"/>
      <c r="X60" s="414"/>
      <c r="Y60" s="414"/>
      <c r="Z60" s="414"/>
      <c r="AA60" s="414"/>
      <c r="AB60" s="414"/>
      <c r="AC60" s="414"/>
      <c r="AD60" s="415"/>
      <c r="AE60" s="109"/>
      <c r="AF60" s="412"/>
      <c r="AG60" s="410"/>
      <c r="AH60" s="410"/>
      <c r="AI60" s="410"/>
      <c r="AJ60" s="410"/>
      <c r="AK60" s="411"/>
      <c r="AL60" s="111"/>
      <c r="AM60" s="79"/>
      <c r="AP60" s="63"/>
    </row>
    <row r="61" spans="1:68" ht="13" hidden="1" customHeight="1" outlineLevel="1">
      <c r="A61" s="79"/>
      <c r="B61" s="116"/>
      <c r="C61" s="117"/>
      <c r="D61" s="107"/>
      <c r="E61" s="117"/>
      <c r="F61" s="117"/>
      <c r="G61" s="117"/>
      <c r="H61" s="117"/>
      <c r="I61" s="117"/>
      <c r="J61" s="117"/>
      <c r="K61" s="118"/>
      <c r="L61" s="413"/>
      <c r="M61" s="414"/>
      <c r="N61" s="414"/>
      <c r="O61" s="414"/>
      <c r="P61" s="414"/>
      <c r="Q61" s="414"/>
      <c r="R61" s="414"/>
      <c r="S61" s="414"/>
      <c r="T61" s="414"/>
      <c r="U61" s="414"/>
      <c r="V61" s="414"/>
      <c r="W61" s="414"/>
      <c r="X61" s="414"/>
      <c r="Y61" s="414"/>
      <c r="Z61" s="414"/>
      <c r="AA61" s="414"/>
      <c r="AB61" s="414"/>
      <c r="AC61" s="414"/>
      <c r="AD61" s="415"/>
      <c r="AE61" s="109"/>
      <c r="AF61" s="409" t="str">
        <f>IF(BB6&lt;&gt;"",BB6,"")</f>
        <v/>
      </c>
      <c r="AG61" s="410"/>
      <c r="AH61" s="410"/>
      <c r="AI61" s="410"/>
      <c r="AJ61" s="410"/>
      <c r="AK61" s="411"/>
      <c r="AL61" s="111"/>
      <c r="AM61" s="79"/>
    </row>
    <row r="62" spans="1:68" ht="14.15" hidden="1" customHeight="1" outlineLevel="1">
      <c r="A62" s="79"/>
      <c r="B62" s="119"/>
      <c r="C62" s="106" t="s">
        <v>1</v>
      </c>
      <c r="D62" s="407" t="str">
        <f>BH6&amp;BI6&amp;BJ6&amp;BK6&amp;BL6</f>
        <v>R8-中-</v>
      </c>
      <c r="E62" s="407"/>
      <c r="F62" s="407"/>
      <c r="G62" s="407"/>
      <c r="H62" s="407"/>
      <c r="I62" s="407"/>
      <c r="J62" s="106" t="s">
        <v>2</v>
      </c>
      <c r="K62" s="108"/>
      <c r="L62" s="413"/>
      <c r="M62" s="414"/>
      <c r="N62" s="414"/>
      <c r="O62" s="414"/>
      <c r="P62" s="414"/>
      <c r="Q62" s="414"/>
      <c r="R62" s="414"/>
      <c r="S62" s="414"/>
      <c r="T62" s="414"/>
      <c r="U62" s="414"/>
      <c r="V62" s="414"/>
      <c r="W62" s="414"/>
      <c r="X62" s="414"/>
      <c r="Y62" s="414"/>
      <c r="Z62" s="414"/>
      <c r="AA62" s="414"/>
      <c r="AB62" s="414"/>
      <c r="AC62" s="414"/>
      <c r="AD62" s="415"/>
      <c r="AE62" s="109"/>
      <c r="AF62" s="412"/>
      <c r="AG62" s="410"/>
      <c r="AH62" s="410"/>
      <c r="AI62" s="410"/>
      <c r="AJ62" s="410"/>
      <c r="AK62" s="411"/>
      <c r="AL62" s="111"/>
      <c r="AM62" s="79"/>
    </row>
    <row r="63" spans="1:68" ht="13" hidden="1" customHeight="1" outlineLevel="1">
      <c r="A63" s="79"/>
      <c r="B63" s="112"/>
      <c r="C63" s="113"/>
      <c r="D63" s="114"/>
      <c r="E63" s="113"/>
      <c r="F63" s="113"/>
      <c r="G63" s="113"/>
      <c r="H63" s="113"/>
      <c r="I63" s="113"/>
      <c r="J63" s="113"/>
      <c r="K63" s="115"/>
      <c r="L63" s="413"/>
      <c r="M63" s="414"/>
      <c r="N63" s="414"/>
      <c r="O63" s="414"/>
      <c r="P63" s="414"/>
      <c r="Q63" s="414"/>
      <c r="R63" s="414"/>
      <c r="S63" s="414"/>
      <c r="T63" s="414"/>
      <c r="U63" s="414"/>
      <c r="V63" s="414"/>
      <c r="W63" s="414"/>
      <c r="X63" s="414"/>
      <c r="Y63" s="414"/>
      <c r="Z63" s="414"/>
      <c r="AA63" s="414"/>
      <c r="AB63" s="414"/>
      <c r="AC63" s="414"/>
      <c r="AD63" s="415"/>
      <c r="AE63" s="109"/>
      <c r="AF63" s="416" t="str">
        <f>IF(BB6&lt;&gt;"","千葉市"&amp; CHAR(10) &amp;"建築指導課","")</f>
        <v/>
      </c>
      <c r="AG63" s="417"/>
      <c r="AH63" s="417"/>
      <c r="AI63" s="417"/>
      <c r="AJ63" s="417"/>
      <c r="AK63" s="418"/>
      <c r="AL63" s="111"/>
      <c r="AM63" s="79"/>
    </row>
    <row r="64" spans="1:68" ht="14" hidden="1" outlineLevel="1">
      <c r="A64" s="79"/>
      <c r="B64" s="120" t="s">
        <v>929</v>
      </c>
      <c r="C64" s="121"/>
      <c r="D64" s="107"/>
      <c r="E64" s="121"/>
      <c r="F64" s="121"/>
      <c r="G64" s="121"/>
      <c r="H64" s="121"/>
      <c r="I64" s="121"/>
      <c r="J64" s="121"/>
      <c r="K64" s="122"/>
      <c r="L64" s="109"/>
      <c r="M64" s="110"/>
      <c r="N64" s="110"/>
      <c r="O64" s="110"/>
      <c r="P64" s="110"/>
      <c r="Q64" s="110"/>
      <c r="R64" s="110"/>
      <c r="S64" s="110"/>
      <c r="T64" s="110"/>
      <c r="U64" s="110"/>
      <c r="V64" s="110"/>
      <c r="W64" s="110"/>
      <c r="X64" s="110"/>
      <c r="Y64" s="110"/>
      <c r="Z64" s="110"/>
      <c r="AA64" s="110"/>
      <c r="AB64" s="110"/>
      <c r="AC64" s="110"/>
      <c r="AD64" s="111"/>
      <c r="AE64" s="109"/>
      <c r="AF64" s="419"/>
      <c r="AG64" s="417"/>
      <c r="AH64" s="417"/>
      <c r="AI64" s="417"/>
      <c r="AJ64" s="417"/>
      <c r="AK64" s="418"/>
      <c r="AL64" s="111"/>
      <c r="AM64" s="79"/>
    </row>
    <row r="65" spans="1:39" hidden="1" outlineLevel="1">
      <c r="B65" s="123"/>
      <c r="C65" s="124"/>
      <c r="D65" s="125"/>
      <c r="E65" s="124"/>
      <c r="F65" s="124"/>
      <c r="G65" s="124"/>
      <c r="H65" s="124"/>
      <c r="I65" s="124"/>
      <c r="J65" s="124"/>
      <c r="K65" s="126"/>
      <c r="L65" s="127"/>
      <c r="M65" s="128"/>
      <c r="N65" s="128"/>
      <c r="O65" s="128"/>
      <c r="P65" s="128"/>
      <c r="Q65" s="128"/>
      <c r="R65" s="128"/>
      <c r="S65" s="128"/>
      <c r="T65" s="128"/>
      <c r="U65" s="128"/>
      <c r="V65" s="128"/>
      <c r="W65" s="128"/>
      <c r="X65" s="128"/>
      <c r="Y65" s="128"/>
      <c r="Z65" s="128"/>
      <c r="AA65" s="128"/>
      <c r="AB65" s="128"/>
      <c r="AC65" s="128"/>
      <c r="AD65" s="129"/>
      <c r="AE65" s="127"/>
      <c r="AF65" s="128"/>
      <c r="AG65" s="128"/>
      <c r="AH65" s="128"/>
      <c r="AI65" s="128"/>
      <c r="AJ65" s="128"/>
      <c r="AK65" s="128"/>
      <c r="AL65" s="129"/>
    </row>
    <row r="66" spans="1:39" collapsed="1">
      <c r="A66" s="443" t="s">
        <v>944</v>
      </c>
      <c r="B66" s="443"/>
      <c r="C66" s="443"/>
      <c r="D66" s="443"/>
      <c r="E66" s="443"/>
      <c r="F66" s="443"/>
      <c r="G66" s="443"/>
      <c r="H66" s="443"/>
      <c r="I66" s="443"/>
      <c r="J66" s="443"/>
      <c r="K66" s="443"/>
      <c r="L66" s="443"/>
      <c r="M66" s="443"/>
      <c r="N66" s="443"/>
      <c r="O66" s="443"/>
      <c r="P66" s="443"/>
      <c r="Q66" s="443"/>
      <c r="R66" s="443"/>
      <c r="S66" s="443"/>
      <c r="T66" s="443"/>
      <c r="U66" s="443"/>
      <c r="V66" s="443"/>
      <c r="W66" s="443"/>
      <c r="X66" s="443"/>
      <c r="Y66" s="443"/>
      <c r="Z66" s="443"/>
      <c r="AA66" s="443"/>
      <c r="AB66" s="443"/>
      <c r="AC66" s="443"/>
      <c r="AD66" s="443"/>
      <c r="AE66" s="443"/>
      <c r="AF66" s="443"/>
      <c r="AG66" s="443"/>
      <c r="AH66" s="443"/>
      <c r="AI66" s="443"/>
      <c r="AJ66" s="443"/>
      <c r="AK66" s="443"/>
      <c r="AL66" s="443"/>
      <c r="AM66" s="443"/>
    </row>
    <row r="67" spans="1:39">
      <c r="A67" s="443" t="s">
        <v>945</v>
      </c>
      <c r="B67" s="443"/>
      <c r="C67" s="443"/>
      <c r="D67" s="443"/>
      <c r="E67" s="443"/>
      <c r="F67" s="443"/>
      <c r="G67" s="443"/>
      <c r="H67" s="443"/>
      <c r="I67" s="443"/>
      <c r="J67" s="443"/>
      <c r="K67" s="443"/>
      <c r="L67" s="443"/>
      <c r="M67" s="443"/>
      <c r="N67" s="443"/>
      <c r="O67" s="443"/>
      <c r="P67" s="443"/>
      <c r="Q67" s="443"/>
      <c r="R67" s="443"/>
      <c r="S67" s="443"/>
      <c r="T67" s="443"/>
      <c r="U67" s="443"/>
      <c r="V67" s="443"/>
      <c r="W67" s="443"/>
      <c r="X67" s="443"/>
      <c r="Y67" s="443"/>
      <c r="Z67" s="443"/>
      <c r="AA67" s="443"/>
      <c r="AB67" s="443"/>
      <c r="AC67" s="443"/>
      <c r="AD67" s="443"/>
      <c r="AE67" s="443"/>
      <c r="AF67" s="443"/>
      <c r="AG67" s="443"/>
      <c r="AH67" s="443"/>
      <c r="AI67" s="443"/>
      <c r="AJ67" s="443"/>
      <c r="AK67" s="443"/>
      <c r="AL67" s="443"/>
      <c r="AM67" s="443"/>
    </row>
    <row r="68" spans="1:39">
      <c r="A68" s="24"/>
      <c r="B68" s="74" t="s">
        <v>946</v>
      </c>
      <c r="C68" s="433" t="s">
        <v>947</v>
      </c>
      <c r="D68" s="433"/>
      <c r="E68" s="433"/>
      <c r="F68" s="433"/>
      <c r="G68" s="433"/>
      <c r="H68" s="433"/>
      <c r="I68" s="433"/>
      <c r="J68" s="433"/>
      <c r="K68" s="433"/>
      <c r="L68" s="433"/>
      <c r="M68" s="433"/>
      <c r="N68" s="433"/>
      <c r="O68" s="433"/>
      <c r="P68" s="433"/>
      <c r="Q68" s="433"/>
      <c r="R68" s="433"/>
      <c r="S68" s="433"/>
      <c r="T68" s="433"/>
      <c r="U68" s="433"/>
      <c r="V68" s="433"/>
      <c r="W68" s="433"/>
      <c r="X68" s="433"/>
      <c r="Y68" s="433"/>
      <c r="Z68" s="433"/>
      <c r="AA68" s="433"/>
      <c r="AB68" s="433"/>
      <c r="AC68" s="433"/>
      <c r="AD68" s="433"/>
      <c r="AE68" s="433"/>
      <c r="AF68" s="433"/>
      <c r="AG68" s="433"/>
      <c r="AH68" s="433"/>
      <c r="AI68" s="433"/>
      <c r="AJ68" s="433"/>
      <c r="AK68" s="433"/>
      <c r="AL68" s="433"/>
      <c r="AM68" s="433"/>
    </row>
    <row r="69" spans="1:39">
      <c r="A69" s="24"/>
      <c r="B69" s="74" t="s">
        <v>948</v>
      </c>
      <c r="C69" s="433" t="s">
        <v>949</v>
      </c>
      <c r="D69" s="433"/>
      <c r="E69" s="433"/>
      <c r="F69" s="433"/>
      <c r="G69" s="433"/>
      <c r="H69" s="433"/>
      <c r="I69" s="433"/>
      <c r="J69" s="433"/>
      <c r="K69" s="433"/>
      <c r="L69" s="433"/>
      <c r="M69" s="433"/>
      <c r="N69" s="433"/>
      <c r="O69" s="433"/>
      <c r="P69" s="433"/>
      <c r="Q69" s="433"/>
      <c r="R69" s="433"/>
      <c r="S69" s="433"/>
      <c r="T69" s="433"/>
      <c r="U69" s="433"/>
      <c r="V69" s="433"/>
      <c r="W69" s="433"/>
      <c r="X69" s="433"/>
      <c r="Y69" s="433"/>
      <c r="Z69" s="433"/>
      <c r="AA69" s="433"/>
      <c r="AB69" s="433"/>
      <c r="AC69" s="433"/>
      <c r="AD69" s="433"/>
      <c r="AE69" s="433"/>
      <c r="AF69" s="433"/>
      <c r="AG69" s="433"/>
      <c r="AH69" s="433"/>
      <c r="AI69" s="433"/>
      <c r="AJ69" s="433"/>
      <c r="AK69" s="433"/>
      <c r="AL69" s="433"/>
      <c r="AM69" s="433"/>
    </row>
    <row r="70" spans="1:39">
      <c r="A70" s="24"/>
      <c r="B70" s="74" t="s">
        <v>950</v>
      </c>
      <c r="C70" s="433" t="s">
        <v>951</v>
      </c>
      <c r="D70" s="433"/>
      <c r="E70" s="433"/>
      <c r="F70" s="433"/>
      <c r="G70" s="433"/>
      <c r="H70" s="433"/>
      <c r="I70" s="433"/>
      <c r="J70" s="433"/>
      <c r="K70" s="433"/>
      <c r="L70" s="433"/>
      <c r="M70" s="433"/>
      <c r="N70" s="433"/>
      <c r="O70" s="433"/>
      <c r="P70" s="433"/>
      <c r="Q70" s="433"/>
      <c r="R70" s="433"/>
      <c r="S70" s="433"/>
      <c r="T70" s="433"/>
      <c r="U70" s="433"/>
      <c r="V70" s="433"/>
      <c r="W70" s="433"/>
      <c r="X70" s="433"/>
      <c r="Y70" s="433"/>
      <c r="Z70" s="433"/>
      <c r="AA70" s="433"/>
      <c r="AB70" s="433"/>
      <c r="AC70" s="433"/>
      <c r="AD70" s="433"/>
      <c r="AE70" s="433"/>
      <c r="AF70" s="433"/>
      <c r="AG70" s="433"/>
      <c r="AH70" s="433"/>
      <c r="AI70" s="433"/>
      <c r="AJ70" s="433"/>
      <c r="AK70" s="433"/>
      <c r="AL70" s="433"/>
      <c r="AM70" s="433"/>
    </row>
    <row r="71" spans="1:39">
      <c r="A71" s="441" t="s">
        <v>952</v>
      </c>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c r="AG71" s="442"/>
      <c r="AH71" s="442"/>
      <c r="AI71" s="442"/>
      <c r="AJ71" s="442"/>
      <c r="AK71" s="442"/>
      <c r="AL71" s="442"/>
      <c r="AM71" s="442"/>
    </row>
    <row r="72" spans="1:39" ht="22.5" customHeight="1">
      <c r="A72" s="24"/>
      <c r="B72" s="74" t="s">
        <v>932</v>
      </c>
      <c r="C72" s="433" t="s">
        <v>953</v>
      </c>
      <c r="D72" s="433"/>
      <c r="E72" s="433"/>
      <c r="F72" s="433"/>
      <c r="G72" s="433"/>
      <c r="H72" s="433"/>
      <c r="I72" s="433"/>
      <c r="J72" s="433"/>
      <c r="K72" s="433"/>
      <c r="L72" s="433"/>
      <c r="M72" s="433"/>
      <c r="N72" s="433"/>
      <c r="O72" s="433"/>
      <c r="P72" s="433"/>
      <c r="Q72" s="433"/>
      <c r="R72" s="433"/>
      <c r="S72" s="433"/>
      <c r="T72" s="433"/>
      <c r="U72" s="433"/>
      <c r="V72" s="433"/>
      <c r="W72" s="433"/>
      <c r="X72" s="433"/>
      <c r="Y72" s="433"/>
      <c r="Z72" s="433"/>
      <c r="AA72" s="433"/>
      <c r="AB72" s="433"/>
      <c r="AC72" s="433"/>
      <c r="AD72" s="433"/>
      <c r="AE72" s="433"/>
      <c r="AF72" s="433"/>
      <c r="AG72" s="433"/>
      <c r="AH72" s="433"/>
      <c r="AI72" s="433"/>
      <c r="AJ72" s="433"/>
      <c r="AK72" s="433"/>
      <c r="AL72" s="433"/>
      <c r="AM72" s="433"/>
    </row>
    <row r="73" spans="1:39" ht="28.5" customHeight="1">
      <c r="A73" s="24"/>
      <c r="B73" s="74" t="s">
        <v>934</v>
      </c>
      <c r="C73" s="433" t="s">
        <v>954</v>
      </c>
      <c r="D73" s="433"/>
      <c r="E73" s="433"/>
      <c r="F73" s="433"/>
      <c r="G73" s="433"/>
      <c r="H73" s="433"/>
      <c r="I73" s="433"/>
      <c r="J73" s="433"/>
      <c r="K73" s="433"/>
      <c r="L73" s="433"/>
      <c r="M73" s="433"/>
      <c r="N73" s="433"/>
      <c r="O73" s="433"/>
      <c r="P73" s="433"/>
      <c r="Q73" s="433"/>
      <c r="R73" s="433"/>
      <c r="S73" s="433"/>
      <c r="T73" s="433"/>
      <c r="U73" s="433"/>
      <c r="V73" s="433"/>
      <c r="W73" s="433"/>
      <c r="X73" s="433"/>
      <c r="Y73" s="433"/>
      <c r="Z73" s="433"/>
      <c r="AA73" s="433"/>
      <c r="AB73" s="433"/>
      <c r="AC73" s="433"/>
      <c r="AD73" s="433"/>
      <c r="AE73" s="433"/>
      <c r="AF73" s="433"/>
      <c r="AG73" s="433"/>
      <c r="AH73" s="433"/>
      <c r="AI73" s="433"/>
      <c r="AJ73" s="433"/>
      <c r="AK73" s="433"/>
      <c r="AL73" s="433"/>
      <c r="AM73" s="433"/>
    </row>
    <row r="74" spans="1:39" ht="26.5" customHeight="1">
      <c r="A74" s="24"/>
      <c r="B74" s="74" t="s">
        <v>936</v>
      </c>
      <c r="C74" s="433" t="s">
        <v>955</v>
      </c>
      <c r="D74" s="433"/>
      <c r="E74" s="433"/>
      <c r="F74" s="433"/>
      <c r="G74" s="433"/>
      <c r="H74" s="433"/>
      <c r="I74" s="433"/>
      <c r="J74" s="433"/>
      <c r="K74" s="433"/>
      <c r="L74" s="433"/>
      <c r="M74" s="433"/>
      <c r="N74" s="433"/>
      <c r="O74" s="433"/>
      <c r="P74" s="433"/>
      <c r="Q74" s="433"/>
      <c r="R74" s="433"/>
      <c r="S74" s="433"/>
      <c r="T74" s="433"/>
      <c r="U74" s="433"/>
      <c r="V74" s="433"/>
      <c r="W74" s="433"/>
      <c r="X74" s="433"/>
      <c r="Y74" s="433"/>
      <c r="Z74" s="433"/>
      <c r="AA74" s="433"/>
      <c r="AB74" s="433"/>
      <c r="AC74" s="433"/>
      <c r="AD74" s="433"/>
      <c r="AE74" s="433"/>
      <c r="AF74" s="433"/>
      <c r="AG74" s="433"/>
      <c r="AH74" s="433"/>
      <c r="AI74" s="433"/>
      <c r="AJ74" s="433"/>
      <c r="AK74" s="433"/>
      <c r="AL74" s="433"/>
      <c r="AM74" s="433"/>
    </row>
    <row r="75" spans="1:39" ht="27" customHeight="1">
      <c r="A75" s="24"/>
      <c r="B75" s="74" t="s">
        <v>938</v>
      </c>
      <c r="C75" s="433" t="s">
        <v>956</v>
      </c>
      <c r="D75" s="433"/>
      <c r="E75" s="433"/>
      <c r="F75" s="433"/>
      <c r="G75" s="433"/>
      <c r="H75" s="433"/>
      <c r="I75" s="433"/>
      <c r="J75" s="433"/>
      <c r="K75" s="433"/>
      <c r="L75" s="433"/>
      <c r="M75" s="433"/>
      <c r="N75" s="433"/>
      <c r="O75" s="433"/>
      <c r="P75" s="433"/>
      <c r="Q75" s="433"/>
      <c r="R75" s="433"/>
      <c r="S75" s="433"/>
      <c r="T75" s="433"/>
      <c r="U75" s="433"/>
      <c r="V75" s="433"/>
      <c r="W75" s="433"/>
      <c r="X75" s="433"/>
      <c r="Y75" s="433"/>
      <c r="Z75" s="433"/>
      <c r="AA75" s="433"/>
      <c r="AB75" s="433"/>
      <c r="AC75" s="433"/>
      <c r="AD75" s="433"/>
      <c r="AE75" s="433"/>
      <c r="AF75" s="433"/>
      <c r="AG75" s="433"/>
      <c r="AH75" s="433"/>
      <c r="AI75" s="433"/>
      <c r="AJ75" s="433"/>
      <c r="AK75" s="433"/>
      <c r="AL75" s="433"/>
      <c r="AM75" s="433"/>
    </row>
    <row r="76" spans="1:39" ht="33" customHeight="1">
      <c r="A76" s="24"/>
      <c r="B76" s="74" t="s">
        <v>940</v>
      </c>
      <c r="C76" s="433" t="s">
        <v>957</v>
      </c>
      <c r="D76" s="433"/>
      <c r="E76" s="433"/>
      <c r="F76" s="433"/>
      <c r="G76" s="433"/>
      <c r="H76" s="433"/>
      <c r="I76" s="433"/>
      <c r="J76" s="433"/>
      <c r="K76" s="433"/>
      <c r="L76" s="433"/>
      <c r="M76" s="433"/>
      <c r="N76" s="433"/>
      <c r="O76" s="433"/>
      <c r="P76" s="433"/>
      <c r="Q76" s="433"/>
      <c r="R76" s="433"/>
      <c r="S76" s="433"/>
      <c r="T76" s="433"/>
      <c r="U76" s="433"/>
      <c r="V76" s="433"/>
      <c r="W76" s="433"/>
      <c r="X76" s="433"/>
      <c r="Y76" s="433"/>
      <c r="Z76" s="433"/>
      <c r="AA76" s="433"/>
      <c r="AB76" s="433"/>
      <c r="AC76" s="433"/>
      <c r="AD76" s="433"/>
      <c r="AE76" s="433"/>
      <c r="AF76" s="433"/>
      <c r="AG76" s="433"/>
      <c r="AH76" s="433"/>
      <c r="AI76" s="433"/>
      <c r="AJ76" s="433"/>
      <c r="AK76" s="433"/>
      <c r="AL76" s="433"/>
      <c r="AM76" s="433"/>
    </row>
    <row r="77" spans="1:39" ht="26.5" customHeight="1">
      <c r="A77" s="24"/>
      <c r="B77" s="74" t="s">
        <v>942</v>
      </c>
      <c r="C77" s="433" t="s">
        <v>958</v>
      </c>
      <c r="D77" s="433"/>
      <c r="E77" s="433"/>
      <c r="F77" s="433"/>
      <c r="G77" s="433"/>
      <c r="H77" s="433"/>
      <c r="I77" s="433"/>
      <c r="J77" s="433"/>
      <c r="K77" s="433"/>
      <c r="L77" s="433"/>
      <c r="M77" s="433"/>
      <c r="N77" s="433"/>
      <c r="O77" s="433"/>
      <c r="P77" s="433"/>
      <c r="Q77" s="433"/>
      <c r="R77" s="433"/>
      <c r="S77" s="433"/>
      <c r="T77" s="433"/>
      <c r="U77" s="433"/>
      <c r="V77" s="433"/>
      <c r="W77" s="433"/>
      <c r="X77" s="433"/>
      <c r="Y77" s="433"/>
      <c r="Z77" s="433"/>
      <c r="AA77" s="433"/>
      <c r="AB77" s="433"/>
      <c r="AC77" s="433"/>
      <c r="AD77" s="433"/>
      <c r="AE77" s="433"/>
      <c r="AF77" s="433"/>
      <c r="AG77" s="433"/>
      <c r="AH77" s="433"/>
      <c r="AI77" s="433"/>
      <c r="AJ77" s="433"/>
      <c r="AK77" s="433"/>
      <c r="AL77" s="433"/>
      <c r="AM77" s="433"/>
    </row>
    <row r="78" spans="1:39" ht="54.65" customHeight="1">
      <c r="A78" s="24"/>
      <c r="B78" s="74" t="s">
        <v>959</v>
      </c>
      <c r="C78" s="433" t="s">
        <v>960</v>
      </c>
      <c r="D78" s="433"/>
      <c r="E78" s="433"/>
      <c r="F78" s="433"/>
      <c r="G78" s="433"/>
      <c r="H78" s="433"/>
      <c r="I78" s="433"/>
      <c r="J78" s="433"/>
      <c r="K78" s="433"/>
      <c r="L78" s="433"/>
      <c r="M78" s="433"/>
      <c r="N78" s="433"/>
      <c r="O78" s="433"/>
      <c r="P78" s="433"/>
      <c r="Q78" s="433"/>
      <c r="R78" s="433"/>
      <c r="S78" s="433"/>
      <c r="T78" s="433"/>
      <c r="U78" s="433"/>
      <c r="V78" s="433"/>
      <c r="W78" s="433"/>
      <c r="X78" s="433"/>
      <c r="Y78" s="433"/>
      <c r="Z78" s="433"/>
      <c r="AA78" s="433"/>
      <c r="AB78" s="433"/>
      <c r="AC78" s="433"/>
      <c r="AD78" s="433"/>
      <c r="AE78" s="433"/>
      <c r="AF78" s="433"/>
      <c r="AG78" s="433"/>
      <c r="AH78" s="433"/>
      <c r="AI78" s="433"/>
      <c r="AJ78" s="433"/>
      <c r="AK78" s="433"/>
      <c r="AL78" s="433"/>
      <c r="AM78" s="433"/>
    </row>
    <row r="79" spans="1:39" ht="24" customHeight="1">
      <c r="A79" s="24"/>
      <c r="B79" s="74" t="s">
        <v>961</v>
      </c>
      <c r="C79" s="433" t="s">
        <v>962</v>
      </c>
      <c r="D79" s="433"/>
      <c r="E79" s="433"/>
      <c r="F79" s="433"/>
      <c r="G79" s="433"/>
      <c r="H79" s="433"/>
      <c r="I79" s="433"/>
      <c r="J79" s="433"/>
      <c r="K79" s="433"/>
      <c r="L79" s="433"/>
      <c r="M79" s="433"/>
      <c r="N79" s="433"/>
      <c r="O79" s="433"/>
      <c r="P79" s="433"/>
      <c r="Q79" s="433"/>
      <c r="R79" s="433"/>
      <c r="S79" s="433"/>
      <c r="T79" s="433"/>
      <c r="U79" s="433"/>
      <c r="V79" s="433"/>
      <c r="W79" s="433"/>
      <c r="X79" s="433"/>
      <c r="Y79" s="433"/>
      <c r="Z79" s="433"/>
      <c r="AA79" s="433"/>
      <c r="AB79" s="433"/>
      <c r="AC79" s="433"/>
      <c r="AD79" s="433"/>
      <c r="AE79" s="433"/>
      <c r="AF79" s="433"/>
      <c r="AG79" s="433"/>
      <c r="AH79" s="433"/>
      <c r="AI79" s="433"/>
      <c r="AJ79" s="433"/>
      <c r="AK79" s="433"/>
      <c r="AL79" s="433"/>
      <c r="AM79" s="433"/>
    </row>
    <row r="80" spans="1:39" ht="29.15" customHeight="1">
      <c r="A80" s="24"/>
      <c r="B80" s="74" t="s">
        <v>963</v>
      </c>
      <c r="C80" s="433" t="s">
        <v>964</v>
      </c>
      <c r="D80" s="433"/>
      <c r="E80" s="433"/>
      <c r="F80" s="433"/>
      <c r="G80" s="433"/>
      <c r="H80" s="433"/>
      <c r="I80" s="433"/>
      <c r="J80" s="433"/>
      <c r="K80" s="433"/>
      <c r="L80" s="433"/>
      <c r="M80" s="433"/>
      <c r="N80" s="433"/>
      <c r="O80" s="433"/>
      <c r="P80" s="433"/>
      <c r="Q80" s="433"/>
      <c r="R80" s="433"/>
      <c r="S80" s="433"/>
      <c r="T80" s="433"/>
      <c r="U80" s="433"/>
      <c r="V80" s="433"/>
      <c r="W80" s="433"/>
      <c r="X80" s="433"/>
      <c r="Y80" s="433"/>
      <c r="Z80" s="433"/>
      <c r="AA80" s="433"/>
      <c r="AB80" s="433"/>
      <c r="AC80" s="433"/>
      <c r="AD80" s="433"/>
      <c r="AE80" s="433"/>
      <c r="AF80" s="433"/>
      <c r="AG80" s="433"/>
      <c r="AH80" s="433"/>
      <c r="AI80" s="433"/>
      <c r="AJ80" s="433"/>
      <c r="AK80" s="433"/>
      <c r="AL80" s="433"/>
      <c r="AM80" s="433"/>
    </row>
    <row r="81" spans="1:39">
      <c r="A81" s="24"/>
      <c r="B81" s="74" t="s">
        <v>965</v>
      </c>
      <c r="C81" s="433" t="s">
        <v>966</v>
      </c>
      <c r="D81" s="433"/>
      <c r="E81" s="433"/>
      <c r="F81" s="433"/>
      <c r="G81" s="433"/>
      <c r="H81" s="433"/>
      <c r="I81" s="433"/>
      <c r="J81" s="433"/>
      <c r="K81" s="433"/>
      <c r="L81" s="433"/>
      <c r="M81" s="433"/>
      <c r="N81" s="433"/>
      <c r="O81" s="433"/>
      <c r="P81" s="433"/>
      <c r="Q81" s="433"/>
      <c r="R81" s="433"/>
      <c r="S81" s="433"/>
      <c r="T81" s="433"/>
      <c r="U81" s="433"/>
      <c r="V81" s="433"/>
      <c r="W81" s="433"/>
      <c r="X81" s="433"/>
      <c r="Y81" s="433"/>
      <c r="Z81" s="433"/>
      <c r="AA81" s="433"/>
      <c r="AB81" s="433"/>
      <c r="AC81" s="433"/>
      <c r="AD81" s="433"/>
      <c r="AE81" s="433"/>
      <c r="AF81" s="433"/>
      <c r="AG81" s="433"/>
      <c r="AH81" s="433"/>
      <c r="AI81" s="433"/>
      <c r="AJ81" s="433"/>
      <c r="AK81" s="433"/>
      <c r="AL81" s="433"/>
      <c r="AM81" s="433"/>
    </row>
  </sheetData>
  <sheetProtection algorithmName="SHA-512" hashValue="JE+hs6IzeXfkbDS/dbzyxLYex5kSkF7aTFcFuDIGBT0Pg0pm1zHG2Ne/wrqBS96CffHxCFs0REA0Hto7qo/I+g==" saltValue="ol+oKH7he8aaeL7KJTTb8g==" spinCount="100000" sheet="1" selectLockedCells="1"/>
  <mergeCells count="88">
    <mergeCell ref="A66:AM66"/>
    <mergeCell ref="A67:AM67"/>
    <mergeCell ref="C68:AM68"/>
    <mergeCell ref="C69:AM69"/>
    <mergeCell ref="AP10:BD19"/>
    <mergeCell ref="K30:AM30"/>
    <mergeCell ref="M31:O31"/>
    <mergeCell ref="X31:AA31"/>
    <mergeCell ref="AG31:AL31"/>
    <mergeCell ref="P26:R26"/>
    <mergeCell ref="Y26:AB26"/>
    <mergeCell ref="AG26:AL26"/>
    <mergeCell ref="K28:AM28"/>
    <mergeCell ref="K29:AM29"/>
    <mergeCell ref="P54:Q54"/>
    <mergeCell ref="R54:S54"/>
    <mergeCell ref="A71:AM71"/>
    <mergeCell ref="C72:AM72"/>
    <mergeCell ref="C73:AM73"/>
    <mergeCell ref="C74:AM74"/>
    <mergeCell ref="C75:AM75"/>
    <mergeCell ref="C81:AM81"/>
    <mergeCell ref="C76:AM76"/>
    <mergeCell ref="C77:AM77"/>
    <mergeCell ref="C78:AM78"/>
    <mergeCell ref="C79:AM79"/>
    <mergeCell ref="C80:AM80"/>
    <mergeCell ref="C70:AM70"/>
    <mergeCell ref="AC6:AD6"/>
    <mergeCell ref="AE6:AF6"/>
    <mergeCell ref="AH6:AI6"/>
    <mergeCell ref="AK6:AL6"/>
    <mergeCell ref="J19:AM19"/>
    <mergeCell ref="T9:Y9"/>
    <mergeCell ref="T10:Y10"/>
    <mergeCell ref="Z10:AL10"/>
    <mergeCell ref="J12:AM12"/>
    <mergeCell ref="J13:AM13"/>
    <mergeCell ref="J14:AM14"/>
    <mergeCell ref="J15:AM15"/>
    <mergeCell ref="J16:AM16"/>
    <mergeCell ref="J18:AM18"/>
    <mergeCell ref="Z7:AL9"/>
    <mergeCell ref="A1:R1"/>
    <mergeCell ref="A2:AM2"/>
    <mergeCell ref="A3:AM3"/>
    <mergeCell ref="A4:AM4"/>
    <mergeCell ref="A5:AM5"/>
    <mergeCell ref="BB6:BE6"/>
    <mergeCell ref="K49:AM49"/>
    <mergeCell ref="K50:AM50"/>
    <mergeCell ref="K32:AM32"/>
    <mergeCell ref="J20:AM20"/>
    <mergeCell ref="J21:AM21"/>
    <mergeCell ref="J22:AM22"/>
    <mergeCell ref="B25:AM25"/>
    <mergeCell ref="BB7:BE7"/>
    <mergeCell ref="AG27:AL27"/>
    <mergeCell ref="K39:AM39"/>
    <mergeCell ref="K40:AM40"/>
    <mergeCell ref="K44:AM44"/>
    <mergeCell ref="X42:AA42"/>
    <mergeCell ref="AG42:AL42"/>
    <mergeCell ref="K43:AM43"/>
    <mergeCell ref="K33:AM33"/>
    <mergeCell ref="K34:AM34"/>
    <mergeCell ref="B36:AM36"/>
    <mergeCell ref="P37:R37"/>
    <mergeCell ref="Y37:AB37"/>
    <mergeCell ref="AG37:AL37"/>
    <mergeCell ref="F59:G59"/>
    <mergeCell ref="I59:J59"/>
    <mergeCell ref="D62:I62"/>
    <mergeCell ref="K55:AM55"/>
    <mergeCell ref="B56:AE56"/>
    <mergeCell ref="AF61:AK62"/>
    <mergeCell ref="L60:AD63"/>
    <mergeCell ref="AF59:AK60"/>
    <mergeCell ref="AF63:AK64"/>
    <mergeCell ref="U54:V54"/>
    <mergeCell ref="K48:AM48"/>
    <mergeCell ref="AG38:AL38"/>
    <mergeCell ref="K47:AM47"/>
    <mergeCell ref="K41:AM41"/>
    <mergeCell ref="M42:O42"/>
    <mergeCell ref="K53:AM53"/>
    <mergeCell ref="K45:AM45"/>
    <mergeCell ref="K46:AM46"/>
  </mergeCells>
  <phoneticPr fontId="1"/>
  <dataValidations xWindow="1307" yWindow="409" count="6">
    <dataValidation type="whole" allowBlank="1" showInputMessage="1" showErrorMessage="1" errorTitle="札幌市 建築安全推進課" error="左のセルで元号を選択し、和暦で入力してください。" sqref="AE6:AF6 R54:S54 U54:V54 AH6:AI6 AK6:AL6" xr:uid="{D6FAD741-AC21-4501-B5A0-BBFE2A8E5C5F}">
      <formula1>1</formula1>
      <formula2>64</formula2>
    </dataValidation>
    <dataValidation type="list" allowBlank="1" showInputMessage="1" showErrorMessage="1" sqref="P26:R26 M31:O31 P37:R37 M42:O42" xr:uid="{D96FB48C-4FE2-4B1F-80B6-989DFA550E28}">
      <formula1>"　,一級,二級"</formula1>
    </dataValidation>
    <dataValidation type="list" allowBlank="1" showInputMessage="1" showErrorMessage="1" sqref="L52 V52 AC52 L54 AG54 N26:N27 N37:N38" xr:uid="{C3915F5C-A699-4F92-902F-D3B356EEEE7B}">
      <formula1>ﾁｪｯｸﾎﾞｯｸｽ</formula1>
    </dataValidation>
    <dataValidation type="list" allowBlank="1" showInputMessage="1" showErrorMessage="1" sqref="BH6" xr:uid="{8799A70B-A826-4621-A6F2-FDD0D36476BB}">
      <formula1>"R6,R7,R8,R9,R10"</formula1>
    </dataValidation>
    <dataValidation type="list" allowBlank="1" showInputMessage="1" showErrorMessage="1" sqref="BJ6" xr:uid="{FC7144DA-A4CA-408B-A414-DDCD51EF3C00}">
      <formula1>"中,花,稲,若,緑,美"</formula1>
    </dataValidation>
    <dataValidation type="list" allowBlank="1" showInputMessage="1" showErrorMessage="1" sqref="AW8" xr:uid="{67092859-8F48-443C-B23E-C6AD7E677EC9}">
      <formula1>"有,無,　,"</formula1>
    </dataValidation>
  </dataValidations>
  <pageMargins left="0.7" right="0.7" top="0.75" bottom="0.75" header="0.3" footer="0.3"/>
  <pageSetup paperSize="9" scale="82"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7716-0D12-4004-A7EC-1308C86B0A7F}">
  <dimension ref="A1:CK77"/>
  <sheetViews>
    <sheetView view="pageBreakPreview" topLeftCell="A24" zoomScale="85" zoomScaleNormal="100" zoomScaleSheetLayoutView="85" workbookViewId="0">
      <selection activeCell="K34" sqref="K34:S34"/>
    </sheetView>
  </sheetViews>
  <sheetFormatPr defaultColWidth="2.6328125" defaultRowHeight="13" outlineLevelCol="1"/>
  <cols>
    <col min="41" max="42" width="0" hidden="1" customWidth="1"/>
    <col min="44" max="67" width="2.6328125" hidden="1" customWidth="1" outlineLevel="1"/>
    <col min="68" max="68" width="3.453125" hidden="1" customWidth="1" outlineLevel="1"/>
    <col min="69" max="78" width="2.6328125" hidden="1" customWidth="1" outlineLevel="1"/>
    <col min="79" max="79" width="2.6328125" collapsed="1"/>
  </cols>
  <sheetData>
    <row r="1" spans="1:48">
      <c r="A1" s="431" t="s">
        <v>336</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row>
    <row r="2" spans="1:48">
      <c r="A2" s="88" t="s">
        <v>337</v>
      </c>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row>
    <row r="3" spans="1:48">
      <c r="A3" s="79" t="s">
        <v>338</v>
      </c>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row>
    <row r="4" spans="1:48">
      <c r="A4" s="79"/>
      <c r="B4" s="79" t="s">
        <v>339</v>
      </c>
      <c r="C4" s="79"/>
      <c r="D4" s="79"/>
      <c r="E4" s="79"/>
      <c r="F4" s="79"/>
      <c r="G4" s="79"/>
      <c r="H4" s="79"/>
      <c r="I4" s="79"/>
      <c r="J4" s="79"/>
      <c r="K4" s="79"/>
      <c r="L4" s="25" t="s">
        <v>3</v>
      </c>
      <c r="M4" s="79" t="s">
        <v>340</v>
      </c>
      <c r="N4" s="79"/>
      <c r="O4" s="79"/>
      <c r="P4" s="79"/>
      <c r="Q4" s="79"/>
      <c r="R4" s="25" t="s">
        <v>3</v>
      </c>
      <c r="S4" s="79" t="s">
        <v>237</v>
      </c>
      <c r="T4" s="79"/>
      <c r="U4" s="79"/>
      <c r="V4" s="79"/>
      <c r="W4" s="79"/>
      <c r="X4" s="79"/>
      <c r="Y4" s="79"/>
      <c r="Z4" s="79"/>
      <c r="AA4" s="79"/>
      <c r="AB4" s="79"/>
      <c r="AC4" s="79"/>
      <c r="AD4" s="79"/>
      <c r="AE4" s="79"/>
      <c r="AF4" s="79"/>
      <c r="AG4" s="79"/>
      <c r="AH4" s="79"/>
      <c r="AI4" s="79"/>
      <c r="AJ4" s="79"/>
      <c r="AK4" s="79"/>
      <c r="AL4" s="79"/>
      <c r="AM4" s="79"/>
      <c r="AR4" t="e" cm="1">
        <f t="array" ref="AR4">_xlfn.IFS(L4="☑",M4, R4="☑",S4, L6="☑",P6, AF6="☑",AG6)</f>
        <v>#N/A</v>
      </c>
    </row>
    <row r="5" spans="1:48">
      <c r="A5" s="79"/>
      <c r="B5" s="79"/>
      <c r="C5" s="79"/>
      <c r="D5" s="79"/>
      <c r="E5" s="79"/>
      <c r="F5" s="79"/>
      <c r="G5" s="79"/>
      <c r="H5" s="79"/>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row>
    <row r="6" spans="1:48">
      <c r="A6" s="79"/>
      <c r="B6" s="79" t="s">
        <v>341</v>
      </c>
      <c r="C6" s="79"/>
      <c r="D6" s="79"/>
      <c r="E6" s="79"/>
      <c r="F6" s="79"/>
      <c r="G6" s="79"/>
      <c r="H6" s="79"/>
      <c r="I6" s="79"/>
      <c r="J6" s="79"/>
      <c r="K6" s="79"/>
      <c r="L6" s="25" t="s">
        <v>3</v>
      </c>
      <c r="M6" s="79" t="s">
        <v>342</v>
      </c>
      <c r="N6" s="79"/>
      <c r="O6" s="79"/>
      <c r="P6" s="399"/>
      <c r="Q6" s="399"/>
      <c r="R6" s="399"/>
      <c r="S6" s="399"/>
      <c r="T6" s="399"/>
      <c r="U6" s="399"/>
      <c r="V6" s="399"/>
      <c r="W6" s="79" t="s">
        <v>238</v>
      </c>
      <c r="X6" s="79"/>
      <c r="Y6" s="79"/>
      <c r="Z6" s="79"/>
      <c r="AA6" s="79"/>
      <c r="AB6" s="79"/>
      <c r="AC6" s="79"/>
      <c r="AD6" s="79"/>
      <c r="AE6" s="79"/>
      <c r="AF6" s="25" t="s">
        <v>3</v>
      </c>
      <c r="AG6" s="79" t="s">
        <v>239</v>
      </c>
      <c r="AH6" s="79"/>
      <c r="AI6" s="79"/>
      <c r="AJ6" s="79"/>
      <c r="AK6" s="79"/>
      <c r="AL6" s="79"/>
      <c r="AM6" s="79"/>
    </row>
    <row r="7" spans="1:48">
      <c r="A7" s="88"/>
      <c r="B7" s="88" t="s">
        <v>343</v>
      </c>
      <c r="C7" s="88"/>
      <c r="D7" s="88"/>
      <c r="E7" s="88"/>
      <c r="F7" s="88"/>
      <c r="G7" s="88"/>
      <c r="H7" s="88"/>
      <c r="I7" s="88"/>
      <c r="J7" s="88"/>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R7" t="str">
        <f>IF(K7&lt;&gt;"",K7,"")</f>
        <v/>
      </c>
    </row>
    <row r="8" spans="1:48">
      <c r="A8" s="79" t="s">
        <v>344</v>
      </c>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row>
    <row r="9" spans="1:48">
      <c r="A9" s="79"/>
      <c r="B9" s="79" t="s">
        <v>345</v>
      </c>
      <c r="C9" s="79"/>
      <c r="D9" s="79"/>
      <c r="E9" s="79"/>
      <c r="F9" s="79"/>
      <c r="G9" s="79"/>
      <c r="H9" s="79"/>
      <c r="I9" s="25" t="s">
        <v>3</v>
      </c>
      <c r="J9" s="79" t="s">
        <v>346</v>
      </c>
      <c r="K9" s="79"/>
      <c r="L9" s="79"/>
      <c r="M9" s="79"/>
      <c r="N9" s="79"/>
      <c r="O9" s="79"/>
      <c r="P9" s="79"/>
      <c r="Q9" s="79"/>
      <c r="R9" s="79"/>
      <c r="S9" s="79"/>
      <c r="T9" s="79"/>
      <c r="U9" s="79"/>
      <c r="V9" s="25" t="s">
        <v>3</v>
      </c>
      <c r="W9" s="79" t="s">
        <v>240</v>
      </c>
      <c r="X9" s="79"/>
      <c r="Y9" s="79"/>
      <c r="Z9" s="79"/>
      <c r="AA9" s="79"/>
      <c r="AB9" s="79"/>
      <c r="AC9" s="79"/>
      <c r="AD9" s="79"/>
      <c r="AE9" s="79"/>
      <c r="AF9" s="79"/>
      <c r="AG9" s="79"/>
      <c r="AH9" s="79"/>
      <c r="AI9" s="79"/>
      <c r="AJ9" s="79"/>
      <c r="AK9" s="79"/>
      <c r="AL9" s="79"/>
      <c r="AM9" s="79"/>
      <c r="AR9" t="str">
        <f>_xlfn.TEXTJOIN("、",TRUE,IF(I9="☑",J9,""),IF(V9="☑",W9,""),IF(I11="☑",J11,""),IF(V11="☑",Z11,""))</f>
        <v/>
      </c>
    </row>
    <row r="10" spans="1:48">
      <c r="A10" s="79"/>
      <c r="B10" s="79"/>
      <c r="C10" s="79"/>
      <c r="D10" s="79"/>
      <c r="E10" s="79"/>
      <c r="F10" s="79"/>
      <c r="G10" s="79"/>
      <c r="H10" s="79"/>
      <c r="I10" s="79"/>
      <c r="J10" s="79"/>
      <c r="K10" s="79"/>
      <c r="L10" s="79"/>
      <c r="M10" s="79"/>
      <c r="N10" s="79"/>
      <c r="O10" s="81"/>
      <c r="P10" s="79"/>
      <c r="Q10" s="79"/>
      <c r="R10" s="79"/>
      <c r="S10" s="79"/>
      <c r="T10" s="79"/>
      <c r="U10" s="79"/>
      <c r="V10" s="79"/>
      <c r="W10" s="79"/>
      <c r="X10" s="79"/>
      <c r="Y10" s="79"/>
      <c r="Z10" s="79"/>
      <c r="AA10" s="79"/>
      <c r="AB10" s="79"/>
      <c r="AC10" s="79"/>
      <c r="AD10" s="79"/>
      <c r="AE10" s="79"/>
      <c r="AF10" s="79"/>
      <c r="AG10" s="79"/>
      <c r="AH10" s="79"/>
      <c r="AI10" s="79"/>
      <c r="AJ10" s="79"/>
      <c r="AK10" s="79"/>
      <c r="AL10" s="79"/>
      <c r="AM10" s="79"/>
    </row>
    <row r="11" spans="1:48">
      <c r="A11" s="79"/>
      <c r="B11" s="79"/>
      <c r="C11" s="79"/>
      <c r="D11" s="79"/>
      <c r="E11" s="79"/>
      <c r="F11" s="79"/>
      <c r="G11" s="79"/>
      <c r="H11" s="79"/>
      <c r="I11" s="25" t="s">
        <v>3</v>
      </c>
      <c r="J11" s="79" t="s">
        <v>347</v>
      </c>
      <c r="K11" s="79"/>
      <c r="L11" s="79"/>
      <c r="M11" s="79"/>
      <c r="N11" s="79"/>
      <c r="O11" s="79"/>
      <c r="P11" s="79"/>
      <c r="Q11" s="79"/>
      <c r="R11" s="79"/>
      <c r="S11" s="79"/>
      <c r="T11" s="79"/>
      <c r="U11" s="79"/>
      <c r="V11" s="25" t="s">
        <v>3</v>
      </c>
      <c r="W11" s="79" t="s">
        <v>342</v>
      </c>
      <c r="X11" s="79"/>
      <c r="Y11" s="79"/>
      <c r="Z11" s="399"/>
      <c r="AA11" s="399"/>
      <c r="AB11" s="399"/>
      <c r="AC11" s="399"/>
      <c r="AD11" s="399"/>
      <c r="AE11" s="399"/>
      <c r="AF11" s="399"/>
      <c r="AG11" s="399"/>
      <c r="AH11" s="399"/>
      <c r="AI11" s="399"/>
      <c r="AJ11" s="79" t="s">
        <v>348</v>
      </c>
      <c r="AK11" s="79"/>
      <c r="AL11" s="79"/>
      <c r="AM11" s="79"/>
    </row>
    <row r="12" spans="1:48">
      <c r="A12" s="79"/>
      <c r="B12" s="79" t="s">
        <v>349</v>
      </c>
      <c r="C12" s="79"/>
      <c r="D12" s="79"/>
      <c r="E12" s="79"/>
      <c r="F12" s="79"/>
      <c r="G12" s="79"/>
      <c r="H12" s="79" t="s">
        <v>350</v>
      </c>
      <c r="I12" s="79"/>
      <c r="J12" s="400"/>
      <c r="K12" s="400"/>
      <c r="L12" s="400"/>
      <c r="M12" s="400"/>
      <c r="N12" s="79" t="s">
        <v>351</v>
      </c>
      <c r="O12" s="79"/>
      <c r="P12" s="79"/>
      <c r="Q12" s="79" t="s">
        <v>352</v>
      </c>
      <c r="R12" s="79"/>
      <c r="S12" s="400"/>
      <c r="T12" s="400"/>
      <c r="U12" s="400"/>
      <c r="V12" s="400"/>
      <c r="W12" s="79" t="s">
        <v>351</v>
      </c>
      <c r="X12" s="79"/>
      <c r="Y12" s="79"/>
      <c r="Z12" s="79"/>
      <c r="AA12" s="79"/>
      <c r="AB12" s="79"/>
      <c r="AC12" s="79"/>
      <c r="AD12" s="79"/>
      <c r="AE12" s="79"/>
      <c r="AF12" s="79"/>
      <c r="AG12" s="79"/>
      <c r="AH12" s="79"/>
      <c r="AI12" s="79"/>
      <c r="AJ12" s="79"/>
      <c r="AK12" s="79"/>
      <c r="AL12" s="79"/>
      <c r="AM12" s="79"/>
      <c r="AR12" t="str">
        <f>H12&amp;J12&amp;N12</f>
        <v>地上階</v>
      </c>
      <c r="AV12" t="str">
        <f>Q12&amp;S12&amp;W12</f>
        <v>地下階</v>
      </c>
    </row>
    <row r="13" spans="1:48">
      <c r="A13" s="79"/>
      <c r="B13" s="79" t="s">
        <v>353</v>
      </c>
      <c r="C13" s="79"/>
      <c r="D13" s="79"/>
      <c r="E13" s="79"/>
      <c r="F13" s="79"/>
      <c r="G13" s="79"/>
      <c r="H13" s="79"/>
      <c r="I13" s="466"/>
      <c r="J13" s="466"/>
      <c r="K13" s="466"/>
      <c r="L13" s="466"/>
      <c r="M13" s="466"/>
      <c r="N13" s="466"/>
      <c r="O13" s="466"/>
      <c r="P13" s="79" t="s">
        <v>241</v>
      </c>
      <c r="Q13" s="79"/>
      <c r="R13" s="79"/>
      <c r="S13" s="79"/>
      <c r="T13" s="79"/>
      <c r="U13" s="79"/>
      <c r="V13" s="79"/>
      <c r="W13" s="79"/>
      <c r="X13" s="79"/>
      <c r="Y13" s="79"/>
      <c r="Z13" s="79"/>
      <c r="AA13" s="79"/>
      <c r="AB13" s="79"/>
      <c r="AC13" s="79"/>
      <c r="AD13" s="79"/>
      <c r="AE13" s="79"/>
      <c r="AF13" s="79"/>
      <c r="AG13" s="79"/>
      <c r="AH13" s="79"/>
      <c r="AI13" s="79"/>
      <c r="AJ13" s="79"/>
      <c r="AK13" s="79"/>
      <c r="AL13" s="79"/>
      <c r="AM13" s="79"/>
      <c r="AR13" s="183" t="str">
        <f>I13&amp;"㎡"</f>
        <v>㎡</v>
      </c>
    </row>
    <row r="14" spans="1:48">
      <c r="A14" s="79"/>
      <c r="B14" s="79" t="s">
        <v>354</v>
      </c>
      <c r="C14" s="79"/>
      <c r="D14" s="79"/>
      <c r="E14" s="79"/>
      <c r="F14" s="79"/>
      <c r="G14" s="79"/>
      <c r="H14" s="79"/>
      <c r="I14" s="466"/>
      <c r="J14" s="466"/>
      <c r="K14" s="466"/>
      <c r="L14" s="466"/>
      <c r="M14" s="466"/>
      <c r="N14" s="466"/>
      <c r="O14" s="466"/>
      <c r="P14" s="79" t="s">
        <v>241</v>
      </c>
      <c r="Q14" s="79"/>
      <c r="R14" s="79"/>
      <c r="S14" s="79"/>
      <c r="T14" s="79"/>
      <c r="U14" s="79"/>
      <c r="V14" s="79"/>
      <c r="W14" s="79"/>
      <c r="X14" s="79"/>
      <c r="Y14" s="79"/>
      <c r="Z14" s="79"/>
      <c r="AA14" s="79"/>
      <c r="AB14" s="79"/>
      <c r="AC14" s="79"/>
      <c r="AD14" s="79"/>
      <c r="AE14" s="79"/>
      <c r="AF14" s="79"/>
      <c r="AG14" s="79"/>
      <c r="AH14" s="79"/>
      <c r="AI14" s="79"/>
      <c r="AJ14" s="79"/>
      <c r="AK14" s="79"/>
      <c r="AL14" s="79"/>
      <c r="AM14" s="79"/>
      <c r="AR14" s="183" t="str">
        <f>I14&amp;"㎡"</f>
        <v>㎡</v>
      </c>
    </row>
    <row r="15" spans="1:48">
      <c r="A15" s="79"/>
      <c r="B15" s="79" t="s">
        <v>355</v>
      </c>
      <c r="C15" s="79"/>
      <c r="D15" s="79"/>
      <c r="E15" s="79"/>
      <c r="F15" s="79"/>
      <c r="G15" s="79"/>
      <c r="H15" s="79"/>
      <c r="I15" s="466"/>
      <c r="J15" s="466"/>
      <c r="K15" s="466"/>
      <c r="L15" s="466"/>
      <c r="M15" s="466"/>
      <c r="N15" s="466"/>
      <c r="O15" s="466"/>
      <c r="P15" s="79" t="s">
        <v>241</v>
      </c>
      <c r="Q15" s="79"/>
      <c r="R15" s="79"/>
      <c r="S15" s="79"/>
      <c r="T15" s="79"/>
      <c r="U15" s="79"/>
      <c r="V15" s="79"/>
      <c r="W15" s="79"/>
      <c r="X15" s="79"/>
      <c r="Y15" s="79"/>
      <c r="Z15" s="79"/>
      <c r="AA15" s="79"/>
      <c r="AB15" s="79"/>
      <c r="AC15" s="79"/>
      <c r="AD15" s="79"/>
      <c r="AE15" s="79"/>
      <c r="AF15" s="79"/>
      <c r="AG15" s="79"/>
      <c r="AH15" s="79"/>
      <c r="AI15" s="79"/>
      <c r="AJ15" s="79"/>
      <c r="AK15" s="79"/>
      <c r="AL15" s="79"/>
      <c r="AM15" s="79"/>
      <c r="AR15" s="183" t="str">
        <f>I15&amp;"㎡"</f>
        <v>㎡</v>
      </c>
    </row>
    <row r="16" spans="1:48">
      <c r="A16" s="88"/>
      <c r="B16" s="88"/>
      <c r="C16" s="88"/>
      <c r="D16" s="88"/>
      <c r="E16" s="88"/>
      <c r="F16" s="88"/>
      <c r="G16" s="88"/>
      <c r="H16" s="88"/>
      <c r="I16" s="467"/>
      <c r="J16" s="467"/>
      <c r="K16" s="467"/>
      <c r="L16" s="467"/>
      <c r="M16" s="467"/>
      <c r="N16" s="467"/>
      <c r="O16" s="467"/>
      <c r="P16" s="88"/>
      <c r="Q16" s="88"/>
      <c r="R16" s="88"/>
      <c r="S16" s="88"/>
      <c r="T16" s="88"/>
      <c r="U16" s="88"/>
      <c r="V16" s="88"/>
      <c r="W16" s="88"/>
      <c r="X16" s="88"/>
      <c r="Y16" s="88"/>
      <c r="Z16" s="88"/>
      <c r="AA16" s="88"/>
      <c r="AB16" s="88"/>
      <c r="AC16" s="88"/>
      <c r="AD16" s="88"/>
      <c r="AE16" s="88"/>
      <c r="AF16" s="88"/>
      <c r="AG16" s="88"/>
      <c r="AH16" s="88"/>
      <c r="AI16" s="88"/>
      <c r="AJ16" s="88"/>
      <c r="AK16" s="88"/>
      <c r="AL16" s="88"/>
      <c r="AM16" s="88"/>
    </row>
    <row r="17" spans="1:89">
      <c r="A17" s="79" t="s">
        <v>356</v>
      </c>
      <c r="B17" s="79"/>
      <c r="C17" s="79"/>
      <c r="D17" s="79"/>
      <c r="E17" s="79"/>
      <c r="F17" s="79"/>
      <c r="G17" s="79"/>
      <c r="H17" s="79"/>
      <c r="I17" s="79"/>
      <c r="J17" s="79"/>
      <c r="K17" s="79"/>
      <c r="L17" s="79"/>
      <c r="M17" s="79"/>
      <c r="N17" s="79"/>
      <c r="O17" s="79"/>
      <c r="P17" s="79"/>
      <c r="Q17" s="79"/>
      <c r="R17" s="79"/>
      <c r="S17" s="79"/>
      <c r="T17" s="184"/>
      <c r="U17" s="185"/>
      <c r="V17" s="185"/>
      <c r="W17" s="185"/>
      <c r="X17" s="185"/>
      <c r="Y17" s="185"/>
      <c r="Z17" s="185"/>
      <c r="AA17" s="185"/>
      <c r="AB17" s="185"/>
      <c r="AC17" s="186"/>
      <c r="AD17" s="184"/>
      <c r="AE17" s="185"/>
      <c r="AF17" s="185"/>
      <c r="AG17" s="185"/>
      <c r="AH17" s="185"/>
      <c r="AI17" s="185"/>
      <c r="AJ17" s="93"/>
      <c r="AK17" s="93"/>
      <c r="AL17" s="186"/>
      <c r="AM17" s="79"/>
      <c r="AR17" s="79"/>
      <c r="AS17" s="79"/>
      <c r="AT17" s="79"/>
      <c r="AU17" s="79"/>
      <c r="AV17" s="79"/>
      <c r="AW17" s="79"/>
      <c r="AX17" s="79"/>
      <c r="AY17" s="80"/>
      <c r="AZ17" s="431"/>
      <c r="BA17" s="431"/>
      <c r="BB17" s="431"/>
      <c r="BC17" s="431"/>
      <c r="BD17" s="431"/>
      <c r="BE17" s="431"/>
      <c r="BF17" s="431"/>
      <c r="BG17" s="431"/>
      <c r="BH17" s="78"/>
      <c r="BI17" s="80"/>
      <c r="BJ17" s="431"/>
      <c r="BK17" s="431"/>
      <c r="BL17" s="431"/>
      <c r="BM17" s="431"/>
      <c r="BN17" s="431"/>
      <c r="BO17" s="408"/>
      <c r="BP17" s="408"/>
      <c r="BQ17" s="78"/>
      <c r="BR17" s="82"/>
      <c r="BS17" s="82"/>
      <c r="BT17" s="78"/>
      <c r="BU17" s="80"/>
      <c r="BV17" s="82"/>
      <c r="BW17" s="82"/>
      <c r="BX17" s="82"/>
      <c r="BY17" s="82"/>
      <c r="BZ17" s="82"/>
      <c r="CA17" s="79"/>
      <c r="CB17" s="79"/>
      <c r="CC17" s="78"/>
    </row>
    <row r="18" spans="1:89" ht="13.5" customHeight="1" thickBot="1">
      <c r="A18" s="79"/>
      <c r="B18" s="79" t="s">
        <v>360</v>
      </c>
      <c r="C18" s="79"/>
      <c r="D18" s="79"/>
      <c r="E18" s="79"/>
      <c r="F18" s="79"/>
      <c r="G18" s="79"/>
      <c r="H18" s="79"/>
      <c r="I18" s="82"/>
      <c r="J18" s="82"/>
      <c r="K18" s="82"/>
      <c r="L18" s="82"/>
      <c r="M18" s="79"/>
      <c r="N18" s="146"/>
      <c r="O18" s="146"/>
      <c r="P18" s="146"/>
      <c r="Q18" s="79"/>
      <c r="R18" s="79"/>
      <c r="S18" s="79"/>
      <c r="T18" s="80"/>
      <c r="U18" s="145"/>
      <c r="V18" s="145"/>
      <c r="W18" s="145"/>
      <c r="X18" s="145"/>
      <c r="Y18" s="145"/>
      <c r="Z18" s="145"/>
      <c r="AA18" s="145"/>
      <c r="AB18" s="145"/>
      <c r="AC18" s="78"/>
      <c r="AD18" s="80"/>
      <c r="AE18" s="187"/>
      <c r="AF18" s="187"/>
      <c r="AG18" s="187"/>
      <c r="AH18" s="187"/>
      <c r="AI18" s="187"/>
      <c r="AJ18" s="187"/>
      <c r="AK18" s="79"/>
      <c r="AL18" s="78"/>
      <c r="AM18" s="79"/>
      <c r="AS18" s="188"/>
      <c r="AT18" s="188"/>
      <c r="AU18" s="188"/>
      <c r="AW18" s="79"/>
      <c r="AY18" s="80"/>
      <c r="AZ18" s="92"/>
      <c r="BA18" s="92"/>
      <c r="BB18" s="92"/>
      <c r="BC18" s="92"/>
      <c r="BD18" s="92"/>
      <c r="BE18" s="459"/>
      <c r="BF18" s="459"/>
      <c r="BG18" s="459"/>
      <c r="BH18" s="459"/>
      <c r="BI18" s="459"/>
      <c r="BJ18" s="189"/>
      <c r="BK18" s="189"/>
      <c r="BL18" s="460"/>
      <c r="BM18" s="460"/>
      <c r="BN18" s="460"/>
      <c r="BO18" s="460"/>
      <c r="BP18" s="460"/>
      <c r="BQ18" s="460"/>
      <c r="BR18" s="460"/>
      <c r="BS18" s="460"/>
      <c r="BT18" s="460"/>
      <c r="BU18" s="460"/>
      <c r="BV18" s="460"/>
      <c r="BW18" s="460"/>
      <c r="BX18" s="474"/>
      <c r="BY18" s="474"/>
      <c r="BZ18" s="474"/>
      <c r="CA18" s="474"/>
      <c r="CB18" s="474"/>
      <c r="CC18" s="474"/>
      <c r="CD18" s="474"/>
      <c r="CE18" s="474"/>
      <c r="CF18" s="474"/>
      <c r="CG18" s="474"/>
      <c r="CH18" s="474"/>
      <c r="CI18" s="474"/>
      <c r="CJ18" s="474"/>
      <c r="CK18" s="474"/>
    </row>
    <row r="19" spans="1:89" ht="13.5" thickTop="1">
      <c r="A19" s="79"/>
      <c r="B19" s="79" t="s">
        <v>362</v>
      </c>
      <c r="C19" s="79"/>
      <c r="D19" s="79"/>
      <c r="E19" s="79"/>
      <c r="F19" s="79"/>
      <c r="G19" s="79"/>
      <c r="H19" s="79"/>
      <c r="I19" s="79"/>
      <c r="J19" s="79"/>
      <c r="K19" s="79"/>
      <c r="L19" s="79"/>
      <c r="M19" s="79"/>
      <c r="N19" s="468" t="s">
        <v>826</v>
      </c>
      <c r="O19" s="469"/>
      <c r="P19" s="469"/>
      <c r="Q19" s="469"/>
      <c r="R19" s="469"/>
      <c r="S19" s="469"/>
      <c r="T19" s="469"/>
      <c r="U19" s="469"/>
      <c r="V19" s="469"/>
      <c r="W19" s="469"/>
      <c r="X19" s="469"/>
      <c r="Y19" s="469"/>
      <c r="Z19" s="469"/>
      <c r="AA19" s="469"/>
      <c r="AB19" s="470"/>
      <c r="AC19" s="78"/>
      <c r="AD19" s="80"/>
      <c r="AE19" s="187"/>
      <c r="AF19" s="187"/>
      <c r="AG19" s="187"/>
      <c r="AH19" s="187"/>
      <c r="AI19" s="187"/>
      <c r="AJ19" s="187"/>
      <c r="AK19" s="79"/>
      <c r="AL19" s="78"/>
      <c r="AM19" s="79"/>
      <c r="AS19" s="188"/>
      <c r="AT19" s="188"/>
      <c r="AU19" s="188"/>
      <c r="AW19" s="79"/>
      <c r="AY19" s="80"/>
      <c r="AZ19" s="92"/>
      <c r="BA19" s="79"/>
      <c r="BB19" s="79"/>
      <c r="BC19" s="79"/>
      <c r="BD19" s="79"/>
      <c r="BE19" s="459"/>
      <c r="BF19" s="459"/>
      <c r="BG19" s="459"/>
      <c r="BH19" s="459"/>
      <c r="BI19" s="459"/>
      <c r="BJ19" s="79"/>
      <c r="BK19" s="80"/>
      <c r="BL19" s="460"/>
      <c r="BM19" s="460"/>
      <c r="BN19" s="460"/>
      <c r="BO19" s="460"/>
      <c r="BP19" s="460"/>
      <c r="BQ19" s="460"/>
      <c r="BR19" s="460"/>
      <c r="BS19" s="460"/>
      <c r="BT19" s="460"/>
      <c r="BU19" s="460"/>
      <c r="BV19" s="460"/>
      <c r="BW19" s="460"/>
      <c r="BX19" s="474"/>
      <c r="BY19" s="474"/>
      <c r="BZ19" s="474"/>
      <c r="CA19" s="474"/>
      <c r="CB19" s="474"/>
      <c r="CC19" s="474"/>
      <c r="CD19" s="474"/>
      <c r="CE19" s="474"/>
      <c r="CF19" s="474"/>
      <c r="CG19" s="474"/>
      <c r="CH19" s="474"/>
      <c r="CI19" s="474"/>
      <c r="CJ19" s="474"/>
      <c r="CK19" s="474"/>
    </row>
    <row r="20" spans="1:89" ht="13.5" thickBot="1">
      <c r="A20" s="79"/>
      <c r="B20" s="79"/>
      <c r="C20" s="79"/>
      <c r="D20" s="79"/>
      <c r="E20" s="79"/>
      <c r="F20" s="79"/>
      <c r="G20" s="79"/>
      <c r="H20" s="79"/>
      <c r="I20" s="79"/>
      <c r="J20" s="79"/>
      <c r="K20" s="79"/>
      <c r="L20" s="79"/>
      <c r="M20" s="79"/>
      <c r="N20" s="471"/>
      <c r="O20" s="472"/>
      <c r="P20" s="472"/>
      <c r="Q20" s="472"/>
      <c r="R20" s="472"/>
      <c r="S20" s="472"/>
      <c r="T20" s="472"/>
      <c r="U20" s="472"/>
      <c r="V20" s="472"/>
      <c r="W20" s="472"/>
      <c r="X20" s="472"/>
      <c r="Y20" s="472"/>
      <c r="Z20" s="472"/>
      <c r="AA20" s="472"/>
      <c r="AB20" s="473"/>
      <c r="AC20" s="78"/>
      <c r="AD20" s="80"/>
      <c r="AE20" s="187"/>
      <c r="AF20" s="187"/>
      <c r="AG20" s="187"/>
      <c r="AH20" s="187"/>
      <c r="AI20" s="187"/>
      <c r="AJ20" s="187"/>
      <c r="AK20" s="79"/>
      <c r="AL20" s="78"/>
      <c r="AM20" s="79"/>
      <c r="AS20" s="79"/>
      <c r="AT20" s="79"/>
      <c r="AU20" s="79"/>
      <c r="AW20" s="79"/>
      <c r="AX20" s="79"/>
      <c r="AY20" s="79"/>
      <c r="AZ20" s="79"/>
      <c r="BA20" s="79"/>
      <c r="BB20" s="79"/>
      <c r="BC20" s="79"/>
      <c r="BD20" s="79"/>
      <c r="BE20" s="459"/>
      <c r="BF20" s="459"/>
      <c r="BG20" s="459"/>
      <c r="BH20" s="459"/>
      <c r="BI20" s="459"/>
      <c r="BJ20" s="79"/>
      <c r="BK20" s="80"/>
      <c r="BL20" s="460"/>
      <c r="BM20" s="460"/>
      <c r="BN20" s="460"/>
      <c r="BO20" s="460"/>
      <c r="BP20" s="460"/>
      <c r="BQ20" s="460"/>
      <c r="BR20" s="460"/>
      <c r="BS20" s="460"/>
      <c r="BT20" s="460"/>
      <c r="BU20" s="460"/>
      <c r="BV20" s="460"/>
      <c r="BW20" s="460"/>
      <c r="BX20" s="474"/>
      <c r="BY20" s="474"/>
      <c r="BZ20" s="474"/>
      <c r="CA20" s="474"/>
      <c r="CB20" s="474"/>
      <c r="CC20" s="474"/>
      <c r="CD20" s="474"/>
      <c r="CE20" s="474"/>
      <c r="CF20" s="474"/>
      <c r="CG20" s="474"/>
      <c r="CH20" s="474"/>
      <c r="CI20" s="474"/>
      <c r="CJ20" s="474"/>
      <c r="CK20" s="474"/>
    </row>
    <row r="21" spans="1:89" ht="13.5" thickTop="1">
      <c r="A21" s="79"/>
      <c r="B21" s="79"/>
      <c r="C21" s="79"/>
      <c r="D21" s="79"/>
      <c r="E21" s="79"/>
      <c r="F21" s="79"/>
      <c r="G21" s="79"/>
      <c r="H21" s="79"/>
      <c r="I21" s="79"/>
      <c r="J21" s="79"/>
      <c r="K21" s="79"/>
      <c r="L21" s="79"/>
      <c r="M21" s="79"/>
      <c r="N21" s="79"/>
      <c r="O21" s="79"/>
      <c r="P21" s="79"/>
      <c r="Q21" s="79"/>
      <c r="R21" s="79"/>
      <c r="S21" s="79"/>
      <c r="T21" s="80"/>
      <c r="U21" s="145"/>
      <c r="V21" s="145"/>
      <c r="W21" s="145"/>
      <c r="X21" s="145"/>
      <c r="Y21" s="145"/>
      <c r="Z21" s="145"/>
      <c r="AA21" s="145"/>
      <c r="AB21" s="145"/>
      <c r="AC21" s="78"/>
      <c r="AD21" s="80"/>
      <c r="AE21" s="187"/>
      <c r="AF21" s="187"/>
      <c r="AG21" s="187"/>
      <c r="AH21" s="187"/>
      <c r="AI21" s="187"/>
      <c r="AJ21" s="187"/>
      <c r="AK21" s="79"/>
      <c r="AL21" s="78"/>
      <c r="AM21" s="79"/>
      <c r="AS21" s="79"/>
      <c r="AT21" s="79"/>
      <c r="AU21" s="79"/>
      <c r="AW21" s="79"/>
      <c r="AX21" s="79"/>
      <c r="AY21" s="79"/>
      <c r="AZ21" s="79"/>
      <c r="BA21" s="79"/>
      <c r="BB21" s="79"/>
      <c r="BC21" s="79"/>
      <c r="BD21" s="79"/>
      <c r="BE21" s="459"/>
      <c r="BF21" s="459"/>
      <c r="BG21" s="459"/>
      <c r="BH21" s="459"/>
      <c r="BI21" s="459"/>
      <c r="BJ21" s="79"/>
      <c r="BK21" s="80"/>
      <c r="BL21" s="460"/>
      <c r="BM21" s="460"/>
      <c r="BN21" s="460"/>
      <c r="BO21" s="460"/>
      <c r="BP21" s="460"/>
      <c r="BQ21" s="460"/>
      <c r="BR21" s="460"/>
      <c r="BS21" s="460"/>
      <c r="BT21" s="460"/>
      <c r="BU21" s="460"/>
      <c r="BV21" s="460"/>
      <c r="BW21" s="460"/>
      <c r="BX21" s="474"/>
      <c r="BY21" s="474"/>
      <c r="BZ21" s="474"/>
      <c r="CA21" s="474"/>
      <c r="CB21" s="474"/>
      <c r="CC21" s="474"/>
      <c r="CD21" s="474"/>
      <c r="CE21" s="474"/>
      <c r="CF21" s="474"/>
      <c r="CG21" s="474"/>
      <c r="CH21" s="474"/>
      <c r="CI21" s="474"/>
      <c r="CJ21" s="474"/>
      <c r="CK21" s="474"/>
    </row>
    <row r="22" spans="1:89">
      <c r="A22" s="88"/>
      <c r="B22" s="88"/>
      <c r="C22" s="88"/>
      <c r="D22" s="88"/>
      <c r="E22" s="88"/>
      <c r="F22" s="88"/>
      <c r="G22" s="88"/>
      <c r="H22" s="88"/>
      <c r="I22" s="88"/>
      <c r="J22" s="88"/>
      <c r="K22" s="88"/>
      <c r="L22" s="88"/>
      <c r="M22" s="88"/>
      <c r="N22" s="88"/>
      <c r="O22" s="88"/>
      <c r="P22" s="88"/>
      <c r="Q22" s="88"/>
      <c r="R22" s="88"/>
      <c r="S22" s="88"/>
      <c r="T22" s="87"/>
      <c r="U22" s="191"/>
      <c r="V22" s="191"/>
      <c r="W22" s="191"/>
      <c r="X22" s="191"/>
      <c r="Y22" s="191"/>
      <c r="Z22" s="191"/>
      <c r="AA22" s="191"/>
      <c r="AB22" s="191"/>
      <c r="AC22" s="89"/>
      <c r="AD22" s="87"/>
      <c r="AE22" s="192"/>
      <c r="AF22" s="192"/>
      <c r="AG22" s="192"/>
      <c r="AH22" s="192"/>
      <c r="AI22" s="192"/>
      <c r="AJ22" s="192"/>
      <c r="AK22" s="88"/>
      <c r="AL22" s="89"/>
      <c r="AM22" s="88"/>
      <c r="AS22" s="79"/>
      <c r="AT22" s="79"/>
      <c r="AU22" s="79"/>
      <c r="AW22" s="79"/>
      <c r="AX22" s="79"/>
      <c r="AY22" s="79"/>
      <c r="AZ22" s="79"/>
      <c r="BA22" s="79"/>
      <c r="BB22" s="79"/>
      <c r="BC22" s="79"/>
      <c r="BD22" s="79"/>
      <c r="BE22" s="459"/>
      <c r="BF22" s="459"/>
      <c r="BG22" s="459"/>
      <c r="BH22" s="459"/>
      <c r="BI22" s="459"/>
      <c r="BJ22" s="79"/>
      <c r="BK22" s="80"/>
      <c r="BL22" s="460"/>
      <c r="BM22" s="460"/>
      <c r="BN22" s="460"/>
      <c r="BO22" s="460"/>
      <c r="BP22" s="460"/>
      <c r="BQ22" s="460"/>
      <c r="BR22" s="460"/>
      <c r="BS22" s="460"/>
      <c r="BT22" s="460"/>
      <c r="BU22" s="460"/>
      <c r="BV22" s="460"/>
      <c r="BW22" s="460"/>
      <c r="BX22" s="474"/>
      <c r="BY22" s="474"/>
      <c r="BZ22" s="474"/>
      <c r="CA22" s="474"/>
      <c r="CB22" s="474"/>
      <c r="CC22" s="474"/>
      <c r="CD22" s="474"/>
      <c r="CE22" s="474"/>
      <c r="CF22" s="474"/>
      <c r="CG22" s="474"/>
      <c r="CH22" s="474"/>
      <c r="CI22" s="474"/>
      <c r="CJ22" s="474"/>
      <c r="CK22" s="474"/>
    </row>
    <row r="23" spans="1:89">
      <c r="A23" s="79"/>
      <c r="B23" s="79"/>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row>
    <row r="24" spans="1:89" ht="13" customHeight="1">
      <c r="A24" s="79" t="s">
        <v>363</v>
      </c>
      <c r="B24" s="79"/>
      <c r="C24" s="79"/>
      <c r="D24" s="79"/>
      <c r="E24" s="79"/>
      <c r="F24" s="79"/>
      <c r="G24" s="79"/>
      <c r="H24" s="79"/>
      <c r="I24" s="79"/>
      <c r="J24" s="79"/>
      <c r="K24" s="25" t="s">
        <v>3</v>
      </c>
      <c r="L24" s="79" t="s">
        <v>364</v>
      </c>
      <c r="M24" s="79"/>
      <c r="N24" s="79"/>
      <c r="O24" s="79"/>
      <c r="P24" s="79"/>
      <c r="Q24" s="79"/>
      <c r="R24" s="79"/>
      <c r="S24" s="79"/>
      <c r="T24" s="79"/>
      <c r="U24" s="79"/>
      <c r="V24" s="79"/>
      <c r="W24" s="79"/>
      <c r="X24" s="79"/>
      <c r="Y24" s="25" t="s">
        <v>3</v>
      </c>
      <c r="Z24" s="79" t="s">
        <v>365</v>
      </c>
      <c r="AA24" s="79"/>
      <c r="AB24" s="79"/>
      <c r="AC24" s="79"/>
      <c r="AD24" s="79"/>
      <c r="AE24" s="79"/>
      <c r="AF24" s="79"/>
      <c r="AG24" s="79"/>
      <c r="AH24" s="79"/>
      <c r="AI24" s="79"/>
      <c r="AJ24" s="79"/>
      <c r="AK24" s="79"/>
      <c r="AL24" s="79"/>
      <c r="AM24" s="79"/>
      <c r="AR24" t="str">
        <f>IF(K24="☑",L24,"")</f>
        <v/>
      </c>
      <c r="BD24" t="str">
        <f>IF(Y24="☑",Z24,"")</f>
        <v/>
      </c>
      <c r="BP24" s="475" t="str">
        <f>_xlfn.TEXTJOIN(CHAR(10), , AR24, BD24, AR26,BD26,AR28,AR30 )</f>
        <v/>
      </c>
      <c r="BQ24" s="475"/>
      <c r="BR24" s="475"/>
      <c r="BS24" s="475"/>
      <c r="BT24" s="475"/>
      <c r="BU24" s="475"/>
      <c r="BV24" s="475"/>
      <c r="BW24" s="475"/>
      <c r="BX24" s="475"/>
    </row>
    <row r="25" spans="1:89">
      <c r="A25" s="79"/>
      <c r="B25" s="79"/>
      <c r="C25" s="79"/>
      <c r="D25" s="79"/>
      <c r="E25" s="79"/>
      <c r="F25" s="79"/>
      <c r="G25" s="79"/>
      <c r="H25" s="79"/>
      <c r="I25" s="79"/>
      <c r="J25" s="79"/>
      <c r="L25" s="79"/>
      <c r="M25" s="79"/>
      <c r="N25" s="79"/>
      <c r="O25" s="79"/>
      <c r="P25" s="79"/>
      <c r="Q25" s="79"/>
      <c r="R25" s="79"/>
      <c r="S25" s="79"/>
      <c r="T25" s="79"/>
      <c r="U25" s="79"/>
      <c r="V25" s="79"/>
      <c r="W25" s="79"/>
      <c r="X25" s="79"/>
      <c r="Z25" s="79"/>
      <c r="AA25" s="79"/>
      <c r="AB25" s="79"/>
      <c r="AC25" s="79"/>
      <c r="AD25" s="79"/>
      <c r="AE25" s="79"/>
      <c r="AF25" s="79"/>
      <c r="AG25" s="79"/>
      <c r="AH25" s="79"/>
      <c r="AI25" s="79"/>
      <c r="AJ25" s="79"/>
      <c r="AK25" s="79"/>
      <c r="AL25" s="79"/>
      <c r="AM25" s="79"/>
      <c r="BP25" s="475"/>
      <c r="BQ25" s="475"/>
      <c r="BR25" s="475"/>
      <c r="BS25" s="475"/>
      <c r="BT25" s="475"/>
      <c r="BU25" s="475"/>
      <c r="BV25" s="475"/>
      <c r="BW25" s="475"/>
      <c r="BX25" s="475"/>
    </row>
    <row r="26" spans="1:89">
      <c r="A26" s="79"/>
      <c r="B26" s="79"/>
      <c r="C26" s="79"/>
      <c r="D26" s="79"/>
      <c r="E26" s="79"/>
      <c r="F26" s="79"/>
      <c r="G26" s="79"/>
      <c r="H26" s="79"/>
      <c r="I26" s="79"/>
      <c r="J26" s="79"/>
      <c r="K26" s="25" t="s">
        <v>3</v>
      </c>
      <c r="L26" s="79" t="s">
        <v>803</v>
      </c>
      <c r="M26" s="79"/>
      <c r="N26" s="79"/>
      <c r="O26" s="79"/>
      <c r="P26" s="79"/>
      <c r="Q26" s="79"/>
      <c r="R26" s="79"/>
      <c r="S26" s="79" t="s">
        <v>242</v>
      </c>
      <c r="T26" s="80"/>
      <c r="U26" s="398"/>
      <c r="V26" s="398"/>
      <c r="W26" s="79" t="s">
        <v>351</v>
      </c>
      <c r="X26" s="79" t="s">
        <v>238</v>
      </c>
      <c r="Y26" s="25" t="s">
        <v>3</v>
      </c>
      <c r="Z26" s="79" t="s">
        <v>804</v>
      </c>
      <c r="AA26" s="79"/>
      <c r="AB26" s="79"/>
      <c r="AC26" s="79"/>
      <c r="AD26" s="79"/>
      <c r="AE26" s="79"/>
      <c r="AF26" s="79" t="s">
        <v>242</v>
      </c>
      <c r="AG26" s="80"/>
      <c r="AH26" s="79"/>
      <c r="AI26" s="398"/>
      <c r="AJ26" s="398"/>
      <c r="AK26" s="79" t="s">
        <v>805</v>
      </c>
      <c r="AL26" s="79" t="s">
        <v>238</v>
      </c>
      <c r="AM26" s="79"/>
      <c r="AR26" t="str">
        <f>IF(K26="☑",L26&amp;"　"&amp;U26&amp;W26,"")</f>
        <v/>
      </c>
      <c r="BD26" t="str">
        <f>IF(Y26="☑",Z26&amp;"　"&amp;AI26&amp;AK26,"")</f>
        <v/>
      </c>
      <c r="BP26" s="475"/>
      <c r="BQ26" s="475"/>
      <c r="BR26" s="475"/>
      <c r="BS26" s="475"/>
      <c r="BT26" s="475"/>
      <c r="BU26" s="475"/>
      <c r="BV26" s="475"/>
      <c r="BW26" s="475"/>
      <c r="BX26" s="475"/>
    </row>
    <row r="27" spans="1:89">
      <c r="A27" s="79"/>
      <c r="B27" s="79"/>
      <c r="C27" s="79"/>
      <c r="D27" s="79"/>
      <c r="E27" s="79"/>
      <c r="F27" s="79"/>
      <c r="G27" s="79"/>
      <c r="H27" s="79"/>
      <c r="I27" s="79"/>
      <c r="J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BP27" s="475"/>
      <c r="BQ27" s="475"/>
      <c r="BR27" s="475"/>
      <c r="BS27" s="475"/>
      <c r="BT27" s="475"/>
      <c r="BU27" s="475"/>
      <c r="BV27" s="475"/>
      <c r="BW27" s="475"/>
      <c r="BX27" s="475"/>
    </row>
    <row r="28" spans="1:89">
      <c r="A28" s="79"/>
      <c r="B28" s="79"/>
      <c r="C28" s="79"/>
      <c r="D28" s="79"/>
      <c r="E28" s="79"/>
      <c r="F28" s="79"/>
      <c r="G28" s="79"/>
      <c r="H28" s="79"/>
      <c r="I28" s="79"/>
      <c r="J28" s="79"/>
      <c r="K28" s="25" t="s">
        <v>3</v>
      </c>
      <c r="L28" s="79" t="s">
        <v>244</v>
      </c>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R28" t="str">
        <f>IF(K28="☑",L28,"")</f>
        <v/>
      </c>
      <c r="BP28" s="475"/>
      <c r="BQ28" s="475"/>
      <c r="BR28" s="475"/>
      <c r="BS28" s="475"/>
      <c r="BT28" s="475"/>
      <c r="BU28" s="475"/>
      <c r="BV28" s="475"/>
      <c r="BW28" s="475"/>
      <c r="BX28" s="475"/>
    </row>
    <row r="29" spans="1:89">
      <c r="A29" s="79"/>
      <c r="B29" s="79"/>
      <c r="C29" s="79"/>
      <c r="D29" s="79"/>
      <c r="E29" s="79"/>
      <c r="F29" s="79"/>
      <c r="G29" s="79"/>
      <c r="H29" s="79"/>
      <c r="I29" s="79"/>
      <c r="J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BP29" s="475"/>
      <c r="BQ29" s="475"/>
      <c r="BR29" s="475"/>
      <c r="BS29" s="475"/>
      <c r="BT29" s="475"/>
      <c r="BU29" s="475"/>
      <c r="BV29" s="475"/>
      <c r="BW29" s="475"/>
      <c r="BX29" s="475"/>
    </row>
    <row r="30" spans="1:89">
      <c r="A30" s="79"/>
      <c r="B30" s="79"/>
      <c r="C30" s="79"/>
      <c r="D30" s="79"/>
      <c r="E30" s="79"/>
      <c r="F30" s="79"/>
      <c r="G30" s="79"/>
      <c r="H30" s="79"/>
      <c r="I30" s="79"/>
      <c r="J30" s="79" t="s">
        <v>366</v>
      </c>
      <c r="K30" s="25" t="s">
        <v>3</v>
      </c>
      <c r="L30" s="79" t="s">
        <v>806</v>
      </c>
      <c r="M30" s="79"/>
      <c r="N30" s="79"/>
      <c r="O30" s="79" t="s">
        <v>242</v>
      </c>
      <c r="P30" s="458"/>
      <c r="Q30" s="458"/>
      <c r="R30" s="458"/>
      <c r="S30" s="458"/>
      <c r="T30" s="458"/>
      <c r="U30" s="458"/>
      <c r="V30" s="458"/>
      <c r="W30" s="458"/>
      <c r="X30" s="458"/>
      <c r="Y30" s="458"/>
      <c r="Z30" s="458"/>
      <c r="AA30" s="458"/>
      <c r="AB30" s="458"/>
      <c r="AC30" s="458"/>
      <c r="AD30" s="458"/>
      <c r="AE30" s="458"/>
      <c r="AF30" s="79" t="s">
        <v>358</v>
      </c>
      <c r="AG30" s="79"/>
      <c r="AH30" s="79"/>
      <c r="AI30" s="79"/>
      <c r="AJ30" s="79"/>
      <c r="AK30" s="79"/>
      <c r="AL30" s="79"/>
      <c r="AM30" s="79"/>
      <c r="AR30" t="str">
        <f>IF(K30="☑",L30&amp;O30&amp;P30&amp;AF30,"")</f>
        <v/>
      </c>
      <c r="BP30" s="475"/>
      <c r="BQ30" s="475"/>
      <c r="BR30" s="475"/>
      <c r="BS30" s="475"/>
      <c r="BT30" s="475"/>
      <c r="BU30" s="475"/>
      <c r="BV30" s="475"/>
      <c r="BW30" s="475"/>
      <c r="BX30" s="475"/>
    </row>
    <row r="31" spans="1:89">
      <c r="A31" s="79"/>
      <c r="B31" s="79"/>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row>
    <row r="32" spans="1:89">
      <c r="A32" s="93" t="s">
        <v>367</v>
      </c>
      <c r="B32" s="93"/>
      <c r="C32" s="93"/>
      <c r="D32" s="93"/>
      <c r="E32" s="93"/>
      <c r="F32" s="93"/>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row>
    <row r="33" spans="1:77" ht="14" customHeight="1">
      <c r="A33" s="79"/>
      <c r="B33" s="193"/>
      <c r="C33" s="194"/>
      <c r="D33" s="194"/>
      <c r="E33" s="461" t="s">
        <v>808</v>
      </c>
      <c r="F33" s="461"/>
      <c r="G33" s="461"/>
      <c r="H33" s="461"/>
      <c r="I33" s="461"/>
      <c r="J33" s="461"/>
      <c r="K33" s="457"/>
      <c r="L33" s="457"/>
      <c r="M33" s="457"/>
      <c r="N33" s="457"/>
      <c r="O33" s="457"/>
      <c r="P33" s="457"/>
      <c r="Q33" s="457"/>
      <c r="R33" s="457"/>
      <c r="S33" s="457"/>
      <c r="T33" s="79" t="s">
        <v>807</v>
      </c>
      <c r="U33" s="79"/>
      <c r="V33" s="399"/>
      <c r="W33" s="399"/>
      <c r="X33" s="399"/>
      <c r="Y33" s="399"/>
      <c r="Z33" s="399"/>
      <c r="AA33" s="399"/>
      <c r="AB33" s="399"/>
      <c r="AC33" s="399"/>
      <c r="AD33" s="399"/>
      <c r="AE33" s="399"/>
      <c r="AF33" s="399"/>
      <c r="AG33" s="399"/>
      <c r="AH33" s="399"/>
      <c r="AI33" s="399"/>
      <c r="AJ33" s="399"/>
      <c r="AK33" s="399"/>
      <c r="AL33" s="79" t="s">
        <v>358</v>
      </c>
      <c r="AM33" s="79"/>
      <c r="AR33" s="454" t="str">
        <f>IF(K33&lt;&gt;"",K33,"")</f>
        <v/>
      </c>
      <c r="AS33" s="454"/>
      <c r="AT33" s="454"/>
      <c r="AU33" s="454"/>
      <c r="AV33" s="454"/>
      <c r="AW33" s="454"/>
      <c r="AY33" t="str">
        <f>IF(K33="","",TEXT(K33,"[$-ja-JP-x-gannen]ggge年m月d日"))</f>
        <v/>
      </c>
      <c r="BB33" s="276"/>
      <c r="BC33" s="276"/>
      <c r="BD33" s="453" t="str">
        <f>_xlfn.TEXTJOIN(CHAR(10), , AY33,AY34,AY35,AY36 )</f>
        <v/>
      </c>
      <c r="BE33" s="453"/>
      <c r="BF33" s="453"/>
      <c r="BG33" s="453"/>
      <c r="BH33" s="453"/>
      <c r="BI33" s="453"/>
      <c r="BK33" s="57" t="str">
        <f>IF(V33&lt;&gt;"",V33,"")</f>
        <v/>
      </c>
      <c r="BM33" s="276"/>
      <c r="BN33" s="276"/>
      <c r="BO33" s="276"/>
      <c r="BP33" s="453" t="str">
        <f>_xlfn.TEXTJOIN(CHAR(10), , BK33,BK34,BH35,BH36 )</f>
        <v/>
      </c>
      <c r="BQ33" s="453"/>
      <c r="BR33" s="453"/>
      <c r="BS33" s="453" t="str">
        <f>_xlfn.TEXTJOIN(CHAR(10), , BO33,BO34,BO35,BO36 )</f>
        <v/>
      </c>
      <c r="BT33" s="453"/>
      <c r="BU33" s="453"/>
      <c r="BV33" s="453"/>
      <c r="BW33" s="453"/>
      <c r="BX33" s="453"/>
      <c r="BY33" s="453"/>
    </row>
    <row r="34" spans="1:77" ht="14">
      <c r="A34" s="79"/>
      <c r="B34" s="193"/>
      <c r="C34" s="194"/>
      <c r="D34" s="194"/>
      <c r="E34" s="461" t="s">
        <v>808</v>
      </c>
      <c r="F34" s="461"/>
      <c r="G34" s="461"/>
      <c r="H34" s="461"/>
      <c r="I34" s="461"/>
      <c r="J34" s="461"/>
      <c r="K34" s="457"/>
      <c r="L34" s="457"/>
      <c r="M34" s="457"/>
      <c r="N34" s="457"/>
      <c r="O34" s="457"/>
      <c r="P34" s="457"/>
      <c r="Q34" s="457"/>
      <c r="R34" s="457"/>
      <c r="S34" s="457"/>
      <c r="T34" s="79" t="s">
        <v>807</v>
      </c>
      <c r="U34" s="79"/>
      <c r="V34" s="399"/>
      <c r="W34" s="399"/>
      <c r="X34" s="399"/>
      <c r="Y34" s="399"/>
      <c r="Z34" s="399"/>
      <c r="AA34" s="399"/>
      <c r="AB34" s="399"/>
      <c r="AC34" s="399"/>
      <c r="AD34" s="399"/>
      <c r="AE34" s="399"/>
      <c r="AF34" s="399"/>
      <c r="AG34" s="399"/>
      <c r="AH34" s="399"/>
      <c r="AI34" s="399"/>
      <c r="AJ34" s="399"/>
      <c r="AK34" s="399"/>
      <c r="AL34" s="79" t="s">
        <v>358</v>
      </c>
      <c r="AM34" s="79"/>
      <c r="AR34" s="454" t="str">
        <f>IF(K34&lt;&gt;"",K34,"")</f>
        <v/>
      </c>
      <c r="AS34" s="454"/>
      <c r="AT34" s="454"/>
      <c r="AU34" s="454"/>
      <c r="AV34" s="454"/>
      <c r="AW34" s="454"/>
      <c r="AY34" t="str">
        <f>IF(K34="","",TEXT(K34,"[$-ja-JP-x-gannen]ggge年m月d日"))</f>
        <v/>
      </c>
      <c r="BB34" s="276"/>
      <c r="BC34" s="276"/>
      <c r="BD34" s="453"/>
      <c r="BE34" s="453"/>
      <c r="BF34" s="453"/>
      <c r="BG34" s="453"/>
      <c r="BH34" s="453"/>
      <c r="BI34" s="453"/>
      <c r="BK34" s="57" t="str">
        <f>IF(V34&lt;&gt;"",V34,"")</f>
        <v/>
      </c>
      <c r="BL34" s="276"/>
      <c r="BM34" s="276"/>
      <c r="BN34" s="276"/>
      <c r="BO34" s="276"/>
      <c r="BP34" s="453"/>
      <c r="BQ34" s="453"/>
      <c r="BR34" s="453"/>
      <c r="BS34" s="453"/>
      <c r="BT34" s="453"/>
      <c r="BU34" s="453"/>
      <c r="BV34" s="453"/>
      <c r="BW34" s="453"/>
      <c r="BX34" s="453"/>
      <c r="BY34" s="453"/>
    </row>
    <row r="35" spans="1:77" ht="14">
      <c r="A35" s="79"/>
      <c r="B35" s="193"/>
      <c r="C35" s="194"/>
      <c r="D35" s="194"/>
      <c r="E35" s="461" t="s">
        <v>808</v>
      </c>
      <c r="F35" s="461"/>
      <c r="G35" s="461"/>
      <c r="H35" s="461"/>
      <c r="I35" s="461"/>
      <c r="J35" s="461"/>
      <c r="K35" s="457"/>
      <c r="L35" s="457"/>
      <c r="M35" s="457"/>
      <c r="N35" s="457"/>
      <c r="O35" s="457"/>
      <c r="P35" s="457"/>
      <c r="Q35" s="457"/>
      <c r="R35" s="457"/>
      <c r="S35" s="457"/>
      <c r="T35" s="79" t="s">
        <v>807</v>
      </c>
      <c r="U35" s="79"/>
      <c r="V35" s="399"/>
      <c r="W35" s="399"/>
      <c r="X35" s="399"/>
      <c r="Y35" s="399"/>
      <c r="Z35" s="399"/>
      <c r="AA35" s="399"/>
      <c r="AB35" s="399"/>
      <c r="AC35" s="399"/>
      <c r="AD35" s="399"/>
      <c r="AE35" s="399"/>
      <c r="AF35" s="399"/>
      <c r="AG35" s="399"/>
      <c r="AH35" s="399"/>
      <c r="AI35" s="399"/>
      <c r="AJ35" s="399"/>
      <c r="AK35" s="399"/>
      <c r="AL35" s="79" t="s">
        <v>358</v>
      </c>
      <c r="AM35" s="79"/>
      <c r="AR35" s="454" t="str">
        <f>IF(K35&lt;&gt;"",K35,"")</f>
        <v/>
      </c>
      <c r="AS35" s="454"/>
      <c r="AT35" s="454"/>
      <c r="AU35" s="454"/>
      <c r="AV35" s="454"/>
      <c r="AW35" s="454"/>
      <c r="AY35" t="str">
        <f>IF(K35="","",TEXT(K35,"[$-ja-JP-x-gannen]ggge年m月d日"))</f>
        <v/>
      </c>
      <c r="BB35" s="276"/>
      <c r="BC35" s="276"/>
      <c r="BD35" s="453"/>
      <c r="BE35" s="453"/>
      <c r="BF35" s="453"/>
      <c r="BG35" s="453"/>
      <c r="BH35" s="453"/>
      <c r="BI35" s="453"/>
      <c r="BL35" s="276"/>
      <c r="BM35" s="276"/>
      <c r="BN35" s="276"/>
      <c r="BO35" s="276"/>
      <c r="BP35" s="453"/>
      <c r="BQ35" s="453"/>
      <c r="BR35" s="453"/>
      <c r="BS35" s="453"/>
      <c r="BT35" s="453"/>
      <c r="BU35" s="453"/>
      <c r="BV35" s="453"/>
      <c r="BW35" s="453"/>
      <c r="BX35" s="453"/>
      <c r="BY35" s="453"/>
    </row>
    <row r="36" spans="1:77" ht="14">
      <c r="A36" s="79"/>
      <c r="B36" s="193"/>
      <c r="C36" s="194"/>
      <c r="D36" s="194"/>
      <c r="E36" s="461" t="s">
        <v>808</v>
      </c>
      <c r="F36" s="461"/>
      <c r="G36" s="461"/>
      <c r="H36" s="461"/>
      <c r="I36" s="461"/>
      <c r="J36" s="461"/>
      <c r="K36" s="457"/>
      <c r="L36" s="457"/>
      <c r="M36" s="457"/>
      <c r="N36" s="457"/>
      <c r="O36" s="457"/>
      <c r="P36" s="457"/>
      <c r="Q36" s="457"/>
      <c r="R36" s="457"/>
      <c r="S36" s="457"/>
      <c r="T36" s="79" t="s">
        <v>807</v>
      </c>
      <c r="U36" s="79"/>
      <c r="V36" s="399"/>
      <c r="W36" s="399"/>
      <c r="X36" s="399"/>
      <c r="Y36" s="399"/>
      <c r="Z36" s="399"/>
      <c r="AA36" s="399"/>
      <c r="AB36" s="399"/>
      <c r="AC36" s="399"/>
      <c r="AD36" s="399"/>
      <c r="AE36" s="399"/>
      <c r="AF36" s="399"/>
      <c r="AG36" s="399"/>
      <c r="AH36" s="399"/>
      <c r="AI36" s="399"/>
      <c r="AJ36" s="399"/>
      <c r="AK36" s="399"/>
      <c r="AL36" s="79" t="s">
        <v>358</v>
      </c>
      <c r="AM36" s="79"/>
      <c r="AR36" s="454" t="str">
        <f>IF(K36&lt;&gt;"",K36,"")</f>
        <v/>
      </c>
      <c r="AS36" s="454"/>
      <c r="AT36" s="454"/>
      <c r="AU36" s="454"/>
      <c r="AV36" s="454"/>
      <c r="AW36" s="454"/>
      <c r="AY36" t="str">
        <f>IF(K36="","",TEXT(K36,"[$-ja-JP-x-gannen]ggge年m月d日"))</f>
        <v/>
      </c>
      <c r="BB36" s="276"/>
      <c r="BC36" s="276"/>
      <c r="BD36" s="453"/>
      <c r="BE36" s="453"/>
      <c r="BF36" s="453"/>
      <c r="BG36" s="453"/>
      <c r="BH36" s="453"/>
      <c r="BI36" s="453"/>
      <c r="BL36" s="276"/>
      <c r="BM36" s="276"/>
      <c r="BN36" s="276"/>
      <c r="BO36" s="276"/>
      <c r="BP36" s="453"/>
      <c r="BQ36" s="453"/>
      <c r="BR36" s="453"/>
      <c r="BS36" s="453"/>
      <c r="BT36" s="453"/>
      <c r="BU36" s="453"/>
      <c r="BV36" s="453"/>
      <c r="BW36" s="453"/>
      <c r="BX36" s="453"/>
      <c r="BY36" s="453"/>
    </row>
    <row r="37" spans="1:77" ht="14">
      <c r="A37" s="88"/>
      <c r="B37" s="195"/>
      <c r="C37" s="196"/>
      <c r="D37" s="196"/>
      <c r="E37" s="196"/>
      <c r="F37" s="196"/>
      <c r="G37" s="196"/>
      <c r="H37" s="196"/>
      <c r="I37" s="197"/>
      <c r="J37" s="197"/>
      <c r="K37" s="197"/>
      <c r="L37" s="88"/>
      <c r="M37" s="197"/>
      <c r="N37" s="197"/>
      <c r="O37" s="88"/>
      <c r="P37" s="197"/>
      <c r="Q37" s="197"/>
      <c r="R37" s="88"/>
      <c r="S37" s="88"/>
      <c r="T37" s="88"/>
      <c r="U37" s="88"/>
      <c r="V37" s="198"/>
      <c r="W37" s="198"/>
      <c r="X37" s="198"/>
      <c r="Y37" s="198"/>
      <c r="Z37" s="198"/>
      <c r="AA37" s="198"/>
      <c r="AB37" s="198"/>
      <c r="AC37" s="198"/>
      <c r="AD37" s="198"/>
      <c r="AE37" s="198"/>
      <c r="AF37" s="198"/>
      <c r="AG37" s="198"/>
      <c r="AH37" s="198"/>
      <c r="AI37" s="198"/>
      <c r="AJ37" s="198"/>
      <c r="AK37" s="198"/>
      <c r="AL37" s="88"/>
      <c r="AM37" s="88"/>
      <c r="BP37" s="269"/>
      <c r="BQ37" s="269"/>
      <c r="BR37" s="269"/>
      <c r="BS37" s="269"/>
      <c r="BT37" s="269"/>
      <c r="BU37" s="269"/>
      <c r="BV37" s="269"/>
      <c r="BW37" s="269"/>
      <c r="BX37" s="269"/>
    </row>
    <row r="38" spans="1:77">
      <c r="A38" s="79" t="s">
        <v>832</v>
      </c>
      <c r="B38" s="79"/>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BP38" s="269"/>
      <c r="BQ38" s="269"/>
      <c r="BR38" s="269"/>
      <c r="BS38" s="269"/>
      <c r="BT38" s="269"/>
      <c r="BU38" s="269"/>
      <c r="BV38" s="269"/>
      <c r="BW38" s="269"/>
      <c r="BX38" s="269"/>
    </row>
    <row r="39" spans="1:77">
      <c r="A39" s="79"/>
      <c r="B39" s="79" t="s">
        <v>368</v>
      </c>
      <c r="C39" s="79"/>
      <c r="D39" s="79"/>
      <c r="E39" s="79"/>
      <c r="F39" s="79"/>
      <c r="G39" s="79"/>
      <c r="H39" s="79"/>
      <c r="I39" s="79"/>
      <c r="J39" s="79"/>
      <c r="K39" s="79"/>
      <c r="L39" s="79"/>
      <c r="M39" s="81"/>
      <c r="N39" s="25" t="s">
        <v>3</v>
      </c>
      <c r="O39" s="79" t="s">
        <v>369</v>
      </c>
      <c r="P39" s="80" t="s">
        <v>309</v>
      </c>
      <c r="Q39" s="25" t="s">
        <v>3</v>
      </c>
      <c r="R39" s="79" t="s">
        <v>370</v>
      </c>
      <c r="S39" s="79"/>
      <c r="T39" s="79"/>
      <c r="U39" s="79"/>
      <c r="V39" s="79"/>
      <c r="W39" s="79"/>
      <c r="X39" s="79"/>
      <c r="Y39" s="81"/>
      <c r="Z39" s="25" t="s">
        <v>3</v>
      </c>
      <c r="AA39" s="79" t="s">
        <v>371</v>
      </c>
      <c r="AB39" s="79"/>
      <c r="AC39" s="79"/>
      <c r="AD39" s="79"/>
      <c r="AE39" s="79"/>
      <c r="AF39" s="79"/>
      <c r="AG39" s="79"/>
      <c r="AH39" s="79"/>
      <c r="AI39" s="79"/>
      <c r="AJ39" s="79"/>
      <c r="AK39" s="79"/>
      <c r="AL39" s="79"/>
      <c r="AM39" s="79"/>
      <c r="AR39" t="str">
        <f>IF(N39="☑",O39,AA39)</f>
        <v>無</v>
      </c>
      <c r="AS39" t="s">
        <v>809</v>
      </c>
      <c r="BA39" t="str">
        <f>IF(Q39="☑","有","無")</f>
        <v>無</v>
      </c>
      <c r="BB39" t="s">
        <v>810</v>
      </c>
      <c r="BP39" s="269"/>
      <c r="BQ39" s="269"/>
      <c r="BR39" s="269"/>
      <c r="BS39" s="269"/>
      <c r="BT39" s="269"/>
      <c r="BU39" s="269"/>
      <c r="BV39" s="269"/>
      <c r="BW39" s="269"/>
      <c r="BX39" s="269"/>
    </row>
    <row r="40" spans="1:77">
      <c r="A40" s="79"/>
      <c r="B40" s="79"/>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row>
    <row r="41" spans="1:77">
      <c r="A41" s="79"/>
      <c r="B41" s="79" t="s">
        <v>372</v>
      </c>
      <c r="C41" s="79"/>
      <c r="D41" s="79"/>
      <c r="E41" s="79"/>
      <c r="F41" s="79"/>
      <c r="G41" s="79"/>
      <c r="H41" s="79"/>
      <c r="I41" s="79"/>
      <c r="J41" s="81"/>
      <c r="K41" s="79"/>
      <c r="L41" s="79"/>
      <c r="M41" s="81"/>
      <c r="N41" s="25" t="s">
        <v>3</v>
      </c>
      <c r="O41" s="79" t="s">
        <v>369</v>
      </c>
      <c r="P41" s="79"/>
      <c r="Q41" s="25" t="s">
        <v>3</v>
      </c>
      <c r="R41" s="79" t="s">
        <v>371</v>
      </c>
      <c r="S41" s="79"/>
      <c r="T41" s="79"/>
      <c r="U41" s="79"/>
      <c r="V41" s="79"/>
      <c r="W41" s="79"/>
      <c r="X41" s="79"/>
      <c r="Y41" s="79"/>
      <c r="Z41" s="79"/>
      <c r="AA41" s="79"/>
      <c r="AB41" s="79"/>
      <c r="AC41" s="79"/>
      <c r="AD41" s="79"/>
      <c r="AE41" s="79"/>
      <c r="AF41" s="79"/>
      <c r="AG41" s="79"/>
      <c r="AH41" s="79"/>
      <c r="AI41" s="79"/>
      <c r="AJ41" s="79"/>
      <c r="AK41" s="79"/>
      <c r="AL41" s="79"/>
      <c r="AM41" s="79"/>
      <c r="AR41" t="str">
        <f>IF(N41="☑",O41,R41)</f>
        <v>無</v>
      </c>
    </row>
    <row r="42" spans="1:77">
      <c r="A42" s="79"/>
      <c r="B42" s="79"/>
      <c r="C42" s="79"/>
      <c r="D42" s="79"/>
      <c r="E42" s="79"/>
      <c r="F42" s="79"/>
      <c r="G42" s="80"/>
      <c r="H42" s="434" t="s">
        <v>373</v>
      </c>
      <c r="I42" s="408"/>
      <c r="J42" s="408"/>
      <c r="K42" s="408"/>
      <c r="L42" s="80"/>
      <c r="M42" s="79"/>
      <c r="N42" s="79"/>
      <c r="O42" s="79"/>
      <c r="P42" s="79"/>
      <c r="Q42" s="79"/>
      <c r="R42" s="79"/>
      <c r="S42" s="455"/>
      <c r="T42" s="455"/>
      <c r="U42" s="455"/>
      <c r="V42" s="455"/>
      <c r="W42" s="455"/>
      <c r="X42" s="455"/>
      <c r="Y42" s="455"/>
      <c r="Z42" s="455"/>
      <c r="AA42" s="79"/>
      <c r="AB42" s="79"/>
      <c r="AC42" s="80" t="s">
        <v>310</v>
      </c>
      <c r="AD42" s="456"/>
      <c r="AE42" s="456"/>
      <c r="AF42" s="456"/>
      <c r="AG42" s="456"/>
      <c r="AH42" s="456"/>
      <c r="AI42" s="456"/>
      <c r="AJ42" s="79" t="s">
        <v>245</v>
      </c>
      <c r="AM42" s="79"/>
      <c r="AR42" s="454" t="str">
        <f>IF(S42&lt;&gt;"",S42,"")</f>
        <v/>
      </c>
      <c r="AS42" s="454"/>
      <c r="AT42" s="454"/>
      <c r="AU42" s="454"/>
      <c r="AV42" s="454"/>
      <c r="AW42" s="454"/>
      <c r="AY42" t="str">
        <f>AC42&amp;AD42&amp;AJ42</f>
        <v>第号</v>
      </c>
    </row>
    <row r="43" spans="1:77">
      <c r="A43" s="79"/>
      <c r="B43" s="79"/>
      <c r="C43" s="79"/>
      <c r="D43" s="79"/>
      <c r="E43" s="79"/>
      <c r="F43" s="79"/>
      <c r="G43" s="80"/>
      <c r="H43" s="434" t="s">
        <v>374</v>
      </c>
      <c r="I43" s="408"/>
      <c r="J43" s="408"/>
      <c r="K43" s="408"/>
      <c r="L43" s="79"/>
      <c r="M43" s="199"/>
      <c r="N43" s="25" t="s">
        <v>3</v>
      </c>
      <c r="O43" s="79" t="s">
        <v>1017</v>
      </c>
      <c r="P43" s="79"/>
      <c r="Q43" s="79"/>
      <c r="R43" s="79"/>
      <c r="S43" s="81"/>
      <c r="T43" s="25" t="s">
        <v>3</v>
      </c>
      <c r="U43" s="79" t="s">
        <v>811</v>
      </c>
      <c r="V43" s="79"/>
      <c r="W43" s="79"/>
      <c r="X43" s="79"/>
      <c r="Y43" s="79"/>
      <c r="Z43" s="79"/>
      <c r="AA43" s="79"/>
      <c r="AB43" s="79" t="s">
        <v>242</v>
      </c>
      <c r="AC43" s="420"/>
      <c r="AD43" s="420"/>
      <c r="AE43" s="420"/>
      <c r="AF43" s="420"/>
      <c r="AG43" s="420"/>
      <c r="AH43" s="420"/>
      <c r="AI43" s="420"/>
      <c r="AJ43" s="420"/>
      <c r="AK43" s="420"/>
      <c r="AL43" s="79" t="s">
        <v>358</v>
      </c>
      <c r="AM43" s="79"/>
      <c r="AR43" t="str">
        <f>IF(N43="☑",O43,"")</f>
        <v/>
      </c>
      <c r="AX43" t="str">
        <f>IF(T43="☑",AC43,"")</f>
        <v/>
      </c>
      <c r="BN43" t="str">
        <f>AR43&amp;AX43</f>
        <v/>
      </c>
    </row>
    <row r="44" spans="1:77">
      <c r="A44" s="79"/>
      <c r="B44" s="79"/>
      <c r="C44" s="79"/>
      <c r="D44" s="79"/>
      <c r="E44" s="79"/>
      <c r="F44" s="79"/>
      <c r="G44" s="79"/>
      <c r="H44" s="79"/>
      <c r="I44" s="79"/>
      <c r="J44" s="79"/>
      <c r="K44" s="79"/>
      <c r="L44" s="79"/>
      <c r="M44" s="79"/>
      <c r="N44" s="79"/>
      <c r="O44" s="79"/>
      <c r="P44" s="79"/>
      <c r="Q44" s="79"/>
      <c r="R44" s="79"/>
      <c r="S44" s="81"/>
      <c r="T44" s="79"/>
      <c r="U44" s="79"/>
      <c r="V44" s="79"/>
      <c r="W44" s="79"/>
      <c r="X44" s="79"/>
      <c r="Y44" s="81"/>
      <c r="Z44" s="79"/>
      <c r="AA44" s="79"/>
      <c r="AB44" s="79"/>
      <c r="AC44" s="79"/>
      <c r="AD44" s="79"/>
      <c r="AE44" s="79"/>
      <c r="AF44" s="79"/>
      <c r="AG44" s="79"/>
      <c r="AH44" s="79"/>
      <c r="AI44" s="79"/>
      <c r="AJ44" s="79"/>
      <c r="AK44" s="79"/>
      <c r="AL44" s="79"/>
      <c r="AM44" s="79"/>
    </row>
    <row r="45" spans="1:77">
      <c r="A45" s="79"/>
      <c r="B45" s="79" t="s">
        <v>376</v>
      </c>
      <c r="C45" s="79"/>
      <c r="D45" s="79"/>
      <c r="E45" s="79"/>
      <c r="F45" s="79"/>
      <c r="G45" s="79"/>
      <c r="H45" s="79"/>
      <c r="I45" s="79"/>
      <c r="J45" s="79"/>
      <c r="K45" s="79"/>
      <c r="L45" s="79"/>
      <c r="M45" s="79"/>
      <c r="N45" s="25" t="s">
        <v>3</v>
      </c>
      <c r="O45" s="79" t="s">
        <v>369</v>
      </c>
      <c r="P45" s="79"/>
      <c r="Q45" s="25" t="s">
        <v>3</v>
      </c>
      <c r="R45" s="79" t="s">
        <v>371</v>
      </c>
      <c r="S45" s="79"/>
      <c r="T45" s="79"/>
      <c r="U45" s="79"/>
      <c r="V45" s="79"/>
      <c r="W45" s="79"/>
      <c r="X45" s="79"/>
      <c r="Y45" s="79"/>
      <c r="Z45" s="79"/>
      <c r="AA45" s="79"/>
      <c r="AB45" s="79"/>
      <c r="AC45" s="79"/>
      <c r="AD45" s="79"/>
      <c r="AE45" s="79"/>
      <c r="AF45" s="79"/>
      <c r="AG45" s="79"/>
      <c r="AH45" s="79"/>
      <c r="AI45" s="79"/>
      <c r="AJ45" s="79"/>
      <c r="AK45" s="79"/>
      <c r="AL45" s="79"/>
      <c r="AM45" s="79"/>
      <c r="AR45" t="str">
        <f>IF(N45="☑",O45,R45)</f>
        <v>無</v>
      </c>
    </row>
    <row r="46" spans="1:77">
      <c r="A46" s="79"/>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row>
    <row r="47" spans="1:77">
      <c r="A47" s="79"/>
      <c r="B47" s="79" t="s">
        <v>377</v>
      </c>
      <c r="C47" s="79"/>
      <c r="D47" s="79"/>
      <c r="E47" s="79"/>
      <c r="F47" s="79"/>
      <c r="G47" s="79"/>
      <c r="H47" s="79"/>
      <c r="I47" s="79"/>
      <c r="J47" s="81"/>
      <c r="K47" s="79"/>
      <c r="L47" s="79"/>
      <c r="M47" s="82"/>
      <c r="N47" s="25" t="s">
        <v>3</v>
      </c>
      <c r="O47" s="79" t="s">
        <v>369</v>
      </c>
      <c r="P47" s="79"/>
      <c r="Q47" s="25" t="s">
        <v>3</v>
      </c>
      <c r="R47" s="79" t="s">
        <v>371</v>
      </c>
      <c r="S47" s="79"/>
      <c r="T47" s="79"/>
      <c r="U47" s="79"/>
      <c r="V47" s="79"/>
      <c r="W47" s="79"/>
      <c r="X47" s="79"/>
      <c r="Y47" s="79"/>
      <c r="Z47" s="79"/>
      <c r="AA47" s="79"/>
      <c r="AB47" s="79"/>
      <c r="AC47" s="79"/>
      <c r="AD47" s="79"/>
      <c r="AE47" s="79"/>
      <c r="AF47" s="79"/>
      <c r="AG47" s="79"/>
      <c r="AH47" s="79"/>
      <c r="AI47" s="79"/>
      <c r="AJ47" s="79"/>
      <c r="AK47" s="79"/>
      <c r="AL47" s="79"/>
      <c r="AM47" s="79"/>
      <c r="AR47" t="str">
        <f>IF(N47="☑",O47,R47)</f>
        <v>無</v>
      </c>
    </row>
    <row r="48" spans="1:77">
      <c r="A48" s="79"/>
      <c r="B48" s="79"/>
      <c r="C48" s="79"/>
      <c r="D48" s="79"/>
      <c r="E48" s="79"/>
      <c r="F48" s="79"/>
      <c r="G48" s="80"/>
      <c r="H48" s="434" t="s">
        <v>373</v>
      </c>
      <c r="I48" s="408"/>
      <c r="J48" s="408"/>
      <c r="K48" s="408"/>
      <c r="L48" s="80"/>
      <c r="M48" s="194"/>
      <c r="N48" s="194"/>
      <c r="O48" s="194"/>
      <c r="P48" s="194"/>
      <c r="Q48" s="194"/>
      <c r="R48" s="79"/>
      <c r="S48" s="455"/>
      <c r="T48" s="455"/>
      <c r="U48" s="455"/>
      <c r="V48" s="455"/>
      <c r="W48" s="455"/>
      <c r="X48" s="455"/>
      <c r="Y48" s="455"/>
      <c r="Z48" s="455"/>
      <c r="AA48" s="79"/>
      <c r="AB48" s="79"/>
      <c r="AC48" s="80" t="s">
        <v>310</v>
      </c>
      <c r="AD48" s="456"/>
      <c r="AE48" s="456"/>
      <c r="AF48" s="456"/>
      <c r="AG48" s="456"/>
      <c r="AH48" s="456"/>
      <c r="AI48" s="456"/>
      <c r="AJ48" s="79" t="s">
        <v>245</v>
      </c>
      <c r="AM48" s="79"/>
      <c r="AR48" s="454" t="str">
        <f>IF(S48&lt;&gt;"",S48,"")</f>
        <v/>
      </c>
      <c r="AS48" s="454"/>
      <c r="AT48" s="454"/>
      <c r="AU48" s="454"/>
      <c r="AV48" s="454"/>
      <c r="AW48" s="454"/>
      <c r="AY48" t="str">
        <f>AC48&amp;AD48&amp;AJ48</f>
        <v>第号</v>
      </c>
    </row>
    <row r="49" spans="1:66">
      <c r="A49" s="79"/>
      <c r="B49" s="79"/>
      <c r="C49" s="79"/>
      <c r="D49" s="79"/>
      <c r="E49" s="79"/>
      <c r="F49" s="79"/>
      <c r="G49" s="80"/>
      <c r="H49" s="434" t="s">
        <v>374</v>
      </c>
      <c r="I49" s="408"/>
      <c r="J49" s="408"/>
      <c r="K49" s="408"/>
      <c r="L49" s="79"/>
      <c r="M49" s="199"/>
      <c r="N49" s="25" t="s">
        <v>3</v>
      </c>
      <c r="O49" s="79" t="s">
        <v>1017</v>
      </c>
      <c r="P49" s="79"/>
      <c r="Q49" s="79"/>
      <c r="R49" s="79"/>
      <c r="S49" s="81"/>
      <c r="T49" s="25" t="s">
        <v>3</v>
      </c>
      <c r="U49" s="408" t="s">
        <v>375</v>
      </c>
      <c r="V49" s="408"/>
      <c r="W49" s="408"/>
      <c r="X49" s="408"/>
      <c r="Y49" s="408"/>
      <c r="Z49" s="408"/>
      <c r="AA49" s="408"/>
      <c r="AB49" s="408"/>
      <c r="AC49" s="420"/>
      <c r="AD49" s="420"/>
      <c r="AE49" s="420"/>
      <c r="AF49" s="420"/>
      <c r="AG49" s="420"/>
      <c r="AH49" s="420"/>
      <c r="AI49" s="420"/>
      <c r="AJ49" s="420"/>
      <c r="AK49" s="420"/>
      <c r="AL49" s="147" t="s">
        <v>358</v>
      </c>
      <c r="AM49" s="79"/>
      <c r="AR49" t="str">
        <f>IF(N49="☑",O49,"")</f>
        <v/>
      </c>
      <c r="AX49" t="str">
        <f>IF(T49="☑",AC49,"")</f>
        <v/>
      </c>
      <c r="BN49" t="str">
        <f>AR49&amp;AX49</f>
        <v/>
      </c>
    </row>
    <row r="50" spans="1:66">
      <c r="A50" s="79"/>
      <c r="B50" s="79"/>
      <c r="C50" s="79"/>
      <c r="D50" s="79"/>
      <c r="E50" s="79"/>
      <c r="F50" s="79"/>
      <c r="G50" s="79"/>
      <c r="H50" s="79"/>
      <c r="I50" s="79"/>
      <c r="J50" s="79"/>
      <c r="K50" s="79"/>
      <c r="L50" s="79"/>
      <c r="M50" s="79"/>
      <c r="N50" s="79"/>
      <c r="O50" s="79"/>
      <c r="P50" s="79"/>
      <c r="Q50" s="79"/>
      <c r="R50" s="79"/>
      <c r="S50" s="81"/>
      <c r="T50" s="79"/>
      <c r="U50" s="79"/>
      <c r="V50" s="79"/>
      <c r="W50" s="79"/>
      <c r="X50" s="79"/>
      <c r="Y50" s="81"/>
      <c r="Z50" s="79"/>
      <c r="AA50" s="79"/>
      <c r="AB50" s="79"/>
      <c r="AC50" s="79"/>
      <c r="AD50" s="79"/>
      <c r="AE50" s="79"/>
      <c r="AF50" s="79"/>
      <c r="AG50" s="79"/>
      <c r="AH50" s="79"/>
      <c r="AI50" s="79"/>
      <c r="AJ50" s="79"/>
      <c r="AK50" s="79"/>
      <c r="AL50" s="79"/>
      <c r="AM50" s="79"/>
    </row>
    <row r="51" spans="1:66">
      <c r="A51" s="79"/>
      <c r="B51" s="79" t="s">
        <v>378</v>
      </c>
      <c r="C51" s="79"/>
      <c r="D51" s="79"/>
      <c r="E51" s="79"/>
      <c r="F51" s="79"/>
      <c r="G51" s="79"/>
      <c r="H51" s="79"/>
      <c r="I51" s="79"/>
      <c r="J51" s="79"/>
      <c r="K51" s="79"/>
      <c r="L51" s="79"/>
      <c r="M51" s="79"/>
      <c r="N51" s="79"/>
      <c r="O51" s="79"/>
      <c r="P51" s="79"/>
      <c r="Q51" s="79"/>
      <c r="R51" s="79"/>
      <c r="S51" s="25" t="s">
        <v>3</v>
      </c>
      <c r="T51" s="79" t="s">
        <v>330</v>
      </c>
      <c r="U51" s="79"/>
      <c r="V51" s="25" t="s">
        <v>3</v>
      </c>
      <c r="W51" s="79" t="s">
        <v>246</v>
      </c>
      <c r="X51" s="79"/>
      <c r="Y51" s="79"/>
      <c r="Z51" s="79"/>
      <c r="AA51" s="79"/>
      <c r="AB51" s="79"/>
      <c r="AC51" s="79"/>
      <c r="AD51" s="79"/>
      <c r="AE51" s="79"/>
      <c r="AF51" s="79"/>
      <c r="AG51" s="79"/>
      <c r="AH51" s="79"/>
      <c r="AI51" s="79"/>
      <c r="AJ51" s="79"/>
      <c r="AK51" s="79"/>
      <c r="AL51" s="79"/>
      <c r="AM51" s="79"/>
      <c r="AR51" t="str">
        <f>IF(S51="☑",T51,W51)</f>
        <v>無</v>
      </c>
    </row>
    <row r="52" spans="1:66">
      <c r="A52" s="79"/>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row>
    <row r="53" spans="1:66">
      <c r="A53" s="79"/>
      <c r="B53" s="79" t="s">
        <v>379</v>
      </c>
      <c r="C53" s="79"/>
      <c r="D53" s="79"/>
      <c r="E53" s="79"/>
      <c r="F53" s="79"/>
      <c r="G53" s="79"/>
      <c r="H53" s="79"/>
      <c r="I53" s="79"/>
      <c r="J53" s="79"/>
      <c r="K53" s="79"/>
      <c r="L53" s="79"/>
      <c r="M53" s="79"/>
      <c r="N53" s="79"/>
      <c r="O53" s="79"/>
      <c r="P53" s="79"/>
      <c r="Q53" s="79"/>
      <c r="R53" s="79"/>
      <c r="S53" s="25" t="s">
        <v>3</v>
      </c>
      <c r="T53" s="79" t="s">
        <v>330</v>
      </c>
      <c r="U53" s="79"/>
      <c r="V53" s="25" t="s">
        <v>3</v>
      </c>
      <c r="W53" s="79" t="s">
        <v>246</v>
      </c>
      <c r="X53" s="79"/>
      <c r="Y53" s="25" t="s">
        <v>3</v>
      </c>
      <c r="Z53" s="79" t="s">
        <v>380</v>
      </c>
      <c r="AA53" s="79"/>
      <c r="AB53" s="79"/>
      <c r="AC53" s="79"/>
      <c r="AD53" s="79"/>
      <c r="AE53" s="79"/>
      <c r="AF53" s="79"/>
      <c r="AG53" s="79"/>
      <c r="AH53" s="79"/>
      <c r="AI53" s="79"/>
      <c r="AJ53" s="79"/>
      <c r="AK53" s="79"/>
      <c r="AL53" s="79"/>
      <c r="AM53" s="79"/>
      <c r="AR53" t="str">
        <f>_xlfn.TEXTJOIN("、",TRUE,IF(S53="☑",T53,""),IF(V53="☑",W53,""),IF(Y53="☑",Z53,""))</f>
        <v/>
      </c>
    </row>
    <row r="54" spans="1:66">
      <c r="A54" s="79"/>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row>
    <row r="55" spans="1:66">
      <c r="A55" s="93" t="s">
        <v>381</v>
      </c>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row>
    <row r="56" spans="1:66">
      <c r="A56" s="79"/>
      <c r="B56" s="462"/>
      <c r="C56" s="463"/>
      <c r="D56" s="463"/>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463"/>
      <c r="AD56" s="463"/>
      <c r="AE56" s="463"/>
      <c r="AF56" s="401"/>
      <c r="AG56" s="401"/>
      <c r="AH56" s="401"/>
      <c r="AI56" s="401"/>
      <c r="AJ56" s="401"/>
      <c r="AK56" s="401"/>
      <c r="AL56" s="401"/>
      <c r="AM56" s="401"/>
    </row>
    <row r="57" spans="1:66">
      <c r="A57" s="79"/>
      <c r="B57" s="463"/>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01"/>
      <c r="AG57" s="401"/>
      <c r="AH57" s="401"/>
      <c r="AI57" s="401"/>
      <c r="AJ57" s="401"/>
      <c r="AK57" s="401"/>
      <c r="AL57" s="401"/>
      <c r="AM57" s="401"/>
    </row>
    <row r="58" spans="1:66">
      <c r="A58" s="79"/>
      <c r="B58" s="463"/>
      <c r="C58" s="463"/>
      <c r="D58" s="463"/>
      <c r="E58" s="463"/>
      <c r="F58" s="463"/>
      <c r="G58" s="463"/>
      <c r="H58" s="463"/>
      <c r="I58" s="463"/>
      <c r="J58" s="463"/>
      <c r="K58" s="463"/>
      <c r="L58" s="463"/>
      <c r="M58" s="463"/>
      <c r="N58" s="463"/>
      <c r="O58" s="463"/>
      <c r="P58" s="463"/>
      <c r="Q58" s="463"/>
      <c r="R58" s="463"/>
      <c r="S58" s="463"/>
      <c r="T58" s="463"/>
      <c r="U58" s="463"/>
      <c r="V58" s="463"/>
      <c r="W58" s="463"/>
      <c r="X58" s="463"/>
      <c r="Y58" s="463"/>
      <c r="Z58" s="463"/>
      <c r="AA58" s="463"/>
      <c r="AB58" s="463"/>
      <c r="AC58" s="463"/>
      <c r="AD58" s="463"/>
      <c r="AE58" s="463"/>
      <c r="AF58" s="401"/>
      <c r="AG58" s="401"/>
      <c r="AH58" s="401"/>
      <c r="AI58" s="401"/>
      <c r="AJ58" s="401"/>
      <c r="AK58" s="401"/>
      <c r="AL58" s="401"/>
      <c r="AM58" s="401"/>
    </row>
    <row r="59" spans="1:66">
      <c r="A59" s="79"/>
      <c r="B59" s="463"/>
      <c r="C59" s="463"/>
      <c r="D59" s="463"/>
      <c r="E59" s="463"/>
      <c r="F59" s="463"/>
      <c r="G59" s="463"/>
      <c r="H59" s="463"/>
      <c r="I59" s="463"/>
      <c r="J59" s="463"/>
      <c r="K59" s="463"/>
      <c r="L59" s="463"/>
      <c r="M59" s="463"/>
      <c r="N59" s="463"/>
      <c r="O59" s="463"/>
      <c r="P59" s="463"/>
      <c r="Q59" s="463"/>
      <c r="R59" s="463"/>
      <c r="S59" s="463"/>
      <c r="T59" s="463"/>
      <c r="U59" s="463"/>
      <c r="V59" s="463"/>
      <c r="W59" s="463"/>
      <c r="X59" s="463"/>
      <c r="Y59" s="463"/>
      <c r="Z59" s="463"/>
      <c r="AA59" s="463"/>
      <c r="AB59" s="463"/>
      <c r="AC59" s="463"/>
      <c r="AD59" s="463"/>
      <c r="AE59" s="463"/>
      <c r="AF59" s="401"/>
      <c r="AG59" s="401"/>
      <c r="AH59" s="401"/>
      <c r="AI59" s="401"/>
      <c r="AJ59" s="401"/>
      <c r="AK59" s="401"/>
      <c r="AL59" s="401"/>
      <c r="AM59" s="401"/>
    </row>
    <row r="60" spans="1:66">
      <c r="A60" s="88"/>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5"/>
      <c r="AG60" s="465"/>
      <c r="AH60" s="465"/>
      <c r="AI60" s="465"/>
      <c r="AJ60" s="465"/>
      <c r="AK60" s="465"/>
      <c r="AL60" s="465"/>
      <c r="AM60" s="465"/>
    </row>
    <row r="61" spans="1:66">
      <c r="A61" s="476" t="s">
        <v>967</v>
      </c>
      <c r="B61" s="476"/>
      <c r="C61" s="476"/>
      <c r="D61" s="476"/>
      <c r="E61" s="476"/>
      <c r="F61" s="476"/>
      <c r="G61" s="476"/>
      <c r="H61" s="476"/>
      <c r="I61" s="476"/>
      <c r="J61" s="476"/>
      <c r="K61" s="476"/>
      <c r="L61" s="476"/>
      <c r="M61" s="476"/>
      <c r="N61" s="476"/>
      <c r="O61" s="476"/>
      <c r="P61" s="476"/>
      <c r="Q61" s="476"/>
      <c r="R61" s="476"/>
      <c r="S61" s="476"/>
      <c r="T61" s="476"/>
      <c r="U61" s="476"/>
      <c r="V61" s="476"/>
      <c r="W61" s="476"/>
      <c r="X61" s="476"/>
      <c r="Y61" s="476"/>
      <c r="Z61" s="476"/>
      <c r="AA61" s="476"/>
      <c r="AB61" s="476"/>
      <c r="AC61" s="476"/>
      <c r="AD61" s="476"/>
      <c r="AE61" s="476"/>
      <c r="AF61" s="476"/>
      <c r="AG61" s="476"/>
      <c r="AH61" s="476"/>
      <c r="AI61" s="476"/>
      <c r="AJ61" s="476"/>
      <c r="AK61" s="476"/>
      <c r="AL61" s="476"/>
      <c r="AM61" s="476"/>
    </row>
    <row r="62" spans="1:66">
      <c r="A62" s="200"/>
      <c r="B62" s="201" t="s">
        <v>932</v>
      </c>
      <c r="C62" s="477" t="s">
        <v>968</v>
      </c>
      <c r="D62" s="477"/>
      <c r="E62" s="477"/>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477"/>
      <c r="AI62" s="477"/>
      <c r="AJ62" s="477"/>
      <c r="AK62" s="477"/>
      <c r="AL62" s="477"/>
      <c r="AM62" s="477"/>
    </row>
    <row r="63" spans="1:66" ht="52" customHeight="1">
      <c r="A63" s="200"/>
      <c r="B63" s="201" t="s">
        <v>934</v>
      </c>
      <c r="C63" s="477" t="s">
        <v>969</v>
      </c>
      <c r="D63" s="477"/>
      <c r="E63" s="477"/>
      <c r="F63" s="477"/>
      <c r="G63" s="477"/>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row>
    <row r="64" spans="1:66">
      <c r="A64" s="200"/>
      <c r="B64" s="201" t="s">
        <v>936</v>
      </c>
      <c r="C64" s="477" t="s">
        <v>970</v>
      </c>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row>
    <row r="65" spans="1:39" ht="33.65" customHeight="1">
      <c r="A65" s="200"/>
      <c r="B65" s="201" t="s">
        <v>938</v>
      </c>
      <c r="C65" s="477" t="s">
        <v>971</v>
      </c>
      <c r="D65" s="477"/>
      <c r="E65" s="477"/>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row>
    <row r="66" spans="1:39" ht="47.15" customHeight="1">
      <c r="A66" s="200"/>
      <c r="B66" s="201" t="s">
        <v>940</v>
      </c>
      <c r="C66" s="477" t="s">
        <v>972</v>
      </c>
      <c r="D66" s="477"/>
      <c r="E66" s="477"/>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row>
    <row r="67" spans="1:39">
      <c r="A67" s="200"/>
      <c r="B67" s="201" t="s">
        <v>942</v>
      </c>
      <c r="C67" s="477" t="s">
        <v>973</v>
      </c>
      <c r="D67" s="477"/>
      <c r="E67" s="477"/>
      <c r="F67" s="477"/>
      <c r="G67" s="477"/>
      <c r="H67" s="477"/>
      <c r="I67" s="477"/>
      <c r="J67" s="477"/>
      <c r="K67" s="477"/>
      <c r="L67" s="477"/>
      <c r="M67" s="477"/>
      <c r="N67" s="477"/>
      <c r="O67" s="477"/>
      <c r="P67" s="477"/>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row>
    <row r="68" spans="1:39" ht="142" customHeight="1">
      <c r="A68" s="200"/>
      <c r="B68" s="201" t="s">
        <v>959</v>
      </c>
      <c r="C68" s="477" t="s">
        <v>974</v>
      </c>
      <c r="D68" s="477"/>
      <c r="E68" s="477"/>
      <c r="F68" s="477"/>
      <c r="G68" s="477"/>
      <c r="H68" s="477"/>
      <c r="I68" s="477"/>
      <c r="J68" s="477"/>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row>
    <row r="69" spans="1:39" ht="61" customHeight="1">
      <c r="A69" s="200"/>
      <c r="B69" s="201" t="s">
        <v>961</v>
      </c>
      <c r="C69" s="477" t="s">
        <v>975</v>
      </c>
      <c r="D69" s="477"/>
      <c r="E69" s="477"/>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7"/>
      <c r="AJ69" s="477"/>
      <c r="AK69" s="477"/>
      <c r="AL69" s="477"/>
      <c r="AM69" s="477"/>
    </row>
    <row r="70" spans="1:39" ht="33.65" customHeight="1">
      <c r="A70" s="200"/>
      <c r="B70" s="201" t="s">
        <v>963</v>
      </c>
      <c r="C70" s="477" t="s">
        <v>976</v>
      </c>
      <c r="D70" s="477"/>
      <c r="E70" s="477"/>
      <c r="F70" s="477"/>
      <c r="G70" s="477"/>
      <c r="H70" s="477"/>
      <c r="I70" s="477"/>
      <c r="J70" s="477"/>
      <c r="K70" s="477"/>
      <c r="L70" s="477"/>
      <c r="M70" s="477"/>
      <c r="N70" s="477"/>
      <c r="O70" s="477"/>
      <c r="P70" s="477"/>
      <c r="Q70" s="477"/>
      <c r="R70" s="477"/>
      <c r="S70" s="477"/>
      <c r="T70" s="477"/>
      <c r="U70" s="477"/>
      <c r="V70" s="477"/>
      <c r="W70" s="477"/>
      <c r="X70" s="477"/>
      <c r="Y70" s="477"/>
      <c r="Z70" s="477"/>
      <c r="AA70" s="477"/>
      <c r="AB70" s="477"/>
      <c r="AC70" s="477"/>
      <c r="AD70" s="477"/>
      <c r="AE70" s="477"/>
      <c r="AF70" s="477"/>
      <c r="AG70" s="477"/>
      <c r="AH70" s="477"/>
      <c r="AI70" s="477"/>
      <c r="AJ70" s="477"/>
      <c r="AK70" s="477"/>
      <c r="AL70" s="477"/>
      <c r="AM70" s="477"/>
    </row>
    <row r="71" spans="1:39" ht="46" customHeight="1">
      <c r="A71" s="200"/>
      <c r="B71" s="201" t="s">
        <v>965</v>
      </c>
      <c r="C71" s="477" t="s">
        <v>977</v>
      </c>
      <c r="D71" s="477"/>
      <c r="E71" s="477"/>
      <c r="F71" s="477"/>
      <c r="G71" s="477"/>
      <c r="H71" s="477"/>
      <c r="I71" s="477"/>
      <c r="J71" s="477"/>
      <c r="K71" s="477"/>
      <c r="L71" s="477"/>
      <c r="M71" s="477"/>
      <c r="N71" s="477"/>
      <c r="O71" s="477"/>
      <c r="P71" s="477"/>
      <c r="Q71" s="477"/>
      <c r="R71" s="477"/>
      <c r="S71" s="477"/>
      <c r="T71" s="477"/>
      <c r="U71" s="477"/>
      <c r="V71" s="477"/>
      <c r="W71" s="477"/>
      <c r="X71" s="477"/>
      <c r="Y71" s="477"/>
      <c r="Z71" s="477"/>
      <c r="AA71" s="477"/>
      <c r="AB71" s="477"/>
      <c r="AC71" s="477"/>
      <c r="AD71" s="477"/>
      <c r="AE71" s="477"/>
      <c r="AF71" s="477"/>
      <c r="AG71" s="477"/>
      <c r="AH71" s="477"/>
      <c r="AI71" s="477"/>
      <c r="AJ71" s="477"/>
      <c r="AK71" s="477"/>
      <c r="AL71" s="477"/>
      <c r="AM71" s="477"/>
    </row>
    <row r="72" spans="1:39" ht="33.65" customHeight="1">
      <c r="A72" s="200"/>
      <c r="B72" s="201" t="s">
        <v>978</v>
      </c>
      <c r="C72" s="477" t="s">
        <v>979</v>
      </c>
      <c r="D72" s="477"/>
      <c r="E72" s="477"/>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row>
    <row r="73" spans="1:39">
      <c r="A73" s="200"/>
      <c r="B73" s="201" t="s">
        <v>980</v>
      </c>
      <c r="C73" s="477" t="s">
        <v>981</v>
      </c>
      <c r="D73" s="477"/>
      <c r="E73" s="477"/>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row>
    <row r="74" spans="1:39">
      <c r="A74" s="200"/>
      <c r="B74" s="201" t="s">
        <v>982</v>
      </c>
      <c r="C74" s="477" t="s">
        <v>983</v>
      </c>
      <c r="D74" s="477"/>
      <c r="E74" s="477"/>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477"/>
      <c r="AG74" s="477"/>
      <c r="AH74" s="477"/>
      <c r="AI74" s="477"/>
      <c r="AJ74" s="477"/>
      <c r="AK74" s="477"/>
      <c r="AL74" s="477"/>
      <c r="AM74" s="477"/>
    </row>
    <row r="75" spans="1:39">
      <c r="A75" s="200"/>
      <c r="B75" s="201" t="s">
        <v>984</v>
      </c>
      <c r="C75" s="477" t="s">
        <v>985</v>
      </c>
      <c r="D75" s="477"/>
      <c r="E75" s="477"/>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c r="AM75" s="477"/>
    </row>
    <row r="76" spans="1:39">
      <c r="A76" s="200"/>
      <c r="B76" s="201" t="s">
        <v>986</v>
      </c>
      <c r="C76" s="477" t="s">
        <v>987</v>
      </c>
      <c r="D76" s="477"/>
      <c r="E76" s="477"/>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row>
    <row r="77" spans="1:39" ht="33.65" customHeight="1">
      <c r="A77" s="200"/>
      <c r="B77" s="201" t="s">
        <v>988</v>
      </c>
      <c r="C77" s="477" t="s">
        <v>989</v>
      </c>
      <c r="D77" s="477"/>
      <c r="E77" s="477"/>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c r="AM77" s="477"/>
    </row>
  </sheetData>
  <sheetProtection algorithmName="SHA-512" hashValue="dnqE8tUd7gLqh54VjNMChPwOlSiwTuVWvWKHggaQFChcD05F/Qc45l+IQlbTwcM7dSdCxNC3623f13U2rCjpag==" saltValue="pwSHgdYOCg4HGQyqMDpvbA==" spinCount="100000" sheet="1" selectLockedCells="1"/>
  <mergeCells count="79">
    <mergeCell ref="C76:AM76"/>
    <mergeCell ref="C77:AM77"/>
    <mergeCell ref="C71:AM71"/>
    <mergeCell ref="C72:AM72"/>
    <mergeCell ref="C73:AM73"/>
    <mergeCell ref="C74:AM74"/>
    <mergeCell ref="C75:AM75"/>
    <mergeCell ref="C66:AM66"/>
    <mergeCell ref="C67:AM67"/>
    <mergeCell ref="C68:AM68"/>
    <mergeCell ref="C69:AM69"/>
    <mergeCell ref="C70:AM70"/>
    <mergeCell ref="A61:AM61"/>
    <mergeCell ref="C62:AM62"/>
    <mergeCell ref="C63:AM63"/>
    <mergeCell ref="C64:AM64"/>
    <mergeCell ref="C65:AM65"/>
    <mergeCell ref="BX19:CK22"/>
    <mergeCell ref="BP24:BX30"/>
    <mergeCell ref="BX18:CK18"/>
    <mergeCell ref="BE18:BI18"/>
    <mergeCell ref="BL18:BW18"/>
    <mergeCell ref="BL22:BW22"/>
    <mergeCell ref="BE21:BI21"/>
    <mergeCell ref="AZ17:BG17"/>
    <mergeCell ref="BE20:BI20"/>
    <mergeCell ref="BE19:BI19"/>
    <mergeCell ref="N19:AB20"/>
    <mergeCell ref="E35:J35"/>
    <mergeCell ref="AR33:AW33"/>
    <mergeCell ref="AR34:AW34"/>
    <mergeCell ref="AR35:AW35"/>
    <mergeCell ref="E36:J36"/>
    <mergeCell ref="H42:K42"/>
    <mergeCell ref="A1:AM1"/>
    <mergeCell ref="P6:V6"/>
    <mergeCell ref="K7:AM7"/>
    <mergeCell ref="Z11:AI11"/>
    <mergeCell ref="J12:M12"/>
    <mergeCell ref="S12:V12"/>
    <mergeCell ref="I15:O15"/>
    <mergeCell ref="I13:O13"/>
    <mergeCell ref="I14:O14"/>
    <mergeCell ref="I16:O16"/>
    <mergeCell ref="V35:AK35"/>
    <mergeCell ref="K34:S34"/>
    <mergeCell ref="V34:AK34"/>
    <mergeCell ref="K35:S35"/>
    <mergeCell ref="B56:AM60"/>
    <mergeCell ref="H43:K43"/>
    <mergeCell ref="AC43:AK43"/>
    <mergeCell ref="H48:K48"/>
    <mergeCell ref="S48:Z48"/>
    <mergeCell ref="AD48:AI48"/>
    <mergeCell ref="BJ17:BP17"/>
    <mergeCell ref="H49:K49"/>
    <mergeCell ref="U49:AB49"/>
    <mergeCell ref="AC49:AK49"/>
    <mergeCell ref="U26:V26"/>
    <mergeCell ref="AI26:AJ26"/>
    <mergeCell ref="P30:AE30"/>
    <mergeCell ref="V33:AK33"/>
    <mergeCell ref="K33:S33"/>
    <mergeCell ref="BE22:BI22"/>
    <mergeCell ref="BL19:BW19"/>
    <mergeCell ref="BL20:BW20"/>
    <mergeCell ref="BL21:BW21"/>
    <mergeCell ref="AR48:AW48"/>
    <mergeCell ref="E33:J33"/>
    <mergeCell ref="E34:J34"/>
    <mergeCell ref="BS33:BY36"/>
    <mergeCell ref="BP33:BR36"/>
    <mergeCell ref="BD33:BI36"/>
    <mergeCell ref="AR36:AW36"/>
    <mergeCell ref="S42:Z42"/>
    <mergeCell ref="AD42:AI42"/>
    <mergeCell ref="AR42:AW42"/>
    <mergeCell ref="V36:AK36"/>
    <mergeCell ref="K36:S36"/>
  </mergeCells>
  <phoneticPr fontId="1"/>
  <dataValidations count="6">
    <dataValidation type="list" allowBlank="1" showInputMessage="1" showErrorMessage="1" sqref="P37:Q37" xr:uid="{6C5ACA5B-1F37-4FD4-B3DF-9F0AA8823D2E}">
      <formula1>$A$278:$A$309</formula1>
    </dataValidation>
    <dataValidation type="list" allowBlank="1" showInputMessage="1" showErrorMessage="1" sqref="M37:N37" xr:uid="{F58C2237-79A6-4720-8675-F340DC352FF0}">
      <formula1>$A$278:$A$290</formula1>
    </dataValidation>
    <dataValidation type="list" allowBlank="1" showInputMessage="1" showErrorMessage="1" sqref="M46 O10 P46 K39:K40 S52 V25 W27 W29 P51:P54" xr:uid="{FFCD69DF-38D7-40FF-BB60-6C82BD06A758}">
      <formula1>$AI$1:$AI$2</formula1>
    </dataValidation>
    <dataValidation type="list" allowBlank="1" showInputMessage="1" showErrorMessage="1" sqref="Y44 S44 Y50 S50" xr:uid="{40B5BE7C-6C1E-4BD4-B0B8-945E66405117}">
      <formula1>$AY$1:$AY$2</formula1>
    </dataValidation>
    <dataValidation type="list" allowBlank="1" showInputMessage="1" showErrorMessage="1" sqref="L4 R4 L6 AF6 I9 V9 I11 V11 K24 Y24 K26 Y26 K28 K30 N39 Z39 N41 Q41 N43 N45 Q45 N47 Q47 N49 T49 T43 S51 V51 S53 V53 Y53 Q39" xr:uid="{FAC55D07-8735-4483-B71D-163CF11B928F}">
      <formula1>ﾁｪｯｸﾎﾞｯｸｽ</formula1>
    </dataValidation>
    <dataValidation allowBlank="1" sqref="AC43:AK43 AC49:AK49" xr:uid="{E38E8DB2-F11C-4501-BA08-CD0BD019B6B7}"/>
  </dataValidations>
  <pageMargins left="0.7" right="0.7" top="0.75" bottom="0.75" header="0.3" footer="0.3"/>
  <pageSetup paperSize="9" scale="76" orientation="portrait" r:id="rId1"/>
  <colBreaks count="1" manualBreakCount="1">
    <brk id="39"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7731-E72F-4C73-AFC6-6F143323A96D}">
  <dimension ref="A1:CK101"/>
  <sheetViews>
    <sheetView view="pageBreakPreview" zoomScale="70" zoomScaleNormal="100" zoomScaleSheetLayoutView="70" workbookViewId="0">
      <selection activeCell="N13" sqref="N13:P13"/>
    </sheetView>
  </sheetViews>
  <sheetFormatPr defaultColWidth="2.6328125" defaultRowHeight="13" outlineLevelCol="1"/>
  <cols>
    <col min="44" max="67" width="2.6328125" hidden="1" customWidth="1" outlineLevel="1"/>
    <col min="68" max="68" width="3.453125" hidden="1" customWidth="1" outlineLevel="1"/>
    <col min="69" max="75" width="2.6328125" hidden="1" customWidth="1" outlineLevel="1"/>
    <col min="76" max="76" width="37.7265625" hidden="1" customWidth="1" outlineLevel="1"/>
    <col min="77" max="77" width="2.6328125" collapsed="1"/>
  </cols>
  <sheetData>
    <row r="1" spans="1:89">
      <c r="A1" s="431" t="s">
        <v>336</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31"/>
      <c r="AG1" s="431"/>
      <c r="AH1" s="431"/>
      <c r="AI1" s="431"/>
      <c r="AJ1" s="431"/>
      <c r="AK1" s="431"/>
      <c r="AL1" s="431"/>
      <c r="AM1" s="431"/>
    </row>
    <row r="2" spans="1:89">
      <c r="A2" s="88" t="s">
        <v>337</v>
      </c>
      <c r="B2" s="88"/>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row>
    <row r="3" spans="1:89">
      <c r="A3" s="79" t="s">
        <v>356</v>
      </c>
      <c r="B3" s="79"/>
      <c r="C3" s="79"/>
      <c r="D3" s="79"/>
      <c r="E3" s="79"/>
      <c r="F3" s="79"/>
      <c r="G3" s="79"/>
      <c r="H3" s="79"/>
      <c r="I3" s="79"/>
      <c r="J3" s="79"/>
      <c r="K3" s="79"/>
      <c r="L3" s="79"/>
      <c r="M3" s="79"/>
      <c r="N3" s="79"/>
      <c r="O3" s="79"/>
      <c r="P3" s="79"/>
      <c r="Q3" s="79"/>
      <c r="R3" s="79"/>
      <c r="S3" s="79"/>
      <c r="T3" s="184" t="s">
        <v>308</v>
      </c>
      <c r="U3" s="484" t="s">
        <v>357</v>
      </c>
      <c r="V3" s="484"/>
      <c r="W3" s="484"/>
      <c r="X3" s="484"/>
      <c r="Y3" s="484"/>
      <c r="Z3" s="484"/>
      <c r="AA3" s="484"/>
      <c r="AB3" s="484"/>
      <c r="AC3" s="186" t="s">
        <v>358</v>
      </c>
      <c r="AD3" s="184" t="s">
        <v>308</v>
      </c>
      <c r="AE3" s="484" t="s">
        <v>359</v>
      </c>
      <c r="AF3" s="484"/>
      <c r="AG3" s="484"/>
      <c r="AH3" s="484"/>
      <c r="AI3" s="484"/>
      <c r="AJ3" s="405"/>
      <c r="AK3" s="405"/>
      <c r="AL3" s="186" t="s">
        <v>358</v>
      </c>
      <c r="AM3" s="79"/>
      <c r="AR3" s="79"/>
      <c r="AS3" s="79"/>
      <c r="AT3" s="79"/>
      <c r="AU3" s="79"/>
      <c r="AV3" s="79"/>
      <c r="AW3" s="79"/>
      <c r="AX3" s="79"/>
      <c r="AY3" s="80"/>
      <c r="AZ3" s="431"/>
      <c r="BA3" s="431"/>
      <c r="BB3" s="431"/>
      <c r="BC3" s="431"/>
      <c r="BD3" s="431"/>
      <c r="BE3" s="431"/>
      <c r="BF3" s="431"/>
      <c r="BG3" s="431"/>
      <c r="BH3" s="78"/>
      <c r="BI3" s="80"/>
      <c r="BJ3" s="431"/>
      <c r="BK3" s="431"/>
      <c r="BL3" s="431"/>
      <c r="BM3" s="431"/>
      <c r="BN3" s="431"/>
      <c r="BO3" s="408"/>
      <c r="BP3" s="408"/>
      <c r="BQ3" s="78"/>
      <c r="BR3" s="82"/>
      <c r="BS3" s="82"/>
      <c r="BT3" s="78"/>
      <c r="BU3" s="80"/>
      <c r="BV3" s="82"/>
      <c r="BW3" s="82"/>
      <c r="BX3" s="82"/>
      <c r="BY3" s="82"/>
      <c r="BZ3" s="82"/>
      <c r="CA3" s="79"/>
      <c r="CB3" s="79"/>
      <c r="CC3" s="78"/>
    </row>
    <row r="4" spans="1:89" ht="13.5" customHeight="1">
      <c r="A4" s="79"/>
      <c r="B4" s="79" t="s">
        <v>828</v>
      </c>
      <c r="C4" s="79"/>
      <c r="D4" s="79"/>
      <c r="E4" s="79"/>
      <c r="F4" s="79"/>
      <c r="G4" s="79"/>
      <c r="H4" s="79"/>
      <c r="I4" s="82"/>
      <c r="J4" s="82"/>
      <c r="K4" s="82"/>
      <c r="L4" s="82"/>
      <c r="M4" s="79" t="s">
        <v>308</v>
      </c>
      <c r="N4" s="400"/>
      <c r="O4" s="400"/>
      <c r="P4" s="400"/>
      <c r="Q4" s="79" t="s">
        <v>243</v>
      </c>
      <c r="R4" s="79"/>
      <c r="S4" s="79"/>
      <c r="T4" s="80" t="s">
        <v>308</v>
      </c>
      <c r="U4" s="420"/>
      <c r="V4" s="420"/>
      <c r="W4" s="420"/>
      <c r="X4" s="420"/>
      <c r="Y4" s="420"/>
      <c r="Z4" s="420"/>
      <c r="AA4" s="420"/>
      <c r="AB4" s="420"/>
      <c r="AC4" s="78" t="s">
        <v>238</v>
      </c>
      <c r="AD4" s="80" t="s">
        <v>308</v>
      </c>
      <c r="AE4" s="479"/>
      <c r="AF4" s="479"/>
      <c r="AG4" s="479"/>
      <c r="AH4" s="479"/>
      <c r="AI4" s="479"/>
      <c r="AJ4" s="479"/>
      <c r="AK4" s="79" t="s">
        <v>361</v>
      </c>
      <c r="AL4" s="78" t="s">
        <v>358</v>
      </c>
      <c r="AM4" s="79"/>
      <c r="AR4" t="str">
        <f>IF(N4&lt;&gt;"",N4&amp;"階","")</f>
        <v/>
      </c>
      <c r="AS4" s="188"/>
      <c r="AT4" s="188"/>
      <c r="AU4" s="188"/>
      <c r="AV4" t="str">
        <f t="shared" ref="AV4:AV92" si="0">IF(U4&lt;&gt;"",U4,"")</f>
        <v/>
      </c>
      <c r="AW4" s="79"/>
      <c r="AY4" s="80"/>
      <c r="AZ4" s="92"/>
      <c r="BA4" s="92"/>
      <c r="BB4" s="92"/>
      <c r="BC4" s="92"/>
      <c r="BD4" s="92"/>
      <c r="BE4" s="459" t="str">
        <f t="shared" ref="BE4:BE92" si="1">IF(AE4&lt;&gt;"",AE4&amp;"㎡","")</f>
        <v/>
      </c>
      <c r="BF4" s="459"/>
      <c r="BG4" s="459"/>
      <c r="BH4" s="459"/>
      <c r="BI4" s="459"/>
      <c r="BJ4" s="189"/>
      <c r="BK4" s="189"/>
      <c r="BL4" s="478" t="str">
        <f>AR4&amp;"   "&amp;AV4&amp;"　"&amp;BE4</f>
        <v xml:space="preserve">   　</v>
      </c>
      <c r="BM4" s="478"/>
      <c r="BN4" s="478"/>
      <c r="BO4" s="478"/>
      <c r="BP4" s="478"/>
      <c r="BQ4" s="478"/>
      <c r="BR4" s="478"/>
      <c r="BS4" s="478"/>
      <c r="BT4" s="478"/>
      <c r="BU4" s="478"/>
      <c r="BV4" s="478"/>
      <c r="BW4" s="478"/>
      <c r="BX4" s="474" t="e" cm="1" vm="2">
        <f t="array" ref="BX4">_xlfn.TEXTJOIN(CHAR(10), ,_xlfn._xlws.FILTER(BL4:BL92, LEN(TRIM(BL4:BL92))&gt;0))</f>
        <v>#VALUE!</v>
      </c>
      <c r="BY4" s="190"/>
      <c r="BZ4" s="190"/>
      <c r="CA4" s="190"/>
      <c r="CB4" s="190"/>
      <c r="CC4" s="190"/>
      <c r="CD4" s="190"/>
      <c r="CE4" s="190"/>
      <c r="CF4" s="190"/>
      <c r="CG4" s="190"/>
      <c r="CH4" s="190"/>
      <c r="CI4" s="190"/>
      <c r="CJ4" s="190"/>
      <c r="CK4" s="190"/>
    </row>
    <row r="5" spans="1:89">
      <c r="A5" s="79"/>
      <c r="B5" s="79"/>
      <c r="C5" s="79"/>
      <c r="D5" s="79"/>
      <c r="E5" s="79"/>
      <c r="F5" s="79"/>
      <c r="G5" s="79"/>
      <c r="H5" s="79"/>
      <c r="I5" s="79"/>
      <c r="J5" s="79"/>
      <c r="K5" s="79"/>
      <c r="L5" s="79"/>
      <c r="M5" s="79"/>
      <c r="N5" s="194"/>
      <c r="O5" s="194"/>
      <c r="P5" s="194"/>
      <c r="Q5" s="79"/>
      <c r="R5" s="79"/>
      <c r="S5" s="79"/>
      <c r="T5" s="80" t="s">
        <v>308</v>
      </c>
      <c r="U5" s="420"/>
      <c r="V5" s="420"/>
      <c r="W5" s="420"/>
      <c r="X5" s="420"/>
      <c r="Y5" s="420"/>
      <c r="Z5" s="420"/>
      <c r="AA5" s="420"/>
      <c r="AB5" s="420"/>
      <c r="AC5" s="78" t="s">
        <v>238</v>
      </c>
      <c r="AD5" s="80" t="s">
        <v>308</v>
      </c>
      <c r="AE5" s="479"/>
      <c r="AF5" s="479"/>
      <c r="AG5" s="479"/>
      <c r="AH5" s="479"/>
      <c r="AI5" s="479"/>
      <c r="AJ5" s="479"/>
      <c r="AK5" s="79" t="s">
        <v>361</v>
      </c>
      <c r="AL5" s="78" t="s">
        <v>358</v>
      </c>
      <c r="AM5" s="79"/>
      <c r="AR5" s="79"/>
      <c r="AS5" s="194"/>
      <c r="AT5" s="194"/>
      <c r="AU5" s="194"/>
      <c r="AV5" t="str">
        <f t="shared" si="0"/>
        <v/>
      </c>
      <c r="AW5" s="79"/>
      <c r="AY5" s="80"/>
      <c r="AZ5" s="92"/>
      <c r="BA5" s="92"/>
      <c r="BB5" s="92"/>
      <c r="BC5" s="92"/>
      <c r="BD5" s="92"/>
      <c r="BE5" s="459" t="str">
        <f t="shared" si="1"/>
        <v/>
      </c>
      <c r="BF5" s="459"/>
      <c r="BG5" s="459"/>
      <c r="BH5" s="459"/>
      <c r="BI5" s="459"/>
      <c r="BJ5" s="189"/>
      <c r="BK5" s="189"/>
      <c r="BL5" s="478" t="str">
        <f>"　　　　"&amp;AV5&amp;"　"&amp;BE5</f>
        <v>　　　　　</v>
      </c>
      <c r="BM5" s="478"/>
      <c r="BN5" s="478"/>
      <c r="BO5" s="478"/>
      <c r="BP5" s="478"/>
      <c r="BQ5" s="478"/>
      <c r="BR5" s="478"/>
      <c r="BS5" s="478"/>
      <c r="BT5" s="478"/>
      <c r="BU5" s="478"/>
      <c r="BV5" s="478"/>
      <c r="BW5" s="478"/>
      <c r="BX5" s="474"/>
      <c r="BY5" s="190"/>
      <c r="BZ5" s="190"/>
      <c r="CA5" s="190"/>
      <c r="CB5" s="190"/>
      <c r="CC5" s="190"/>
      <c r="CD5" s="190"/>
      <c r="CE5" s="190"/>
      <c r="CF5" s="190"/>
      <c r="CG5" s="190"/>
      <c r="CH5" s="190"/>
      <c r="CI5" s="190"/>
      <c r="CJ5" s="190"/>
      <c r="CK5" s="190"/>
    </row>
    <row r="6" spans="1:89">
      <c r="A6" s="79"/>
      <c r="B6" s="79"/>
      <c r="C6" s="79"/>
      <c r="D6" s="79"/>
      <c r="E6" s="79"/>
      <c r="F6" s="79"/>
      <c r="G6" s="79"/>
      <c r="H6" s="79"/>
      <c r="I6" s="79"/>
      <c r="J6" s="79"/>
      <c r="K6" s="79"/>
      <c r="L6" s="79"/>
      <c r="M6" s="79"/>
      <c r="N6" s="194"/>
      <c r="O6" s="194"/>
      <c r="P6" s="194"/>
      <c r="Q6" s="79"/>
      <c r="R6" s="79"/>
      <c r="S6" s="79"/>
      <c r="T6" s="80" t="s">
        <v>308</v>
      </c>
      <c r="U6" s="420"/>
      <c r="V6" s="420"/>
      <c r="W6" s="420"/>
      <c r="X6" s="420"/>
      <c r="Y6" s="420"/>
      <c r="Z6" s="420"/>
      <c r="AA6" s="420"/>
      <c r="AB6" s="420"/>
      <c r="AC6" s="78" t="s">
        <v>238</v>
      </c>
      <c r="AD6" s="80" t="s">
        <v>308</v>
      </c>
      <c r="AE6" s="479"/>
      <c r="AF6" s="479"/>
      <c r="AG6" s="479"/>
      <c r="AH6" s="479"/>
      <c r="AI6" s="479"/>
      <c r="AJ6" s="479"/>
      <c r="AK6" s="79" t="s">
        <v>361</v>
      </c>
      <c r="AL6" s="78" t="s">
        <v>358</v>
      </c>
      <c r="AM6" s="79"/>
      <c r="AR6" s="79"/>
      <c r="AS6" s="194"/>
      <c r="AT6" s="194"/>
      <c r="AU6" s="194"/>
      <c r="AV6" t="str">
        <f t="shared" ref="AV6" si="2">IF(U6&lt;&gt;"",U6,"")</f>
        <v/>
      </c>
      <c r="AW6" s="79"/>
      <c r="AY6" s="80"/>
      <c r="AZ6" s="92"/>
      <c r="BA6" s="92"/>
      <c r="BB6" s="92"/>
      <c r="BC6" s="92"/>
      <c r="BD6" s="92"/>
      <c r="BE6" s="459" t="str">
        <f t="shared" ref="BE6" si="3">IF(AE6&lt;&gt;"",AE6&amp;"㎡","")</f>
        <v/>
      </c>
      <c r="BF6" s="459"/>
      <c r="BG6" s="459"/>
      <c r="BH6" s="459"/>
      <c r="BI6" s="459"/>
      <c r="BJ6" s="189"/>
      <c r="BK6" s="189"/>
      <c r="BL6" s="478" t="str">
        <f>"　　　　"&amp;AV6&amp;"　"&amp;BE6</f>
        <v>　　　　　</v>
      </c>
      <c r="BM6" s="478"/>
      <c r="BN6" s="478"/>
      <c r="BO6" s="478"/>
      <c r="BP6" s="478"/>
      <c r="BQ6" s="478"/>
      <c r="BR6" s="478"/>
      <c r="BS6" s="478"/>
      <c r="BT6" s="478"/>
      <c r="BU6" s="478"/>
      <c r="BV6" s="478"/>
      <c r="BW6" s="478"/>
      <c r="BX6" s="474"/>
      <c r="BY6" s="190"/>
      <c r="BZ6" s="190"/>
      <c r="CA6" s="190"/>
      <c r="CB6" s="190"/>
      <c r="CC6" s="190"/>
      <c r="CD6" s="190"/>
      <c r="CE6" s="190"/>
      <c r="CF6" s="190"/>
      <c r="CG6" s="190"/>
      <c r="CH6" s="190"/>
      <c r="CI6" s="190"/>
      <c r="CJ6" s="190"/>
      <c r="CK6" s="190"/>
    </row>
    <row r="7" spans="1:89">
      <c r="A7" s="79"/>
      <c r="B7" s="79"/>
      <c r="C7" s="79"/>
      <c r="D7" s="79"/>
      <c r="E7" s="79"/>
      <c r="F7" s="79"/>
      <c r="G7" s="79"/>
      <c r="H7" s="79"/>
      <c r="I7" s="82"/>
      <c r="J7" s="82"/>
      <c r="K7" s="82"/>
      <c r="L7" s="82"/>
      <c r="M7" s="79" t="s">
        <v>308</v>
      </c>
      <c r="N7" s="400"/>
      <c r="O7" s="400"/>
      <c r="P7" s="400"/>
      <c r="Q7" s="79" t="s">
        <v>243</v>
      </c>
      <c r="R7" s="79"/>
      <c r="S7" s="79"/>
      <c r="T7" s="80" t="s">
        <v>308</v>
      </c>
      <c r="U7" s="420"/>
      <c r="V7" s="420"/>
      <c r="W7" s="420"/>
      <c r="X7" s="420"/>
      <c r="Y7" s="420"/>
      <c r="Z7" s="420"/>
      <c r="AA7" s="420"/>
      <c r="AB7" s="420"/>
      <c r="AC7" s="78" t="s">
        <v>238</v>
      </c>
      <c r="AD7" s="80" t="s">
        <v>308</v>
      </c>
      <c r="AE7" s="479"/>
      <c r="AF7" s="479"/>
      <c r="AG7" s="479"/>
      <c r="AH7" s="479"/>
      <c r="AI7" s="479"/>
      <c r="AJ7" s="479"/>
      <c r="AK7" s="79" t="s">
        <v>361</v>
      </c>
      <c r="AL7" s="78" t="s">
        <v>358</v>
      </c>
      <c r="AM7" s="79"/>
      <c r="AR7" t="str">
        <f>IF(N7&lt;&gt;"",N7&amp;"階","")</f>
        <v/>
      </c>
      <c r="AS7" s="188"/>
      <c r="AT7" s="188"/>
      <c r="AU7" s="188"/>
      <c r="AV7" t="str">
        <f t="shared" si="0"/>
        <v/>
      </c>
      <c r="AW7" s="79"/>
      <c r="AY7" s="80"/>
      <c r="AZ7" s="92"/>
      <c r="BA7" s="92"/>
      <c r="BB7" s="92"/>
      <c r="BC7" s="92"/>
      <c r="BD7" s="92"/>
      <c r="BE7" s="459" t="str">
        <f t="shared" si="1"/>
        <v/>
      </c>
      <c r="BF7" s="459"/>
      <c r="BG7" s="459"/>
      <c r="BH7" s="459"/>
      <c r="BI7" s="459"/>
      <c r="BJ7" s="189"/>
      <c r="BK7" s="189"/>
      <c r="BL7" s="478" t="str">
        <f>AR7&amp;"   "&amp;AV7&amp;"　"&amp;BE7</f>
        <v xml:space="preserve">   　</v>
      </c>
      <c r="BM7" s="478"/>
      <c r="BN7" s="478"/>
      <c r="BO7" s="478"/>
      <c r="BP7" s="478"/>
      <c r="BQ7" s="478"/>
      <c r="BR7" s="478"/>
      <c r="BS7" s="478"/>
      <c r="BT7" s="478"/>
      <c r="BU7" s="478"/>
      <c r="BV7" s="478"/>
      <c r="BW7" s="478"/>
      <c r="BX7" s="474"/>
      <c r="BY7" s="190"/>
      <c r="BZ7" s="190"/>
      <c r="CA7" s="190"/>
      <c r="CB7" s="190"/>
      <c r="CC7" s="190"/>
      <c r="CD7" s="190"/>
      <c r="CE7" s="190"/>
      <c r="CF7" s="190"/>
      <c r="CG7" s="190"/>
      <c r="CH7" s="190"/>
      <c r="CI7" s="190"/>
      <c r="CJ7" s="190"/>
      <c r="CK7" s="190"/>
    </row>
    <row r="8" spans="1:89">
      <c r="A8" s="79"/>
      <c r="B8" s="79"/>
      <c r="C8" s="79"/>
      <c r="D8" s="79"/>
      <c r="E8" s="79"/>
      <c r="F8" s="79"/>
      <c r="G8" s="79"/>
      <c r="H8" s="79"/>
      <c r="I8" s="79"/>
      <c r="J8" s="79"/>
      <c r="K8" s="79"/>
      <c r="L8" s="79"/>
      <c r="M8" s="79"/>
      <c r="N8" s="194"/>
      <c r="O8" s="194"/>
      <c r="P8" s="194"/>
      <c r="Q8" s="79"/>
      <c r="R8" s="79"/>
      <c r="S8" s="79"/>
      <c r="T8" s="80" t="s">
        <v>308</v>
      </c>
      <c r="U8" s="420"/>
      <c r="V8" s="420"/>
      <c r="W8" s="420"/>
      <c r="X8" s="420"/>
      <c r="Y8" s="420"/>
      <c r="Z8" s="420"/>
      <c r="AA8" s="420"/>
      <c r="AB8" s="420"/>
      <c r="AC8" s="78" t="s">
        <v>238</v>
      </c>
      <c r="AD8" s="80" t="s">
        <v>308</v>
      </c>
      <c r="AE8" s="479"/>
      <c r="AF8" s="479"/>
      <c r="AG8" s="479"/>
      <c r="AH8" s="479"/>
      <c r="AI8" s="479"/>
      <c r="AJ8" s="479"/>
      <c r="AK8" s="79" t="s">
        <v>361</v>
      </c>
      <c r="AL8" s="78" t="s">
        <v>358</v>
      </c>
      <c r="AM8" s="79"/>
      <c r="AR8" s="79"/>
      <c r="AS8" s="194"/>
      <c r="AT8" s="194"/>
      <c r="AU8" s="194"/>
      <c r="AV8" t="str">
        <f t="shared" si="0"/>
        <v/>
      </c>
      <c r="AW8" s="79"/>
      <c r="AY8" s="80"/>
      <c r="AZ8" s="92"/>
      <c r="BA8" s="92"/>
      <c r="BB8" s="92"/>
      <c r="BC8" s="92"/>
      <c r="BD8" s="92"/>
      <c r="BE8" s="459" t="str">
        <f t="shared" si="1"/>
        <v/>
      </c>
      <c r="BF8" s="459"/>
      <c r="BG8" s="459"/>
      <c r="BH8" s="459"/>
      <c r="BI8" s="459"/>
      <c r="BJ8" s="189"/>
      <c r="BK8" s="189"/>
      <c r="BL8" s="478" t="str">
        <f>"　　　　"&amp;AV8&amp;"　"&amp;BE8</f>
        <v>　　　　　</v>
      </c>
      <c r="BM8" s="478"/>
      <c r="BN8" s="478"/>
      <c r="BO8" s="478"/>
      <c r="BP8" s="478"/>
      <c r="BQ8" s="478"/>
      <c r="BR8" s="478"/>
      <c r="BS8" s="478"/>
      <c r="BT8" s="478"/>
      <c r="BU8" s="478"/>
      <c r="BV8" s="478"/>
      <c r="BW8" s="478"/>
      <c r="BX8" s="474"/>
      <c r="BY8" s="190"/>
      <c r="BZ8" s="190"/>
      <c r="CA8" s="190"/>
      <c r="CB8" s="190"/>
      <c r="CC8" s="190"/>
      <c r="CD8" s="190"/>
      <c r="CE8" s="190"/>
      <c r="CF8" s="190"/>
      <c r="CG8" s="190"/>
      <c r="CH8" s="190"/>
      <c r="CI8" s="190"/>
      <c r="CJ8" s="190"/>
      <c r="CK8" s="190"/>
    </row>
    <row r="9" spans="1:89">
      <c r="A9" s="79"/>
      <c r="B9" s="79"/>
      <c r="C9" s="79"/>
      <c r="D9" s="79"/>
      <c r="E9" s="79"/>
      <c r="F9" s="79"/>
      <c r="G9" s="79"/>
      <c r="H9" s="79"/>
      <c r="I9" s="79"/>
      <c r="J9" s="79"/>
      <c r="K9" s="79"/>
      <c r="L9" s="79"/>
      <c r="M9" s="79"/>
      <c r="N9" s="194"/>
      <c r="O9" s="194"/>
      <c r="P9" s="194"/>
      <c r="Q9" s="79"/>
      <c r="R9" s="79"/>
      <c r="S9" s="79"/>
      <c r="T9" s="80" t="s">
        <v>308</v>
      </c>
      <c r="U9" s="420"/>
      <c r="V9" s="420"/>
      <c r="W9" s="420"/>
      <c r="X9" s="420"/>
      <c r="Y9" s="420"/>
      <c r="Z9" s="420"/>
      <c r="AA9" s="420"/>
      <c r="AB9" s="420"/>
      <c r="AC9" s="78" t="s">
        <v>238</v>
      </c>
      <c r="AD9" s="80" t="s">
        <v>308</v>
      </c>
      <c r="AE9" s="479"/>
      <c r="AF9" s="479"/>
      <c r="AG9" s="479"/>
      <c r="AH9" s="479"/>
      <c r="AI9" s="479"/>
      <c r="AJ9" s="479"/>
      <c r="AK9" s="79" t="s">
        <v>361</v>
      </c>
      <c r="AL9" s="78" t="s">
        <v>358</v>
      </c>
      <c r="AM9" s="79"/>
      <c r="AR9" s="79"/>
      <c r="AS9" s="194"/>
      <c r="AT9" s="194"/>
      <c r="AU9" s="194"/>
      <c r="AV9" t="str">
        <f t="shared" ref="AV9" si="4">IF(U9&lt;&gt;"",U9,"")</f>
        <v/>
      </c>
      <c r="AW9" s="79"/>
      <c r="AY9" s="80"/>
      <c r="AZ9" s="92"/>
      <c r="BA9" s="92"/>
      <c r="BB9" s="92"/>
      <c r="BC9" s="92"/>
      <c r="BD9" s="92"/>
      <c r="BE9" s="459" t="str">
        <f t="shared" ref="BE9" si="5">IF(AE9&lt;&gt;"",AE9&amp;"㎡","")</f>
        <v/>
      </c>
      <c r="BF9" s="459"/>
      <c r="BG9" s="459"/>
      <c r="BH9" s="459"/>
      <c r="BI9" s="459"/>
      <c r="BJ9" s="189"/>
      <c r="BK9" s="189"/>
      <c r="BL9" s="478" t="str">
        <f>"　　　　"&amp;AV9&amp;"　"&amp;BE9</f>
        <v>　　　　　</v>
      </c>
      <c r="BM9" s="478"/>
      <c r="BN9" s="478"/>
      <c r="BO9" s="478"/>
      <c r="BP9" s="478"/>
      <c r="BQ9" s="478"/>
      <c r="BR9" s="478"/>
      <c r="BS9" s="478"/>
      <c r="BT9" s="478"/>
      <c r="BU9" s="478"/>
      <c r="BV9" s="478"/>
      <c r="BW9" s="478"/>
      <c r="BX9" s="474"/>
      <c r="BY9" s="190"/>
      <c r="BZ9" s="190"/>
      <c r="CA9" s="190"/>
      <c r="CB9" s="190"/>
      <c r="CC9" s="190"/>
      <c r="CD9" s="190"/>
      <c r="CE9" s="190"/>
      <c r="CF9" s="190"/>
      <c r="CG9" s="190"/>
      <c r="CH9" s="190"/>
      <c r="CI9" s="190"/>
      <c r="CJ9" s="190"/>
      <c r="CK9" s="190"/>
    </row>
    <row r="10" spans="1:89">
      <c r="A10" s="79"/>
      <c r="B10" s="79"/>
      <c r="C10" s="79"/>
      <c r="D10" s="79"/>
      <c r="E10" s="79"/>
      <c r="F10" s="79"/>
      <c r="G10" s="79"/>
      <c r="H10" s="79"/>
      <c r="I10" s="79"/>
      <c r="J10" s="79"/>
      <c r="K10" s="79"/>
      <c r="L10" s="79"/>
      <c r="M10" s="79" t="s">
        <v>308</v>
      </c>
      <c r="N10" s="400"/>
      <c r="O10" s="400"/>
      <c r="P10" s="400"/>
      <c r="Q10" s="79" t="s">
        <v>243</v>
      </c>
      <c r="R10" s="79"/>
      <c r="S10" s="79"/>
      <c r="T10" s="80" t="s">
        <v>308</v>
      </c>
      <c r="U10" s="420"/>
      <c r="V10" s="420"/>
      <c r="W10" s="420"/>
      <c r="X10" s="420"/>
      <c r="Y10" s="420"/>
      <c r="Z10" s="420"/>
      <c r="AA10" s="420"/>
      <c r="AB10" s="420"/>
      <c r="AC10" s="78" t="s">
        <v>238</v>
      </c>
      <c r="AD10" s="80" t="s">
        <v>308</v>
      </c>
      <c r="AE10" s="479"/>
      <c r="AF10" s="479"/>
      <c r="AG10" s="479"/>
      <c r="AH10" s="479"/>
      <c r="AI10" s="479"/>
      <c r="AJ10" s="479"/>
      <c r="AK10" s="79" t="s">
        <v>361</v>
      </c>
      <c r="AL10" s="78" t="s">
        <v>358</v>
      </c>
      <c r="AM10" s="79"/>
      <c r="AR10" t="str">
        <f>IF(N10&lt;&gt;"",N10&amp;"階","")</f>
        <v/>
      </c>
      <c r="AS10" s="188"/>
      <c r="AT10" s="188"/>
      <c r="AU10" s="188"/>
      <c r="AV10" t="str">
        <f t="shared" si="0"/>
        <v/>
      </c>
      <c r="AW10" s="79"/>
      <c r="AY10" s="80"/>
      <c r="AZ10" s="92"/>
      <c r="BA10" s="92"/>
      <c r="BB10" s="92"/>
      <c r="BC10" s="92"/>
      <c r="BD10" s="92"/>
      <c r="BE10" s="459" t="str">
        <f t="shared" si="1"/>
        <v/>
      </c>
      <c r="BF10" s="459"/>
      <c r="BG10" s="459"/>
      <c r="BH10" s="459"/>
      <c r="BI10" s="459"/>
      <c r="BJ10" s="189"/>
      <c r="BK10" s="189"/>
      <c r="BL10" s="478" t="str">
        <f>AR10&amp;"   "&amp;AV10&amp;"　"&amp;BE10</f>
        <v xml:space="preserve">   　</v>
      </c>
      <c r="BM10" s="478"/>
      <c r="BN10" s="478"/>
      <c r="BO10" s="478"/>
      <c r="BP10" s="478"/>
      <c r="BQ10" s="478"/>
      <c r="BR10" s="478"/>
      <c r="BS10" s="478"/>
      <c r="BT10" s="478"/>
      <c r="BU10" s="478"/>
      <c r="BV10" s="478"/>
      <c r="BW10" s="478"/>
      <c r="BX10" s="474"/>
      <c r="BY10" s="190"/>
      <c r="BZ10" s="190"/>
      <c r="CA10" s="190"/>
      <c r="CB10" s="190"/>
      <c r="CC10" s="190"/>
      <c r="CD10" s="190"/>
      <c r="CE10" s="190"/>
      <c r="CF10" s="190"/>
      <c r="CG10" s="190"/>
      <c r="CH10" s="190"/>
      <c r="CI10" s="190"/>
      <c r="CJ10" s="190"/>
      <c r="CK10" s="190"/>
    </row>
    <row r="11" spans="1:89">
      <c r="A11" s="79"/>
      <c r="B11" s="79"/>
      <c r="C11" s="79"/>
      <c r="D11" s="79"/>
      <c r="E11" s="79"/>
      <c r="F11" s="79"/>
      <c r="G11" s="79"/>
      <c r="H11" s="79"/>
      <c r="I11" s="79"/>
      <c r="J11" s="79"/>
      <c r="K11" s="79"/>
      <c r="L11" s="79"/>
      <c r="M11" s="79"/>
      <c r="N11" s="194"/>
      <c r="O11" s="194"/>
      <c r="P11" s="194"/>
      <c r="Q11" s="79"/>
      <c r="R11" s="79"/>
      <c r="S11" s="79"/>
      <c r="T11" s="80" t="s">
        <v>308</v>
      </c>
      <c r="U11" s="420"/>
      <c r="V11" s="420"/>
      <c r="W11" s="420"/>
      <c r="X11" s="420"/>
      <c r="Y11" s="420"/>
      <c r="Z11" s="420"/>
      <c r="AA11" s="420"/>
      <c r="AB11" s="420"/>
      <c r="AC11" s="78" t="s">
        <v>238</v>
      </c>
      <c r="AD11" s="80" t="s">
        <v>308</v>
      </c>
      <c r="AE11" s="479"/>
      <c r="AF11" s="479"/>
      <c r="AG11" s="479"/>
      <c r="AH11" s="479"/>
      <c r="AI11" s="479"/>
      <c r="AJ11" s="479"/>
      <c r="AK11" s="79" t="s">
        <v>361</v>
      </c>
      <c r="AL11" s="78" t="s">
        <v>358</v>
      </c>
      <c r="AM11" s="79"/>
      <c r="AR11" s="79"/>
      <c r="AS11" s="194"/>
      <c r="AT11" s="194"/>
      <c r="AU11" s="194"/>
      <c r="AV11" t="str">
        <f t="shared" si="0"/>
        <v/>
      </c>
      <c r="AW11" s="79"/>
      <c r="AY11" s="80"/>
      <c r="AZ11" s="92"/>
      <c r="BA11" s="92"/>
      <c r="BB11" s="92"/>
      <c r="BC11" s="92"/>
      <c r="BD11" s="92"/>
      <c r="BE11" s="459" t="str">
        <f t="shared" si="1"/>
        <v/>
      </c>
      <c r="BF11" s="459"/>
      <c r="BG11" s="459"/>
      <c r="BH11" s="459"/>
      <c r="BI11" s="459"/>
      <c r="BJ11" s="189"/>
      <c r="BK11" s="189"/>
      <c r="BL11" s="478" t="str">
        <f>"　　　　"&amp;AV11&amp;"　"&amp;BE11</f>
        <v>　　　　　</v>
      </c>
      <c r="BM11" s="478"/>
      <c r="BN11" s="478"/>
      <c r="BO11" s="478"/>
      <c r="BP11" s="478"/>
      <c r="BQ11" s="478"/>
      <c r="BR11" s="478"/>
      <c r="BS11" s="478"/>
      <c r="BT11" s="478"/>
      <c r="BU11" s="478"/>
      <c r="BV11" s="478"/>
      <c r="BW11" s="478"/>
      <c r="BX11" s="474"/>
      <c r="BY11" s="190"/>
      <c r="BZ11" s="190"/>
      <c r="CA11" s="190"/>
      <c r="CB11" s="190"/>
      <c r="CC11" s="190"/>
      <c r="CD11" s="190"/>
      <c r="CE11" s="190"/>
      <c r="CF11" s="190"/>
      <c r="CG11" s="190"/>
      <c r="CH11" s="190"/>
      <c r="CI11" s="190"/>
      <c r="CJ11" s="190"/>
      <c r="CK11" s="190"/>
    </row>
    <row r="12" spans="1:89">
      <c r="A12" s="79"/>
      <c r="B12" s="79"/>
      <c r="C12" s="79"/>
      <c r="D12" s="79"/>
      <c r="E12" s="79"/>
      <c r="F12" s="79"/>
      <c r="G12" s="79"/>
      <c r="H12" s="79"/>
      <c r="I12" s="79"/>
      <c r="J12" s="79"/>
      <c r="K12" s="79"/>
      <c r="L12" s="79"/>
      <c r="M12" s="79"/>
      <c r="N12" s="194"/>
      <c r="O12" s="194"/>
      <c r="P12" s="194"/>
      <c r="Q12" s="79"/>
      <c r="R12" s="79"/>
      <c r="S12" s="79"/>
      <c r="T12" s="80" t="s">
        <v>308</v>
      </c>
      <c r="U12" s="420"/>
      <c r="V12" s="420"/>
      <c r="W12" s="420"/>
      <c r="X12" s="420"/>
      <c r="Y12" s="420"/>
      <c r="Z12" s="420"/>
      <c r="AA12" s="420"/>
      <c r="AB12" s="420"/>
      <c r="AC12" s="78" t="s">
        <v>238</v>
      </c>
      <c r="AD12" s="80" t="s">
        <v>308</v>
      </c>
      <c r="AE12" s="479"/>
      <c r="AF12" s="479"/>
      <c r="AG12" s="479"/>
      <c r="AH12" s="479"/>
      <c r="AI12" s="479"/>
      <c r="AJ12" s="479"/>
      <c r="AK12" s="79" t="s">
        <v>361</v>
      </c>
      <c r="AL12" s="78" t="s">
        <v>358</v>
      </c>
      <c r="AM12" s="79"/>
      <c r="AR12" s="79"/>
      <c r="AS12" s="194"/>
      <c r="AT12" s="194"/>
      <c r="AU12" s="194"/>
      <c r="AV12" t="str">
        <f t="shared" ref="AV12" si="6">IF(U12&lt;&gt;"",U12,"")</f>
        <v/>
      </c>
      <c r="AW12" s="79"/>
      <c r="AY12" s="80"/>
      <c r="AZ12" s="92"/>
      <c r="BA12" s="92"/>
      <c r="BB12" s="92"/>
      <c r="BC12" s="92"/>
      <c r="BD12" s="92"/>
      <c r="BE12" s="459" t="str">
        <f t="shared" ref="BE12" si="7">IF(AE12&lt;&gt;"",AE12&amp;"㎡","")</f>
        <v/>
      </c>
      <c r="BF12" s="459"/>
      <c r="BG12" s="459"/>
      <c r="BH12" s="459"/>
      <c r="BI12" s="459"/>
      <c r="BJ12" s="189"/>
      <c r="BK12" s="189"/>
      <c r="BL12" s="478" t="str">
        <f>"　　　　"&amp;AV12&amp;"　"&amp;BE12</f>
        <v>　　　　　</v>
      </c>
      <c r="BM12" s="478"/>
      <c r="BN12" s="478"/>
      <c r="BO12" s="478"/>
      <c r="BP12" s="478"/>
      <c r="BQ12" s="478"/>
      <c r="BR12" s="478"/>
      <c r="BS12" s="478"/>
      <c r="BT12" s="478"/>
      <c r="BU12" s="478"/>
      <c r="BV12" s="478"/>
      <c r="BW12" s="478"/>
      <c r="BX12" s="474"/>
      <c r="BY12" s="190"/>
      <c r="BZ12" s="190"/>
      <c r="CA12" s="190"/>
      <c r="CB12" s="190"/>
      <c r="CC12" s="190"/>
      <c r="CD12" s="190"/>
      <c r="CE12" s="190"/>
      <c r="CF12" s="190"/>
      <c r="CG12" s="190"/>
      <c r="CH12" s="190"/>
      <c r="CI12" s="190"/>
      <c r="CJ12" s="190"/>
      <c r="CK12" s="190"/>
    </row>
    <row r="13" spans="1:89">
      <c r="A13" s="79"/>
      <c r="B13" s="79"/>
      <c r="C13" s="79"/>
      <c r="D13" s="79"/>
      <c r="E13" s="79"/>
      <c r="F13" s="79"/>
      <c r="G13" s="79"/>
      <c r="H13" s="79"/>
      <c r="I13" s="79"/>
      <c r="J13" s="79"/>
      <c r="K13" s="79"/>
      <c r="L13" s="79"/>
      <c r="M13" s="79" t="s">
        <v>308</v>
      </c>
      <c r="N13" s="400"/>
      <c r="O13" s="400"/>
      <c r="P13" s="400"/>
      <c r="Q13" s="79" t="s">
        <v>243</v>
      </c>
      <c r="R13" s="79"/>
      <c r="S13" s="79"/>
      <c r="T13" s="80" t="s">
        <v>308</v>
      </c>
      <c r="U13" s="420"/>
      <c r="V13" s="420"/>
      <c r="W13" s="420"/>
      <c r="X13" s="420"/>
      <c r="Y13" s="420"/>
      <c r="Z13" s="420"/>
      <c r="AA13" s="420"/>
      <c r="AB13" s="420"/>
      <c r="AC13" s="78" t="s">
        <v>238</v>
      </c>
      <c r="AD13" s="80" t="s">
        <v>308</v>
      </c>
      <c r="AE13" s="479"/>
      <c r="AF13" s="479"/>
      <c r="AG13" s="479"/>
      <c r="AH13" s="479"/>
      <c r="AI13" s="479"/>
      <c r="AJ13" s="479"/>
      <c r="AK13" s="79" t="s">
        <v>361</v>
      </c>
      <c r="AL13" s="78" t="s">
        <v>358</v>
      </c>
      <c r="AM13" s="79"/>
      <c r="AR13" t="str">
        <f>IF(N13&lt;&gt;"",N13&amp;"階","")</f>
        <v/>
      </c>
      <c r="AS13" s="188"/>
      <c r="AT13" s="188"/>
      <c r="AU13" s="188"/>
      <c r="AV13" t="str">
        <f t="shared" si="0"/>
        <v/>
      </c>
      <c r="AW13" s="79"/>
      <c r="AY13" s="80"/>
      <c r="AZ13" s="92"/>
      <c r="BA13" s="92"/>
      <c r="BB13" s="92"/>
      <c r="BC13" s="92"/>
      <c r="BD13" s="92"/>
      <c r="BE13" s="459" t="str">
        <f t="shared" si="1"/>
        <v/>
      </c>
      <c r="BF13" s="459"/>
      <c r="BG13" s="459"/>
      <c r="BH13" s="459"/>
      <c r="BI13" s="459"/>
      <c r="BJ13" s="189"/>
      <c r="BK13" s="189"/>
      <c r="BL13" s="478" t="str">
        <f>AR13&amp;"   "&amp;AV13&amp;"　"&amp;BE13</f>
        <v xml:space="preserve">   　</v>
      </c>
      <c r="BM13" s="478"/>
      <c r="BN13" s="478"/>
      <c r="BO13" s="478"/>
      <c r="BP13" s="478"/>
      <c r="BQ13" s="478"/>
      <c r="BR13" s="478"/>
      <c r="BS13" s="478"/>
      <c r="BT13" s="478"/>
      <c r="BU13" s="478"/>
      <c r="BV13" s="478"/>
      <c r="BW13" s="478"/>
      <c r="BX13" s="474"/>
      <c r="BY13" s="190"/>
      <c r="BZ13" s="190"/>
      <c r="CA13" s="190"/>
      <c r="CB13" s="190"/>
      <c r="CC13" s="190"/>
      <c r="CD13" s="190"/>
      <c r="CE13" s="190"/>
      <c r="CF13" s="190"/>
      <c r="CG13" s="190"/>
      <c r="CH13" s="190"/>
      <c r="CI13" s="190"/>
      <c r="CJ13" s="190"/>
      <c r="CK13" s="190"/>
    </row>
    <row r="14" spans="1:89">
      <c r="A14" s="79"/>
      <c r="B14" s="79"/>
      <c r="C14" s="79"/>
      <c r="D14" s="79"/>
      <c r="E14" s="79"/>
      <c r="F14" s="79"/>
      <c r="G14" s="79"/>
      <c r="H14" s="79"/>
      <c r="I14" s="79"/>
      <c r="J14" s="79"/>
      <c r="K14" s="79"/>
      <c r="L14" s="79"/>
      <c r="M14" s="79"/>
      <c r="N14" s="194"/>
      <c r="O14" s="194"/>
      <c r="P14" s="194"/>
      <c r="Q14" s="79"/>
      <c r="R14" s="79"/>
      <c r="S14" s="79"/>
      <c r="T14" s="80" t="s">
        <v>308</v>
      </c>
      <c r="U14" s="420"/>
      <c r="V14" s="420"/>
      <c r="W14" s="420"/>
      <c r="X14" s="420"/>
      <c r="Y14" s="420"/>
      <c r="Z14" s="420"/>
      <c r="AA14" s="420"/>
      <c r="AB14" s="420"/>
      <c r="AC14" s="78" t="s">
        <v>238</v>
      </c>
      <c r="AD14" s="80" t="s">
        <v>308</v>
      </c>
      <c r="AE14" s="479"/>
      <c r="AF14" s="479"/>
      <c r="AG14" s="479"/>
      <c r="AH14" s="479"/>
      <c r="AI14" s="479"/>
      <c r="AJ14" s="479"/>
      <c r="AK14" s="79" t="s">
        <v>361</v>
      </c>
      <c r="AL14" s="78" t="s">
        <v>358</v>
      </c>
      <c r="AM14" s="79"/>
      <c r="AR14" s="79"/>
      <c r="AS14" s="194"/>
      <c r="AT14" s="194"/>
      <c r="AU14" s="194"/>
      <c r="AV14" t="str">
        <f t="shared" si="0"/>
        <v/>
      </c>
      <c r="AW14" s="79"/>
      <c r="AY14" s="80"/>
      <c r="AZ14" s="92"/>
      <c r="BA14" s="92"/>
      <c r="BB14" s="92"/>
      <c r="BC14" s="92"/>
      <c r="BD14" s="92"/>
      <c r="BE14" s="459" t="str">
        <f t="shared" si="1"/>
        <v/>
      </c>
      <c r="BF14" s="459"/>
      <c r="BG14" s="459"/>
      <c r="BH14" s="459"/>
      <c r="BI14" s="459"/>
      <c r="BJ14" s="189"/>
      <c r="BK14" s="189"/>
      <c r="BL14" s="478" t="str">
        <f>"　　　　"&amp;AV14&amp;"　"&amp;BE14</f>
        <v>　　　　　</v>
      </c>
      <c r="BM14" s="478"/>
      <c r="BN14" s="478"/>
      <c r="BO14" s="478"/>
      <c r="BP14" s="478"/>
      <c r="BQ14" s="478"/>
      <c r="BR14" s="478"/>
      <c r="BS14" s="478"/>
      <c r="BT14" s="478"/>
      <c r="BU14" s="478"/>
      <c r="BV14" s="478"/>
      <c r="BW14" s="478"/>
      <c r="BX14" s="474"/>
      <c r="BY14" s="190"/>
      <c r="BZ14" s="190"/>
      <c r="CA14" s="190"/>
      <c r="CB14" s="190"/>
      <c r="CC14" s="190"/>
      <c r="CD14" s="190"/>
      <c r="CE14" s="190"/>
      <c r="CF14" s="190"/>
      <c r="CG14" s="190"/>
      <c r="CH14" s="190"/>
      <c r="CI14" s="190"/>
      <c r="CJ14" s="190"/>
      <c r="CK14" s="190"/>
    </row>
    <row r="15" spans="1:89">
      <c r="A15" s="79"/>
      <c r="B15" s="79"/>
      <c r="C15" s="79"/>
      <c r="D15" s="79"/>
      <c r="E15" s="79"/>
      <c r="F15" s="79"/>
      <c r="G15" s="79"/>
      <c r="H15" s="79"/>
      <c r="I15" s="79"/>
      <c r="J15" s="79"/>
      <c r="K15" s="79"/>
      <c r="L15" s="79"/>
      <c r="M15" s="79"/>
      <c r="N15" s="194"/>
      <c r="O15" s="194"/>
      <c r="P15" s="194"/>
      <c r="Q15" s="79"/>
      <c r="R15" s="79"/>
      <c r="S15" s="79"/>
      <c r="T15" s="80" t="s">
        <v>308</v>
      </c>
      <c r="U15" s="420"/>
      <c r="V15" s="420"/>
      <c r="W15" s="420"/>
      <c r="X15" s="420"/>
      <c r="Y15" s="420"/>
      <c r="Z15" s="420"/>
      <c r="AA15" s="420"/>
      <c r="AB15" s="420"/>
      <c r="AC15" s="78" t="s">
        <v>238</v>
      </c>
      <c r="AD15" s="80" t="s">
        <v>308</v>
      </c>
      <c r="AE15" s="479"/>
      <c r="AF15" s="479"/>
      <c r="AG15" s="479"/>
      <c r="AH15" s="479"/>
      <c r="AI15" s="479"/>
      <c r="AJ15" s="479"/>
      <c r="AK15" s="79" t="s">
        <v>361</v>
      </c>
      <c r="AL15" s="78" t="s">
        <v>358</v>
      </c>
      <c r="AM15" s="79"/>
      <c r="AR15" s="79"/>
      <c r="AS15" s="194"/>
      <c r="AT15" s="194"/>
      <c r="AU15" s="194"/>
      <c r="AV15" t="str">
        <f t="shared" ref="AV15" si="8">IF(U15&lt;&gt;"",U15,"")</f>
        <v/>
      </c>
      <c r="AW15" s="79"/>
      <c r="AY15" s="80"/>
      <c r="AZ15" s="92"/>
      <c r="BA15" s="92"/>
      <c r="BB15" s="92"/>
      <c r="BC15" s="92"/>
      <c r="BD15" s="92"/>
      <c r="BE15" s="459" t="str">
        <f t="shared" ref="BE15" si="9">IF(AE15&lt;&gt;"",AE15&amp;"㎡","")</f>
        <v/>
      </c>
      <c r="BF15" s="459"/>
      <c r="BG15" s="459"/>
      <c r="BH15" s="459"/>
      <c r="BI15" s="459"/>
      <c r="BJ15" s="189"/>
      <c r="BK15" s="189"/>
      <c r="BL15" s="478" t="str">
        <f>"　　　　"&amp;AV15&amp;"　"&amp;BE15</f>
        <v>　　　　　</v>
      </c>
      <c r="BM15" s="478"/>
      <c r="BN15" s="478"/>
      <c r="BO15" s="478"/>
      <c r="BP15" s="478"/>
      <c r="BQ15" s="478"/>
      <c r="BR15" s="478"/>
      <c r="BS15" s="478"/>
      <c r="BT15" s="478"/>
      <c r="BU15" s="478"/>
      <c r="BV15" s="478"/>
      <c r="BW15" s="478"/>
      <c r="BX15" s="474"/>
      <c r="BY15" s="190"/>
      <c r="BZ15" s="190"/>
      <c r="CA15" s="190"/>
      <c r="CB15" s="190"/>
      <c r="CC15" s="190"/>
      <c r="CD15" s="190"/>
      <c r="CE15" s="190"/>
      <c r="CF15" s="190"/>
      <c r="CG15" s="190"/>
      <c r="CH15" s="190"/>
      <c r="CI15" s="190"/>
      <c r="CJ15" s="190"/>
      <c r="CK15" s="190"/>
    </row>
    <row r="16" spans="1:89">
      <c r="A16" s="79"/>
      <c r="B16" s="79"/>
      <c r="C16" s="79"/>
      <c r="D16" s="79"/>
      <c r="E16" s="79"/>
      <c r="F16" s="79"/>
      <c r="G16" s="79"/>
      <c r="H16" s="79"/>
      <c r="I16" s="79"/>
      <c r="J16" s="79"/>
      <c r="K16" s="79"/>
      <c r="L16" s="79"/>
      <c r="M16" s="79" t="s">
        <v>308</v>
      </c>
      <c r="N16" s="400"/>
      <c r="O16" s="400"/>
      <c r="P16" s="400"/>
      <c r="Q16" s="79" t="s">
        <v>243</v>
      </c>
      <c r="R16" s="79"/>
      <c r="S16" s="79"/>
      <c r="T16" s="80" t="s">
        <v>308</v>
      </c>
      <c r="U16" s="420"/>
      <c r="V16" s="420"/>
      <c r="W16" s="420"/>
      <c r="X16" s="420"/>
      <c r="Y16" s="420"/>
      <c r="Z16" s="420"/>
      <c r="AA16" s="420"/>
      <c r="AB16" s="420"/>
      <c r="AC16" s="78" t="s">
        <v>238</v>
      </c>
      <c r="AD16" s="80" t="s">
        <v>308</v>
      </c>
      <c r="AE16" s="479"/>
      <c r="AF16" s="479"/>
      <c r="AG16" s="479"/>
      <c r="AH16" s="479"/>
      <c r="AI16" s="479"/>
      <c r="AJ16" s="479"/>
      <c r="AK16" s="79" t="s">
        <v>361</v>
      </c>
      <c r="AL16" s="78" t="s">
        <v>358</v>
      </c>
      <c r="AM16" s="79"/>
      <c r="AR16" t="str">
        <f>IF(N16&lt;&gt;"",N16&amp;"階","")</f>
        <v/>
      </c>
      <c r="AS16" s="188"/>
      <c r="AT16" s="188"/>
      <c r="AU16" s="188"/>
      <c r="AV16" t="str">
        <f t="shared" si="0"/>
        <v/>
      </c>
      <c r="AW16" s="79"/>
      <c r="AY16" s="80"/>
      <c r="AZ16" s="92"/>
      <c r="BA16" s="92"/>
      <c r="BB16" s="92"/>
      <c r="BC16" s="92"/>
      <c r="BD16" s="92"/>
      <c r="BE16" s="459" t="str">
        <f t="shared" si="1"/>
        <v/>
      </c>
      <c r="BF16" s="459"/>
      <c r="BG16" s="459"/>
      <c r="BH16" s="459"/>
      <c r="BI16" s="459"/>
      <c r="BJ16" s="189"/>
      <c r="BK16" s="189"/>
      <c r="BL16" s="478" t="str">
        <f>AR16&amp;"   "&amp;AV16&amp;"　"&amp;BE16</f>
        <v xml:space="preserve">   　</v>
      </c>
      <c r="BM16" s="478"/>
      <c r="BN16" s="478"/>
      <c r="BO16" s="478"/>
      <c r="BP16" s="478"/>
      <c r="BQ16" s="478"/>
      <c r="BR16" s="478"/>
      <c r="BS16" s="478"/>
      <c r="BT16" s="478"/>
      <c r="BU16" s="478"/>
      <c r="BV16" s="478"/>
      <c r="BW16" s="478"/>
      <c r="BX16" s="474"/>
      <c r="BY16" s="190"/>
      <c r="BZ16" s="190"/>
      <c r="CA16" s="190"/>
      <c r="CB16" s="190"/>
      <c r="CC16" s="190"/>
      <c r="CD16" s="190"/>
      <c r="CE16" s="190"/>
      <c r="CF16" s="190"/>
      <c r="CG16" s="190"/>
      <c r="CH16" s="190"/>
      <c r="CI16" s="190"/>
      <c r="CJ16" s="190"/>
      <c r="CK16" s="190"/>
    </row>
    <row r="17" spans="1:89">
      <c r="A17" s="79"/>
      <c r="B17" s="79"/>
      <c r="C17" s="79"/>
      <c r="D17" s="79"/>
      <c r="E17" s="79"/>
      <c r="F17" s="79"/>
      <c r="G17" s="79"/>
      <c r="H17" s="79"/>
      <c r="I17" s="79"/>
      <c r="J17" s="79"/>
      <c r="K17" s="79"/>
      <c r="L17" s="79"/>
      <c r="M17" s="79"/>
      <c r="N17" s="194"/>
      <c r="O17" s="194"/>
      <c r="P17" s="194"/>
      <c r="Q17" s="79"/>
      <c r="R17" s="79"/>
      <c r="S17" s="79"/>
      <c r="T17" s="80" t="s">
        <v>308</v>
      </c>
      <c r="U17" s="420"/>
      <c r="V17" s="420"/>
      <c r="W17" s="420"/>
      <c r="X17" s="420"/>
      <c r="Y17" s="420"/>
      <c r="Z17" s="420"/>
      <c r="AA17" s="420"/>
      <c r="AB17" s="420"/>
      <c r="AC17" s="78" t="s">
        <v>238</v>
      </c>
      <c r="AD17" s="80" t="s">
        <v>308</v>
      </c>
      <c r="AE17" s="479"/>
      <c r="AF17" s="479"/>
      <c r="AG17" s="479"/>
      <c r="AH17" s="479"/>
      <c r="AI17" s="479"/>
      <c r="AJ17" s="479"/>
      <c r="AK17" s="79" t="s">
        <v>361</v>
      </c>
      <c r="AL17" s="78" t="s">
        <v>358</v>
      </c>
      <c r="AM17" s="79"/>
      <c r="AR17" s="79"/>
      <c r="AS17" s="194"/>
      <c r="AT17" s="194"/>
      <c r="AU17" s="194"/>
      <c r="AV17" t="str">
        <f t="shared" si="0"/>
        <v/>
      </c>
      <c r="AW17" s="79"/>
      <c r="AY17" s="80"/>
      <c r="AZ17" s="92"/>
      <c r="BA17" s="92"/>
      <c r="BB17" s="92"/>
      <c r="BC17" s="92"/>
      <c r="BD17" s="92"/>
      <c r="BE17" s="459" t="str">
        <f t="shared" si="1"/>
        <v/>
      </c>
      <c r="BF17" s="459"/>
      <c r="BG17" s="459"/>
      <c r="BH17" s="459"/>
      <c r="BI17" s="459"/>
      <c r="BJ17" s="189"/>
      <c r="BK17" s="189"/>
      <c r="BL17" s="478" t="str">
        <f>"　　　　"&amp;AV17&amp;"　"&amp;BE17</f>
        <v>　　　　　</v>
      </c>
      <c r="BM17" s="478"/>
      <c r="BN17" s="478"/>
      <c r="BO17" s="478"/>
      <c r="BP17" s="478"/>
      <c r="BQ17" s="478"/>
      <c r="BR17" s="478"/>
      <c r="BS17" s="478"/>
      <c r="BT17" s="478"/>
      <c r="BU17" s="478"/>
      <c r="BV17" s="478"/>
      <c r="BW17" s="478"/>
      <c r="BX17" s="474"/>
      <c r="BY17" s="190"/>
      <c r="BZ17" s="190"/>
      <c r="CA17" s="190"/>
      <c r="CB17" s="190"/>
      <c r="CC17" s="190"/>
      <c r="CD17" s="190"/>
      <c r="CE17" s="190"/>
      <c r="CF17" s="190"/>
      <c r="CG17" s="190"/>
      <c r="CH17" s="190"/>
      <c r="CI17" s="190"/>
      <c r="CJ17" s="190"/>
      <c r="CK17" s="190"/>
    </row>
    <row r="18" spans="1:89">
      <c r="A18" s="79"/>
      <c r="B18" s="79"/>
      <c r="C18" s="79"/>
      <c r="D18" s="79"/>
      <c r="E18" s="79"/>
      <c r="F18" s="79"/>
      <c r="G18" s="79"/>
      <c r="H18" s="79"/>
      <c r="I18" s="79"/>
      <c r="J18" s="79"/>
      <c r="K18" s="79"/>
      <c r="L18" s="79"/>
      <c r="M18" s="79"/>
      <c r="N18" s="194"/>
      <c r="O18" s="194"/>
      <c r="P18" s="194"/>
      <c r="Q18" s="79"/>
      <c r="R18" s="79"/>
      <c r="S18" s="79"/>
      <c r="T18" s="80" t="s">
        <v>308</v>
      </c>
      <c r="U18" s="420"/>
      <c r="V18" s="420"/>
      <c r="W18" s="420"/>
      <c r="X18" s="420"/>
      <c r="Y18" s="420"/>
      <c r="Z18" s="420"/>
      <c r="AA18" s="420"/>
      <c r="AB18" s="420"/>
      <c r="AC18" s="78" t="s">
        <v>238</v>
      </c>
      <c r="AD18" s="80" t="s">
        <v>308</v>
      </c>
      <c r="AE18" s="479"/>
      <c r="AF18" s="479"/>
      <c r="AG18" s="479"/>
      <c r="AH18" s="479"/>
      <c r="AI18" s="479"/>
      <c r="AJ18" s="479"/>
      <c r="AK18" s="79" t="s">
        <v>361</v>
      </c>
      <c r="AL18" s="78" t="s">
        <v>358</v>
      </c>
      <c r="AM18" s="79"/>
      <c r="AR18" s="79"/>
      <c r="AS18" s="194"/>
      <c r="AT18" s="194"/>
      <c r="AU18" s="194"/>
      <c r="AV18" t="str">
        <f t="shared" ref="AV18" si="10">IF(U18&lt;&gt;"",U18,"")</f>
        <v/>
      </c>
      <c r="AW18" s="79"/>
      <c r="AY18" s="80"/>
      <c r="AZ18" s="92"/>
      <c r="BA18" s="92"/>
      <c r="BB18" s="92"/>
      <c r="BC18" s="92"/>
      <c r="BD18" s="92"/>
      <c r="BE18" s="459" t="str">
        <f t="shared" ref="BE18" si="11">IF(AE18&lt;&gt;"",AE18&amp;"㎡","")</f>
        <v/>
      </c>
      <c r="BF18" s="459"/>
      <c r="BG18" s="459"/>
      <c r="BH18" s="459"/>
      <c r="BI18" s="459"/>
      <c r="BJ18" s="189"/>
      <c r="BK18" s="189"/>
      <c r="BL18" s="478" t="str">
        <f>"　　　　"&amp;AV18&amp;"　"&amp;BE18</f>
        <v>　　　　　</v>
      </c>
      <c r="BM18" s="478"/>
      <c r="BN18" s="478"/>
      <c r="BO18" s="478"/>
      <c r="BP18" s="478"/>
      <c r="BQ18" s="478"/>
      <c r="BR18" s="478"/>
      <c r="BS18" s="478"/>
      <c r="BT18" s="478"/>
      <c r="BU18" s="478"/>
      <c r="BV18" s="478"/>
      <c r="BW18" s="478"/>
      <c r="BX18" s="474"/>
      <c r="BY18" s="190"/>
      <c r="BZ18" s="190"/>
      <c r="CA18" s="190"/>
      <c r="CB18" s="190"/>
      <c r="CC18" s="190"/>
      <c r="CD18" s="190"/>
      <c r="CE18" s="190"/>
      <c r="CF18" s="190"/>
      <c r="CG18" s="190"/>
      <c r="CH18" s="190"/>
      <c r="CI18" s="190"/>
      <c r="CJ18" s="190"/>
      <c r="CK18" s="190"/>
    </row>
    <row r="19" spans="1:89">
      <c r="A19" s="79"/>
      <c r="B19" s="79"/>
      <c r="C19" s="79"/>
      <c r="D19" s="79"/>
      <c r="E19" s="79"/>
      <c r="F19" s="79"/>
      <c r="G19" s="79"/>
      <c r="H19" s="79"/>
      <c r="I19" s="79"/>
      <c r="J19" s="79"/>
      <c r="K19" s="79"/>
      <c r="L19" s="79"/>
      <c r="M19" s="79" t="s">
        <v>308</v>
      </c>
      <c r="N19" s="400"/>
      <c r="O19" s="400"/>
      <c r="P19" s="400"/>
      <c r="Q19" s="79" t="s">
        <v>243</v>
      </c>
      <c r="R19" s="79"/>
      <c r="S19" s="79"/>
      <c r="T19" s="80" t="s">
        <v>308</v>
      </c>
      <c r="U19" s="420"/>
      <c r="V19" s="420"/>
      <c r="W19" s="420"/>
      <c r="X19" s="420"/>
      <c r="Y19" s="420"/>
      <c r="Z19" s="420"/>
      <c r="AA19" s="420"/>
      <c r="AB19" s="420"/>
      <c r="AC19" s="78" t="s">
        <v>238</v>
      </c>
      <c r="AD19" s="80" t="s">
        <v>308</v>
      </c>
      <c r="AE19" s="479"/>
      <c r="AF19" s="479"/>
      <c r="AG19" s="479"/>
      <c r="AH19" s="479"/>
      <c r="AI19" s="479"/>
      <c r="AJ19" s="479"/>
      <c r="AK19" s="79" t="s">
        <v>361</v>
      </c>
      <c r="AL19" s="78" t="s">
        <v>358</v>
      </c>
      <c r="AM19" s="79"/>
      <c r="AR19" t="str">
        <f>IF(N19&lt;&gt;"",N19&amp;"階","")</f>
        <v/>
      </c>
      <c r="AS19" s="188"/>
      <c r="AT19" s="188"/>
      <c r="AU19" s="188"/>
      <c r="AV19" t="str">
        <f t="shared" si="0"/>
        <v/>
      </c>
      <c r="AW19" s="79"/>
      <c r="AY19" s="80"/>
      <c r="AZ19" s="92"/>
      <c r="BA19" s="92"/>
      <c r="BB19" s="92"/>
      <c r="BC19" s="92"/>
      <c r="BD19" s="92"/>
      <c r="BE19" s="459" t="str">
        <f t="shared" si="1"/>
        <v/>
      </c>
      <c r="BF19" s="459"/>
      <c r="BG19" s="459"/>
      <c r="BH19" s="459"/>
      <c r="BI19" s="459"/>
      <c r="BJ19" s="189"/>
      <c r="BK19" s="189"/>
      <c r="BL19" s="478" t="str">
        <f>AR19&amp;"   "&amp;AV19&amp;"　"&amp;BE19</f>
        <v xml:space="preserve">   　</v>
      </c>
      <c r="BM19" s="478"/>
      <c r="BN19" s="478"/>
      <c r="BO19" s="478"/>
      <c r="BP19" s="478"/>
      <c r="BQ19" s="478"/>
      <c r="BR19" s="478"/>
      <c r="BS19" s="478"/>
      <c r="BT19" s="478"/>
      <c r="BU19" s="478"/>
      <c r="BV19" s="478"/>
      <c r="BW19" s="478"/>
      <c r="BX19" s="474"/>
      <c r="BY19" s="190"/>
      <c r="BZ19" s="190"/>
      <c r="CA19" s="190"/>
      <c r="CB19" s="190"/>
      <c r="CC19" s="190"/>
      <c r="CD19" s="190"/>
      <c r="CE19" s="190"/>
      <c r="CF19" s="190"/>
      <c r="CG19" s="190"/>
      <c r="CH19" s="190"/>
      <c r="CI19" s="190"/>
      <c r="CJ19" s="190"/>
      <c r="CK19" s="190"/>
    </row>
    <row r="20" spans="1:89">
      <c r="A20" s="79"/>
      <c r="B20" s="79"/>
      <c r="C20" s="79"/>
      <c r="D20" s="79"/>
      <c r="E20" s="79"/>
      <c r="F20" s="79"/>
      <c r="G20" s="79"/>
      <c r="H20" s="79"/>
      <c r="I20" s="79"/>
      <c r="J20" s="79"/>
      <c r="K20" s="79"/>
      <c r="L20" s="79"/>
      <c r="M20" s="79"/>
      <c r="N20" s="194"/>
      <c r="O20" s="194"/>
      <c r="P20" s="194"/>
      <c r="Q20" s="79"/>
      <c r="R20" s="79"/>
      <c r="S20" s="79"/>
      <c r="T20" s="80" t="s">
        <v>308</v>
      </c>
      <c r="U20" s="420"/>
      <c r="V20" s="420"/>
      <c r="W20" s="420"/>
      <c r="X20" s="420"/>
      <c r="Y20" s="420"/>
      <c r="Z20" s="420"/>
      <c r="AA20" s="420"/>
      <c r="AB20" s="420"/>
      <c r="AC20" s="78" t="s">
        <v>238</v>
      </c>
      <c r="AD20" s="80" t="s">
        <v>308</v>
      </c>
      <c r="AE20" s="479"/>
      <c r="AF20" s="479"/>
      <c r="AG20" s="479"/>
      <c r="AH20" s="479"/>
      <c r="AI20" s="479"/>
      <c r="AJ20" s="479"/>
      <c r="AK20" s="79" t="s">
        <v>361</v>
      </c>
      <c r="AL20" s="78" t="s">
        <v>358</v>
      </c>
      <c r="AM20" s="79"/>
      <c r="AR20" s="79"/>
      <c r="AS20" s="194"/>
      <c r="AT20" s="194"/>
      <c r="AU20" s="194"/>
      <c r="AV20" t="str">
        <f t="shared" si="0"/>
        <v/>
      </c>
      <c r="AW20" s="79"/>
      <c r="AY20" s="80"/>
      <c r="AZ20" s="92"/>
      <c r="BA20" s="92"/>
      <c r="BB20" s="92"/>
      <c r="BC20" s="92"/>
      <c r="BD20" s="92"/>
      <c r="BE20" s="459" t="str">
        <f t="shared" si="1"/>
        <v/>
      </c>
      <c r="BF20" s="459"/>
      <c r="BG20" s="459"/>
      <c r="BH20" s="459"/>
      <c r="BI20" s="459"/>
      <c r="BJ20" s="189"/>
      <c r="BK20" s="189"/>
      <c r="BL20" s="478" t="str">
        <f>"　　　　"&amp;AV20&amp;"　"&amp;BE20</f>
        <v>　　　　　</v>
      </c>
      <c r="BM20" s="478"/>
      <c r="BN20" s="478"/>
      <c r="BO20" s="478"/>
      <c r="BP20" s="478"/>
      <c r="BQ20" s="478"/>
      <c r="BR20" s="478"/>
      <c r="BS20" s="478"/>
      <c r="BT20" s="478"/>
      <c r="BU20" s="478"/>
      <c r="BV20" s="478"/>
      <c r="BW20" s="478"/>
      <c r="BX20" s="474"/>
      <c r="BY20" s="190"/>
      <c r="BZ20" s="190"/>
      <c r="CA20" s="190"/>
      <c r="CB20" s="190"/>
      <c r="CC20" s="190"/>
      <c r="CD20" s="190"/>
      <c r="CE20" s="190"/>
      <c r="CF20" s="190"/>
      <c r="CG20" s="190"/>
      <c r="CH20" s="190"/>
      <c r="CI20" s="190"/>
      <c r="CJ20" s="190"/>
      <c r="CK20" s="190"/>
    </row>
    <row r="21" spans="1:89">
      <c r="A21" s="79"/>
      <c r="B21" s="79"/>
      <c r="C21" s="79"/>
      <c r="D21" s="79"/>
      <c r="E21" s="79"/>
      <c r="F21" s="79"/>
      <c r="G21" s="79"/>
      <c r="H21" s="79"/>
      <c r="I21" s="79"/>
      <c r="J21" s="79"/>
      <c r="K21" s="79"/>
      <c r="L21" s="79"/>
      <c r="M21" s="79"/>
      <c r="N21" s="194"/>
      <c r="O21" s="194"/>
      <c r="P21" s="194"/>
      <c r="Q21" s="79"/>
      <c r="R21" s="79"/>
      <c r="S21" s="79"/>
      <c r="T21" s="80" t="s">
        <v>308</v>
      </c>
      <c r="U21" s="420"/>
      <c r="V21" s="420"/>
      <c r="W21" s="420"/>
      <c r="X21" s="420"/>
      <c r="Y21" s="420"/>
      <c r="Z21" s="420"/>
      <c r="AA21" s="420"/>
      <c r="AB21" s="420"/>
      <c r="AC21" s="78" t="s">
        <v>238</v>
      </c>
      <c r="AD21" s="80" t="s">
        <v>308</v>
      </c>
      <c r="AE21" s="479"/>
      <c r="AF21" s="479"/>
      <c r="AG21" s="479"/>
      <c r="AH21" s="479"/>
      <c r="AI21" s="479"/>
      <c r="AJ21" s="479"/>
      <c r="AK21" s="79" t="s">
        <v>361</v>
      </c>
      <c r="AL21" s="78" t="s">
        <v>358</v>
      </c>
      <c r="AM21" s="79"/>
      <c r="AR21" s="79"/>
      <c r="AS21" s="194"/>
      <c r="AT21" s="194"/>
      <c r="AU21" s="194"/>
      <c r="AV21" t="str">
        <f t="shared" ref="AV21" si="12">IF(U21&lt;&gt;"",U21,"")</f>
        <v/>
      </c>
      <c r="AW21" s="79"/>
      <c r="AY21" s="80"/>
      <c r="AZ21" s="92"/>
      <c r="BA21" s="92"/>
      <c r="BB21" s="92"/>
      <c r="BC21" s="92"/>
      <c r="BD21" s="92"/>
      <c r="BE21" s="459" t="str">
        <f t="shared" ref="BE21" si="13">IF(AE21&lt;&gt;"",AE21&amp;"㎡","")</f>
        <v/>
      </c>
      <c r="BF21" s="459"/>
      <c r="BG21" s="459"/>
      <c r="BH21" s="459"/>
      <c r="BI21" s="459"/>
      <c r="BJ21" s="189"/>
      <c r="BK21" s="189"/>
      <c r="BL21" s="478" t="str">
        <f>"　　　　"&amp;AV21&amp;"　"&amp;BE21</f>
        <v>　　　　　</v>
      </c>
      <c r="BM21" s="478"/>
      <c r="BN21" s="478"/>
      <c r="BO21" s="478"/>
      <c r="BP21" s="478"/>
      <c r="BQ21" s="478"/>
      <c r="BR21" s="478"/>
      <c r="BS21" s="478"/>
      <c r="BT21" s="478"/>
      <c r="BU21" s="478"/>
      <c r="BV21" s="478"/>
      <c r="BW21" s="478"/>
      <c r="BX21" s="474"/>
      <c r="BY21" s="190"/>
      <c r="BZ21" s="190"/>
      <c r="CA21" s="190"/>
      <c r="CB21" s="190"/>
      <c r="CC21" s="190"/>
      <c r="CD21" s="190"/>
      <c r="CE21" s="190"/>
      <c r="CF21" s="190"/>
      <c r="CG21" s="190"/>
      <c r="CH21" s="190"/>
      <c r="CI21" s="190"/>
      <c r="CJ21" s="190"/>
      <c r="CK21" s="190"/>
    </row>
    <row r="22" spans="1:89">
      <c r="A22" s="79"/>
      <c r="B22" s="79"/>
      <c r="C22" s="79"/>
      <c r="D22" s="79"/>
      <c r="E22" s="79"/>
      <c r="F22" s="79"/>
      <c r="G22" s="79"/>
      <c r="H22" s="79"/>
      <c r="I22" s="79"/>
      <c r="J22" s="79"/>
      <c r="K22" s="79"/>
      <c r="L22" s="79"/>
      <c r="M22" s="79" t="s">
        <v>308</v>
      </c>
      <c r="N22" s="400"/>
      <c r="O22" s="400"/>
      <c r="P22" s="400"/>
      <c r="Q22" s="79" t="s">
        <v>243</v>
      </c>
      <c r="R22" s="79"/>
      <c r="S22" s="79"/>
      <c r="T22" s="80" t="s">
        <v>308</v>
      </c>
      <c r="U22" s="420"/>
      <c r="V22" s="420"/>
      <c r="W22" s="420"/>
      <c r="X22" s="420"/>
      <c r="Y22" s="420"/>
      <c r="Z22" s="420"/>
      <c r="AA22" s="420"/>
      <c r="AB22" s="420"/>
      <c r="AC22" s="78" t="s">
        <v>238</v>
      </c>
      <c r="AD22" s="80" t="s">
        <v>308</v>
      </c>
      <c r="AE22" s="479"/>
      <c r="AF22" s="479"/>
      <c r="AG22" s="479"/>
      <c r="AH22" s="479"/>
      <c r="AI22" s="479"/>
      <c r="AJ22" s="479"/>
      <c r="AK22" s="79" t="s">
        <v>361</v>
      </c>
      <c r="AL22" s="78" t="s">
        <v>358</v>
      </c>
      <c r="AM22" s="79"/>
      <c r="AR22" t="str">
        <f>IF(N22&lt;&gt;"",N22&amp;"階","")</f>
        <v/>
      </c>
      <c r="AS22" s="188"/>
      <c r="AT22" s="188"/>
      <c r="AU22" s="188"/>
      <c r="AV22" t="str">
        <f t="shared" si="0"/>
        <v/>
      </c>
      <c r="AW22" s="79"/>
      <c r="AY22" s="80"/>
      <c r="AZ22" s="92"/>
      <c r="BA22" s="92"/>
      <c r="BB22" s="92"/>
      <c r="BC22" s="92"/>
      <c r="BD22" s="92"/>
      <c r="BE22" s="459" t="str">
        <f t="shared" si="1"/>
        <v/>
      </c>
      <c r="BF22" s="459"/>
      <c r="BG22" s="459"/>
      <c r="BH22" s="459"/>
      <c r="BI22" s="459"/>
      <c r="BJ22" s="189"/>
      <c r="BK22" s="189"/>
      <c r="BL22" s="478" t="str">
        <f>AR22&amp;"   "&amp;AV22&amp;"　"&amp;BE22</f>
        <v xml:space="preserve">   　</v>
      </c>
      <c r="BM22" s="478"/>
      <c r="BN22" s="478"/>
      <c r="BO22" s="478"/>
      <c r="BP22" s="478"/>
      <c r="BQ22" s="478"/>
      <c r="BR22" s="478"/>
      <c r="BS22" s="478"/>
      <c r="BT22" s="478"/>
      <c r="BU22" s="478"/>
      <c r="BV22" s="478"/>
      <c r="BW22" s="478"/>
      <c r="BX22" s="474"/>
      <c r="BY22" s="190"/>
      <c r="BZ22" s="190"/>
      <c r="CA22" s="190"/>
      <c r="CB22" s="190"/>
      <c r="CC22" s="190"/>
      <c r="CD22" s="190"/>
      <c r="CE22" s="190"/>
      <c r="CF22" s="190"/>
      <c r="CG22" s="190"/>
      <c r="CH22" s="190"/>
      <c r="CI22" s="190"/>
      <c r="CJ22" s="190"/>
      <c r="CK22" s="190"/>
    </row>
    <row r="23" spans="1:89">
      <c r="A23" s="79"/>
      <c r="B23" s="79"/>
      <c r="C23" s="79"/>
      <c r="D23" s="79"/>
      <c r="E23" s="79"/>
      <c r="F23" s="79"/>
      <c r="G23" s="79"/>
      <c r="H23" s="79"/>
      <c r="I23" s="82"/>
      <c r="J23" s="82"/>
      <c r="K23" s="82"/>
      <c r="L23" s="82"/>
      <c r="M23" s="79"/>
      <c r="N23" s="194"/>
      <c r="O23" s="194"/>
      <c r="P23" s="194"/>
      <c r="Q23" s="79"/>
      <c r="R23" s="79"/>
      <c r="S23" s="79"/>
      <c r="T23" s="80" t="s">
        <v>308</v>
      </c>
      <c r="U23" s="420"/>
      <c r="V23" s="420"/>
      <c r="W23" s="420"/>
      <c r="X23" s="420"/>
      <c r="Y23" s="420"/>
      <c r="Z23" s="420"/>
      <c r="AA23" s="420"/>
      <c r="AB23" s="420"/>
      <c r="AC23" s="78" t="s">
        <v>238</v>
      </c>
      <c r="AD23" s="80" t="s">
        <v>308</v>
      </c>
      <c r="AE23" s="479"/>
      <c r="AF23" s="479"/>
      <c r="AG23" s="479"/>
      <c r="AH23" s="479"/>
      <c r="AI23" s="479"/>
      <c r="AJ23" s="479"/>
      <c r="AK23" s="79" t="s">
        <v>361</v>
      </c>
      <c r="AL23" s="78" t="s">
        <v>358</v>
      </c>
      <c r="AM23" s="79"/>
      <c r="AR23" s="79"/>
      <c r="AS23" s="194"/>
      <c r="AT23" s="194"/>
      <c r="AU23" s="194"/>
      <c r="AV23" t="str">
        <f t="shared" si="0"/>
        <v/>
      </c>
      <c r="AW23" s="79"/>
      <c r="AY23" s="80"/>
      <c r="AZ23" s="92"/>
      <c r="BA23" s="92"/>
      <c r="BB23" s="92"/>
      <c r="BC23" s="92"/>
      <c r="BD23" s="92"/>
      <c r="BE23" s="459" t="str">
        <f t="shared" si="1"/>
        <v/>
      </c>
      <c r="BF23" s="459"/>
      <c r="BG23" s="459"/>
      <c r="BH23" s="459"/>
      <c r="BI23" s="459"/>
      <c r="BJ23" s="189"/>
      <c r="BK23" s="189"/>
      <c r="BL23" s="478" t="str">
        <f>"　　　　"&amp;AV23&amp;"　"&amp;BE23</f>
        <v>　　　　　</v>
      </c>
      <c r="BM23" s="478"/>
      <c r="BN23" s="478"/>
      <c r="BO23" s="478"/>
      <c r="BP23" s="478"/>
      <c r="BQ23" s="478"/>
      <c r="BR23" s="478"/>
      <c r="BS23" s="478"/>
      <c r="BT23" s="478"/>
      <c r="BU23" s="478"/>
      <c r="BV23" s="478"/>
      <c r="BW23" s="478"/>
      <c r="BX23" s="474"/>
      <c r="BY23" s="190"/>
      <c r="BZ23" s="190"/>
      <c r="CA23" s="190"/>
      <c r="CB23" s="190"/>
      <c r="CC23" s="190"/>
      <c r="CD23" s="190"/>
      <c r="CE23" s="190"/>
      <c r="CF23" s="190"/>
      <c r="CG23" s="190"/>
      <c r="CH23" s="190"/>
      <c r="CI23" s="190"/>
      <c r="CJ23" s="190"/>
      <c r="CK23" s="190"/>
    </row>
    <row r="24" spans="1:89">
      <c r="A24" s="79"/>
      <c r="B24" s="79"/>
      <c r="C24" s="79"/>
      <c r="D24" s="79"/>
      <c r="E24" s="79"/>
      <c r="F24" s="79"/>
      <c r="G24" s="79"/>
      <c r="H24" s="79"/>
      <c r="I24" s="82"/>
      <c r="J24" s="82"/>
      <c r="K24" s="82"/>
      <c r="L24" s="82"/>
      <c r="M24" s="79"/>
      <c r="N24" s="194"/>
      <c r="O24" s="194"/>
      <c r="P24" s="194"/>
      <c r="Q24" s="79"/>
      <c r="R24" s="79"/>
      <c r="S24" s="79"/>
      <c r="T24" s="80" t="s">
        <v>308</v>
      </c>
      <c r="U24" s="420"/>
      <c r="V24" s="420"/>
      <c r="W24" s="420"/>
      <c r="X24" s="420"/>
      <c r="Y24" s="420"/>
      <c r="Z24" s="420"/>
      <c r="AA24" s="420"/>
      <c r="AB24" s="420"/>
      <c r="AC24" s="78" t="s">
        <v>238</v>
      </c>
      <c r="AD24" s="80" t="s">
        <v>308</v>
      </c>
      <c r="AE24" s="479"/>
      <c r="AF24" s="479"/>
      <c r="AG24" s="479"/>
      <c r="AH24" s="479"/>
      <c r="AI24" s="479"/>
      <c r="AJ24" s="479"/>
      <c r="AK24" s="79" t="s">
        <v>361</v>
      </c>
      <c r="AL24" s="78" t="s">
        <v>358</v>
      </c>
      <c r="AM24" s="79"/>
      <c r="AR24" s="79"/>
      <c r="AS24" s="194"/>
      <c r="AT24" s="194"/>
      <c r="AU24" s="194"/>
      <c r="AV24" t="str">
        <f t="shared" ref="AV24" si="14">IF(U24&lt;&gt;"",U24,"")</f>
        <v/>
      </c>
      <c r="AW24" s="79"/>
      <c r="AY24" s="80"/>
      <c r="AZ24" s="92"/>
      <c r="BA24" s="92"/>
      <c r="BB24" s="92"/>
      <c r="BC24" s="92"/>
      <c r="BD24" s="92"/>
      <c r="BE24" s="459" t="str">
        <f t="shared" ref="BE24" si="15">IF(AE24&lt;&gt;"",AE24&amp;"㎡","")</f>
        <v/>
      </c>
      <c r="BF24" s="459"/>
      <c r="BG24" s="459"/>
      <c r="BH24" s="459"/>
      <c r="BI24" s="459"/>
      <c r="BJ24" s="189"/>
      <c r="BK24" s="189"/>
      <c r="BL24" s="478" t="str">
        <f>"　　　　"&amp;AV24&amp;"　"&amp;BE24</f>
        <v>　　　　　</v>
      </c>
      <c r="BM24" s="478"/>
      <c r="BN24" s="478"/>
      <c r="BO24" s="478"/>
      <c r="BP24" s="478"/>
      <c r="BQ24" s="478"/>
      <c r="BR24" s="478"/>
      <c r="BS24" s="478"/>
      <c r="BT24" s="478"/>
      <c r="BU24" s="478"/>
      <c r="BV24" s="478"/>
      <c r="BW24" s="478"/>
      <c r="BX24" s="474"/>
      <c r="BY24" s="190"/>
      <c r="BZ24" s="190"/>
      <c r="CA24" s="190"/>
      <c r="CB24" s="190"/>
      <c r="CC24" s="190"/>
      <c r="CD24" s="190"/>
      <c r="CE24" s="190"/>
      <c r="CF24" s="190"/>
      <c r="CG24" s="190"/>
      <c r="CH24" s="190"/>
      <c r="CI24" s="190"/>
      <c r="CJ24" s="190"/>
      <c r="CK24" s="190"/>
    </row>
    <row r="25" spans="1:89">
      <c r="A25" s="79"/>
      <c r="B25" s="79"/>
      <c r="C25" s="79"/>
      <c r="D25" s="79"/>
      <c r="E25" s="79"/>
      <c r="F25" s="79"/>
      <c r="G25" s="79"/>
      <c r="H25" s="79"/>
      <c r="I25" s="79"/>
      <c r="J25" s="79"/>
      <c r="K25" s="79"/>
      <c r="L25" s="79"/>
      <c r="M25" s="79" t="s">
        <v>308</v>
      </c>
      <c r="N25" s="400"/>
      <c r="O25" s="400"/>
      <c r="P25" s="400"/>
      <c r="Q25" s="79" t="s">
        <v>243</v>
      </c>
      <c r="R25" s="79"/>
      <c r="S25" s="79"/>
      <c r="T25" s="80" t="s">
        <v>308</v>
      </c>
      <c r="U25" s="420"/>
      <c r="V25" s="420"/>
      <c r="W25" s="420"/>
      <c r="X25" s="420"/>
      <c r="Y25" s="420"/>
      <c r="Z25" s="420"/>
      <c r="AA25" s="420"/>
      <c r="AB25" s="420"/>
      <c r="AC25" s="78" t="s">
        <v>238</v>
      </c>
      <c r="AD25" s="80" t="s">
        <v>308</v>
      </c>
      <c r="AE25" s="479"/>
      <c r="AF25" s="479"/>
      <c r="AG25" s="479"/>
      <c r="AH25" s="479"/>
      <c r="AI25" s="479"/>
      <c r="AJ25" s="479"/>
      <c r="AK25" s="79" t="s">
        <v>361</v>
      </c>
      <c r="AL25" s="78" t="s">
        <v>358</v>
      </c>
      <c r="AM25" s="79"/>
      <c r="AR25" t="str">
        <f>IF(N25&lt;&gt;"",N25&amp;"階","")</f>
        <v/>
      </c>
      <c r="AS25" s="188"/>
      <c r="AT25" s="188"/>
      <c r="AU25" s="188"/>
      <c r="AV25" t="str">
        <f t="shared" si="0"/>
        <v/>
      </c>
      <c r="AW25" s="79"/>
      <c r="AY25" s="80"/>
      <c r="AZ25" s="92"/>
      <c r="BA25" s="92"/>
      <c r="BB25" s="92"/>
      <c r="BC25" s="92"/>
      <c r="BD25" s="92"/>
      <c r="BE25" s="459" t="str">
        <f t="shared" si="1"/>
        <v/>
      </c>
      <c r="BF25" s="459"/>
      <c r="BG25" s="459"/>
      <c r="BH25" s="459"/>
      <c r="BI25" s="459"/>
      <c r="BJ25" s="189"/>
      <c r="BK25" s="189"/>
      <c r="BL25" s="478" t="str">
        <f>AR25&amp;"   "&amp;AV25&amp;"　"&amp;BE25</f>
        <v xml:space="preserve">   　</v>
      </c>
      <c r="BM25" s="478"/>
      <c r="BN25" s="478"/>
      <c r="BO25" s="478"/>
      <c r="BP25" s="478"/>
      <c r="BQ25" s="478"/>
      <c r="BR25" s="478"/>
      <c r="BS25" s="478"/>
      <c r="BT25" s="478"/>
      <c r="BU25" s="478"/>
      <c r="BV25" s="478"/>
      <c r="BW25" s="478"/>
      <c r="BX25" s="474"/>
      <c r="BY25" s="190"/>
      <c r="BZ25" s="190"/>
      <c r="CA25" s="190"/>
      <c r="CB25" s="190"/>
      <c r="CC25" s="190"/>
      <c r="CD25" s="190"/>
      <c r="CE25" s="190"/>
      <c r="CF25" s="190"/>
      <c r="CG25" s="190"/>
      <c r="CH25" s="190"/>
      <c r="CI25" s="190"/>
      <c r="CJ25" s="190"/>
      <c r="CK25" s="190"/>
    </row>
    <row r="26" spans="1:89">
      <c r="A26" s="79"/>
      <c r="B26" s="79"/>
      <c r="C26" s="79"/>
      <c r="D26" s="79"/>
      <c r="E26" s="79"/>
      <c r="F26" s="79"/>
      <c r="G26" s="79"/>
      <c r="H26" s="79"/>
      <c r="I26" s="79"/>
      <c r="J26" s="79"/>
      <c r="K26" s="79"/>
      <c r="L26" s="79"/>
      <c r="M26" s="79"/>
      <c r="N26" s="194"/>
      <c r="O26" s="194"/>
      <c r="P26" s="194"/>
      <c r="Q26" s="79"/>
      <c r="R26" s="79"/>
      <c r="S26" s="79"/>
      <c r="T26" s="80" t="s">
        <v>308</v>
      </c>
      <c r="U26" s="420"/>
      <c r="V26" s="420"/>
      <c r="W26" s="420"/>
      <c r="X26" s="420"/>
      <c r="Y26" s="420"/>
      <c r="Z26" s="420"/>
      <c r="AA26" s="420"/>
      <c r="AB26" s="420"/>
      <c r="AC26" s="78" t="s">
        <v>238</v>
      </c>
      <c r="AD26" s="80" t="s">
        <v>308</v>
      </c>
      <c r="AE26" s="479"/>
      <c r="AF26" s="479"/>
      <c r="AG26" s="479"/>
      <c r="AH26" s="479"/>
      <c r="AI26" s="479"/>
      <c r="AJ26" s="479"/>
      <c r="AK26" s="79" t="s">
        <v>361</v>
      </c>
      <c r="AL26" s="78" t="s">
        <v>358</v>
      </c>
      <c r="AM26" s="79"/>
      <c r="AR26" s="79"/>
      <c r="AS26" s="194"/>
      <c r="AT26" s="194"/>
      <c r="AU26" s="194"/>
      <c r="AV26" t="str">
        <f t="shared" si="0"/>
        <v/>
      </c>
      <c r="AW26" s="79"/>
      <c r="AY26" s="80"/>
      <c r="AZ26" s="92"/>
      <c r="BA26" s="92"/>
      <c r="BB26" s="92"/>
      <c r="BC26" s="92"/>
      <c r="BD26" s="92"/>
      <c r="BE26" s="459" t="str">
        <f t="shared" si="1"/>
        <v/>
      </c>
      <c r="BF26" s="459"/>
      <c r="BG26" s="459"/>
      <c r="BH26" s="459"/>
      <c r="BI26" s="459"/>
      <c r="BJ26" s="189"/>
      <c r="BK26" s="189"/>
      <c r="BL26" s="478" t="str">
        <f>"　　　　"&amp;AV26&amp;"　"&amp;BE26</f>
        <v>　　　　　</v>
      </c>
      <c r="BM26" s="478"/>
      <c r="BN26" s="478"/>
      <c r="BO26" s="478"/>
      <c r="BP26" s="478"/>
      <c r="BQ26" s="478"/>
      <c r="BR26" s="478"/>
      <c r="BS26" s="478"/>
      <c r="BT26" s="478"/>
      <c r="BU26" s="478"/>
      <c r="BV26" s="478"/>
      <c r="BW26" s="478"/>
      <c r="BX26" s="474"/>
      <c r="BY26" s="190"/>
      <c r="BZ26" s="190"/>
      <c r="CA26" s="190"/>
      <c r="CB26" s="190"/>
      <c r="CC26" s="190"/>
      <c r="CD26" s="190"/>
      <c r="CE26" s="190"/>
      <c r="CF26" s="190"/>
      <c r="CG26" s="190"/>
      <c r="CH26" s="190"/>
      <c r="CI26" s="190"/>
      <c r="CJ26" s="190"/>
      <c r="CK26" s="190"/>
    </row>
    <row r="27" spans="1:89">
      <c r="A27" s="79"/>
      <c r="B27" s="79"/>
      <c r="C27" s="79"/>
      <c r="D27" s="79"/>
      <c r="E27" s="79"/>
      <c r="F27" s="79"/>
      <c r="G27" s="79"/>
      <c r="H27" s="79"/>
      <c r="I27" s="79"/>
      <c r="J27" s="79"/>
      <c r="K27" s="79"/>
      <c r="L27" s="79"/>
      <c r="M27" s="79"/>
      <c r="N27" s="194"/>
      <c r="O27" s="194"/>
      <c r="P27" s="194"/>
      <c r="Q27" s="79"/>
      <c r="R27" s="79"/>
      <c r="S27" s="79"/>
      <c r="T27" s="80" t="s">
        <v>308</v>
      </c>
      <c r="U27" s="420"/>
      <c r="V27" s="420"/>
      <c r="W27" s="420"/>
      <c r="X27" s="420"/>
      <c r="Y27" s="420"/>
      <c r="Z27" s="420"/>
      <c r="AA27" s="420"/>
      <c r="AB27" s="420"/>
      <c r="AC27" s="78" t="s">
        <v>238</v>
      </c>
      <c r="AD27" s="80" t="s">
        <v>308</v>
      </c>
      <c r="AE27" s="479"/>
      <c r="AF27" s="479"/>
      <c r="AG27" s="479"/>
      <c r="AH27" s="479"/>
      <c r="AI27" s="479"/>
      <c r="AJ27" s="479"/>
      <c r="AK27" s="79" t="s">
        <v>361</v>
      </c>
      <c r="AL27" s="78" t="s">
        <v>358</v>
      </c>
      <c r="AM27" s="79"/>
      <c r="AR27" s="79"/>
      <c r="AS27" s="194"/>
      <c r="AT27" s="194"/>
      <c r="AU27" s="194"/>
      <c r="AV27" t="str">
        <f t="shared" ref="AV27" si="16">IF(U27&lt;&gt;"",U27,"")</f>
        <v/>
      </c>
      <c r="AW27" s="79"/>
      <c r="AY27" s="80"/>
      <c r="AZ27" s="92"/>
      <c r="BA27" s="92"/>
      <c r="BB27" s="92"/>
      <c r="BC27" s="92"/>
      <c r="BD27" s="92"/>
      <c r="BE27" s="459" t="str">
        <f t="shared" ref="BE27" si="17">IF(AE27&lt;&gt;"",AE27&amp;"㎡","")</f>
        <v/>
      </c>
      <c r="BF27" s="459"/>
      <c r="BG27" s="459"/>
      <c r="BH27" s="459"/>
      <c r="BI27" s="459"/>
      <c r="BJ27" s="189"/>
      <c r="BK27" s="189"/>
      <c r="BL27" s="478" t="str">
        <f>"　　　　"&amp;AV27&amp;"　"&amp;BE27</f>
        <v>　　　　　</v>
      </c>
      <c r="BM27" s="478"/>
      <c r="BN27" s="478"/>
      <c r="BO27" s="478"/>
      <c r="BP27" s="478"/>
      <c r="BQ27" s="478"/>
      <c r="BR27" s="478"/>
      <c r="BS27" s="478"/>
      <c r="BT27" s="478"/>
      <c r="BU27" s="478"/>
      <c r="BV27" s="478"/>
      <c r="BW27" s="478"/>
      <c r="BX27" s="474"/>
      <c r="BY27" s="190"/>
      <c r="BZ27" s="190"/>
      <c r="CA27" s="190"/>
      <c r="CB27" s="190"/>
      <c r="CC27" s="190"/>
      <c r="CD27" s="190"/>
      <c r="CE27" s="190"/>
      <c r="CF27" s="190"/>
      <c r="CG27" s="190"/>
      <c r="CH27" s="190"/>
      <c r="CI27" s="190"/>
      <c r="CJ27" s="190"/>
      <c r="CK27" s="190"/>
    </row>
    <row r="28" spans="1:89">
      <c r="A28" s="79"/>
      <c r="B28" s="79"/>
      <c r="C28" s="79"/>
      <c r="D28" s="79"/>
      <c r="E28" s="79"/>
      <c r="F28" s="79"/>
      <c r="G28" s="79"/>
      <c r="H28" s="79"/>
      <c r="I28" s="82"/>
      <c r="J28" s="82"/>
      <c r="K28" s="82"/>
      <c r="L28" s="82"/>
      <c r="M28" s="79" t="s">
        <v>308</v>
      </c>
      <c r="N28" s="400"/>
      <c r="O28" s="400"/>
      <c r="P28" s="400"/>
      <c r="Q28" s="79" t="s">
        <v>243</v>
      </c>
      <c r="R28" s="79"/>
      <c r="S28" s="79"/>
      <c r="T28" s="80" t="s">
        <v>308</v>
      </c>
      <c r="U28" s="420"/>
      <c r="V28" s="420"/>
      <c r="W28" s="420"/>
      <c r="X28" s="420"/>
      <c r="Y28" s="420"/>
      <c r="Z28" s="420"/>
      <c r="AA28" s="420"/>
      <c r="AB28" s="420"/>
      <c r="AC28" s="78" t="s">
        <v>238</v>
      </c>
      <c r="AD28" s="80" t="s">
        <v>308</v>
      </c>
      <c r="AE28" s="479"/>
      <c r="AF28" s="479"/>
      <c r="AG28" s="479"/>
      <c r="AH28" s="479"/>
      <c r="AI28" s="479"/>
      <c r="AJ28" s="479"/>
      <c r="AK28" s="79" t="s">
        <v>361</v>
      </c>
      <c r="AL28" s="78" t="s">
        <v>358</v>
      </c>
      <c r="AM28" s="79"/>
      <c r="AR28" t="str">
        <f>IF(N28&lt;&gt;"",N28&amp;"階","")</f>
        <v/>
      </c>
      <c r="AS28" s="188"/>
      <c r="AT28" s="188"/>
      <c r="AU28" s="188"/>
      <c r="AV28" t="str">
        <f t="shared" si="0"/>
        <v/>
      </c>
      <c r="AW28" s="79"/>
      <c r="AY28" s="80"/>
      <c r="AZ28" s="92"/>
      <c r="BA28" s="92"/>
      <c r="BB28" s="92"/>
      <c r="BC28" s="92"/>
      <c r="BD28" s="92"/>
      <c r="BE28" s="459" t="str">
        <f t="shared" si="1"/>
        <v/>
      </c>
      <c r="BF28" s="459"/>
      <c r="BG28" s="459"/>
      <c r="BH28" s="459"/>
      <c r="BI28" s="459"/>
      <c r="BJ28" s="189"/>
      <c r="BK28" s="189"/>
      <c r="BL28" s="478" t="str">
        <f>AR28&amp;"   "&amp;AV28&amp;"　"&amp;BE28</f>
        <v xml:space="preserve">   　</v>
      </c>
      <c r="BM28" s="478"/>
      <c r="BN28" s="478"/>
      <c r="BO28" s="478"/>
      <c r="BP28" s="478"/>
      <c r="BQ28" s="478"/>
      <c r="BR28" s="478"/>
      <c r="BS28" s="478"/>
      <c r="BT28" s="478"/>
      <c r="BU28" s="478"/>
      <c r="BV28" s="478"/>
      <c r="BW28" s="478"/>
      <c r="BX28" s="474"/>
      <c r="BY28" s="190"/>
      <c r="BZ28" s="190"/>
      <c r="CA28" s="190"/>
      <c r="CB28" s="190"/>
      <c r="CC28" s="190"/>
      <c r="CD28" s="190"/>
      <c r="CE28" s="190"/>
      <c r="CF28" s="190"/>
      <c r="CG28" s="190"/>
      <c r="CH28" s="190"/>
      <c r="CI28" s="190"/>
      <c r="CJ28" s="190"/>
      <c r="CK28" s="190"/>
    </row>
    <row r="29" spans="1:89">
      <c r="A29" s="79"/>
      <c r="B29" s="79"/>
      <c r="C29" s="79"/>
      <c r="D29" s="79"/>
      <c r="E29" s="79"/>
      <c r="F29" s="79"/>
      <c r="G29" s="79"/>
      <c r="H29" s="79"/>
      <c r="I29" s="79"/>
      <c r="J29" s="79"/>
      <c r="K29" s="79"/>
      <c r="L29" s="79"/>
      <c r="M29" s="79"/>
      <c r="N29" s="194"/>
      <c r="O29" s="194"/>
      <c r="P29" s="194"/>
      <c r="Q29" s="79"/>
      <c r="R29" s="79"/>
      <c r="S29" s="79"/>
      <c r="T29" s="80" t="s">
        <v>308</v>
      </c>
      <c r="U29" s="420"/>
      <c r="V29" s="420"/>
      <c r="W29" s="420"/>
      <c r="X29" s="420"/>
      <c r="Y29" s="420"/>
      <c r="Z29" s="420"/>
      <c r="AA29" s="420"/>
      <c r="AB29" s="420"/>
      <c r="AC29" s="78" t="s">
        <v>238</v>
      </c>
      <c r="AD29" s="80" t="s">
        <v>308</v>
      </c>
      <c r="AE29" s="479"/>
      <c r="AF29" s="479"/>
      <c r="AG29" s="479"/>
      <c r="AH29" s="479"/>
      <c r="AI29" s="479"/>
      <c r="AJ29" s="479"/>
      <c r="AK29" s="79" t="s">
        <v>361</v>
      </c>
      <c r="AL29" s="78" t="s">
        <v>358</v>
      </c>
      <c r="AM29" s="79"/>
      <c r="AR29" s="79"/>
      <c r="AS29" s="194"/>
      <c r="AT29" s="194"/>
      <c r="AU29" s="194"/>
      <c r="AV29" t="str">
        <f t="shared" si="0"/>
        <v/>
      </c>
      <c r="AW29" s="79"/>
      <c r="AY29" s="80"/>
      <c r="AZ29" s="92"/>
      <c r="BA29" s="92"/>
      <c r="BB29" s="92"/>
      <c r="BC29" s="92"/>
      <c r="BD29" s="92"/>
      <c r="BE29" s="459" t="str">
        <f t="shared" si="1"/>
        <v/>
      </c>
      <c r="BF29" s="459"/>
      <c r="BG29" s="459"/>
      <c r="BH29" s="459"/>
      <c r="BI29" s="459"/>
      <c r="BJ29" s="189"/>
      <c r="BK29" s="189"/>
      <c r="BL29" s="478" t="str">
        <f>"　　　　"&amp;AV29&amp;"　"&amp;BE29</f>
        <v>　　　　　</v>
      </c>
      <c r="BM29" s="478"/>
      <c r="BN29" s="478"/>
      <c r="BO29" s="478"/>
      <c r="BP29" s="478"/>
      <c r="BQ29" s="478"/>
      <c r="BR29" s="478"/>
      <c r="BS29" s="478"/>
      <c r="BT29" s="478"/>
      <c r="BU29" s="478"/>
      <c r="BV29" s="478"/>
      <c r="BW29" s="478"/>
      <c r="BX29" s="474"/>
      <c r="BY29" s="190"/>
      <c r="BZ29" s="190"/>
      <c r="CA29" s="190"/>
      <c r="CB29" s="190"/>
      <c r="CC29" s="190"/>
      <c r="CD29" s="190"/>
      <c r="CE29" s="190"/>
      <c r="CF29" s="190"/>
      <c r="CG29" s="190"/>
      <c r="CH29" s="190"/>
      <c r="CI29" s="190"/>
      <c r="CJ29" s="190"/>
      <c r="CK29" s="190"/>
    </row>
    <row r="30" spans="1:89">
      <c r="A30" s="79"/>
      <c r="B30" s="79"/>
      <c r="C30" s="79"/>
      <c r="D30" s="79"/>
      <c r="E30" s="79"/>
      <c r="F30" s="79"/>
      <c r="G30" s="79"/>
      <c r="H30" s="79"/>
      <c r="I30" s="79"/>
      <c r="J30" s="79"/>
      <c r="K30" s="79"/>
      <c r="L30" s="79"/>
      <c r="M30" s="79"/>
      <c r="N30" s="194"/>
      <c r="O30" s="194"/>
      <c r="P30" s="194"/>
      <c r="Q30" s="79"/>
      <c r="R30" s="79"/>
      <c r="S30" s="79"/>
      <c r="T30" s="80" t="s">
        <v>308</v>
      </c>
      <c r="U30" s="420"/>
      <c r="V30" s="420"/>
      <c r="W30" s="420"/>
      <c r="X30" s="420"/>
      <c r="Y30" s="420"/>
      <c r="Z30" s="420"/>
      <c r="AA30" s="420"/>
      <c r="AB30" s="420"/>
      <c r="AC30" s="78" t="s">
        <v>238</v>
      </c>
      <c r="AD30" s="80" t="s">
        <v>308</v>
      </c>
      <c r="AE30" s="479"/>
      <c r="AF30" s="479"/>
      <c r="AG30" s="479"/>
      <c r="AH30" s="479"/>
      <c r="AI30" s="479"/>
      <c r="AJ30" s="479"/>
      <c r="AK30" s="79" t="s">
        <v>361</v>
      </c>
      <c r="AL30" s="78" t="s">
        <v>358</v>
      </c>
      <c r="AM30" s="79"/>
      <c r="AR30" s="79"/>
      <c r="AS30" s="194"/>
      <c r="AT30" s="194"/>
      <c r="AU30" s="194"/>
      <c r="AV30" t="str">
        <f t="shared" ref="AV30" si="18">IF(U30&lt;&gt;"",U30,"")</f>
        <v/>
      </c>
      <c r="AW30" s="79"/>
      <c r="AY30" s="80"/>
      <c r="AZ30" s="92"/>
      <c r="BA30" s="92"/>
      <c r="BB30" s="92"/>
      <c r="BC30" s="92"/>
      <c r="BD30" s="92"/>
      <c r="BE30" s="459" t="str">
        <f t="shared" ref="BE30" si="19">IF(AE30&lt;&gt;"",AE30&amp;"㎡","")</f>
        <v/>
      </c>
      <c r="BF30" s="459"/>
      <c r="BG30" s="459"/>
      <c r="BH30" s="459"/>
      <c r="BI30" s="459"/>
      <c r="BJ30" s="189"/>
      <c r="BK30" s="189"/>
      <c r="BL30" s="478" t="str">
        <f>"　　　　"&amp;AV30&amp;"　"&amp;BE30</f>
        <v>　　　　　</v>
      </c>
      <c r="BM30" s="478"/>
      <c r="BN30" s="478"/>
      <c r="BO30" s="478"/>
      <c r="BP30" s="478"/>
      <c r="BQ30" s="478"/>
      <c r="BR30" s="478"/>
      <c r="BS30" s="478"/>
      <c r="BT30" s="478"/>
      <c r="BU30" s="478"/>
      <c r="BV30" s="478"/>
      <c r="BW30" s="478"/>
      <c r="BX30" s="474"/>
      <c r="BY30" s="190"/>
      <c r="BZ30" s="190"/>
      <c r="CA30" s="190"/>
      <c r="CB30" s="190"/>
      <c r="CC30" s="190"/>
      <c r="CD30" s="190"/>
      <c r="CE30" s="190"/>
      <c r="CF30" s="190"/>
      <c r="CG30" s="190"/>
      <c r="CH30" s="190"/>
      <c r="CI30" s="190"/>
      <c r="CJ30" s="190"/>
      <c r="CK30" s="190"/>
    </row>
    <row r="31" spans="1:89">
      <c r="A31" s="79"/>
      <c r="B31" s="79"/>
      <c r="C31" s="79"/>
      <c r="D31" s="79"/>
      <c r="E31" s="79"/>
      <c r="F31" s="79"/>
      <c r="G31" s="79"/>
      <c r="H31" s="79"/>
      <c r="I31" s="79"/>
      <c r="J31" s="79"/>
      <c r="K31" s="79"/>
      <c r="L31" s="79"/>
      <c r="M31" s="79" t="s">
        <v>308</v>
      </c>
      <c r="N31" s="400"/>
      <c r="O31" s="400"/>
      <c r="P31" s="400"/>
      <c r="Q31" s="79" t="s">
        <v>243</v>
      </c>
      <c r="R31" s="79"/>
      <c r="S31" s="79"/>
      <c r="T31" s="80" t="s">
        <v>308</v>
      </c>
      <c r="U31" s="420"/>
      <c r="V31" s="420"/>
      <c r="W31" s="420"/>
      <c r="X31" s="420"/>
      <c r="Y31" s="420"/>
      <c r="Z31" s="420"/>
      <c r="AA31" s="420"/>
      <c r="AB31" s="420"/>
      <c r="AC31" s="78" t="s">
        <v>238</v>
      </c>
      <c r="AD31" s="80" t="s">
        <v>308</v>
      </c>
      <c r="AE31" s="479"/>
      <c r="AF31" s="479"/>
      <c r="AG31" s="479"/>
      <c r="AH31" s="479"/>
      <c r="AI31" s="479"/>
      <c r="AJ31" s="479"/>
      <c r="AK31" s="79" t="s">
        <v>361</v>
      </c>
      <c r="AL31" s="78" t="s">
        <v>358</v>
      </c>
      <c r="AM31" s="79"/>
      <c r="AR31" t="str">
        <f>IF(N31&lt;&gt;"",N31&amp;"階","")</f>
        <v/>
      </c>
      <c r="AS31" s="188"/>
      <c r="AT31" s="188"/>
      <c r="AU31" s="188"/>
      <c r="AV31" t="str">
        <f t="shared" si="0"/>
        <v/>
      </c>
      <c r="AW31" s="79"/>
      <c r="AY31" s="80"/>
      <c r="AZ31" s="92"/>
      <c r="BA31" s="92"/>
      <c r="BB31" s="92"/>
      <c r="BC31" s="92"/>
      <c r="BD31" s="92"/>
      <c r="BE31" s="459" t="str">
        <f t="shared" si="1"/>
        <v/>
      </c>
      <c r="BF31" s="459"/>
      <c r="BG31" s="459"/>
      <c r="BH31" s="459"/>
      <c r="BI31" s="459"/>
      <c r="BJ31" s="189"/>
      <c r="BK31" s="189"/>
      <c r="BL31" s="478" t="str">
        <f>AR31&amp;"   "&amp;AV31&amp;"　"&amp;BE31</f>
        <v xml:space="preserve">   　</v>
      </c>
      <c r="BM31" s="478"/>
      <c r="BN31" s="478"/>
      <c r="BO31" s="478"/>
      <c r="BP31" s="478"/>
      <c r="BQ31" s="478"/>
      <c r="BR31" s="478"/>
      <c r="BS31" s="478"/>
      <c r="BT31" s="478"/>
      <c r="BU31" s="478"/>
      <c r="BV31" s="478"/>
      <c r="BW31" s="478"/>
      <c r="BX31" s="474"/>
      <c r="BY31" s="190"/>
      <c r="BZ31" s="190"/>
      <c r="CA31" s="190"/>
      <c r="CB31" s="190"/>
      <c r="CC31" s="190"/>
      <c r="CD31" s="190"/>
      <c r="CE31" s="190"/>
      <c r="CF31" s="190"/>
      <c r="CG31" s="190"/>
      <c r="CH31" s="190"/>
      <c r="CI31" s="190"/>
      <c r="CJ31" s="190"/>
      <c r="CK31" s="190"/>
    </row>
    <row r="32" spans="1:89">
      <c r="A32" s="79"/>
      <c r="B32" s="79"/>
      <c r="C32" s="79"/>
      <c r="D32" s="79"/>
      <c r="E32" s="79"/>
      <c r="F32" s="79"/>
      <c r="G32" s="79"/>
      <c r="H32" s="79"/>
      <c r="I32" s="82"/>
      <c r="J32" s="82"/>
      <c r="K32" s="82"/>
      <c r="L32" s="82"/>
      <c r="M32" s="79"/>
      <c r="N32" s="194"/>
      <c r="O32" s="194"/>
      <c r="P32" s="194"/>
      <c r="Q32" s="79"/>
      <c r="R32" s="79"/>
      <c r="S32" s="79"/>
      <c r="T32" s="80" t="s">
        <v>308</v>
      </c>
      <c r="U32" s="420"/>
      <c r="V32" s="420"/>
      <c r="W32" s="420"/>
      <c r="X32" s="420"/>
      <c r="Y32" s="420"/>
      <c r="Z32" s="420"/>
      <c r="AA32" s="420"/>
      <c r="AB32" s="420"/>
      <c r="AC32" s="78" t="s">
        <v>238</v>
      </c>
      <c r="AD32" s="80" t="s">
        <v>308</v>
      </c>
      <c r="AE32" s="479"/>
      <c r="AF32" s="479"/>
      <c r="AG32" s="479"/>
      <c r="AH32" s="479"/>
      <c r="AI32" s="479"/>
      <c r="AJ32" s="479"/>
      <c r="AK32" s="79" t="s">
        <v>361</v>
      </c>
      <c r="AL32" s="78" t="s">
        <v>358</v>
      </c>
      <c r="AM32" s="79"/>
      <c r="AR32" s="79"/>
      <c r="AS32" s="194"/>
      <c r="AT32" s="194"/>
      <c r="AU32" s="194"/>
      <c r="AV32" t="str">
        <f t="shared" si="0"/>
        <v/>
      </c>
      <c r="AW32" s="79"/>
      <c r="AY32" s="80"/>
      <c r="AZ32" s="92"/>
      <c r="BA32" s="92"/>
      <c r="BB32" s="92"/>
      <c r="BC32" s="92"/>
      <c r="BD32" s="92"/>
      <c r="BE32" s="459" t="str">
        <f t="shared" si="1"/>
        <v/>
      </c>
      <c r="BF32" s="459"/>
      <c r="BG32" s="459"/>
      <c r="BH32" s="459"/>
      <c r="BI32" s="459"/>
      <c r="BJ32" s="189"/>
      <c r="BK32" s="189"/>
      <c r="BL32" s="478" t="str">
        <f>"　　　　"&amp;AV32&amp;"　"&amp;BE32</f>
        <v>　　　　　</v>
      </c>
      <c r="BM32" s="478"/>
      <c r="BN32" s="478"/>
      <c r="BO32" s="478"/>
      <c r="BP32" s="478"/>
      <c r="BQ32" s="478"/>
      <c r="BR32" s="478"/>
      <c r="BS32" s="478"/>
      <c r="BT32" s="478"/>
      <c r="BU32" s="478"/>
      <c r="BV32" s="478"/>
      <c r="BW32" s="478"/>
      <c r="BX32" s="474"/>
      <c r="BY32" s="190"/>
      <c r="BZ32" s="190"/>
      <c r="CA32" s="190"/>
      <c r="CB32" s="190"/>
      <c r="CC32" s="190"/>
      <c r="CD32" s="190"/>
      <c r="CE32" s="190"/>
      <c r="CF32" s="190"/>
      <c r="CG32" s="190"/>
      <c r="CH32" s="190"/>
      <c r="CI32" s="190"/>
      <c r="CJ32" s="190"/>
      <c r="CK32" s="190"/>
    </row>
    <row r="33" spans="1:89">
      <c r="A33" s="79"/>
      <c r="B33" s="79"/>
      <c r="C33" s="79"/>
      <c r="D33" s="79"/>
      <c r="E33" s="79"/>
      <c r="F33" s="79"/>
      <c r="G33" s="79"/>
      <c r="H33" s="79"/>
      <c r="I33" s="82"/>
      <c r="J33" s="82"/>
      <c r="K33" s="82"/>
      <c r="L33" s="82"/>
      <c r="M33" s="79"/>
      <c r="N33" s="194"/>
      <c r="O33" s="194"/>
      <c r="P33" s="194"/>
      <c r="Q33" s="79"/>
      <c r="R33" s="79"/>
      <c r="S33" s="79"/>
      <c r="T33" s="80" t="s">
        <v>308</v>
      </c>
      <c r="U33" s="420"/>
      <c r="V33" s="420"/>
      <c r="W33" s="420"/>
      <c r="X33" s="420"/>
      <c r="Y33" s="420"/>
      <c r="Z33" s="420"/>
      <c r="AA33" s="420"/>
      <c r="AB33" s="420"/>
      <c r="AC33" s="78" t="s">
        <v>238</v>
      </c>
      <c r="AD33" s="80" t="s">
        <v>308</v>
      </c>
      <c r="AE33" s="479"/>
      <c r="AF33" s="479"/>
      <c r="AG33" s="479"/>
      <c r="AH33" s="479"/>
      <c r="AI33" s="479"/>
      <c r="AJ33" s="479"/>
      <c r="AK33" s="79" t="s">
        <v>361</v>
      </c>
      <c r="AL33" s="78" t="s">
        <v>358</v>
      </c>
      <c r="AM33" s="79"/>
      <c r="AR33" s="79"/>
      <c r="AS33" s="194"/>
      <c r="AT33" s="194"/>
      <c r="AU33" s="194"/>
      <c r="AV33" t="str">
        <f t="shared" ref="AV33" si="20">IF(U33&lt;&gt;"",U33,"")</f>
        <v/>
      </c>
      <c r="AW33" s="79"/>
      <c r="AY33" s="80"/>
      <c r="AZ33" s="92"/>
      <c r="BA33" s="92"/>
      <c r="BB33" s="92"/>
      <c r="BC33" s="92"/>
      <c r="BD33" s="92"/>
      <c r="BE33" s="459" t="str">
        <f t="shared" ref="BE33" si="21">IF(AE33&lt;&gt;"",AE33&amp;"㎡","")</f>
        <v/>
      </c>
      <c r="BF33" s="459"/>
      <c r="BG33" s="459"/>
      <c r="BH33" s="459"/>
      <c r="BI33" s="459"/>
      <c r="BJ33" s="189"/>
      <c r="BK33" s="189"/>
      <c r="BL33" s="478" t="str">
        <f>"　　　　"&amp;AV33&amp;"　"&amp;BE33</f>
        <v>　　　　　</v>
      </c>
      <c r="BM33" s="478"/>
      <c r="BN33" s="478"/>
      <c r="BO33" s="478"/>
      <c r="BP33" s="478"/>
      <c r="BQ33" s="478"/>
      <c r="BR33" s="478"/>
      <c r="BS33" s="478"/>
      <c r="BT33" s="478"/>
      <c r="BU33" s="478"/>
      <c r="BV33" s="478"/>
      <c r="BW33" s="478"/>
      <c r="BX33" s="474"/>
      <c r="BY33" s="190"/>
      <c r="BZ33" s="190"/>
      <c r="CA33" s="190"/>
      <c r="CB33" s="190"/>
      <c r="CC33" s="190"/>
      <c r="CD33" s="190"/>
      <c r="CE33" s="190"/>
      <c r="CF33" s="190"/>
      <c r="CG33" s="190"/>
      <c r="CH33" s="190"/>
      <c r="CI33" s="190"/>
      <c r="CJ33" s="190"/>
      <c r="CK33" s="190"/>
    </row>
    <row r="34" spans="1:89">
      <c r="A34" s="79"/>
      <c r="B34" s="79"/>
      <c r="C34" s="79"/>
      <c r="D34" s="79"/>
      <c r="E34" s="79"/>
      <c r="F34" s="79"/>
      <c r="G34" s="79"/>
      <c r="H34" s="79"/>
      <c r="I34" s="79"/>
      <c r="J34" s="79"/>
      <c r="K34" s="79"/>
      <c r="L34" s="79"/>
      <c r="M34" s="79" t="s">
        <v>308</v>
      </c>
      <c r="N34" s="400"/>
      <c r="O34" s="400"/>
      <c r="P34" s="400"/>
      <c r="Q34" s="79" t="s">
        <v>243</v>
      </c>
      <c r="R34" s="79"/>
      <c r="S34" s="79"/>
      <c r="T34" s="80" t="s">
        <v>308</v>
      </c>
      <c r="U34" s="420"/>
      <c r="V34" s="420"/>
      <c r="W34" s="420"/>
      <c r="X34" s="420"/>
      <c r="Y34" s="420"/>
      <c r="Z34" s="420"/>
      <c r="AA34" s="420"/>
      <c r="AB34" s="420"/>
      <c r="AC34" s="78" t="s">
        <v>238</v>
      </c>
      <c r="AD34" s="80" t="s">
        <v>308</v>
      </c>
      <c r="AE34" s="479"/>
      <c r="AF34" s="479"/>
      <c r="AG34" s="479"/>
      <c r="AH34" s="479"/>
      <c r="AI34" s="479"/>
      <c r="AJ34" s="479"/>
      <c r="AK34" s="79" t="s">
        <v>361</v>
      </c>
      <c r="AL34" s="78" t="s">
        <v>358</v>
      </c>
      <c r="AM34" s="79"/>
      <c r="AR34" t="str">
        <f>IF(N34&lt;&gt;"",N34&amp;"階","")</f>
        <v/>
      </c>
      <c r="AS34" s="188"/>
      <c r="AT34" s="188"/>
      <c r="AU34" s="188"/>
      <c r="AV34" t="str">
        <f t="shared" si="0"/>
        <v/>
      </c>
      <c r="AW34" s="79"/>
      <c r="AY34" s="80"/>
      <c r="AZ34" s="92"/>
      <c r="BA34" s="92"/>
      <c r="BB34" s="92"/>
      <c r="BC34" s="92"/>
      <c r="BD34" s="92"/>
      <c r="BE34" s="459" t="str">
        <f t="shared" si="1"/>
        <v/>
      </c>
      <c r="BF34" s="459"/>
      <c r="BG34" s="459"/>
      <c r="BH34" s="459"/>
      <c r="BI34" s="459"/>
      <c r="BJ34" s="189"/>
      <c r="BK34" s="189"/>
      <c r="BL34" s="478" t="str">
        <f>AR34&amp;"   "&amp;AV34&amp;"　"&amp;BE34</f>
        <v xml:space="preserve">   　</v>
      </c>
      <c r="BM34" s="478"/>
      <c r="BN34" s="478"/>
      <c r="BO34" s="478"/>
      <c r="BP34" s="478"/>
      <c r="BQ34" s="478"/>
      <c r="BR34" s="478"/>
      <c r="BS34" s="478"/>
      <c r="BT34" s="478"/>
      <c r="BU34" s="478"/>
      <c r="BV34" s="478"/>
      <c r="BW34" s="478"/>
      <c r="BX34" s="474"/>
      <c r="BY34" s="190"/>
      <c r="BZ34" s="190"/>
      <c r="CA34" s="190"/>
      <c r="CB34" s="190"/>
      <c r="CC34" s="190"/>
      <c r="CD34" s="190"/>
      <c r="CE34" s="190"/>
      <c r="CF34" s="190"/>
      <c r="CG34" s="190"/>
      <c r="CH34" s="190"/>
      <c r="CI34" s="190"/>
      <c r="CJ34" s="190"/>
      <c r="CK34" s="190"/>
    </row>
    <row r="35" spans="1:89">
      <c r="A35" s="79"/>
      <c r="B35" s="79"/>
      <c r="C35" s="79"/>
      <c r="D35" s="79"/>
      <c r="E35" s="79"/>
      <c r="F35" s="79"/>
      <c r="G35" s="79"/>
      <c r="H35" s="79"/>
      <c r="I35" s="79"/>
      <c r="J35" s="79"/>
      <c r="K35" s="79"/>
      <c r="L35" s="79"/>
      <c r="M35" s="79"/>
      <c r="N35" s="194"/>
      <c r="O35" s="194"/>
      <c r="P35" s="194"/>
      <c r="Q35" s="79"/>
      <c r="R35" s="79"/>
      <c r="S35" s="79"/>
      <c r="T35" s="80" t="s">
        <v>308</v>
      </c>
      <c r="U35" s="420"/>
      <c r="V35" s="420"/>
      <c r="W35" s="420"/>
      <c r="X35" s="420"/>
      <c r="Y35" s="420"/>
      <c r="Z35" s="420"/>
      <c r="AA35" s="420"/>
      <c r="AB35" s="420"/>
      <c r="AC35" s="78" t="s">
        <v>238</v>
      </c>
      <c r="AD35" s="80" t="s">
        <v>308</v>
      </c>
      <c r="AE35" s="479"/>
      <c r="AF35" s="479"/>
      <c r="AG35" s="479"/>
      <c r="AH35" s="479"/>
      <c r="AI35" s="479"/>
      <c r="AJ35" s="479"/>
      <c r="AK35" s="79" t="s">
        <v>361</v>
      </c>
      <c r="AL35" s="78" t="s">
        <v>358</v>
      </c>
      <c r="AM35" s="79"/>
      <c r="AR35" s="79"/>
      <c r="AS35" s="194"/>
      <c r="AT35" s="194"/>
      <c r="AU35" s="194"/>
      <c r="AV35" t="str">
        <f t="shared" si="0"/>
        <v/>
      </c>
      <c r="AW35" s="79"/>
      <c r="AY35" s="80"/>
      <c r="AZ35" s="92"/>
      <c r="BA35" s="92"/>
      <c r="BB35" s="92"/>
      <c r="BC35" s="92"/>
      <c r="BD35" s="92"/>
      <c r="BE35" s="459" t="str">
        <f t="shared" si="1"/>
        <v/>
      </c>
      <c r="BF35" s="459"/>
      <c r="BG35" s="459"/>
      <c r="BH35" s="459"/>
      <c r="BI35" s="459"/>
      <c r="BJ35" s="189"/>
      <c r="BK35" s="189"/>
      <c r="BL35" s="478" t="str">
        <f>"　　　　"&amp;AV35&amp;"　"&amp;BE35</f>
        <v>　　　　　</v>
      </c>
      <c r="BM35" s="478"/>
      <c r="BN35" s="478"/>
      <c r="BO35" s="478"/>
      <c r="BP35" s="478"/>
      <c r="BQ35" s="478"/>
      <c r="BR35" s="478"/>
      <c r="BS35" s="478"/>
      <c r="BT35" s="478"/>
      <c r="BU35" s="478"/>
      <c r="BV35" s="478"/>
      <c r="BW35" s="478"/>
      <c r="BX35" s="474"/>
      <c r="BY35" s="190"/>
      <c r="BZ35" s="190"/>
      <c r="CA35" s="190"/>
      <c r="CB35" s="190"/>
      <c r="CC35" s="190"/>
      <c r="CD35" s="190"/>
      <c r="CE35" s="190"/>
      <c r="CF35" s="190"/>
      <c r="CG35" s="190"/>
      <c r="CH35" s="190"/>
      <c r="CI35" s="190"/>
      <c r="CJ35" s="190"/>
      <c r="CK35" s="190"/>
    </row>
    <row r="36" spans="1:89">
      <c r="A36" s="79"/>
      <c r="B36" s="79"/>
      <c r="C36" s="79"/>
      <c r="D36" s="79"/>
      <c r="E36" s="79"/>
      <c r="F36" s="79"/>
      <c r="G36" s="79"/>
      <c r="H36" s="79"/>
      <c r="I36" s="79"/>
      <c r="J36" s="79"/>
      <c r="K36" s="79"/>
      <c r="L36" s="79"/>
      <c r="M36" s="79"/>
      <c r="N36" s="194"/>
      <c r="O36" s="194"/>
      <c r="P36" s="194"/>
      <c r="Q36" s="79"/>
      <c r="R36" s="79"/>
      <c r="S36" s="79"/>
      <c r="T36" s="80" t="s">
        <v>308</v>
      </c>
      <c r="U36" s="420"/>
      <c r="V36" s="420"/>
      <c r="W36" s="420"/>
      <c r="X36" s="420"/>
      <c r="Y36" s="420"/>
      <c r="Z36" s="420"/>
      <c r="AA36" s="420"/>
      <c r="AB36" s="420"/>
      <c r="AC36" s="78" t="s">
        <v>238</v>
      </c>
      <c r="AD36" s="80" t="s">
        <v>308</v>
      </c>
      <c r="AE36" s="479"/>
      <c r="AF36" s="479"/>
      <c r="AG36" s="479"/>
      <c r="AH36" s="479"/>
      <c r="AI36" s="479"/>
      <c r="AJ36" s="479"/>
      <c r="AK36" s="79" t="s">
        <v>361</v>
      </c>
      <c r="AL36" s="78" t="s">
        <v>358</v>
      </c>
      <c r="AM36" s="79"/>
      <c r="AR36" s="79"/>
      <c r="AS36" s="194"/>
      <c r="AT36" s="194"/>
      <c r="AU36" s="194"/>
      <c r="AV36" t="str">
        <f t="shared" ref="AV36" si="22">IF(U36&lt;&gt;"",U36,"")</f>
        <v/>
      </c>
      <c r="AW36" s="79"/>
      <c r="AY36" s="80"/>
      <c r="AZ36" s="92"/>
      <c r="BA36" s="92"/>
      <c r="BB36" s="92"/>
      <c r="BC36" s="92"/>
      <c r="BD36" s="92"/>
      <c r="BE36" s="459" t="str">
        <f t="shared" ref="BE36" si="23">IF(AE36&lt;&gt;"",AE36&amp;"㎡","")</f>
        <v/>
      </c>
      <c r="BF36" s="459"/>
      <c r="BG36" s="459"/>
      <c r="BH36" s="459"/>
      <c r="BI36" s="459"/>
      <c r="BJ36" s="189"/>
      <c r="BK36" s="189"/>
      <c r="BL36" s="478" t="str">
        <f>"　　　　"&amp;AV36&amp;"　"&amp;BE36</f>
        <v>　　　　　</v>
      </c>
      <c r="BM36" s="478"/>
      <c r="BN36" s="478"/>
      <c r="BO36" s="478"/>
      <c r="BP36" s="478"/>
      <c r="BQ36" s="478"/>
      <c r="BR36" s="478"/>
      <c r="BS36" s="478"/>
      <c r="BT36" s="478"/>
      <c r="BU36" s="478"/>
      <c r="BV36" s="478"/>
      <c r="BW36" s="478"/>
      <c r="BX36" s="190"/>
      <c r="BY36" s="190"/>
      <c r="BZ36" s="190"/>
      <c r="CA36" s="190"/>
      <c r="CB36" s="190"/>
      <c r="CC36" s="190"/>
      <c r="CD36" s="190"/>
      <c r="CE36" s="190"/>
      <c r="CF36" s="190"/>
      <c r="CG36" s="190"/>
      <c r="CH36" s="190"/>
      <c r="CI36" s="190"/>
      <c r="CJ36" s="190"/>
      <c r="CK36" s="190"/>
    </row>
    <row r="37" spans="1:89">
      <c r="A37" s="79"/>
      <c r="B37" s="79"/>
      <c r="C37" s="79"/>
      <c r="D37" s="79"/>
      <c r="E37" s="79"/>
      <c r="F37" s="79"/>
      <c r="G37" s="79"/>
      <c r="H37" s="79"/>
      <c r="I37" s="82"/>
      <c r="J37" s="82"/>
      <c r="K37" s="82"/>
      <c r="L37" s="82"/>
      <c r="M37" s="79" t="s">
        <v>308</v>
      </c>
      <c r="N37" s="400"/>
      <c r="O37" s="400"/>
      <c r="P37" s="400"/>
      <c r="Q37" s="79" t="s">
        <v>243</v>
      </c>
      <c r="R37" s="79"/>
      <c r="S37" s="79"/>
      <c r="T37" s="80" t="s">
        <v>308</v>
      </c>
      <c r="U37" s="420"/>
      <c r="V37" s="420"/>
      <c r="W37" s="420"/>
      <c r="X37" s="420"/>
      <c r="Y37" s="420"/>
      <c r="Z37" s="420"/>
      <c r="AA37" s="420"/>
      <c r="AB37" s="420"/>
      <c r="AC37" s="78" t="s">
        <v>238</v>
      </c>
      <c r="AD37" s="80" t="s">
        <v>308</v>
      </c>
      <c r="AE37" s="479"/>
      <c r="AF37" s="479"/>
      <c r="AG37" s="479"/>
      <c r="AH37" s="479"/>
      <c r="AI37" s="479"/>
      <c r="AJ37" s="479"/>
      <c r="AK37" s="79" t="s">
        <v>361</v>
      </c>
      <c r="AL37" s="78" t="s">
        <v>358</v>
      </c>
      <c r="AM37" s="79"/>
      <c r="AR37" t="str">
        <f>IF(N37&lt;&gt;"",N37&amp;"階","")</f>
        <v/>
      </c>
      <c r="AS37" s="188"/>
      <c r="AT37" s="188"/>
      <c r="AU37" s="188"/>
      <c r="AV37" t="str">
        <f t="shared" si="0"/>
        <v/>
      </c>
      <c r="AW37" s="79"/>
      <c r="AY37" s="80"/>
      <c r="AZ37" s="92"/>
      <c r="BA37" s="92"/>
      <c r="BB37" s="92"/>
      <c r="BC37" s="92"/>
      <c r="BD37" s="92"/>
      <c r="BE37" s="459" t="str">
        <f t="shared" si="1"/>
        <v/>
      </c>
      <c r="BF37" s="459"/>
      <c r="BG37" s="459"/>
      <c r="BH37" s="459"/>
      <c r="BI37" s="459"/>
      <c r="BJ37" s="189"/>
      <c r="BK37" s="189"/>
      <c r="BL37" s="478" t="str">
        <f>AR37&amp;"   "&amp;AV37&amp;"　"&amp;BE37</f>
        <v xml:space="preserve">   　</v>
      </c>
      <c r="BM37" s="478"/>
      <c r="BN37" s="478"/>
      <c r="BO37" s="478"/>
      <c r="BP37" s="478"/>
      <c r="BQ37" s="478"/>
      <c r="BR37" s="478"/>
      <c r="BS37" s="478"/>
      <c r="BT37" s="478"/>
      <c r="BU37" s="478"/>
      <c r="BV37" s="478"/>
      <c r="BW37" s="478"/>
      <c r="BX37" s="190"/>
      <c r="BY37" s="190"/>
      <c r="BZ37" s="190"/>
      <c r="CA37" s="190"/>
      <c r="CB37" s="190"/>
      <c r="CC37" s="190"/>
      <c r="CD37" s="190"/>
      <c r="CE37" s="190"/>
      <c r="CF37" s="190"/>
      <c r="CG37" s="190"/>
      <c r="CH37" s="190"/>
      <c r="CI37" s="190"/>
      <c r="CJ37" s="190"/>
      <c r="CK37" s="190"/>
    </row>
    <row r="38" spans="1:89">
      <c r="A38" s="79"/>
      <c r="B38" s="79"/>
      <c r="C38" s="79"/>
      <c r="D38" s="79"/>
      <c r="E38" s="79"/>
      <c r="F38" s="79"/>
      <c r="G38" s="79"/>
      <c r="H38" s="79"/>
      <c r="I38" s="79"/>
      <c r="J38" s="79"/>
      <c r="K38" s="79"/>
      <c r="L38" s="79"/>
      <c r="M38" s="79"/>
      <c r="N38" s="194"/>
      <c r="O38" s="194"/>
      <c r="P38" s="194"/>
      <c r="Q38" s="79"/>
      <c r="R38" s="79"/>
      <c r="S38" s="79"/>
      <c r="T38" s="80" t="s">
        <v>308</v>
      </c>
      <c r="U38" s="420"/>
      <c r="V38" s="420"/>
      <c r="W38" s="420"/>
      <c r="X38" s="420"/>
      <c r="Y38" s="420"/>
      <c r="Z38" s="420"/>
      <c r="AA38" s="420"/>
      <c r="AB38" s="420"/>
      <c r="AC38" s="78" t="s">
        <v>238</v>
      </c>
      <c r="AD38" s="80" t="s">
        <v>308</v>
      </c>
      <c r="AE38" s="479"/>
      <c r="AF38" s="479"/>
      <c r="AG38" s="479"/>
      <c r="AH38" s="479"/>
      <c r="AI38" s="479"/>
      <c r="AJ38" s="479"/>
      <c r="AK38" s="79" t="s">
        <v>361</v>
      </c>
      <c r="AL38" s="78" t="s">
        <v>358</v>
      </c>
      <c r="AM38" s="79"/>
      <c r="AR38" s="79"/>
      <c r="AS38" s="194"/>
      <c r="AT38" s="194"/>
      <c r="AU38" s="194"/>
      <c r="AV38" t="str">
        <f t="shared" si="0"/>
        <v/>
      </c>
      <c r="AW38" s="79"/>
      <c r="AY38" s="80"/>
      <c r="AZ38" s="92"/>
      <c r="BA38" s="92"/>
      <c r="BB38" s="92"/>
      <c r="BC38" s="92"/>
      <c r="BD38" s="92"/>
      <c r="BE38" s="459" t="str">
        <f t="shared" si="1"/>
        <v/>
      </c>
      <c r="BF38" s="459"/>
      <c r="BG38" s="459"/>
      <c r="BH38" s="459"/>
      <c r="BI38" s="459"/>
      <c r="BJ38" s="189"/>
      <c r="BK38" s="189"/>
      <c r="BL38" s="478" t="str">
        <f>"　　　　"&amp;AV38&amp;"　"&amp;BE38</f>
        <v>　　　　　</v>
      </c>
      <c r="BM38" s="478"/>
      <c r="BN38" s="478"/>
      <c r="BO38" s="478"/>
      <c r="BP38" s="478"/>
      <c r="BQ38" s="478"/>
      <c r="BR38" s="478"/>
      <c r="BS38" s="478"/>
      <c r="BT38" s="478"/>
      <c r="BU38" s="478"/>
      <c r="BV38" s="478"/>
      <c r="BW38" s="478"/>
      <c r="BX38" s="190"/>
      <c r="BY38" s="190"/>
      <c r="BZ38" s="190"/>
      <c r="CA38" s="190"/>
      <c r="CB38" s="190"/>
      <c r="CC38" s="190"/>
      <c r="CD38" s="190"/>
      <c r="CE38" s="190"/>
      <c r="CF38" s="190"/>
      <c r="CG38" s="190"/>
      <c r="CH38" s="190"/>
      <c r="CI38" s="190"/>
      <c r="CJ38" s="190"/>
      <c r="CK38" s="190"/>
    </row>
    <row r="39" spans="1:89">
      <c r="A39" s="79"/>
      <c r="B39" s="79"/>
      <c r="C39" s="79"/>
      <c r="D39" s="79"/>
      <c r="E39" s="79"/>
      <c r="F39" s="79"/>
      <c r="G39" s="79"/>
      <c r="H39" s="79"/>
      <c r="I39" s="79"/>
      <c r="J39" s="79"/>
      <c r="K39" s="79"/>
      <c r="L39" s="79"/>
      <c r="M39" s="79"/>
      <c r="N39" s="194"/>
      <c r="O39" s="194"/>
      <c r="P39" s="194"/>
      <c r="Q39" s="79"/>
      <c r="R39" s="79"/>
      <c r="S39" s="79"/>
      <c r="T39" s="80" t="s">
        <v>308</v>
      </c>
      <c r="U39" s="420"/>
      <c r="V39" s="420"/>
      <c r="W39" s="420"/>
      <c r="X39" s="420"/>
      <c r="Y39" s="420"/>
      <c r="Z39" s="420"/>
      <c r="AA39" s="420"/>
      <c r="AB39" s="420"/>
      <c r="AC39" s="78" t="s">
        <v>238</v>
      </c>
      <c r="AD39" s="80" t="s">
        <v>308</v>
      </c>
      <c r="AE39" s="479"/>
      <c r="AF39" s="479"/>
      <c r="AG39" s="479"/>
      <c r="AH39" s="479"/>
      <c r="AI39" s="479"/>
      <c r="AJ39" s="479"/>
      <c r="AK39" s="79" t="s">
        <v>361</v>
      </c>
      <c r="AL39" s="78" t="s">
        <v>358</v>
      </c>
      <c r="AM39" s="79"/>
      <c r="AP39" s="125" t="s">
        <v>1032</v>
      </c>
      <c r="AR39" s="79"/>
      <c r="AS39" s="194"/>
      <c r="AT39" s="194"/>
      <c r="AU39" s="194"/>
      <c r="AV39" t="str">
        <f t="shared" ref="AV39" si="24">IF(U39&lt;&gt;"",U39,"")</f>
        <v/>
      </c>
      <c r="AW39" s="79"/>
      <c r="AY39" s="80"/>
      <c r="AZ39" s="92"/>
      <c r="BA39" s="92"/>
      <c r="BB39" s="92"/>
      <c r="BC39" s="92"/>
      <c r="BD39" s="92"/>
      <c r="BE39" s="459" t="str">
        <f t="shared" ref="BE39" si="25">IF(AE39&lt;&gt;"",AE39&amp;"㎡","")</f>
        <v/>
      </c>
      <c r="BF39" s="459"/>
      <c r="BG39" s="459"/>
      <c r="BH39" s="459"/>
      <c r="BI39" s="459"/>
      <c r="BJ39" s="189"/>
      <c r="BK39" s="189"/>
      <c r="BL39" s="478" t="str">
        <f>"　　　　"&amp;AV39&amp;"　"&amp;BE39</f>
        <v>　　　　　</v>
      </c>
      <c r="BM39" s="478"/>
      <c r="BN39" s="478"/>
      <c r="BO39" s="478"/>
      <c r="BP39" s="478"/>
      <c r="BQ39" s="478"/>
      <c r="BR39" s="478"/>
      <c r="BS39" s="478"/>
      <c r="BT39" s="478"/>
      <c r="BU39" s="478"/>
      <c r="BV39" s="478"/>
      <c r="BW39" s="478"/>
      <c r="BX39" s="190"/>
      <c r="BY39" s="190"/>
      <c r="BZ39" s="190"/>
      <c r="CA39" s="190"/>
      <c r="CB39" s="190"/>
      <c r="CC39" s="190"/>
      <c r="CD39" s="190"/>
      <c r="CE39" s="190"/>
      <c r="CF39" s="190"/>
      <c r="CG39" s="190"/>
      <c r="CH39" s="190"/>
      <c r="CI39" s="190"/>
      <c r="CJ39" s="190"/>
      <c r="CK39" s="190"/>
    </row>
    <row r="40" spans="1:89" hidden="1">
      <c r="A40" s="79"/>
      <c r="B40" s="79"/>
      <c r="C40" s="79"/>
      <c r="D40" s="79"/>
      <c r="E40" s="79"/>
      <c r="F40" s="79"/>
      <c r="G40" s="79"/>
      <c r="H40" s="79"/>
      <c r="I40" s="79"/>
      <c r="J40" s="79"/>
      <c r="K40" s="79"/>
      <c r="L40" s="79"/>
      <c r="M40" s="79" t="s">
        <v>308</v>
      </c>
      <c r="N40" s="400"/>
      <c r="O40" s="400"/>
      <c r="P40" s="400"/>
      <c r="Q40" s="79" t="s">
        <v>243</v>
      </c>
      <c r="R40" s="79"/>
      <c r="S40" s="79"/>
      <c r="T40" s="80" t="s">
        <v>308</v>
      </c>
      <c r="U40" s="420"/>
      <c r="V40" s="420"/>
      <c r="W40" s="420"/>
      <c r="X40" s="420"/>
      <c r="Y40" s="420"/>
      <c r="Z40" s="420"/>
      <c r="AA40" s="420"/>
      <c r="AB40" s="420"/>
      <c r="AC40" s="78" t="s">
        <v>238</v>
      </c>
      <c r="AD40" s="80" t="s">
        <v>308</v>
      </c>
      <c r="AE40" s="479"/>
      <c r="AF40" s="479"/>
      <c r="AG40" s="479"/>
      <c r="AH40" s="479"/>
      <c r="AI40" s="479"/>
      <c r="AJ40" s="479"/>
      <c r="AK40" s="79" t="s">
        <v>361</v>
      </c>
      <c r="AL40" s="78" t="s">
        <v>358</v>
      </c>
      <c r="AM40" s="79"/>
      <c r="AR40" t="str">
        <f>IF(N40&lt;&gt;"",N40&amp;"階","")</f>
        <v/>
      </c>
      <c r="AS40" s="188"/>
      <c r="AT40" s="188"/>
      <c r="AU40" s="188"/>
      <c r="AV40" t="str">
        <f t="shared" si="0"/>
        <v/>
      </c>
      <c r="AW40" s="79"/>
      <c r="AY40" s="80"/>
      <c r="AZ40" s="92"/>
      <c r="BA40" s="92"/>
      <c r="BB40" s="92"/>
      <c r="BC40" s="92"/>
      <c r="BD40" s="92"/>
      <c r="BE40" s="459" t="str">
        <f t="shared" si="1"/>
        <v/>
      </c>
      <c r="BF40" s="459"/>
      <c r="BG40" s="459"/>
      <c r="BH40" s="459"/>
      <c r="BI40" s="459"/>
      <c r="BJ40" s="189"/>
      <c r="BK40" s="189"/>
      <c r="BL40" s="478" t="str">
        <f>AR40&amp;"   "&amp;AV40&amp;"　"&amp;BE40</f>
        <v xml:space="preserve">   　</v>
      </c>
      <c r="BM40" s="478"/>
      <c r="BN40" s="478"/>
      <c r="BO40" s="478"/>
      <c r="BP40" s="478"/>
      <c r="BQ40" s="478"/>
      <c r="BR40" s="478"/>
      <c r="BS40" s="478"/>
      <c r="BT40" s="478"/>
      <c r="BU40" s="478"/>
      <c r="BV40" s="478"/>
      <c r="BW40" s="478"/>
      <c r="BX40" s="190"/>
      <c r="BY40" s="190"/>
      <c r="BZ40" s="190"/>
      <c r="CA40" s="190"/>
      <c r="CB40" s="190"/>
      <c r="CC40" s="190"/>
      <c r="CD40" s="190"/>
      <c r="CE40" s="190"/>
      <c r="CF40" s="190"/>
      <c r="CG40" s="190"/>
      <c r="CH40" s="190"/>
      <c r="CI40" s="190"/>
      <c r="CJ40" s="190"/>
      <c r="CK40" s="190"/>
    </row>
    <row r="41" spans="1:89" hidden="1">
      <c r="A41" s="79"/>
      <c r="B41" s="79"/>
      <c r="C41" s="79"/>
      <c r="D41" s="79"/>
      <c r="E41" s="79"/>
      <c r="F41" s="79"/>
      <c r="G41" s="79"/>
      <c r="H41" s="79"/>
      <c r="I41" s="79"/>
      <c r="J41" s="79"/>
      <c r="K41" s="79"/>
      <c r="L41" s="79"/>
      <c r="M41" s="79"/>
      <c r="N41" s="194"/>
      <c r="O41" s="194"/>
      <c r="P41" s="194"/>
      <c r="Q41" s="79"/>
      <c r="R41" s="79"/>
      <c r="S41" s="79"/>
      <c r="T41" s="80" t="s">
        <v>308</v>
      </c>
      <c r="U41" s="420"/>
      <c r="V41" s="420"/>
      <c r="W41" s="420"/>
      <c r="X41" s="420"/>
      <c r="Y41" s="420"/>
      <c r="Z41" s="420"/>
      <c r="AA41" s="420"/>
      <c r="AB41" s="420"/>
      <c r="AC41" s="78" t="s">
        <v>238</v>
      </c>
      <c r="AD41" s="80" t="s">
        <v>308</v>
      </c>
      <c r="AE41" s="479"/>
      <c r="AF41" s="479"/>
      <c r="AG41" s="479"/>
      <c r="AH41" s="479"/>
      <c r="AI41" s="479"/>
      <c r="AJ41" s="479"/>
      <c r="AK41" s="79" t="s">
        <v>361</v>
      </c>
      <c r="AL41" s="78" t="s">
        <v>358</v>
      </c>
      <c r="AM41" s="79"/>
      <c r="AR41" s="79"/>
      <c r="AS41" s="194"/>
      <c r="AT41" s="194"/>
      <c r="AU41" s="194"/>
      <c r="AV41" t="str">
        <f t="shared" si="0"/>
        <v/>
      </c>
      <c r="AW41" s="79"/>
      <c r="AY41" s="80"/>
      <c r="AZ41" s="92"/>
      <c r="BA41" s="92"/>
      <c r="BB41" s="92"/>
      <c r="BC41" s="92"/>
      <c r="BD41" s="92"/>
      <c r="BE41" s="459" t="str">
        <f t="shared" si="1"/>
        <v/>
      </c>
      <c r="BF41" s="459"/>
      <c r="BG41" s="459"/>
      <c r="BH41" s="459"/>
      <c r="BI41" s="459"/>
      <c r="BJ41" s="189"/>
      <c r="BK41" s="189"/>
      <c r="BL41" s="478" t="str">
        <f>"　　　　"&amp;AV41&amp;"　"&amp;BE41</f>
        <v>　　　　　</v>
      </c>
      <c r="BM41" s="478"/>
      <c r="BN41" s="478"/>
      <c r="BO41" s="478"/>
      <c r="BP41" s="478"/>
      <c r="BQ41" s="478"/>
      <c r="BR41" s="478"/>
      <c r="BS41" s="478"/>
      <c r="BT41" s="478"/>
      <c r="BU41" s="478"/>
      <c r="BV41" s="478"/>
      <c r="BW41" s="478"/>
      <c r="BX41" s="190"/>
      <c r="BY41" s="190"/>
      <c r="BZ41" s="190"/>
      <c r="CA41" s="190"/>
      <c r="CB41" s="190"/>
      <c r="CC41" s="190"/>
      <c r="CD41" s="190"/>
      <c r="CE41" s="190"/>
      <c r="CF41" s="190"/>
      <c r="CG41" s="190"/>
      <c r="CH41" s="190"/>
      <c r="CI41" s="190"/>
      <c r="CJ41" s="190"/>
      <c r="CK41" s="190"/>
    </row>
    <row r="42" spans="1:89" hidden="1">
      <c r="A42" s="79"/>
      <c r="B42" s="79"/>
      <c r="C42" s="79"/>
      <c r="D42" s="79"/>
      <c r="E42" s="79"/>
      <c r="F42" s="79"/>
      <c r="G42" s="79"/>
      <c r="H42" s="79"/>
      <c r="I42" s="79"/>
      <c r="J42" s="79"/>
      <c r="K42" s="79"/>
      <c r="L42" s="79"/>
      <c r="M42" s="79"/>
      <c r="N42" s="194"/>
      <c r="O42" s="194"/>
      <c r="P42" s="194"/>
      <c r="Q42" s="79"/>
      <c r="R42" s="79"/>
      <c r="S42" s="79"/>
      <c r="T42" s="80" t="s">
        <v>308</v>
      </c>
      <c r="U42" s="420"/>
      <c r="V42" s="420"/>
      <c r="W42" s="420"/>
      <c r="X42" s="420"/>
      <c r="Y42" s="420"/>
      <c r="Z42" s="420"/>
      <c r="AA42" s="420"/>
      <c r="AB42" s="420"/>
      <c r="AC42" s="78" t="s">
        <v>238</v>
      </c>
      <c r="AD42" s="80" t="s">
        <v>308</v>
      </c>
      <c r="AE42" s="479"/>
      <c r="AF42" s="479"/>
      <c r="AG42" s="479"/>
      <c r="AH42" s="479"/>
      <c r="AI42" s="479"/>
      <c r="AJ42" s="479"/>
      <c r="AK42" s="79" t="s">
        <v>361</v>
      </c>
      <c r="AL42" s="78" t="s">
        <v>358</v>
      </c>
      <c r="AM42" s="79"/>
      <c r="AR42" s="79"/>
      <c r="AS42" s="194"/>
      <c r="AT42" s="194"/>
      <c r="AU42" s="194"/>
      <c r="AV42" t="str">
        <f t="shared" ref="AV42" si="26">IF(U42&lt;&gt;"",U42,"")</f>
        <v/>
      </c>
      <c r="AW42" s="79"/>
      <c r="AY42" s="80"/>
      <c r="AZ42" s="92"/>
      <c r="BA42" s="92"/>
      <c r="BB42" s="92"/>
      <c r="BC42" s="92"/>
      <c r="BD42" s="92"/>
      <c r="BE42" s="459" t="str">
        <f t="shared" ref="BE42" si="27">IF(AE42&lt;&gt;"",AE42&amp;"㎡","")</f>
        <v/>
      </c>
      <c r="BF42" s="459"/>
      <c r="BG42" s="459"/>
      <c r="BH42" s="459"/>
      <c r="BI42" s="459"/>
      <c r="BJ42" s="189"/>
      <c r="BK42" s="189"/>
      <c r="BL42" s="478" t="str">
        <f>"　　　　"&amp;AV42&amp;"　"&amp;BE42</f>
        <v>　　　　　</v>
      </c>
      <c r="BM42" s="478"/>
      <c r="BN42" s="478"/>
      <c r="BO42" s="478"/>
      <c r="BP42" s="478"/>
      <c r="BQ42" s="478"/>
      <c r="BR42" s="478"/>
      <c r="BS42" s="478"/>
      <c r="BT42" s="478"/>
      <c r="BU42" s="478"/>
      <c r="BV42" s="478"/>
      <c r="BW42" s="478"/>
      <c r="BX42" s="190"/>
      <c r="BY42" s="190"/>
      <c r="BZ42" s="190"/>
      <c r="CA42" s="190"/>
      <c r="CB42" s="190"/>
      <c r="CC42" s="190"/>
      <c r="CD42" s="190"/>
      <c r="CE42" s="190"/>
      <c r="CF42" s="190"/>
      <c r="CG42" s="190"/>
      <c r="CH42" s="190"/>
      <c r="CI42" s="190"/>
      <c r="CJ42" s="190"/>
      <c r="CK42" s="190"/>
    </row>
    <row r="43" spans="1:89" hidden="1">
      <c r="A43" s="79"/>
      <c r="B43" s="79"/>
      <c r="C43" s="79"/>
      <c r="D43" s="79"/>
      <c r="E43" s="79"/>
      <c r="F43" s="79"/>
      <c r="G43" s="79"/>
      <c r="H43" s="79"/>
      <c r="I43" s="82"/>
      <c r="J43" s="82"/>
      <c r="K43" s="82"/>
      <c r="L43" s="82"/>
      <c r="M43" s="79" t="s">
        <v>308</v>
      </c>
      <c r="N43" s="400"/>
      <c r="O43" s="400"/>
      <c r="P43" s="400"/>
      <c r="Q43" s="79" t="s">
        <v>243</v>
      </c>
      <c r="R43" s="79"/>
      <c r="S43" s="79"/>
      <c r="T43" s="80" t="s">
        <v>308</v>
      </c>
      <c r="U43" s="420"/>
      <c r="V43" s="420"/>
      <c r="W43" s="420"/>
      <c r="X43" s="420"/>
      <c r="Y43" s="420"/>
      <c r="Z43" s="420"/>
      <c r="AA43" s="420"/>
      <c r="AB43" s="420"/>
      <c r="AC43" s="78" t="s">
        <v>238</v>
      </c>
      <c r="AD43" s="80" t="s">
        <v>308</v>
      </c>
      <c r="AE43" s="479"/>
      <c r="AF43" s="479"/>
      <c r="AG43" s="479"/>
      <c r="AH43" s="479"/>
      <c r="AI43" s="479"/>
      <c r="AJ43" s="479"/>
      <c r="AK43" s="79" t="s">
        <v>361</v>
      </c>
      <c r="AL43" s="78" t="s">
        <v>358</v>
      </c>
      <c r="AM43" s="79"/>
      <c r="AR43" t="str">
        <f>IF(N43&lt;&gt;"",N43&amp;"階","")</f>
        <v/>
      </c>
      <c r="AS43" s="188"/>
      <c r="AT43" s="188"/>
      <c r="AU43" s="188"/>
      <c r="AV43" t="str">
        <f t="shared" si="0"/>
        <v/>
      </c>
      <c r="AW43" s="79"/>
      <c r="AY43" s="80"/>
      <c r="AZ43" s="92"/>
      <c r="BA43" s="92"/>
      <c r="BB43" s="92"/>
      <c r="BC43" s="92"/>
      <c r="BD43" s="92"/>
      <c r="BE43" s="459" t="str">
        <f t="shared" si="1"/>
        <v/>
      </c>
      <c r="BF43" s="459"/>
      <c r="BG43" s="459"/>
      <c r="BH43" s="459"/>
      <c r="BI43" s="459"/>
      <c r="BJ43" s="189"/>
      <c r="BK43" s="189"/>
      <c r="BL43" s="478" t="str">
        <f>AR43&amp;"   "&amp;AV43&amp;"　"&amp;BE43</f>
        <v xml:space="preserve">   　</v>
      </c>
      <c r="BM43" s="478"/>
      <c r="BN43" s="478"/>
      <c r="BO43" s="478"/>
      <c r="BP43" s="478"/>
      <c r="BQ43" s="478"/>
      <c r="BR43" s="478"/>
      <c r="BS43" s="478"/>
      <c r="BT43" s="478"/>
      <c r="BU43" s="478"/>
      <c r="BV43" s="478"/>
      <c r="BW43" s="478"/>
      <c r="BX43" s="189"/>
      <c r="BY43" s="189"/>
      <c r="BZ43" s="189"/>
      <c r="CA43" s="189"/>
      <c r="CB43" s="79"/>
      <c r="CC43" s="78"/>
    </row>
    <row r="44" spans="1:89" hidden="1">
      <c r="A44" s="79"/>
      <c r="B44" s="79"/>
      <c r="C44" s="79"/>
      <c r="D44" s="79"/>
      <c r="E44" s="79"/>
      <c r="F44" s="79"/>
      <c r="G44" s="79"/>
      <c r="H44" s="79"/>
      <c r="I44" s="79"/>
      <c r="J44" s="79"/>
      <c r="K44" s="79"/>
      <c r="L44" s="79"/>
      <c r="M44" s="79"/>
      <c r="N44" s="194"/>
      <c r="O44" s="194"/>
      <c r="P44" s="194"/>
      <c r="Q44" s="79"/>
      <c r="R44" s="79"/>
      <c r="S44" s="79"/>
      <c r="T44" s="80" t="s">
        <v>308</v>
      </c>
      <c r="U44" s="420"/>
      <c r="V44" s="420"/>
      <c r="W44" s="420"/>
      <c r="X44" s="420"/>
      <c r="Y44" s="420"/>
      <c r="Z44" s="420"/>
      <c r="AA44" s="420"/>
      <c r="AB44" s="420"/>
      <c r="AC44" s="78" t="s">
        <v>238</v>
      </c>
      <c r="AD44" s="80" t="s">
        <v>308</v>
      </c>
      <c r="AE44" s="479"/>
      <c r="AF44" s="479"/>
      <c r="AG44" s="479"/>
      <c r="AH44" s="479"/>
      <c r="AI44" s="479"/>
      <c r="AJ44" s="479"/>
      <c r="AK44" s="79" t="s">
        <v>361</v>
      </c>
      <c r="AL44" s="78" t="s">
        <v>358</v>
      </c>
      <c r="AM44" s="79"/>
      <c r="AR44" s="79"/>
      <c r="AS44" s="194"/>
      <c r="AT44" s="194"/>
      <c r="AU44" s="194"/>
      <c r="AV44" t="str">
        <f t="shared" si="0"/>
        <v/>
      </c>
      <c r="AW44" s="79"/>
      <c r="AY44" s="80"/>
      <c r="AZ44" s="92"/>
      <c r="BA44" s="92"/>
      <c r="BB44" s="92"/>
      <c r="BC44" s="92"/>
      <c r="BD44" s="92"/>
      <c r="BE44" s="459" t="str">
        <f t="shared" si="1"/>
        <v/>
      </c>
      <c r="BF44" s="459"/>
      <c r="BG44" s="459"/>
      <c r="BH44" s="459"/>
      <c r="BI44" s="459"/>
      <c r="BJ44" s="189"/>
      <c r="BK44" s="189"/>
      <c r="BL44" s="478" t="str">
        <f>"　　　　"&amp;AV44&amp;"　"&amp;BE44</f>
        <v>　　　　　</v>
      </c>
      <c r="BM44" s="478"/>
      <c r="BN44" s="478"/>
      <c r="BO44" s="478"/>
      <c r="BP44" s="478"/>
      <c r="BQ44" s="478"/>
      <c r="BR44" s="478"/>
      <c r="BS44" s="478"/>
      <c r="BT44" s="478"/>
      <c r="BU44" s="478"/>
      <c r="BV44" s="478"/>
      <c r="BW44" s="478"/>
      <c r="BX44" s="189"/>
      <c r="BY44" s="189"/>
      <c r="BZ44" s="189"/>
      <c r="CA44" s="189"/>
      <c r="CB44" s="79"/>
      <c r="CC44" s="78"/>
    </row>
    <row r="45" spans="1:89" hidden="1">
      <c r="A45" s="79"/>
      <c r="B45" s="79"/>
      <c r="C45" s="79"/>
      <c r="D45" s="79"/>
      <c r="E45" s="79"/>
      <c r="F45" s="79"/>
      <c r="G45" s="79"/>
      <c r="H45" s="79"/>
      <c r="I45" s="79"/>
      <c r="J45" s="79"/>
      <c r="K45" s="79"/>
      <c r="L45" s="79"/>
      <c r="M45" s="79"/>
      <c r="N45" s="194"/>
      <c r="O45" s="194"/>
      <c r="P45" s="194"/>
      <c r="Q45" s="79"/>
      <c r="R45" s="79"/>
      <c r="S45" s="79"/>
      <c r="T45" s="80" t="s">
        <v>308</v>
      </c>
      <c r="U45" s="420"/>
      <c r="V45" s="420"/>
      <c r="W45" s="420"/>
      <c r="X45" s="420"/>
      <c r="Y45" s="420"/>
      <c r="Z45" s="420"/>
      <c r="AA45" s="420"/>
      <c r="AB45" s="420"/>
      <c r="AC45" s="78" t="s">
        <v>238</v>
      </c>
      <c r="AD45" s="80" t="s">
        <v>308</v>
      </c>
      <c r="AE45" s="479"/>
      <c r="AF45" s="479"/>
      <c r="AG45" s="479"/>
      <c r="AH45" s="479"/>
      <c r="AI45" s="479"/>
      <c r="AJ45" s="479"/>
      <c r="AK45" s="79" t="s">
        <v>361</v>
      </c>
      <c r="AL45" s="78" t="s">
        <v>358</v>
      </c>
      <c r="AM45" s="79"/>
      <c r="AR45" s="79"/>
      <c r="AS45" s="194"/>
      <c r="AT45" s="194"/>
      <c r="AU45" s="194"/>
      <c r="AV45" t="str">
        <f t="shared" ref="AV45" si="28">IF(U45&lt;&gt;"",U45,"")</f>
        <v/>
      </c>
      <c r="AW45" s="79"/>
      <c r="AY45" s="80"/>
      <c r="AZ45" s="92"/>
      <c r="BA45" s="92"/>
      <c r="BB45" s="92"/>
      <c r="BC45" s="92"/>
      <c r="BD45" s="92"/>
      <c r="BE45" s="459" t="str">
        <f t="shared" ref="BE45" si="29">IF(AE45&lt;&gt;"",AE45&amp;"㎡","")</f>
        <v/>
      </c>
      <c r="BF45" s="459"/>
      <c r="BG45" s="459"/>
      <c r="BH45" s="459"/>
      <c r="BI45" s="459"/>
      <c r="BJ45" s="189"/>
      <c r="BK45" s="189"/>
      <c r="BL45" s="478" t="str">
        <f>"　　　　"&amp;AV45&amp;"　"&amp;BE45</f>
        <v>　　　　　</v>
      </c>
      <c r="BM45" s="478"/>
      <c r="BN45" s="478"/>
      <c r="BO45" s="478"/>
      <c r="BP45" s="478"/>
      <c r="BQ45" s="478"/>
      <c r="BR45" s="478"/>
      <c r="BS45" s="478"/>
      <c r="BT45" s="478"/>
      <c r="BU45" s="478"/>
      <c r="BV45" s="478"/>
      <c r="BW45" s="478"/>
      <c r="BX45" s="189"/>
      <c r="BY45" s="189"/>
      <c r="BZ45" s="189"/>
      <c r="CA45" s="189"/>
      <c r="CB45" s="79"/>
      <c r="CC45" s="78"/>
    </row>
    <row r="46" spans="1:89" hidden="1">
      <c r="A46" s="79"/>
      <c r="B46" s="79"/>
      <c r="C46" s="79"/>
      <c r="D46" s="79"/>
      <c r="E46" s="79"/>
      <c r="F46" s="79"/>
      <c r="G46" s="79"/>
      <c r="H46" s="79"/>
      <c r="I46" s="79"/>
      <c r="J46" s="79"/>
      <c r="K46" s="79"/>
      <c r="L46" s="79"/>
      <c r="M46" s="79" t="s">
        <v>308</v>
      </c>
      <c r="N46" s="400"/>
      <c r="O46" s="400"/>
      <c r="P46" s="400"/>
      <c r="Q46" s="79" t="s">
        <v>243</v>
      </c>
      <c r="R46" s="79"/>
      <c r="S46" s="79"/>
      <c r="T46" s="80" t="s">
        <v>308</v>
      </c>
      <c r="U46" s="420"/>
      <c r="V46" s="420"/>
      <c r="W46" s="420"/>
      <c r="X46" s="420"/>
      <c r="Y46" s="420"/>
      <c r="Z46" s="420"/>
      <c r="AA46" s="420"/>
      <c r="AB46" s="420"/>
      <c r="AC46" s="78" t="s">
        <v>238</v>
      </c>
      <c r="AD46" s="80" t="s">
        <v>308</v>
      </c>
      <c r="AE46" s="479"/>
      <c r="AF46" s="479"/>
      <c r="AG46" s="479"/>
      <c r="AH46" s="479"/>
      <c r="AI46" s="479"/>
      <c r="AJ46" s="479"/>
      <c r="AK46" s="79" t="s">
        <v>361</v>
      </c>
      <c r="AL46" s="78" t="s">
        <v>358</v>
      </c>
      <c r="AM46" s="79"/>
      <c r="AR46" t="str">
        <f>IF(N46&lt;&gt;"",N46&amp;"階","")</f>
        <v/>
      </c>
      <c r="AS46" s="188"/>
      <c r="AT46" s="188"/>
      <c r="AU46" s="188"/>
      <c r="AV46" t="str">
        <f t="shared" si="0"/>
        <v/>
      </c>
      <c r="AW46" s="79"/>
      <c r="AY46" s="80"/>
      <c r="AZ46" s="92"/>
      <c r="BA46" s="92"/>
      <c r="BB46" s="92"/>
      <c r="BC46" s="92"/>
      <c r="BD46" s="92"/>
      <c r="BE46" s="459" t="str">
        <f t="shared" si="1"/>
        <v/>
      </c>
      <c r="BF46" s="459"/>
      <c r="BG46" s="459"/>
      <c r="BH46" s="459"/>
      <c r="BI46" s="459"/>
      <c r="BJ46" s="189"/>
      <c r="BK46" s="189"/>
      <c r="BL46" s="478" t="str">
        <f>AR46&amp;"   "&amp;AV46&amp;"　"&amp;BE46</f>
        <v xml:space="preserve">   　</v>
      </c>
      <c r="BM46" s="478"/>
      <c r="BN46" s="478"/>
      <c r="BO46" s="478"/>
      <c r="BP46" s="478"/>
      <c r="BQ46" s="478"/>
      <c r="BR46" s="478"/>
      <c r="BS46" s="478"/>
      <c r="BT46" s="478"/>
      <c r="BU46" s="478"/>
      <c r="BV46" s="478"/>
      <c r="BW46" s="478"/>
      <c r="BX46" s="189"/>
      <c r="BY46" s="189"/>
      <c r="BZ46" s="189"/>
      <c r="CA46" s="189"/>
      <c r="CB46" s="79"/>
      <c r="CC46" s="78"/>
    </row>
    <row r="47" spans="1:89" hidden="1">
      <c r="A47" s="79"/>
      <c r="B47" s="79"/>
      <c r="C47" s="79"/>
      <c r="D47" s="79"/>
      <c r="E47" s="79"/>
      <c r="F47" s="79"/>
      <c r="G47" s="79"/>
      <c r="H47" s="79"/>
      <c r="I47" s="79"/>
      <c r="J47" s="79"/>
      <c r="K47" s="79"/>
      <c r="L47" s="79"/>
      <c r="M47" s="79"/>
      <c r="N47" s="194"/>
      <c r="O47" s="194"/>
      <c r="P47" s="194"/>
      <c r="Q47" s="79"/>
      <c r="R47" s="79"/>
      <c r="S47" s="79"/>
      <c r="T47" s="80" t="s">
        <v>308</v>
      </c>
      <c r="U47" s="420"/>
      <c r="V47" s="420"/>
      <c r="W47" s="420"/>
      <c r="X47" s="420"/>
      <c r="Y47" s="420"/>
      <c r="Z47" s="420"/>
      <c r="AA47" s="420"/>
      <c r="AB47" s="420"/>
      <c r="AC47" s="78" t="s">
        <v>238</v>
      </c>
      <c r="AD47" s="80" t="s">
        <v>308</v>
      </c>
      <c r="AE47" s="479"/>
      <c r="AF47" s="479"/>
      <c r="AG47" s="479"/>
      <c r="AH47" s="479"/>
      <c r="AI47" s="479"/>
      <c r="AJ47" s="479"/>
      <c r="AK47" s="79" t="s">
        <v>361</v>
      </c>
      <c r="AL47" s="78" t="s">
        <v>358</v>
      </c>
      <c r="AM47" s="79"/>
      <c r="AR47" s="79"/>
      <c r="AS47" s="194"/>
      <c r="AT47" s="194"/>
      <c r="AU47" s="194"/>
      <c r="AV47" t="str">
        <f t="shared" si="0"/>
        <v/>
      </c>
      <c r="AW47" s="79"/>
      <c r="AY47" s="80"/>
      <c r="AZ47" s="92"/>
      <c r="BA47" s="92"/>
      <c r="BB47" s="92"/>
      <c r="BC47" s="92"/>
      <c r="BD47" s="92"/>
      <c r="BE47" s="459" t="str">
        <f t="shared" si="1"/>
        <v/>
      </c>
      <c r="BF47" s="459"/>
      <c r="BG47" s="459"/>
      <c r="BH47" s="459"/>
      <c r="BI47" s="459"/>
      <c r="BJ47" s="189"/>
      <c r="BK47" s="189"/>
      <c r="BL47" s="478" t="str">
        <f>"　　　　"&amp;AV47&amp;"　"&amp;BE47</f>
        <v>　　　　　</v>
      </c>
      <c r="BM47" s="478"/>
      <c r="BN47" s="478"/>
      <c r="BO47" s="478"/>
      <c r="BP47" s="478"/>
      <c r="BQ47" s="478"/>
      <c r="BR47" s="478"/>
      <c r="BS47" s="478"/>
      <c r="BT47" s="478"/>
      <c r="BU47" s="478"/>
      <c r="BV47" s="478"/>
      <c r="BW47" s="478"/>
      <c r="BX47" s="189"/>
      <c r="BY47" s="189"/>
      <c r="BZ47" s="189"/>
      <c r="CA47" s="189"/>
      <c r="CB47" s="79"/>
      <c r="CC47" s="78"/>
    </row>
    <row r="48" spans="1:89" hidden="1">
      <c r="A48" s="79"/>
      <c r="B48" s="79"/>
      <c r="C48" s="79"/>
      <c r="D48" s="79"/>
      <c r="E48" s="79"/>
      <c r="F48" s="79"/>
      <c r="G48" s="79"/>
      <c r="H48" s="79"/>
      <c r="I48" s="79"/>
      <c r="J48" s="79"/>
      <c r="K48" s="79"/>
      <c r="L48" s="79"/>
      <c r="M48" s="79"/>
      <c r="N48" s="194"/>
      <c r="O48" s="194"/>
      <c r="P48" s="194"/>
      <c r="Q48" s="79"/>
      <c r="R48" s="79"/>
      <c r="S48" s="79"/>
      <c r="T48" s="80" t="s">
        <v>308</v>
      </c>
      <c r="U48" s="420"/>
      <c r="V48" s="420"/>
      <c r="W48" s="420"/>
      <c r="X48" s="420"/>
      <c r="Y48" s="420"/>
      <c r="Z48" s="420"/>
      <c r="AA48" s="420"/>
      <c r="AB48" s="420"/>
      <c r="AC48" s="78" t="s">
        <v>238</v>
      </c>
      <c r="AD48" s="80" t="s">
        <v>308</v>
      </c>
      <c r="AE48" s="479"/>
      <c r="AF48" s="479"/>
      <c r="AG48" s="479"/>
      <c r="AH48" s="479"/>
      <c r="AI48" s="479"/>
      <c r="AJ48" s="479"/>
      <c r="AK48" s="79" t="s">
        <v>361</v>
      </c>
      <c r="AL48" s="78" t="s">
        <v>358</v>
      </c>
      <c r="AM48" s="79"/>
      <c r="AR48" s="79"/>
      <c r="AS48" s="194"/>
      <c r="AT48" s="194"/>
      <c r="AU48" s="194"/>
      <c r="AV48" t="str">
        <f t="shared" ref="AV48" si="30">IF(U48&lt;&gt;"",U48,"")</f>
        <v/>
      </c>
      <c r="AW48" s="79"/>
      <c r="AY48" s="80"/>
      <c r="AZ48" s="92"/>
      <c r="BA48" s="92"/>
      <c r="BB48" s="92"/>
      <c r="BC48" s="92"/>
      <c r="BD48" s="92"/>
      <c r="BE48" s="459" t="str">
        <f t="shared" ref="BE48" si="31">IF(AE48&lt;&gt;"",AE48&amp;"㎡","")</f>
        <v/>
      </c>
      <c r="BF48" s="459"/>
      <c r="BG48" s="459"/>
      <c r="BH48" s="459"/>
      <c r="BI48" s="459"/>
      <c r="BJ48" s="189"/>
      <c r="BK48" s="189"/>
      <c r="BL48" s="478" t="str">
        <f>"　　　　"&amp;AV48&amp;"　"&amp;BE48</f>
        <v>　　　　　</v>
      </c>
      <c r="BM48" s="478"/>
      <c r="BN48" s="478"/>
      <c r="BO48" s="478"/>
      <c r="BP48" s="478"/>
      <c r="BQ48" s="478"/>
      <c r="BR48" s="478"/>
      <c r="BS48" s="478"/>
      <c r="BT48" s="478"/>
      <c r="BU48" s="478"/>
      <c r="BV48" s="478"/>
      <c r="BW48" s="478"/>
      <c r="BX48" s="189"/>
      <c r="BY48" s="189"/>
      <c r="BZ48" s="189"/>
      <c r="CA48" s="189"/>
      <c r="CB48" s="79"/>
      <c r="CC48" s="78"/>
    </row>
    <row r="49" spans="1:81" hidden="1">
      <c r="A49" s="79"/>
      <c r="B49" s="79"/>
      <c r="C49" s="79"/>
      <c r="D49" s="79"/>
      <c r="E49" s="79"/>
      <c r="F49" s="79"/>
      <c r="G49" s="79"/>
      <c r="H49" s="79"/>
      <c r="I49" s="79"/>
      <c r="J49" s="79"/>
      <c r="K49" s="79"/>
      <c r="L49" s="79"/>
      <c r="M49" s="79" t="s">
        <v>308</v>
      </c>
      <c r="N49" s="400"/>
      <c r="O49" s="400"/>
      <c r="P49" s="400"/>
      <c r="Q49" s="79" t="s">
        <v>243</v>
      </c>
      <c r="R49" s="79"/>
      <c r="S49" s="79"/>
      <c r="T49" s="80" t="s">
        <v>308</v>
      </c>
      <c r="U49" s="420"/>
      <c r="V49" s="420"/>
      <c r="W49" s="420"/>
      <c r="X49" s="420"/>
      <c r="Y49" s="420"/>
      <c r="Z49" s="420"/>
      <c r="AA49" s="420"/>
      <c r="AB49" s="420"/>
      <c r="AC49" s="78" t="s">
        <v>238</v>
      </c>
      <c r="AD49" s="80" t="s">
        <v>308</v>
      </c>
      <c r="AE49" s="479"/>
      <c r="AF49" s="479"/>
      <c r="AG49" s="479"/>
      <c r="AH49" s="479"/>
      <c r="AI49" s="479"/>
      <c r="AJ49" s="479"/>
      <c r="AK49" s="79" t="s">
        <v>361</v>
      </c>
      <c r="AL49" s="78" t="s">
        <v>358</v>
      </c>
      <c r="AM49" s="79"/>
      <c r="AR49" t="str">
        <f>IF(N49&lt;&gt;"",N49&amp;"階","")</f>
        <v/>
      </c>
      <c r="AS49" s="188"/>
      <c r="AT49" s="188"/>
      <c r="AU49" s="188"/>
      <c r="AV49" t="str">
        <f t="shared" si="0"/>
        <v/>
      </c>
      <c r="AW49" s="79"/>
      <c r="AY49" s="80"/>
      <c r="AZ49" s="92"/>
      <c r="BA49" s="92"/>
      <c r="BB49" s="92"/>
      <c r="BC49" s="92"/>
      <c r="BD49" s="92"/>
      <c r="BE49" s="459" t="str">
        <f t="shared" si="1"/>
        <v/>
      </c>
      <c r="BF49" s="459"/>
      <c r="BG49" s="459"/>
      <c r="BH49" s="459"/>
      <c r="BI49" s="459"/>
      <c r="BJ49" s="189"/>
      <c r="BK49" s="189"/>
      <c r="BL49" s="478" t="str">
        <f>AR49&amp;"   "&amp;AV49&amp;"　"&amp;BE49</f>
        <v xml:space="preserve">   　</v>
      </c>
      <c r="BM49" s="478"/>
      <c r="BN49" s="478"/>
      <c r="BO49" s="478"/>
      <c r="BP49" s="478"/>
      <c r="BQ49" s="478"/>
      <c r="BR49" s="478"/>
      <c r="BS49" s="478"/>
      <c r="BT49" s="478"/>
      <c r="BU49" s="478"/>
      <c r="BV49" s="478"/>
      <c r="BW49" s="478"/>
      <c r="BX49" s="189"/>
      <c r="BY49" s="189"/>
      <c r="BZ49" s="189"/>
      <c r="CA49" s="189"/>
      <c r="CB49" s="79"/>
      <c r="CC49" s="78"/>
    </row>
    <row r="50" spans="1:81" hidden="1">
      <c r="A50" s="79"/>
      <c r="B50" s="79"/>
      <c r="C50" s="79"/>
      <c r="D50" s="79"/>
      <c r="E50" s="79"/>
      <c r="F50" s="79"/>
      <c r="G50" s="79"/>
      <c r="H50" s="79"/>
      <c r="I50" s="79"/>
      <c r="J50" s="79"/>
      <c r="K50" s="79"/>
      <c r="L50" s="79"/>
      <c r="M50" s="79"/>
      <c r="N50" s="194"/>
      <c r="O50" s="194"/>
      <c r="P50" s="194"/>
      <c r="Q50" s="79"/>
      <c r="R50" s="79"/>
      <c r="S50" s="79"/>
      <c r="T50" s="80" t="s">
        <v>308</v>
      </c>
      <c r="U50" s="420"/>
      <c r="V50" s="420"/>
      <c r="W50" s="420"/>
      <c r="X50" s="420"/>
      <c r="Y50" s="420"/>
      <c r="Z50" s="420"/>
      <c r="AA50" s="420"/>
      <c r="AB50" s="420"/>
      <c r="AC50" s="78" t="s">
        <v>238</v>
      </c>
      <c r="AD50" s="80" t="s">
        <v>308</v>
      </c>
      <c r="AE50" s="479"/>
      <c r="AF50" s="479"/>
      <c r="AG50" s="479"/>
      <c r="AH50" s="479"/>
      <c r="AI50" s="479"/>
      <c r="AJ50" s="479"/>
      <c r="AK50" s="79" t="s">
        <v>361</v>
      </c>
      <c r="AL50" s="78" t="s">
        <v>358</v>
      </c>
      <c r="AM50" s="79"/>
      <c r="AR50" s="79"/>
      <c r="AS50" s="194"/>
      <c r="AT50" s="194"/>
      <c r="AU50" s="194"/>
      <c r="AV50" t="str">
        <f t="shared" si="0"/>
        <v/>
      </c>
      <c r="AW50" s="79"/>
      <c r="AY50" s="80"/>
      <c r="AZ50" s="92"/>
      <c r="BA50" s="92"/>
      <c r="BB50" s="92"/>
      <c r="BC50" s="92"/>
      <c r="BD50" s="92"/>
      <c r="BE50" s="459" t="str">
        <f t="shared" si="1"/>
        <v/>
      </c>
      <c r="BF50" s="459"/>
      <c r="BG50" s="459"/>
      <c r="BH50" s="459"/>
      <c r="BI50" s="459"/>
      <c r="BJ50" s="189"/>
      <c r="BK50" s="189"/>
      <c r="BL50" s="478" t="str">
        <f>"　　　　"&amp;AV50&amp;"　"&amp;BE50</f>
        <v>　　　　　</v>
      </c>
      <c r="BM50" s="478"/>
      <c r="BN50" s="478"/>
      <c r="BO50" s="478"/>
      <c r="BP50" s="478"/>
      <c r="BQ50" s="478"/>
      <c r="BR50" s="478"/>
      <c r="BS50" s="478"/>
      <c r="BT50" s="478"/>
      <c r="BU50" s="478"/>
      <c r="BV50" s="478"/>
      <c r="BW50" s="478"/>
      <c r="BX50" s="189"/>
      <c r="BY50" s="189"/>
      <c r="BZ50" s="189"/>
      <c r="CA50" s="189"/>
      <c r="CB50" s="79"/>
      <c r="CC50" s="78"/>
    </row>
    <row r="51" spans="1:81" hidden="1">
      <c r="A51" s="79"/>
      <c r="B51" s="79"/>
      <c r="C51" s="79"/>
      <c r="D51" s="79"/>
      <c r="E51" s="79"/>
      <c r="F51" s="79"/>
      <c r="G51" s="79"/>
      <c r="H51" s="79"/>
      <c r="I51" s="79"/>
      <c r="J51" s="79"/>
      <c r="K51" s="79"/>
      <c r="L51" s="79"/>
      <c r="M51" s="79"/>
      <c r="N51" s="194"/>
      <c r="O51" s="194"/>
      <c r="P51" s="194"/>
      <c r="Q51" s="79"/>
      <c r="R51" s="79"/>
      <c r="S51" s="79"/>
      <c r="T51" s="80" t="s">
        <v>308</v>
      </c>
      <c r="U51" s="420"/>
      <c r="V51" s="420"/>
      <c r="W51" s="420"/>
      <c r="X51" s="420"/>
      <c r="Y51" s="420"/>
      <c r="Z51" s="420"/>
      <c r="AA51" s="420"/>
      <c r="AB51" s="420"/>
      <c r="AC51" s="78" t="s">
        <v>238</v>
      </c>
      <c r="AD51" s="80" t="s">
        <v>308</v>
      </c>
      <c r="AE51" s="479"/>
      <c r="AF51" s="479"/>
      <c r="AG51" s="479"/>
      <c r="AH51" s="479"/>
      <c r="AI51" s="479"/>
      <c r="AJ51" s="479"/>
      <c r="AK51" s="79" t="s">
        <v>361</v>
      </c>
      <c r="AL51" s="78" t="s">
        <v>358</v>
      </c>
      <c r="AM51" s="79"/>
      <c r="AR51" s="79"/>
      <c r="AS51" s="194"/>
      <c r="AT51" s="194"/>
      <c r="AU51" s="194"/>
      <c r="AV51" t="str">
        <f t="shared" ref="AV51" si="32">IF(U51&lt;&gt;"",U51,"")</f>
        <v/>
      </c>
      <c r="AW51" s="79"/>
      <c r="AY51" s="80"/>
      <c r="AZ51" s="92"/>
      <c r="BA51" s="92"/>
      <c r="BB51" s="92"/>
      <c r="BC51" s="92"/>
      <c r="BD51" s="92"/>
      <c r="BE51" s="459" t="str">
        <f t="shared" ref="BE51" si="33">IF(AE51&lt;&gt;"",AE51&amp;"㎡","")</f>
        <v/>
      </c>
      <c r="BF51" s="459"/>
      <c r="BG51" s="459"/>
      <c r="BH51" s="459"/>
      <c r="BI51" s="459"/>
      <c r="BJ51" s="189"/>
      <c r="BK51" s="189"/>
      <c r="BL51" s="478" t="str">
        <f>"　　　　"&amp;AV51&amp;"　"&amp;BE51</f>
        <v>　　　　　</v>
      </c>
      <c r="BM51" s="478"/>
      <c r="BN51" s="478"/>
      <c r="BO51" s="478"/>
      <c r="BP51" s="478"/>
      <c r="BQ51" s="478"/>
      <c r="BR51" s="478"/>
      <c r="BS51" s="478"/>
      <c r="BT51" s="478"/>
      <c r="BU51" s="478"/>
      <c r="BV51" s="478"/>
      <c r="BW51" s="478"/>
      <c r="BX51" s="189"/>
      <c r="BY51" s="189"/>
      <c r="BZ51" s="189"/>
      <c r="CA51" s="189"/>
      <c r="CB51" s="79"/>
      <c r="CC51" s="78"/>
    </row>
    <row r="52" spans="1:81" hidden="1">
      <c r="A52" s="79"/>
      <c r="B52" s="79"/>
      <c r="C52" s="79"/>
      <c r="D52" s="79"/>
      <c r="E52" s="79"/>
      <c r="F52" s="79"/>
      <c r="G52" s="79"/>
      <c r="H52" s="79"/>
      <c r="I52" s="79"/>
      <c r="J52" s="79"/>
      <c r="K52" s="79"/>
      <c r="L52" s="79"/>
      <c r="M52" s="79" t="s">
        <v>308</v>
      </c>
      <c r="N52" s="400"/>
      <c r="O52" s="400"/>
      <c r="P52" s="400"/>
      <c r="Q52" s="79" t="s">
        <v>243</v>
      </c>
      <c r="R52" s="79"/>
      <c r="S52" s="79"/>
      <c r="T52" s="80" t="s">
        <v>308</v>
      </c>
      <c r="U52" s="420"/>
      <c r="V52" s="420"/>
      <c r="W52" s="420"/>
      <c r="X52" s="420"/>
      <c r="Y52" s="420"/>
      <c r="Z52" s="420"/>
      <c r="AA52" s="420"/>
      <c r="AB52" s="420"/>
      <c r="AC52" s="78" t="s">
        <v>238</v>
      </c>
      <c r="AD52" s="80" t="s">
        <v>308</v>
      </c>
      <c r="AE52" s="479"/>
      <c r="AF52" s="479"/>
      <c r="AG52" s="479"/>
      <c r="AH52" s="479"/>
      <c r="AI52" s="479"/>
      <c r="AJ52" s="479"/>
      <c r="AK52" s="79" t="s">
        <v>361</v>
      </c>
      <c r="AL52" s="78" t="s">
        <v>358</v>
      </c>
      <c r="AM52" s="79"/>
      <c r="AR52" t="str">
        <f>IF(N52&lt;&gt;"",N52&amp;"階","")</f>
        <v/>
      </c>
      <c r="AS52" s="188"/>
      <c r="AT52" s="188"/>
      <c r="AU52" s="188"/>
      <c r="AV52" t="str">
        <f t="shared" si="0"/>
        <v/>
      </c>
      <c r="AW52" s="79"/>
      <c r="AY52" s="80"/>
      <c r="AZ52" s="92"/>
      <c r="BA52" s="92"/>
      <c r="BB52" s="92"/>
      <c r="BC52" s="92"/>
      <c r="BD52" s="92"/>
      <c r="BE52" s="459" t="str">
        <f t="shared" si="1"/>
        <v/>
      </c>
      <c r="BF52" s="459"/>
      <c r="BG52" s="459"/>
      <c r="BH52" s="459"/>
      <c r="BI52" s="459"/>
      <c r="BJ52" s="189"/>
      <c r="BK52" s="189"/>
      <c r="BL52" s="478" t="str">
        <f>AR52&amp;"   "&amp;AV52&amp;"　"&amp;BE52</f>
        <v xml:space="preserve">   　</v>
      </c>
      <c r="BM52" s="478"/>
      <c r="BN52" s="478"/>
      <c r="BO52" s="478"/>
      <c r="BP52" s="478"/>
      <c r="BQ52" s="478"/>
      <c r="BR52" s="478"/>
      <c r="BS52" s="478"/>
      <c r="BT52" s="478"/>
      <c r="BU52" s="478"/>
      <c r="BV52" s="478"/>
      <c r="BW52" s="478"/>
      <c r="BX52" s="189"/>
      <c r="BY52" s="189"/>
      <c r="BZ52" s="189"/>
      <c r="CA52" s="189"/>
      <c r="CB52" s="79"/>
      <c r="CC52" s="78"/>
    </row>
    <row r="53" spans="1:81" hidden="1">
      <c r="A53" s="79"/>
      <c r="B53" s="79"/>
      <c r="C53" s="79"/>
      <c r="D53" s="79"/>
      <c r="E53" s="79"/>
      <c r="F53" s="79"/>
      <c r="G53" s="79"/>
      <c r="H53" s="79"/>
      <c r="I53" s="79"/>
      <c r="J53" s="79"/>
      <c r="K53" s="79"/>
      <c r="L53" s="79"/>
      <c r="M53" s="79"/>
      <c r="N53" s="194"/>
      <c r="O53" s="194"/>
      <c r="P53" s="194"/>
      <c r="Q53" s="79"/>
      <c r="R53" s="79"/>
      <c r="S53" s="79"/>
      <c r="T53" s="80" t="s">
        <v>308</v>
      </c>
      <c r="U53" s="420"/>
      <c r="V53" s="420"/>
      <c r="W53" s="420"/>
      <c r="X53" s="420"/>
      <c r="Y53" s="420"/>
      <c r="Z53" s="420"/>
      <c r="AA53" s="420"/>
      <c r="AB53" s="420"/>
      <c r="AC53" s="78" t="s">
        <v>238</v>
      </c>
      <c r="AD53" s="80" t="s">
        <v>308</v>
      </c>
      <c r="AE53" s="479"/>
      <c r="AF53" s="479"/>
      <c r="AG53" s="479"/>
      <c r="AH53" s="479"/>
      <c r="AI53" s="479"/>
      <c r="AJ53" s="479"/>
      <c r="AK53" s="79" t="s">
        <v>361</v>
      </c>
      <c r="AL53" s="78" t="s">
        <v>358</v>
      </c>
      <c r="AM53" s="79"/>
      <c r="AR53" s="79"/>
      <c r="AS53" s="194"/>
      <c r="AT53" s="194"/>
      <c r="AU53" s="194"/>
      <c r="AV53" t="str">
        <f t="shared" si="0"/>
        <v/>
      </c>
      <c r="AW53" s="79"/>
      <c r="AY53" s="80"/>
      <c r="AZ53" s="92"/>
      <c r="BA53" s="92"/>
      <c r="BB53" s="92"/>
      <c r="BC53" s="92"/>
      <c r="BD53" s="92"/>
      <c r="BE53" s="459" t="str">
        <f t="shared" si="1"/>
        <v/>
      </c>
      <c r="BF53" s="459"/>
      <c r="BG53" s="459"/>
      <c r="BH53" s="459"/>
      <c r="BI53" s="459"/>
      <c r="BJ53" s="189"/>
      <c r="BK53" s="189"/>
      <c r="BL53" s="478" t="str">
        <f>"　　　　"&amp;AV53&amp;"　"&amp;BE53</f>
        <v>　　　　　</v>
      </c>
      <c r="BM53" s="478"/>
      <c r="BN53" s="478"/>
      <c r="BO53" s="478"/>
      <c r="BP53" s="478"/>
      <c r="BQ53" s="478"/>
      <c r="BR53" s="478"/>
      <c r="BS53" s="478"/>
      <c r="BT53" s="478"/>
      <c r="BU53" s="478"/>
      <c r="BV53" s="478"/>
      <c r="BW53" s="478"/>
      <c r="BX53" s="189"/>
      <c r="BY53" s="189"/>
      <c r="BZ53" s="189"/>
      <c r="CA53" s="189"/>
      <c r="CB53" s="79"/>
      <c r="CC53" s="78"/>
    </row>
    <row r="54" spans="1:81" hidden="1">
      <c r="A54" s="79"/>
      <c r="B54" s="79"/>
      <c r="C54" s="79"/>
      <c r="D54" s="79"/>
      <c r="E54" s="79"/>
      <c r="F54" s="79"/>
      <c r="G54" s="79"/>
      <c r="H54" s="79"/>
      <c r="I54" s="79"/>
      <c r="J54" s="79"/>
      <c r="K54" s="79"/>
      <c r="L54" s="79"/>
      <c r="M54" s="79"/>
      <c r="N54" s="194"/>
      <c r="O54" s="194"/>
      <c r="P54" s="194"/>
      <c r="Q54" s="79"/>
      <c r="R54" s="79"/>
      <c r="S54" s="79"/>
      <c r="T54" s="80" t="s">
        <v>308</v>
      </c>
      <c r="U54" s="420"/>
      <c r="V54" s="420"/>
      <c r="W54" s="420"/>
      <c r="X54" s="420"/>
      <c r="Y54" s="420"/>
      <c r="Z54" s="420"/>
      <c r="AA54" s="420"/>
      <c r="AB54" s="420"/>
      <c r="AC54" s="78" t="s">
        <v>238</v>
      </c>
      <c r="AD54" s="80" t="s">
        <v>308</v>
      </c>
      <c r="AE54" s="479"/>
      <c r="AF54" s="479"/>
      <c r="AG54" s="479"/>
      <c r="AH54" s="479"/>
      <c r="AI54" s="479"/>
      <c r="AJ54" s="479"/>
      <c r="AK54" s="79" t="s">
        <v>361</v>
      </c>
      <c r="AL54" s="78" t="s">
        <v>358</v>
      </c>
      <c r="AM54" s="79"/>
      <c r="AR54" s="79"/>
      <c r="AS54" s="194"/>
      <c r="AT54" s="194"/>
      <c r="AU54" s="194"/>
      <c r="AV54" t="str">
        <f t="shared" ref="AV54" si="34">IF(U54&lt;&gt;"",U54,"")</f>
        <v/>
      </c>
      <c r="AW54" s="79"/>
      <c r="AY54" s="80"/>
      <c r="AZ54" s="92"/>
      <c r="BA54" s="92"/>
      <c r="BB54" s="92"/>
      <c r="BC54" s="92"/>
      <c r="BD54" s="92"/>
      <c r="BE54" s="459" t="str">
        <f t="shared" ref="BE54" si="35">IF(AE54&lt;&gt;"",AE54&amp;"㎡","")</f>
        <v/>
      </c>
      <c r="BF54" s="459"/>
      <c r="BG54" s="459"/>
      <c r="BH54" s="459"/>
      <c r="BI54" s="459"/>
      <c r="BJ54" s="189"/>
      <c r="BK54" s="189"/>
      <c r="BL54" s="478" t="str">
        <f>"　　　　"&amp;AV54&amp;"　"&amp;BE54</f>
        <v>　　　　　</v>
      </c>
      <c r="BM54" s="478"/>
      <c r="BN54" s="478"/>
      <c r="BO54" s="478"/>
      <c r="BP54" s="478"/>
      <c r="BQ54" s="478"/>
      <c r="BR54" s="478"/>
      <c r="BS54" s="478"/>
      <c r="BT54" s="478"/>
      <c r="BU54" s="478"/>
      <c r="BV54" s="478"/>
      <c r="BW54" s="478"/>
      <c r="BX54" s="189"/>
      <c r="BY54" s="189"/>
      <c r="BZ54" s="189"/>
      <c r="CA54" s="189"/>
      <c r="CB54" s="79"/>
      <c r="CC54" s="78"/>
    </row>
    <row r="55" spans="1:81" hidden="1">
      <c r="A55" s="79"/>
      <c r="B55" s="79"/>
      <c r="C55" s="79"/>
      <c r="D55" s="79"/>
      <c r="E55" s="79"/>
      <c r="F55" s="79"/>
      <c r="G55" s="79"/>
      <c r="H55" s="79"/>
      <c r="I55" s="79"/>
      <c r="J55" s="79"/>
      <c r="K55" s="79"/>
      <c r="L55" s="79"/>
      <c r="M55" s="79" t="s">
        <v>308</v>
      </c>
      <c r="N55" s="400"/>
      <c r="O55" s="400"/>
      <c r="P55" s="400"/>
      <c r="Q55" s="79" t="s">
        <v>243</v>
      </c>
      <c r="R55" s="79"/>
      <c r="S55" s="79"/>
      <c r="T55" s="80" t="s">
        <v>308</v>
      </c>
      <c r="U55" s="420"/>
      <c r="V55" s="420"/>
      <c r="W55" s="420"/>
      <c r="X55" s="420"/>
      <c r="Y55" s="420"/>
      <c r="Z55" s="420"/>
      <c r="AA55" s="420"/>
      <c r="AB55" s="420"/>
      <c r="AC55" s="78" t="s">
        <v>238</v>
      </c>
      <c r="AD55" s="80" t="s">
        <v>308</v>
      </c>
      <c r="AE55" s="479"/>
      <c r="AF55" s="479"/>
      <c r="AG55" s="479"/>
      <c r="AH55" s="479"/>
      <c r="AI55" s="479"/>
      <c r="AJ55" s="479"/>
      <c r="AK55" s="79" t="s">
        <v>361</v>
      </c>
      <c r="AL55" s="78" t="s">
        <v>358</v>
      </c>
      <c r="AM55" s="79"/>
      <c r="AR55" t="str">
        <f>IF(N55&lt;&gt;"",N55&amp;"階","")</f>
        <v/>
      </c>
      <c r="AS55" s="188"/>
      <c r="AT55" s="188"/>
      <c r="AU55" s="188"/>
      <c r="AV55" t="str">
        <f t="shared" si="0"/>
        <v/>
      </c>
      <c r="AW55" s="79"/>
      <c r="AY55" s="80"/>
      <c r="AZ55" s="92"/>
      <c r="BA55" s="92"/>
      <c r="BB55" s="92"/>
      <c r="BC55" s="92"/>
      <c r="BD55" s="92"/>
      <c r="BE55" s="459" t="str">
        <f t="shared" si="1"/>
        <v/>
      </c>
      <c r="BF55" s="459"/>
      <c r="BG55" s="459"/>
      <c r="BH55" s="459"/>
      <c r="BI55" s="459"/>
      <c r="BJ55" s="189"/>
      <c r="BK55" s="189"/>
      <c r="BL55" s="478" t="str">
        <f>AR55&amp;"   "&amp;AV55&amp;"　"&amp;BE55</f>
        <v xml:space="preserve">   　</v>
      </c>
      <c r="BM55" s="478"/>
      <c r="BN55" s="478"/>
      <c r="BO55" s="478"/>
      <c r="BP55" s="478"/>
      <c r="BQ55" s="478"/>
      <c r="BR55" s="478"/>
      <c r="BS55" s="478"/>
      <c r="BT55" s="478"/>
      <c r="BU55" s="478"/>
      <c r="BV55" s="478"/>
      <c r="BW55" s="478"/>
      <c r="BX55" s="189"/>
      <c r="BY55" s="189"/>
      <c r="BZ55" s="189"/>
      <c r="CA55" s="189"/>
      <c r="CB55" s="79"/>
      <c r="CC55" s="78"/>
    </row>
    <row r="56" spans="1:81" hidden="1">
      <c r="A56" s="79"/>
      <c r="B56" s="79"/>
      <c r="C56" s="79"/>
      <c r="D56" s="79"/>
      <c r="E56" s="79"/>
      <c r="F56" s="79"/>
      <c r="G56" s="79"/>
      <c r="H56" s="79"/>
      <c r="I56" s="79"/>
      <c r="J56" s="79"/>
      <c r="K56" s="79"/>
      <c r="L56" s="79"/>
      <c r="M56" s="79"/>
      <c r="N56" s="194"/>
      <c r="O56" s="194"/>
      <c r="P56" s="194"/>
      <c r="Q56" s="79"/>
      <c r="R56" s="79"/>
      <c r="S56" s="79"/>
      <c r="T56" s="80" t="s">
        <v>308</v>
      </c>
      <c r="U56" s="420"/>
      <c r="V56" s="420"/>
      <c r="W56" s="420"/>
      <c r="X56" s="420"/>
      <c r="Y56" s="420"/>
      <c r="Z56" s="420"/>
      <c r="AA56" s="420"/>
      <c r="AB56" s="420"/>
      <c r="AC56" s="78" t="s">
        <v>238</v>
      </c>
      <c r="AD56" s="80" t="s">
        <v>308</v>
      </c>
      <c r="AE56" s="479"/>
      <c r="AF56" s="479"/>
      <c r="AG56" s="479"/>
      <c r="AH56" s="479"/>
      <c r="AI56" s="479"/>
      <c r="AJ56" s="479"/>
      <c r="AK56" s="79" t="s">
        <v>361</v>
      </c>
      <c r="AL56" s="78" t="s">
        <v>358</v>
      </c>
      <c r="AM56" s="79"/>
      <c r="AR56" s="79"/>
      <c r="AS56" s="194"/>
      <c r="AT56" s="194"/>
      <c r="AU56" s="194"/>
      <c r="AV56" t="str">
        <f t="shared" si="0"/>
        <v/>
      </c>
      <c r="AW56" s="79"/>
      <c r="AY56" s="80"/>
      <c r="AZ56" s="92"/>
      <c r="BA56" s="92"/>
      <c r="BB56" s="92"/>
      <c r="BC56" s="92"/>
      <c r="BD56" s="92"/>
      <c r="BE56" s="459" t="str">
        <f t="shared" si="1"/>
        <v/>
      </c>
      <c r="BF56" s="459"/>
      <c r="BG56" s="459"/>
      <c r="BH56" s="459"/>
      <c r="BI56" s="459"/>
      <c r="BJ56" s="189"/>
      <c r="BK56" s="189"/>
      <c r="BL56" s="478" t="str">
        <f>"　　　　"&amp;AV56&amp;"　"&amp;BE56</f>
        <v>　　　　　</v>
      </c>
      <c r="BM56" s="478"/>
      <c r="BN56" s="478"/>
      <c r="BO56" s="478"/>
      <c r="BP56" s="478"/>
      <c r="BQ56" s="478"/>
      <c r="BR56" s="478"/>
      <c r="BS56" s="478"/>
      <c r="BT56" s="478"/>
      <c r="BU56" s="478"/>
      <c r="BV56" s="478"/>
      <c r="BW56" s="478"/>
      <c r="BX56" s="189"/>
      <c r="BY56" s="189"/>
      <c r="BZ56" s="189"/>
      <c r="CA56" s="189"/>
      <c r="CB56" s="79"/>
      <c r="CC56" s="78"/>
    </row>
    <row r="57" spans="1:81" hidden="1">
      <c r="A57" s="79"/>
      <c r="B57" s="79"/>
      <c r="C57" s="79"/>
      <c r="D57" s="79"/>
      <c r="E57" s="79"/>
      <c r="F57" s="79"/>
      <c r="G57" s="79"/>
      <c r="H57" s="79"/>
      <c r="I57" s="79"/>
      <c r="J57" s="79"/>
      <c r="K57" s="79"/>
      <c r="L57" s="79"/>
      <c r="M57" s="79"/>
      <c r="N57" s="194"/>
      <c r="O57" s="194"/>
      <c r="P57" s="194"/>
      <c r="Q57" s="79"/>
      <c r="R57" s="79"/>
      <c r="S57" s="79"/>
      <c r="T57" s="80" t="s">
        <v>308</v>
      </c>
      <c r="U57" s="420"/>
      <c r="V57" s="420"/>
      <c r="W57" s="420"/>
      <c r="X57" s="420"/>
      <c r="Y57" s="420"/>
      <c r="Z57" s="420"/>
      <c r="AA57" s="420"/>
      <c r="AB57" s="420"/>
      <c r="AC57" s="78" t="s">
        <v>238</v>
      </c>
      <c r="AD57" s="80" t="s">
        <v>308</v>
      </c>
      <c r="AE57" s="479"/>
      <c r="AF57" s="479"/>
      <c r="AG57" s="479"/>
      <c r="AH57" s="479"/>
      <c r="AI57" s="479"/>
      <c r="AJ57" s="479"/>
      <c r="AK57" s="79" t="s">
        <v>361</v>
      </c>
      <c r="AL57" s="78" t="s">
        <v>358</v>
      </c>
      <c r="AM57" s="79"/>
      <c r="AR57" s="79"/>
      <c r="AS57" s="194"/>
      <c r="AT57" s="194"/>
      <c r="AU57" s="194"/>
      <c r="AV57" t="str">
        <f t="shared" ref="AV57" si="36">IF(U57&lt;&gt;"",U57,"")</f>
        <v/>
      </c>
      <c r="AW57" s="79"/>
      <c r="AY57" s="80"/>
      <c r="AZ57" s="92"/>
      <c r="BA57" s="92"/>
      <c r="BB57" s="92"/>
      <c r="BC57" s="92"/>
      <c r="BD57" s="92"/>
      <c r="BE57" s="459" t="str">
        <f t="shared" ref="BE57" si="37">IF(AE57&lt;&gt;"",AE57&amp;"㎡","")</f>
        <v/>
      </c>
      <c r="BF57" s="459"/>
      <c r="BG57" s="459"/>
      <c r="BH57" s="459"/>
      <c r="BI57" s="459"/>
      <c r="BJ57" s="189"/>
      <c r="BK57" s="189"/>
      <c r="BL57" s="478" t="str">
        <f>"　　　　"&amp;AV57&amp;"　"&amp;BE57</f>
        <v>　　　　　</v>
      </c>
      <c r="BM57" s="478"/>
      <c r="BN57" s="478"/>
      <c r="BO57" s="478"/>
      <c r="BP57" s="478"/>
      <c r="BQ57" s="478"/>
      <c r="BR57" s="478"/>
      <c r="BS57" s="478"/>
      <c r="BT57" s="478"/>
      <c r="BU57" s="478"/>
      <c r="BV57" s="478"/>
      <c r="BW57" s="478"/>
      <c r="BX57" s="189"/>
      <c r="BY57" s="189"/>
      <c r="BZ57" s="189"/>
      <c r="CA57" s="189"/>
      <c r="CB57" s="79"/>
      <c r="CC57" s="78"/>
    </row>
    <row r="58" spans="1:81" hidden="1">
      <c r="A58" s="79"/>
      <c r="B58" s="79"/>
      <c r="C58" s="79"/>
      <c r="D58" s="79"/>
      <c r="E58" s="79"/>
      <c r="F58" s="79"/>
      <c r="G58" s="79"/>
      <c r="H58" s="79"/>
      <c r="I58" s="79"/>
      <c r="J58" s="79"/>
      <c r="K58" s="79"/>
      <c r="L58" s="79"/>
      <c r="M58" s="79" t="s">
        <v>308</v>
      </c>
      <c r="N58" s="400"/>
      <c r="O58" s="400"/>
      <c r="P58" s="400"/>
      <c r="Q58" s="79" t="s">
        <v>243</v>
      </c>
      <c r="R58" s="79"/>
      <c r="S58" s="79"/>
      <c r="T58" s="80" t="s">
        <v>308</v>
      </c>
      <c r="U58" s="420"/>
      <c r="V58" s="420"/>
      <c r="W58" s="420"/>
      <c r="X58" s="420"/>
      <c r="Y58" s="420"/>
      <c r="Z58" s="420"/>
      <c r="AA58" s="420"/>
      <c r="AB58" s="420"/>
      <c r="AC58" s="78" t="s">
        <v>238</v>
      </c>
      <c r="AD58" s="80" t="s">
        <v>308</v>
      </c>
      <c r="AE58" s="479"/>
      <c r="AF58" s="479"/>
      <c r="AG58" s="479"/>
      <c r="AH58" s="479"/>
      <c r="AI58" s="479"/>
      <c r="AJ58" s="479"/>
      <c r="AK58" s="79" t="s">
        <v>361</v>
      </c>
      <c r="AL58" s="78" t="s">
        <v>358</v>
      </c>
      <c r="AM58" s="79"/>
      <c r="AR58" t="str">
        <f>IF(N58&lt;&gt;"",N58&amp;"階","")</f>
        <v/>
      </c>
      <c r="AS58" s="188"/>
      <c r="AT58" s="188"/>
      <c r="AU58" s="188"/>
      <c r="AV58" t="str">
        <f t="shared" si="0"/>
        <v/>
      </c>
      <c r="AW58" s="79"/>
      <c r="AY58" s="80"/>
      <c r="AZ58" s="92"/>
      <c r="BA58" s="92"/>
      <c r="BB58" s="92"/>
      <c r="BC58" s="92"/>
      <c r="BD58" s="92"/>
      <c r="BE58" s="459" t="str">
        <f t="shared" si="1"/>
        <v/>
      </c>
      <c r="BF58" s="459"/>
      <c r="BG58" s="459"/>
      <c r="BH58" s="459"/>
      <c r="BI58" s="459"/>
      <c r="BJ58" s="189"/>
      <c r="BK58" s="189"/>
      <c r="BL58" s="478" t="str">
        <f>AR58&amp;"   "&amp;AV58&amp;"　"&amp;BE58</f>
        <v xml:space="preserve">   　</v>
      </c>
      <c r="BM58" s="478"/>
      <c r="BN58" s="478"/>
      <c r="BO58" s="478"/>
      <c r="BP58" s="478"/>
      <c r="BQ58" s="478"/>
      <c r="BR58" s="478"/>
      <c r="BS58" s="478"/>
      <c r="BT58" s="478"/>
      <c r="BU58" s="478"/>
      <c r="BV58" s="478"/>
      <c r="BW58" s="478"/>
      <c r="BX58" s="189"/>
      <c r="BY58" s="189"/>
      <c r="BZ58" s="189"/>
      <c r="CA58" s="189"/>
      <c r="CB58" s="79"/>
      <c r="CC58" s="78"/>
    </row>
    <row r="59" spans="1:81" hidden="1">
      <c r="A59" s="79"/>
      <c r="B59" s="79"/>
      <c r="C59" s="79"/>
      <c r="D59" s="79"/>
      <c r="E59" s="79"/>
      <c r="F59" s="79"/>
      <c r="G59" s="79"/>
      <c r="H59" s="79"/>
      <c r="I59" s="82"/>
      <c r="J59" s="82"/>
      <c r="K59" s="82"/>
      <c r="L59" s="82"/>
      <c r="M59" s="79"/>
      <c r="N59" s="194"/>
      <c r="O59" s="194"/>
      <c r="P59" s="194"/>
      <c r="Q59" s="79"/>
      <c r="R59" s="79"/>
      <c r="S59" s="79"/>
      <c r="T59" s="80" t="s">
        <v>308</v>
      </c>
      <c r="U59" s="420"/>
      <c r="V59" s="420"/>
      <c r="W59" s="420"/>
      <c r="X59" s="420"/>
      <c r="Y59" s="420"/>
      <c r="Z59" s="420"/>
      <c r="AA59" s="420"/>
      <c r="AB59" s="420"/>
      <c r="AC59" s="78" t="s">
        <v>238</v>
      </c>
      <c r="AD59" s="80" t="s">
        <v>308</v>
      </c>
      <c r="AE59" s="479"/>
      <c r="AF59" s="479"/>
      <c r="AG59" s="479"/>
      <c r="AH59" s="479"/>
      <c r="AI59" s="479"/>
      <c r="AJ59" s="479"/>
      <c r="AK59" s="79" t="s">
        <v>361</v>
      </c>
      <c r="AL59" s="78" t="s">
        <v>358</v>
      </c>
      <c r="AM59" s="79"/>
      <c r="AR59" s="79"/>
      <c r="AS59" s="194"/>
      <c r="AT59" s="194"/>
      <c r="AU59" s="194"/>
      <c r="AV59" t="str">
        <f t="shared" si="0"/>
        <v/>
      </c>
      <c r="AW59" s="79"/>
      <c r="AY59" s="80"/>
      <c r="AZ59" s="92"/>
      <c r="BA59" s="92"/>
      <c r="BB59" s="92"/>
      <c r="BC59" s="92"/>
      <c r="BD59" s="92"/>
      <c r="BE59" s="459" t="str">
        <f t="shared" si="1"/>
        <v/>
      </c>
      <c r="BF59" s="459"/>
      <c r="BG59" s="459"/>
      <c r="BH59" s="459"/>
      <c r="BI59" s="459"/>
      <c r="BJ59" s="189"/>
      <c r="BK59" s="189"/>
      <c r="BL59" s="478" t="str">
        <f>"　　　　"&amp;AV59&amp;"　"&amp;BE59</f>
        <v>　　　　　</v>
      </c>
      <c r="BM59" s="478"/>
      <c r="BN59" s="478"/>
      <c r="BO59" s="478"/>
      <c r="BP59" s="478"/>
      <c r="BQ59" s="478"/>
      <c r="BR59" s="478"/>
      <c r="BS59" s="478"/>
      <c r="BT59" s="478"/>
      <c r="BU59" s="478"/>
      <c r="BV59" s="478"/>
      <c r="BW59" s="478"/>
      <c r="BX59" s="189"/>
      <c r="BY59" s="189"/>
      <c r="BZ59" s="189"/>
      <c r="CA59" s="189"/>
      <c r="CB59" s="79"/>
      <c r="CC59" s="78"/>
    </row>
    <row r="60" spans="1:81" hidden="1">
      <c r="A60" s="79"/>
      <c r="B60" s="79"/>
      <c r="C60" s="79"/>
      <c r="D60" s="79"/>
      <c r="E60" s="79"/>
      <c r="F60" s="79"/>
      <c r="G60" s="79"/>
      <c r="H60" s="79"/>
      <c r="I60" s="82"/>
      <c r="J60" s="82"/>
      <c r="K60" s="82"/>
      <c r="L60" s="82"/>
      <c r="M60" s="79"/>
      <c r="N60" s="194"/>
      <c r="O60" s="194"/>
      <c r="P60" s="194"/>
      <c r="Q60" s="79"/>
      <c r="R60" s="79"/>
      <c r="S60" s="79"/>
      <c r="T60" s="80" t="s">
        <v>308</v>
      </c>
      <c r="U60" s="420"/>
      <c r="V60" s="420"/>
      <c r="W60" s="420"/>
      <c r="X60" s="420"/>
      <c r="Y60" s="420"/>
      <c r="Z60" s="420"/>
      <c r="AA60" s="420"/>
      <c r="AB60" s="420"/>
      <c r="AC60" s="78" t="s">
        <v>238</v>
      </c>
      <c r="AD60" s="80" t="s">
        <v>308</v>
      </c>
      <c r="AE60" s="479"/>
      <c r="AF60" s="479"/>
      <c r="AG60" s="479"/>
      <c r="AH60" s="479"/>
      <c r="AI60" s="479"/>
      <c r="AJ60" s="479"/>
      <c r="AK60" s="79" t="s">
        <v>361</v>
      </c>
      <c r="AL60" s="78" t="s">
        <v>358</v>
      </c>
      <c r="AM60" s="79"/>
      <c r="AR60" s="79"/>
      <c r="AS60" s="194"/>
      <c r="AT60" s="194"/>
      <c r="AU60" s="194"/>
      <c r="AV60" t="str">
        <f t="shared" ref="AV60" si="38">IF(U60&lt;&gt;"",U60,"")</f>
        <v/>
      </c>
      <c r="AW60" s="79"/>
      <c r="AY60" s="80"/>
      <c r="AZ60" s="92"/>
      <c r="BA60" s="92"/>
      <c r="BB60" s="92"/>
      <c r="BC60" s="92"/>
      <c r="BD60" s="92"/>
      <c r="BE60" s="459" t="str">
        <f t="shared" ref="BE60" si="39">IF(AE60&lt;&gt;"",AE60&amp;"㎡","")</f>
        <v/>
      </c>
      <c r="BF60" s="459"/>
      <c r="BG60" s="459"/>
      <c r="BH60" s="459"/>
      <c r="BI60" s="459"/>
      <c r="BJ60" s="189"/>
      <c r="BK60" s="189"/>
      <c r="BL60" s="478" t="str">
        <f>"　　　　"&amp;AV60&amp;"　"&amp;BE60</f>
        <v>　　　　　</v>
      </c>
      <c r="BM60" s="478"/>
      <c r="BN60" s="478"/>
      <c r="BO60" s="478"/>
      <c r="BP60" s="478"/>
      <c r="BQ60" s="478"/>
      <c r="BR60" s="478"/>
      <c r="BS60" s="478"/>
      <c r="BT60" s="478"/>
      <c r="BU60" s="478"/>
      <c r="BV60" s="478"/>
      <c r="BW60" s="478"/>
      <c r="BX60" s="189"/>
      <c r="BY60" s="189"/>
      <c r="BZ60" s="189"/>
      <c r="CA60" s="189"/>
      <c r="CB60" s="79"/>
      <c r="CC60" s="78"/>
    </row>
    <row r="61" spans="1:81" hidden="1">
      <c r="A61" s="79"/>
      <c r="B61" s="79"/>
      <c r="C61" s="79"/>
      <c r="D61" s="79"/>
      <c r="E61" s="79"/>
      <c r="F61" s="79"/>
      <c r="G61" s="79"/>
      <c r="H61" s="79"/>
      <c r="I61" s="79"/>
      <c r="J61" s="79"/>
      <c r="K61" s="79"/>
      <c r="L61" s="79"/>
      <c r="M61" s="79" t="s">
        <v>308</v>
      </c>
      <c r="N61" s="400"/>
      <c r="O61" s="400"/>
      <c r="P61" s="400"/>
      <c r="Q61" s="79" t="s">
        <v>243</v>
      </c>
      <c r="R61" s="79"/>
      <c r="S61" s="79"/>
      <c r="T61" s="80" t="s">
        <v>308</v>
      </c>
      <c r="U61" s="420"/>
      <c r="V61" s="420"/>
      <c r="W61" s="420"/>
      <c r="X61" s="420"/>
      <c r="Y61" s="420"/>
      <c r="Z61" s="420"/>
      <c r="AA61" s="420"/>
      <c r="AB61" s="420"/>
      <c r="AC61" s="78" t="s">
        <v>238</v>
      </c>
      <c r="AD61" s="80" t="s">
        <v>308</v>
      </c>
      <c r="AE61" s="479"/>
      <c r="AF61" s="479"/>
      <c r="AG61" s="479"/>
      <c r="AH61" s="479"/>
      <c r="AI61" s="479"/>
      <c r="AJ61" s="479"/>
      <c r="AK61" s="79" t="s">
        <v>361</v>
      </c>
      <c r="AL61" s="78" t="s">
        <v>358</v>
      </c>
      <c r="AM61" s="79"/>
      <c r="AR61" t="str">
        <f>IF(N61&lt;&gt;"",N61&amp;"階","")</f>
        <v/>
      </c>
      <c r="AS61" s="188"/>
      <c r="AT61" s="188"/>
      <c r="AU61" s="188"/>
      <c r="AV61" t="str">
        <f t="shared" si="0"/>
        <v/>
      </c>
      <c r="AW61" s="79"/>
      <c r="AY61" s="80"/>
      <c r="AZ61" s="92"/>
      <c r="BA61" s="92"/>
      <c r="BB61" s="92"/>
      <c r="BC61" s="92"/>
      <c r="BD61" s="92"/>
      <c r="BE61" s="459" t="str">
        <f t="shared" si="1"/>
        <v/>
      </c>
      <c r="BF61" s="459"/>
      <c r="BG61" s="459"/>
      <c r="BH61" s="459"/>
      <c r="BI61" s="459"/>
      <c r="BJ61" s="189"/>
      <c r="BK61" s="189"/>
      <c r="BL61" s="478" t="str">
        <f>AR61&amp;"   "&amp;AV61&amp;"　"&amp;BE61</f>
        <v xml:space="preserve">   　</v>
      </c>
      <c r="BM61" s="478"/>
      <c r="BN61" s="478"/>
      <c r="BO61" s="478"/>
      <c r="BP61" s="478"/>
      <c r="BQ61" s="478"/>
      <c r="BR61" s="478"/>
      <c r="BS61" s="478"/>
      <c r="BT61" s="478"/>
      <c r="BU61" s="478"/>
      <c r="BV61" s="478"/>
      <c r="BW61" s="478"/>
      <c r="BX61" s="189"/>
      <c r="BY61" s="189"/>
      <c r="BZ61" s="189"/>
      <c r="CA61" s="189"/>
      <c r="CB61" s="79"/>
      <c r="CC61" s="78"/>
    </row>
    <row r="62" spans="1:81" hidden="1">
      <c r="A62" s="79"/>
      <c r="B62" s="79"/>
      <c r="C62" s="79"/>
      <c r="D62" s="79"/>
      <c r="E62" s="79"/>
      <c r="F62" s="79"/>
      <c r="G62" s="79"/>
      <c r="H62" s="79"/>
      <c r="I62" s="79"/>
      <c r="J62" s="79"/>
      <c r="K62" s="79"/>
      <c r="L62" s="79"/>
      <c r="M62" s="79"/>
      <c r="N62" s="194"/>
      <c r="O62" s="194"/>
      <c r="P62" s="194"/>
      <c r="Q62" s="79"/>
      <c r="R62" s="79"/>
      <c r="S62" s="79"/>
      <c r="T62" s="80" t="s">
        <v>308</v>
      </c>
      <c r="U62" s="420"/>
      <c r="V62" s="420"/>
      <c r="W62" s="420"/>
      <c r="X62" s="420"/>
      <c r="Y62" s="420"/>
      <c r="Z62" s="420"/>
      <c r="AA62" s="420"/>
      <c r="AB62" s="420"/>
      <c r="AC62" s="78" t="s">
        <v>238</v>
      </c>
      <c r="AD62" s="80" t="s">
        <v>308</v>
      </c>
      <c r="AE62" s="479"/>
      <c r="AF62" s="479"/>
      <c r="AG62" s="479"/>
      <c r="AH62" s="479"/>
      <c r="AI62" s="479"/>
      <c r="AJ62" s="479"/>
      <c r="AK62" s="79" t="s">
        <v>361</v>
      </c>
      <c r="AL62" s="78" t="s">
        <v>358</v>
      </c>
      <c r="AM62" s="79"/>
      <c r="AR62" s="79"/>
      <c r="AS62" s="194"/>
      <c r="AT62" s="194"/>
      <c r="AU62" s="194"/>
      <c r="AV62" t="str">
        <f t="shared" si="0"/>
        <v/>
      </c>
      <c r="AW62" s="79"/>
      <c r="AY62" s="80"/>
      <c r="AZ62" s="92"/>
      <c r="BA62" s="92"/>
      <c r="BB62" s="92"/>
      <c r="BC62" s="92"/>
      <c r="BD62" s="92"/>
      <c r="BE62" s="459" t="str">
        <f t="shared" si="1"/>
        <v/>
      </c>
      <c r="BF62" s="459"/>
      <c r="BG62" s="459"/>
      <c r="BH62" s="459"/>
      <c r="BI62" s="459"/>
      <c r="BJ62" s="189"/>
      <c r="BK62" s="189"/>
      <c r="BL62" s="478" t="str">
        <f>"　　　　"&amp;AV62&amp;"　"&amp;BE62</f>
        <v>　　　　　</v>
      </c>
      <c r="BM62" s="478"/>
      <c r="BN62" s="478"/>
      <c r="BO62" s="478"/>
      <c r="BP62" s="478"/>
      <c r="BQ62" s="478"/>
      <c r="BR62" s="478"/>
      <c r="BS62" s="478"/>
      <c r="BT62" s="478"/>
      <c r="BU62" s="478"/>
      <c r="BV62" s="478"/>
      <c r="BW62" s="478"/>
      <c r="BX62" s="189"/>
      <c r="BY62" s="189"/>
      <c r="BZ62" s="189"/>
      <c r="CA62" s="189"/>
      <c r="CB62" s="79"/>
      <c r="CC62" s="78"/>
    </row>
    <row r="63" spans="1:81" hidden="1">
      <c r="A63" s="79"/>
      <c r="B63" s="79"/>
      <c r="C63" s="79"/>
      <c r="D63" s="79"/>
      <c r="E63" s="79"/>
      <c r="F63" s="79"/>
      <c r="G63" s="79"/>
      <c r="H63" s="79"/>
      <c r="I63" s="79"/>
      <c r="J63" s="79"/>
      <c r="K63" s="79"/>
      <c r="L63" s="79"/>
      <c r="M63" s="79"/>
      <c r="N63" s="194"/>
      <c r="O63" s="194"/>
      <c r="P63" s="194"/>
      <c r="Q63" s="79"/>
      <c r="R63" s="79"/>
      <c r="S63" s="79"/>
      <c r="T63" s="80" t="s">
        <v>308</v>
      </c>
      <c r="U63" s="420"/>
      <c r="V63" s="420"/>
      <c r="W63" s="420"/>
      <c r="X63" s="420"/>
      <c r="Y63" s="420"/>
      <c r="Z63" s="420"/>
      <c r="AA63" s="420"/>
      <c r="AB63" s="420"/>
      <c r="AC63" s="78" t="s">
        <v>238</v>
      </c>
      <c r="AD63" s="80" t="s">
        <v>308</v>
      </c>
      <c r="AE63" s="479"/>
      <c r="AF63" s="479"/>
      <c r="AG63" s="479"/>
      <c r="AH63" s="479"/>
      <c r="AI63" s="479"/>
      <c r="AJ63" s="479"/>
      <c r="AK63" s="79" t="s">
        <v>361</v>
      </c>
      <c r="AL63" s="78" t="s">
        <v>358</v>
      </c>
      <c r="AM63" s="79"/>
      <c r="AR63" s="79"/>
      <c r="AS63" s="194"/>
      <c r="AT63" s="194"/>
      <c r="AU63" s="194"/>
      <c r="AV63" t="str">
        <f t="shared" ref="AV63" si="40">IF(U63&lt;&gt;"",U63,"")</f>
        <v/>
      </c>
      <c r="AW63" s="79"/>
      <c r="AY63" s="80"/>
      <c r="AZ63" s="92"/>
      <c r="BA63" s="92"/>
      <c r="BB63" s="92"/>
      <c r="BC63" s="92"/>
      <c r="BD63" s="92"/>
      <c r="BE63" s="459" t="str">
        <f t="shared" ref="BE63" si="41">IF(AE63&lt;&gt;"",AE63&amp;"㎡","")</f>
        <v/>
      </c>
      <c r="BF63" s="459"/>
      <c r="BG63" s="459"/>
      <c r="BH63" s="459"/>
      <c r="BI63" s="459"/>
      <c r="BJ63" s="189"/>
      <c r="BK63" s="189"/>
      <c r="BL63" s="478" t="str">
        <f>"　　　　"&amp;AV63&amp;"　"&amp;BE63</f>
        <v>　　　　　</v>
      </c>
      <c r="BM63" s="478"/>
      <c r="BN63" s="478"/>
      <c r="BO63" s="478"/>
      <c r="BP63" s="478"/>
      <c r="BQ63" s="478"/>
      <c r="BR63" s="478"/>
      <c r="BS63" s="478"/>
      <c r="BT63" s="478"/>
      <c r="BU63" s="478"/>
      <c r="BV63" s="478"/>
      <c r="BW63" s="478"/>
      <c r="BX63" s="189"/>
      <c r="BY63" s="189"/>
      <c r="BZ63" s="189"/>
      <c r="CA63" s="189"/>
      <c r="CB63" s="79"/>
      <c r="CC63" s="78"/>
    </row>
    <row r="64" spans="1:81" hidden="1">
      <c r="A64" s="79"/>
      <c r="B64" s="79"/>
      <c r="C64" s="79"/>
      <c r="D64" s="79"/>
      <c r="E64" s="79"/>
      <c r="F64" s="79"/>
      <c r="G64" s="79"/>
      <c r="H64" s="79"/>
      <c r="I64" s="82"/>
      <c r="J64" s="82"/>
      <c r="K64" s="82"/>
      <c r="L64" s="82"/>
      <c r="M64" s="79" t="s">
        <v>308</v>
      </c>
      <c r="N64" s="400"/>
      <c r="O64" s="400"/>
      <c r="P64" s="400"/>
      <c r="Q64" s="79" t="s">
        <v>243</v>
      </c>
      <c r="R64" s="79"/>
      <c r="S64" s="79"/>
      <c r="T64" s="80" t="s">
        <v>308</v>
      </c>
      <c r="U64" s="420"/>
      <c r="V64" s="420"/>
      <c r="W64" s="420"/>
      <c r="X64" s="420"/>
      <c r="Y64" s="420"/>
      <c r="Z64" s="420"/>
      <c r="AA64" s="420"/>
      <c r="AB64" s="420"/>
      <c r="AC64" s="78" t="s">
        <v>238</v>
      </c>
      <c r="AD64" s="80" t="s">
        <v>308</v>
      </c>
      <c r="AE64" s="479"/>
      <c r="AF64" s="479"/>
      <c r="AG64" s="479"/>
      <c r="AH64" s="479"/>
      <c r="AI64" s="479"/>
      <c r="AJ64" s="479"/>
      <c r="AK64" s="79" t="s">
        <v>361</v>
      </c>
      <c r="AL64" s="78" t="s">
        <v>358</v>
      </c>
      <c r="AM64" s="79"/>
      <c r="AR64" t="str">
        <f>IF(N64&lt;&gt;"",N64&amp;"階","")</f>
        <v/>
      </c>
      <c r="AS64" s="188"/>
      <c r="AT64" s="188"/>
      <c r="AU64" s="188"/>
      <c r="AV64" t="str">
        <f t="shared" si="0"/>
        <v/>
      </c>
      <c r="AW64" s="79"/>
      <c r="AY64" s="80"/>
      <c r="AZ64" s="92"/>
      <c r="BA64" s="92"/>
      <c r="BB64" s="92"/>
      <c r="BC64" s="92"/>
      <c r="BD64" s="92"/>
      <c r="BE64" s="459" t="str">
        <f t="shared" si="1"/>
        <v/>
      </c>
      <c r="BF64" s="459"/>
      <c r="BG64" s="459"/>
      <c r="BH64" s="459"/>
      <c r="BI64" s="459"/>
      <c r="BJ64" s="189"/>
      <c r="BK64" s="189"/>
      <c r="BL64" s="478" t="str">
        <f>AR64&amp;"   "&amp;AV64&amp;"　"&amp;BE64</f>
        <v xml:space="preserve">   　</v>
      </c>
      <c r="BM64" s="478"/>
      <c r="BN64" s="478"/>
      <c r="BO64" s="478"/>
      <c r="BP64" s="478"/>
      <c r="BQ64" s="478"/>
      <c r="BR64" s="478"/>
      <c r="BS64" s="478"/>
      <c r="BT64" s="478"/>
      <c r="BU64" s="478"/>
      <c r="BV64" s="478"/>
      <c r="BW64" s="478"/>
      <c r="BX64" s="189"/>
      <c r="BY64" s="189"/>
      <c r="BZ64" s="189"/>
      <c r="CA64" s="189"/>
      <c r="CB64" s="79"/>
      <c r="CC64" s="78"/>
    </row>
    <row r="65" spans="1:81" hidden="1">
      <c r="A65" s="79"/>
      <c r="B65" s="79"/>
      <c r="C65" s="79"/>
      <c r="D65" s="79"/>
      <c r="E65" s="79"/>
      <c r="F65" s="79"/>
      <c r="G65" s="79"/>
      <c r="H65" s="79"/>
      <c r="I65" s="79"/>
      <c r="J65" s="79"/>
      <c r="K65" s="79"/>
      <c r="L65" s="79"/>
      <c r="M65" s="79"/>
      <c r="N65" s="194"/>
      <c r="O65" s="194"/>
      <c r="P65" s="194"/>
      <c r="Q65" s="79"/>
      <c r="R65" s="79"/>
      <c r="S65" s="79"/>
      <c r="T65" s="80" t="s">
        <v>308</v>
      </c>
      <c r="U65" s="420"/>
      <c r="V65" s="420"/>
      <c r="W65" s="420"/>
      <c r="X65" s="420"/>
      <c r="Y65" s="420"/>
      <c r="Z65" s="420"/>
      <c r="AA65" s="420"/>
      <c r="AB65" s="420"/>
      <c r="AC65" s="78" t="s">
        <v>238</v>
      </c>
      <c r="AD65" s="80" t="s">
        <v>308</v>
      </c>
      <c r="AE65" s="479"/>
      <c r="AF65" s="479"/>
      <c r="AG65" s="479"/>
      <c r="AH65" s="479"/>
      <c r="AI65" s="479"/>
      <c r="AJ65" s="479"/>
      <c r="AK65" s="79" t="s">
        <v>361</v>
      </c>
      <c r="AL65" s="78" t="s">
        <v>358</v>
      </c>
      <c r="AM65" s="79"/>
      <c r="AR65" s="79"/>
      <c r="AS65" s="194"/>
      <c r="AT65" s="194"/>
      <c r="AU65" s="194"/>
      <c r="AV65" t="str">
        <f t="shared" si="0"/>
        <v/>
      </c>
      <c r="AW65" s="79"/>
      <c r="AY65" s="80"/>
      <c r="AZ65" s="92"/>
      <c r="BA65" s="92"/>
      <c r="BB65" s="92"/>
      <c r="BC65" s="92"/>
      <c r="BD65" s="92"/>
      <c r="BE65" s="459" t="str">
        <f t="shared" si="1"/>
        <v/>
      </c>
      <c r="BF65" s="459"/>
      <c r="BG65" s="459"/>
      <c r="BH65" s="459"/>
      <c r="BI65" s="459"/>
      <c r="BJ65" s="189"/>
      <c r="BK65" s="189"/>
      <c r="BL65" s="478" t="str">
        <f>"　　　　"&amp;AV65&amp;"　"&amp;BE65</f>
        <v>　　　　　</v>
      </c>
      <c r="BM65" s="478"/>
      <c r="BN65" s="478"/>
      <c r="BO65" s="478"/>
      <c r="BP65" s="478"/>
      <c r="BQ65" s="478"/>
      <c r="BR65" s="478"/>
      <c r="BS65" s="478"/>
      <c r="BT65" s="478"/>
      <c r="BU65" s="478"/>
      <c r="BV65" s="478"/>
      <c r="BW65" s="478"/>
      <c r="BX65" s="189"/>
      <c r="BY65" s="189"/>
      <c r="BZ65" s="189"/>
      <c r="CA65" s="189"/>
      <c r="CB65" s="79"/>
      <c r="CC65" s="78"/>
    </row>
    <row r="66" spans="1:81" hidden="1">
      <c r="A66" s="79"/>
      <c r="B66" s="79"/>
      <c r="C66" s="79"/>
      <c r="D66" s="79"/>
      <c r="E66" s="79"/>
      <c r="F66" s="79"/>
      <c r="G66" s="79"/>
      <c r="H66" s="79"/>
      <c r="I66" s="79"/>
      <c r="J66" s="79"/>
      <c r="K66" s="79"/>
      <c r="L66" s="79"/>
      <c r="M66" s="79"/>
      <c r="N66" s="194"/>
      <c r="O66" s="194"/>
      <c r="P66" s="194"/>
      <c r="Q66" s="79"/>
      <c r="R66" s="79"/>
      <c r="S66" s="79"/>
      <c r="T66" s="80" t="s">
        <v>308</v>
      </c>
      <c r="U66" s="420"/>
      <c r="V66" s="420"/>
      <c r="W66" s="420"/>
      <c r="X66" s="420"/>
      <c r="Y66" s="420"/>
      <c r="Z66" s="420"/>
      <c r="AA66" s="420"/>
      <c r="AB66" s="420"/>
      <c r="AC66" s="78" t="s">
        <v>238</v>
      </c>
      <c r="AD66" s="80" t="s">
        <v>308</v>
      </c>
      <c r="AE66" s="479"/>
      <c r="AF66" s="479"/>
      <c r="AG66" s="479"/>
      <c r="AH66" s="479"/>
      <c r="AI66" s="479"/>
      <c r="AJ66" s="479"/>
      <c r="AK66" s="79" t="s">
        <v>361</v>
      </c>
      <c r="AL66" s="78" t="s">
        <v>358</v>
      </c>
      <c r="AM66" s="79"/>
      <c r="AR66" s="79"/>
      <c r="AS66" s="194"/>
      <c r="AT66" s="194"/>
      <c r="AU66" s="194"/>
      <c r="AV66" t="str">
        <f t="shared" ref="AV66" si="42">IF(U66&lt;&gt;"",U66,"")</f>
        <v/>
      </c>
      <c r="AW66" s="79"/>
      <c r="AY66" s="80"/>
      <c r="AZ66" s="92"/>
      <c r="BA66" s="92"/>
      <c r="BB66" s="92"/>
      <c r="BC66" s="92"/>
      <c r="BD66" s="92"/>
      <c r="BE66" s="459" t="str">
        <f t="shared" ref="BE66" si="43">IF(AE66&lt;&gt;"",AE66&amp;"㎡","")</f>
        <v/>
      </c>
      <c r="BF66" s="459"/>
      <c r="BG66" s="459"/>
      <c r="BH66" s="459"/>
      <c r="BI66" s="459"/>
      <c r="BJ66" s="189"/>
      <c r="BK66" s="189"/>
      <c r="BL66" s="478" t="str">
        <f>"　　　　"&amp;AV66&amp;"　"&amp;BE66</f>
        <v>　　　　　</v>
      </c>
      <c r="BM66" s="478"/>
      <c r="BN66" s="478"/>
      <c r="BO66" s="478"/>
      <c r="BP66" s="478"/>
      <c r="BQ66" s="478"/>
      <c r="BR66" s="478"/>
      <c r="BS66" s="478"/>
      <c r="BT66" s="478"/>
      <c r="BU66" s="478"/>
      <c r="BV66" s="478"/>
      <c r="BW66" s="478"/>
      <c r="BX66" s="189"/>
      <c r="BY66" s="189"/>
      <c r="BZ66" s="189"/>
      <c r="CA66" s="189"/>
      <c r="CB66" s="79"/>
      <c r="CC66" s="78"/>
    </row>
    <row r="67" spans="1:81" hidden="1">
      <c r="A67" s="79"/>
      <c r="B67" s="79"/>
      <c r="C67" s="79"/>
      <c r="D67" s="79"/>
      <c r="E67" s="79"/>
      <c r="F67" s="79"/>
      <c r="G67" s="79"/>
      <c r="H67" s="79"/>
      <c r="I67" s="79"/>
      <c r="J67" s="79"/>
      <c r="K67" s="79"/>
      <c r="L67" s="79"/>
      <c r="M67" s="79" t="s">
        <v>308</v>
      </c>
      <c r="N67" s="400"/>
      <c r="O67" s="400"/>
      <c r="P67" s="400"/>
      <c r="Q67" s="79" t="s">
        <v>243</v>
      </c>
      <c r="R67" s="79"/>
      <c r="S67" s="79"/>
      <c r="T67" s="80" t="s">
        <v>308</v>
      </c>
      <c r="U67" s="420"/>
      <c r="V67" s="420"/>
      <c r="W67" s="420"/>
      <c r="X67" s="420"/>
      <c r="Y67" s="420"/>
      <c r="Z67" s="420"/>
      <c r="AA67" s="420"/>
      <c r="AB67" s="420"/>
      <c r="AC67" s="78" t="s">
        <v>238</v>
      </c>
      <c r="AD67" s="80" t="s">
        <v>308</v>
      </c>
      <c r="AE67" s="479"/>
      <c r="AF67" s="479"/>
      <c r="AG67" s="479"/>
      <c r="AH67" s="479"/>
      <c r="AI67" s="479"/>
      <c r="AJ67" s="479"/>
      <c r="AK67" s="79" t="s">
        <v>361</v>
      </c>
      <c r="AL67" s="78" t="s">
        <v>358</v>
      </c>
      <c r="AM67" s="79"/>
      <c r="AR67" t="str">
        <f>IF(N67&lt;&gt;"",N67&amp;"階","")</f>
        <v/>
      </c>
      <c r="AS67" s="188"/>
      <c r="AT67" s="188"/>
      <c r="AU67" s="188"/>
      <c r="AV67" t="str">
        <f t="shared" si="0"/>
        <v/>
      </c>
      <c r="AW67" s="79"/>
      <c r="AY67" s="80"/>
      <c r="AZ67" s="92"/>
      <c r="BA67" s="92"/>
      <c r="BB67" s="92"/>
      <c r="BC67" s="92"/>
      <c r="BD67" s="92"/>
      <c r="BE67" s="459" t="str">
        <f t="shared" si="1"/>
        <v/>
      </c>
      <c r="BF67" s="459"/>
      <c r="BG67" s="459"/>
      <c r="BH67" s="459"/>
      <c r="BI67" s="459"/>
      <c r="BJ67" s="189"/>
      <c r="BK67" s="189"/>
      <c r="BL67" s="478" t="str">
        <f>AR67&amp;"   "&amp;AV67&amp;"　"&amp;BE67</f>
        <v xml:space="preserve">   　</v>
      </c>
      <c r="BM67" s="478"/>
      <c r="BN67" s="478"/>
      <c r="BO67" s="478"/>
      <c r="BP67" s="478"/>
      <c r="BQ67" s="478"/>
      <c r="BR67" s="478"/>
      <c r="BS67" s="478"/>
      <c r="BT67" s="478"/>
      <c r="BU67" s="478"/>
      <c r="BV67" s="478"/>
      <c r="BW67" s="478"/>
      <c r="BX67" s="189"/>
      <c r="BY67" s="189"/>
      <c r="BZ67" s="189"/>
      <c r="CA67" s="189"/>
      <c r="CB67" s="79"/>
      <c r="CC67" s="78"/>
    </row>
    <row r="68" spans="1:81" hidden="1">
      <c r="A68" s="79"/>
      <c r="B68" s="79"/>
      <c r="C68" s="79"/>
      <c r="D68" s="79"/>
      <c r="E68" s="79"/>
      <c r="F68" s="79"/>
      <c r="G68" s="79"/>
      <c r="H68" s="79"/>
      <c r="I68" s="82"/>
      <c r="J68" s="82"/>
      <c r="K68" s="82"/>
      <c r="L68" s="82"/>
      <c r="M68" s="79"/>
      <c r="N68" s="194"/>
      <c r="O68" s="194"/>
      <c r="P68" s="194"/>
      <c r="Q68" s="79"/>
      <c r="R68" s="79"/>
      <c r="S68" s="79"/>
      <c r="T68" s="80" t="s">
        <v>308</v>
      </c>
      <c r="U68" s="420"/>
      <c r="V68" s="420"/>
      <c r="W68" s="420"/>
      <c r="X68" s="420"/>
      <c r="Y68" s="420"/>
      <c r="Z68" s="420"/>
      <c r="AA68" s="420"/>
      <c r="AB68" s="420"/>
      <c r="AC68" s="78" t="s">
        <v>238</v>
      </c>
      <c r="AD68" s="80" t="s">
        <v>308</v>
      </c>
      <c r="AE68" s="479"/>
      <c r="AF68" s="479"/>
      <c r="AG68" s="479"/>
      <c r="AH68" s="479"/>
      <c r="AI68" s="479"/>
      <c r="AJ68" s="479"/>
      <c r="AK68" s="79" t="s">
        <v>361</v>
      </c>
      <c r="AL68" s="78" t="s">
        <v>358</v>
      </c>
      <c r="AM68" s="79"/>
      <c r="AR68" s="79"/>
      <c r="AS68" s="194"/>
      <c r="AT68" s="194"/>
      <c r="AU68" s="194"/>
      <c r="AV68" t="str">
        <f t="shared" si="0"/>
        <v/>
      </c>
      <c r="AW68" s="79"/>
      <c r="AY68" s="80"/>
      <c r="AZ68" s="92"/>
      <c r="BA68" s="92"/>
      <c r="BB68" s="92"/>
      <c r="BC68" s="92"/>
      <c r="BD68" s="92"/>
      <c r="BE68" s="459" t="str">
        <f t="shared" si="1"/>
        <v/>
      </c>
      <c r="BF68" s="459"/>
      <c r="BG68" s="459"/>
      <c r="BH68" s="459"/>
      <c r="BI68" s="459"/>
      <c r="BJ68" s="189"/>
      <c r="BK68" s="189"/>
      <c r="BL68" s="478" t="str">
        <f>"　　　　"&amp;AV68&amp;"　"&amp;BE68</f>
        <v>　　　　　</v>
      </c>
      <c r="BM68" s="478"/>
      <c r="BN68" s="478"/>
      <c r="BO68" s="478"/>
      <c r="BP68" s="478"/>
      <c r="BQ68" s="478"/>
      <c r="BR68" s="478"/>
      <c r="BS68" s="478"/>
      <c r="BT68" s="478"/>
      <c r="BU68" s="478"/>
      <c r="BV68" s="478"/>
      <c r="BW68" s="478"/>
      <c r="BX68" s="189"/>
      <c r="BY68" s="189"/>
      <c r="BZ68" s="189"/>
      <c r="CA68" s="189"/>
      <c r="CB68" s="79"/>
      <c r="CC68" s="78"/>
    </row>
    <row r="69" spans="1:81" hidden="1">
      <c r="A69" s="79"/>
      <c r="B69" s="79"/>
      <c r="C69" s="79"/>
      <c r="D69" s="79"/>
      <c r="E69" s="79"/>
      <c r="F69" s="79"/>
      <c r="G69" s="79"/>
      <c r="H69" s="79"/>
      <c r="I69" s="82"/>
      <c r="J69" s="82"/>
      <c r="K69" s="82"/>
      <c r="L69" s="82"/>
      <c r="M69" s="79"/>
      <c r="N69" s="194"/>
      <c r="O69" s="194"/>
      <c r="P69" s="194"/>
      <c r="Q69" s="79"/>
      <c r="R69" s="79"/>
      <c r="S69" s="79"/>
      <c r="T69" s="80" t="s">
        <v>308</v>
      </c>
      <c r="U69" s="420"/>
      <c r="V69" s="420"/>
      <c r="W69" s="420"/>
      <c r="X69" s="420"/>
      <c r="Y69" s="420"/>
      <c r="Z69" s="420"/>
      <c r="AA69" s="420"/>
      <c r="AB69" s="420"/>
      <c r="AC69" s="78" t="s">
        <v>238</v>
      </c>
      <c r="AD69" s="80" t="s">
        <v>308</v>
      </c>
      <c r="AE69" s="479"/>
      <c r="AF69" s="479"/>
      <c r="AG69" s="479"/>
      <c r="AH69" s="479"/>
      <c r="AI69" s="479"/>
      <c r="AJ69" s="479"/>
      <c r="AK69" s="79" t="s">
        <v>361</v>
      </c>
      <c r="AL69" s="78" t="s">
        <v>358</v>
      </c>
      <c r="AM69" s="79"/>
      <c r="AR69" s="79"/>
      <c r="AS69" s="194"/>
      <c r="AT69" s="194"/>
      <c r="AU69" s="194"/>
      <c r="AV69" t="str">
        <f t="shared" ref="AV69" si="44">IF(U69&lt;&gt;"",U69,"")</f>
        <v/>
      </c>
      <c r="AW69" s="79"/>
      <c r="AY69" s="80"/>
      <c r="AZ69" s="92"/>
      <c r="BA69" s="92"/>
      <c r="BB69" s="92"/>
      <c r="BC69" s="92"/>
      <c r="BD69" s="92"/>
      <c r="BE69" s="459" t="str">
        <f t="shared" ref="BE69" si="45">IF(AE69&lt;&gt;"",AE69&amp;"㎡","")</f>
        <v/>
      </c>
      <c r="BF69" s="459"/>
      <c r="BG69" s="459"/>
      <c r="BH69" s="459"/>
      <c r="BI69" s="459"/>
      <c r="BJ69" s="189"/>
      <c r="BK69" s="189"/>
      <c r="BL69" s="478" t="str">
        <f>"　　　　"&amp;AV69&amp;"　"&amp;BE69</f>
        <v>　　　　　</v>
      </c>
      <c r="BM69" s="478"/>
      <c r="BN69" s="478"/>
      <c r="BO69" s="478"/>
      <c r="BP69" s="478"/>
      <c r="BQ69" s="478"/>
      <c r="BR69" s="478"/>
      <c r="BS69" s="478"/>
      <c r="BT69" s="478"/>
      <c r="BU69" s="478"/>
      <c r="BV69" s="478"/>
      <c r="BW69" s="478"/>
      <c r="BX69" s="189"/>
      <c r="BY69" s="189"/>
      <c r="BZ69" s="189"/>
      <c r="CA69" s="189"/>
      <c r="CB69" s="79"/>
      <c r="CC69" s="78"/>
    </row>
    <row r="70" spans="1:81" hidden="1">
      <c r="A70" s="79"/>
      <c r="B70" s="79"/>
      <c r="C70" s="79"/>
      <c r="D70" s="79"/>
      <c r="E70" s="79"/>
      <c r="F70" s="79"/>
      <c r="G70" s="79"/>
      <c r="H70" s="79"/>
      <c r="I70" s="79"/>
      <c r="J70" s="79"/>
      <c r="K70" s="79"/>
      <c r="L70" s="79"/>
      <c r="M70" s="79" t="s">
        <v>308</v>
      </c>
      <c r="N70" s="400"/>
      <c r="O70" s="400"/>
      <c r="P70" s="400"/>
      <c r="Q70" s="79" t="s">
        <v>243</v>
      </c>
      <c r="R70" s="79"/>
      <c r="S70" s="79"/>
      <c r="T70" s="80" t="s">
        <v>308</v>
      </c>
      <c r="U70" s="420"/>
      <c r="V70" s="420"/>
      <c r="W70" s="420"/>
      <c r="X70" s="420"/>
      <c r="Y70" s="420"/>
      <c r="Z70" s="420"/>
      <c r="AA70" s="420"/>
      <c r="AB70" s="420"/>
      <c r="AC70" s="78" t="s">
        <v>238</v>
      </c>
      <c r="AD70" s="80" t="s">
        <v>308</v>
      </c>
      <c r="AE70" s="479"/>
      <c r="AF70" s="479"/>
      <c r="AG70" s="479"/>
      <c r="AH70" s="479"/>
      <c r="AI70" s="479"/>
      <c r="AJ70" s="479"/>
      <c r="AK70" s="79" t="s">
        <v>361</v>
      </c>
      <c r="AL70" s="78" t="s">
        <v>358</v>
      </c>
      <c r="AM70" s="79"/>
      <c r="AR70" t="str">
        <f>IF(N70&lt;&gt;"",N70&amp;"階","")</f>
        <v/>
      </c>
      <c r="AS70" s="188"/>
      <c r="AT70" s="188"/>
      <c r="AU70" s="188"/>
      <c r="AV70" t="str">
        <f t="shared" si="0"/>
        <v/>
      </c>
      <c r="AW70" s="79"/>
      <c r="AY70" s="80"/>
      <c r="AZ70" s="92"/>
      <c r="BA70" s="92"/>
      <c r="BB70" s="92"/>
      <c r="BC70" s="92"/>
      <c r="BD70" s="92"/>
      <c r="BE70" s="459" t="str">
        <f t="shared" si="1"/>
        <v/>
      </c>
      <c r="BF70" s="459"/>
      <c r="BG70" s="459"/>
      <c r="BH70" s="459"/>
      <c r="BI70" s="459"/>
      <c r="BJ70" s="189"/>
      <c r="BK70" s="189"/>
      <c r="BL70" s="478" t="str">
        <f>AR70&amp;"   "&amp;AV70&amp;"　"&amp;BE70</f>
        <v xml:space="preserve">   　</v>
      </c>
      <c r="BM70" s="478"/>
      <c r="BN70" s="478"/>
      <c r="BO70" s="478"/>
      <c r="BP70" s="478"/>
      <c r="BQ70" s="478"/>
      <c r="BR70" s="478"/>
      <c r="BS70" s="478"/>
      <c r="BT70" s="478"/>
      <c r="BU70" s="478"/>
      <c r="BV70" s="478"/>
      <c r="BW70" s="478"/>
      <c r="BX70" s="189"/>
      <c r="BY70" s="189"/>
      <c r="BZ70" s="189"/>
      <c r="CA70" s="189"/>
      <c r="CB70" s="79"/>
      <c r="CC70" s="78"/>
    </row>
    <row r="71" spans="1:81" hidden="1">
      <c r="A71" s="79"/>
      <c r="B71" s="79"/>
      <c r="C71" s="79"/>
      <c r="D71" s="79"/>
      <c r="E71" s="79"/>
      <c r="F71" s="79"/>
      <c r="G71" s="79"/>
      <c r="H71" s="79"/>
      <c r="I71" s="79"/>
      <c r="J71" s="79"/>
      <c r="K71" s="79"/>
      <c r="L71" s="79"/>
      <c r="M71" s="79"/>
      <c r="N71" s="194"/>
      <c r="O71" s="194"/>
      <c r="P71" s="194"/>
      <c r="Q71" s="79"/>
      <c r="R71" s="79"/>
      <c r="S71" s="79"/>
      <c r="T71" s="80" t="s">
        <v>308</v>
      </c>
      <c r="U71" s="420"/>
      <c r="V71" s="420"/>
      <c r="W71" s="420"/>
      <c r="X71" s="420"/>
      <c r="Y71" s="420"/>
      <c r="Z71" s="420"/>
      <c r="AA71" s="420"/>
      <c r="AB71" s="420"/>
      <c r="AC71" s="78" t="s">
        <v>238</v>
      </c>
      <c r="AD71" s="80" t="s">
        <v>308</v>
      </c>
      <c r="AE71" s="479"/>
      <c r="AF71" s="479"/>
      <c r="AG71" s="479"/>
      <c r="AH71" s="479"/>
      <c r="AI71" s="479"/>
      <c r="AJ71" s="479"/>
      <c r="AK71" s="79" t="s">
        <v>361</v>
      </c>
      <c r="AL71" s="78" t="s">
        <v>358</v>
      </c>
      <c r="AM71" s="79"/>
      <c r="AR71" s="79"/>
      <c r="AS71" s="194"/>
      <c r="AT71" s="194"/>
      <c r="AU71" s="194"/>
      <c r="AV71" t="str">
        <f t="shared" si="0"/>
        <v/>
      </c>
      <c r="AW71" s="79"/>
      <c r="AY71" s="80"/>
      <c r="AZ71" s="92"/>
      <c r="BA71" s="92"/>
      <c r="BB71" s="92"/>
      <c r="BC71" s="92"/>
      <c r="BD71" s="92"/>
      <c r="BE71" s="459" t="str">
        <f t="shared" si="1"/>
        <v/>
      </c>
      <c r="BF71" s="459"/>
      <c r="BG71" s="459"/>
      <c r="BH71" s="459"/>
      <c r="BI71" s="459"/>
      <c r="BJ71" s="189"/>
      <c r="BK71" s="189"/>
      <c r="BL71" s="478" t="str">
        <f>"　　　　"&amp;AV71&amp;"　"&amp;BE71</f>
        <v>　　　　　</v>
      </c>
      <c r="BM71" s="478"/>
      <c r="BN71" s="478"/>
      <c r="BO71" s="478"/>
      <c r="BP71" s="478"/>
      <c r="BQ71" s="478"/>
      <c r="BR71" s="478"/>
      <c r="BS71" s="478"/>
      <c r="BT71" s="478"/>
      <c r="BU71" s="478"/>
      <c r="BV71" s="478"/>
      <c r="BW71" s="478"/>
      <c r="BX71" s="189"/>
      <c r="BY71" s="189"/>
      <c r="BZ71" s="189"/>
      <c r="CA71" s="189"/>
      <c r="CB71" s="79"/>
      <c r="CC71" s="78"/>
    </row>
    <row r="72" spans="1:81" hidden="1">
      <c r="A72" s="79"/>
      <c r="B72" s="79"/>
      <c r="C72" s="79"/>
      <c r="D72" s="79"/>
      <c r="E72" s="79"/>
      <c r="F72" s="79"/>
      <c r="G72" s="79"/>
      <c r="H72" s="79"/>
      <c r="I72" s="79"/>
      <c r="J72" s="79"/>
      <c r="K72" s="79"/>
      <c r="L72" s="79"/>
      <c r="M72" s="79"/>
      <c r="N72" s="194"/>
      <c r="O72" s="194"/>
      <c r="P72" s="194"/>
      <c r="Q72" s="79"/>
      <c r="R72" s="79"/>
      <c r="S72" s="79"/>
      <c r="T72" s="80" t="s">
        <v>308</v>
      </c>
      <c r="U72" s="420"/>
      <c r="V72" s="420"/>
      <c r="W72" s="420"/>
      <c r="X72" s="420"/>
      <c r="Y72" s="420"/>
      <c r="Z72" s="420"/>
      <c r="AA72" s="420"/>
      <c r="AB72" s="420"/>
      <c r="AC72" s="78" t="s">
        <v>238</v>
      </c>
      <c r="AD72" s="80" t="s">
        <v>308</v>
      </c>
      <c r="AE72" s="479"/>
      <c r="AF72" s="479"/>
      <c r="AG72" s="479"/>
      <c r="AH72" s="479"/>
      <c r="AI72" s="479"/>
      <c r="AJ72" s="479"/>
      <c r="AK72" s="79" t="s">
        <v>361</v>
      </c>
      <c r="AL72" s="78" t="s">
        <v>358</v>
      </c>
      <c r="AM72" s="79"/>
      <c r="AR72" s="79"/>
      <c r="AS72" s="194"/>
      <c r="AT72" s="194"/>
      <c r="AU72" s="194"/>
      <c r="AV72" t="str">
        <f t="shared" ref="AV72" si="46">IF(U72&lt;&gt;"",U72,"")</f>
        <v/>
      </c>
      <c r="AW72" s="79"/>
      <c r="AY72" s="80"/>
      <c r="AZ72" s="92"/>
      <c r="BA72" s="92"/>
      <c r="BB72" s="92"/>
      <c r="BC72" s="92"/>
      <c r="BD72" s="92"/>
      <c r="BE72" s="459" t="str">
        <f t="shared" ref="BE72" si="47">IF(AE72&lt;&gt;"",AE72&amp;"㎡","")</f>
        <v/>
      </c>
      <c r="BF72" s="459"/>
      <c r="BG72" s="459"/>
      <c r="BH72" s="459"/>
      <c r="BI72" s="459"/>
      <c r="BJ72" s="189"/>
      <c r="BK72" s="189"/>
      <c r="BL72" s="478" t="str">
        <f>"　　　　"&amp;AV72&amp;"　"&amp;BE72</f>
        <v>　　　　　</v>
      </c>
      <c r="BM72" s="478"/>
      <c r="BN72" s="478"/>
      <c r="BO72" s="478"/>
      <c r="BP72" s="478"/>
      <c r="BQ72" s="478"/>
      <c r="BR72" s="478"/>
      <c r="BS72" s="478"/>
      <c r="BT72" s="478"/>
      <c r="BU72" s="478"/>
      <c r="BV72" s="478"/>
      <c r="BW72" s="478"/>
      <c r="BX72" s="189"/>
      <c r="BY72" s="189"/>
      <c r="BZ72" s="189"/>
      <c r="CA72" s="189"/>
      <c r="CB72" s="79"/>
      <c r="CC72" s="78"/>
    </row>
    <row r="73" spans="1:81" hidden="1">
      <c r="A73" s="79"/>
      <c r="B73" s="79"/>
      <c r="C73" s="79"/>
      <c r="D73" s="79"/>
      <c r="E73" s="79"/>
      <c r="F73" s="79"/>
      <c r="G73" s="79"/>
      <c r="H73" s="79"/>
      <c r="I73" s="82"/>
      <c r="J73" s="82"/>
      <c r="K73" s="82"/>
      <c r="L73" s="82"/>
      <c r="M73" s="79" t="s">
        <v>308</v>
      </c>
      <c r="N73" s="400"/>
      <c r="O73" s="400"/>
      <c r="P73" s="400"/>
      <c r="Q73" s="79" t="s">
        <v>243</v>
      </c>
      <c r="R73" s="79"/>
      <c r="S73" s="79"/>
      <c r="T73" s="80" t="s">
        <v>308</v>
      </c>
      <c r="U73" s="420"/>
      <c r="V73" s="420"/>
      <c r="W73" s="420"/>
      <c r="X73" s="420"/>
      <c r="Y73" s="420"/>
      <c r="Z73" s="420"/>
      <c r="AA73" s="420"/>
      <c r="AB73" s="420"/>
      <c r="AC73" s="78" t="s">
        <v>238</v>
      </c>
      <c r="AD73" s="80" t="s">
        <v>308</v>
      </c>
      <c r="AE73" s="479"/>
      <c r="AF73" s="479"/>
      <c r="AG73" s="479"/>
      <c r="AH73" s="479"/>
      <c r="AI73" s="479"/>
      <c r="AJ73" s="479"/>
      <c r="AK73" s="79" t="s">
        <v>361</v>
      </c>
      <c r="AL73" s="78" t="s">
        <v>358</v>
      </c>
      <c r="AM73" s="79"/>
      <c r="AR73" t="str">
        <f>IF(N73&lt;&gt;"",N73&amp;"階","")</f>
        <v/>
      </c>
      <c r="AS73" s="188"/>
      <c r="AT73" s="188"/>
      <c r="AU73" s="188"/>
      <c r="AV73" t="str">
        <f t="shared" si="0"/>
        <v/>
      </c>
      <c r="AW73" s="79"/>
      <c r="AY73" s="80"/>
      <c r="AZ73" s="92"/>
      <c r="BA73" s="92"/>
      <c r="BB73" s="92"/>
      <c r="BC73" s="92"/>
      <c r="BD73" s="92"/>
      <c r="BE73" s="459" t="str">
        <f t="shared" si="1"/>
        <v/>
      </c>
      <c r="BF73" s="459"/>
      <c r="BG73" s="459"/>
      <c r="BH73" s="459"/>
      <c r="BI73" s="459"/>
      <c r="BJ73" s="189"/>
      <c r="BK73" s="189"/>
      <c r="BL73" s="478" t="str">
        <f>AR73&amp;"   "&amp;AV73&amp;"　"&amp;BE73</f>
        <v xml:space="preserve">   　</v>
      </c>
      <c r="BM73" s="478"/>
      <c r="BN73" s="478"/>
      <c r="BO73" s="478"/>
      <c r="BP73" s="478"/>
      <c r="BQ73" s="478"/>
      <c r="BR73" s="478"/>
      <c r="BS73" s="478"/>
      <c r="BT73" s="478"/>
      <c r="BU73" s="478"/>
      <c r="BV73" s="478"/>
      <c r="BW73" s="478"/>
      <c r="BX73" s="189"/>
      <c r="BY73" s="189"/>
      <c r="BZ73" s="189"/>
      <c r="CA73" s="189"/>
      <c r="CB73" s="79"/>
      <c r="CC73" s="78"/>
    </row>
    <row r="74" spans="1:81" hidden="1">
      <c r="A74" s="79"/>
      <c r="B74" s="79"/>
      <c r="C74" s="79"/>
      <c r="D74" s="79"/>
      <c r="E74" s="79"/>
      <c r="F74" s="79"/>
      <c r="G74" s="79"/>
      <c r="H74" s="79"/>
      <c r="I74" s="79"/>
      <c r="J74" s="79"/>
      <c r="K74" s="79"/>
      <c r="L74" s="79"/>
      <c r="M74" s="79"/>
      <c r="N74" s="194"/>
      <c r="O74" s="194"/>
      <c r="P74" s="194"/>
      <c r="Q74" s="79"/>
      <c r="R74" s="79"/>
      <c r="S74" s="79"/>
      <c r="T74" s="80" t="s">
        <v>308</v>
      </c>
      <c r="U74" s="420"/>
      <c r="V74" s="420"/>
      <c r="W74" s="420"/>
      <c r="X74" s="420"/>
      <c r="Y74" s="420"/>
      <c r="Z74" s="420"/>
      <c r="AA74" s="420"/>
      <c r="AB74" s="420"/>
      <c r="AC74" s="78" t="s">
        <v>238</v>
      </c>
      <c r="AD74" s="80" t="s">
        <v>308</v>
      </c>
      <c r="AE74" s="479"/>
      <c r="AF74" s="479"/>
      <c r="AG74" s="479"/>
      <c r="AH74" s="479"/>
      <c r="AI74" s="479"/>
      <c r="AJ74" s="479"/>
      <c r="AK74" s="79" t="s">
        <v>361</v>
      </c>
      <c r="AL74" s="78" t="s">
        <v>358</v>
      </c>
      <c r="AM74" s="79"/>
      <c r="AR74" s="79"/>
      <c r="AS74" s="194"/>
      <c r="AT74" s="194"/>
      <c r="AU74" s="194"/>
      <c r="AV74" t="str">
        <f t="shared" si="0"/>
        <v/>
      </c>
      <c r="AW74" s="79"/>
      <c r="AY74" s="80"/>
      <c r="AZ74" s="92"/>
      <c r="BA74" s="92"/>
      <c r="BB74" s="92"/>
      <c r="BC74" s="92"/>
      <c r="BD74" s="92"/>
      <c r="BE74" s="459" t="str">
        <f t="shared" si="1"/>
        <v/>
      </c>
      <c r="BF74" s="459"/>
      <c r="BG74" s="459"/>
      <c r="BH74" s="459"/>
      <c r="BI74" s="459"/>
      <c r="BJ74" s="189"/>
      <c r="BK74" s="189"/>
      <c r="BL74" s="478" t="str">
        <f>"　　　　"&amp;AV74&amp;"　"&amp;BE74</f>
        <v>　　　　　</v>
      </c>
      <c r="BM74" s="478"/>
      <c r="BN74" s="478"/>
      <c r="BO74" s="478"/>
      <c r="BP74" s="478"/>
      <c r="BQ74" s="478"/>
      <c r="BR74" s="478"/>
      <c r="BS74" s="478"/>
      <c r="BT74" s="478"/>
      <c r="BU74" s="478"/>
      <c r="BV74" s="478"/>
      <c r="BW74" s="478"/>
      <c r="BX74" s="189"/>
      <c r="BY74" s="189"/>
      <c r="BZ74" s="189"/>
      <c r="CA74" s="189"/>
      <c r="CB74" s="79"/>
      <c r="CC74" s="78"/>
    </row>
    <row r="75" spans="1:81" hidden="1">
      <c r="A75" s="79"/>
      <c r="B75" s="79"/>
      <c r="C75" s="79"/>
      <c r="D75" s="79"/>
      <c r="E75" s="79"/>
      <c r="F75" s="79"/>
      <c r="G75" s="79"/>
      <c r="H75" s="79"/>
      <c r="I75" s="79"/>
      <c r="J75" s="79"/>
      <c r="K75" s="79"/>
      <c r="L75" s="79"/>
      <c r="M75" s="79"/>
      <c r="N75" s="194"/>
      <c r="O75" s="194"/>
      <c r="P75" s="194"/>
      <c r="Q75" s="79"/>
      <c r="R75" s="79"/>
      <c r="S75" s="79"/>
      <c r="T75" s="80" t="s">
        <v>308</v>
      </c>
      <c r="U75" s="420"/>
      <c r="V75" s="420"/>
      <c r="W75" s="420"/>
      <c r="X75" s="420"/>
      <c r="Y75" s="420"/>
      <c r="Z75" s="420"/>
      <c r="AA75" s="420"/>
      <c r="AB75" s="420"/>
      <c r="AC75" s="78" t="s">
        <v>238</v>
      </c>
      <c r="AD75" s="80" t="s">
        <v>308</v>
      </c>
      <c r="AE75" s="479"/>
      <c r="AF75" s="479"/>
      <c r="AG75" s="479"/>
      <c r="AH75" s="479"/>
      <c r="AI75" s="479"/>
      <c r="AJ75" s="479"/>
      <c r="AK75" s="79" t="s">
        <v>361</v>
      </c>
      <c r="AL75" s="78" t="s">
        <v>358</v>
      </c>
      <c r="AM75" s="79"/>
      <c r="AR75" s="79"/>
      <c r="AS75" s="194"/>
      <c r="AT75" s="194"/>
      <c r="AU75" s="194"/>
      <c r="AV75" t="str">
        <f t="shared" ref="AV75" si="48">IF(U75&lt;&gt;"",U75,"")</f>
        <v/>
      </c>
      <c r="AW75" s="79"/>
      <c r="AY75" s="80"/>
      <c r="AZ75" s="92"/>
      <c r="BA75" s="92"/>
      <c r="BB75" s="92"/>
      <c r="BC75" s="92"/>
      <c r="BD75" s="92"/>
      <c r="BE75" s="459" t="str">
        <f t="shared" ref="BE75" si="49">IF(AE75&lt;&gt;"",AE75&amp;"㎡","")</f>
        <v/>
      </c>
      <c r="BF75" s="459"/>
      <c r="BG75" s="459"/>
      <c r="BH75" s="459"/>
      <c r="BI75" s="459"/>
      <c r="BJ75" s="189"/>
      <c r="BK75" s="189"/>
      <c r="BL75" s="478" t="str">
        <f>"　　　　"&amp;AV75&amp;"　"&amp;BE75</f>
        <v>　　　　　</v>
      </c>
      <c r="BM75" s="478"/>
      <c r="BN75" s="478"/>
      <c r="BO75" s="478"/>
      <c r="BP75" s="478"/>
      <c r="BQ75" s="478"/>
      <c r="BR75" s="478"/>
      <c r="BS75" s="478"/>
      <c r="BT75" s="478"/>
      <c r="BU75" s="478"/>
      <c r="BV75" s="478"/>
      <c r="BW75" s="478"/>
      <c r="BX75" s="189"/>
      <c r="BY75" s="189"/>
      <c r="BZ75" s="189"/>
      <c r="CA75" s="189"/>
      <c r="CB75" s="79"/>
      <c r="CC75" s="78"/>
    </row>
    <row r="76" spans="1:81" hidden="1">
      <c r="A76" s="79"/>
      <c r="B76" s="79"/>
      <c r="C76" s="79"/>
      <c r="D76" s="79"/>
      <c r="E76" s="79"/>
      <c r="F76" s="79"/>
      <c r="G76" s="79"/>
      <c r="H76" s="79"/>
      <c r="I76" s="79"/>
      <c r="J76" s="79"/>
      <c r="K76" s="79"/>
      <c r="L76" s="79"/>
      <c r="M76" s="79" t="s">
        <v>308</v>
      </c>
      <c r="N76" s="400"/>
      <c r="O76" s="400"/>
      <c r="P76" s="400"/>
      <c r="Q76" s="79" t="s">
        <v>243</v>
      </c>
      <c r="R76" s="79"/>
      <c r="S76" s="79"/>
      <c r="T76" s="80" t="s">
        <v>308</v>
      </c>
      <c r="U76" s="420"/>
      <c r="V76" s="420"/>
      <c r="W76" s="420"/>
      <c r="X76" s="420"/>
      <c r="Y76" s="420"/>
      <c r="Z76" s="420"/>
      <c r="AA76" s="420"/>
      <c r="AB76" s="420"/>
      <c r="AC76" s="78" t="s">
        <v>238</v>
      </c>
      <c r="AD76" s="80" t="s">
        <v>308</v>
      </c>
      <c r="AE76" s="479"/>
      <c r="AF76" s="479"/>
      <c r="AG76" s="479"/>
      <c r="AH76" s="479"/>
      <c r="AI76" s="479"/>
      <c r="AJ76" s="479"/>
      <c r="AK76" s="79" t="s">
        <v>361</v>
      </c>
      <c r="AL76" s="78" t="s">
        <v>358</v>
      </c>
      <c r="AM76" s="79"/>
      <c r="AR76" t="str">
        <f>IF(N76&lt;&gt;"",N76&amp;"階","")</f>
        <v/>
      </c>
      <c r="AS76" s="188"/>
      <c r="AT76" s="188"/>
      <c r="AU76" s="188"/>
      <c r="AV76" t="str">
        <f t="shared" si="0"/>
        <v/>
      </c>
      <c r="AW76" s="79"/>
      <c r="AY76" s="80"/>
      <c r="AZ76" s="92"/>
      <c r="BA76" s="92"/>
      <c r="BB76" s="92"/>
      <c r="BC76" s="92"/>
      <c r="BD76" s="92"/>
      <c r="BE76" s="459" t="str">
        <f t="shared" si="1"/>
        <v/>
      </c>
      <c r="BF76" s="459"/>
      <c r="BG76" s="459"/>
      <c r="BH76" s="459"/>
      <c r="BI76" s="459"/>
      <c r="BJ76" s="189"/>
      <c r="BK76" s="189"/>
      <c r="BL76" s="478" t="str">
        <f>AR76&amp;"   "&amp;AV76&amp;"　"&amp;BE76</f>
        <v xml:space="preserve">   　</v>
      </c>
      <c r="BM76" s="478"/>
      <c r="BN76" s="478"/>
      <c r="BO76" s="478"/>
      <c r="BP76" s="478"/>
      <c r="BQ76" s="478"/>
      <c r="BR76" s="478"/>
      <c r="BS76" s="478"/>
      <c r="BT76" s="478"/>
      <c r="BU76" s="478"/>
      <c r="BV76" s="478"/>
      <c r="BW76" s="478"/>
      <c r="BX76" s="189"/>
      <c r="BY76" s="189"/>
      <c r="BZ76" s="189"/>
      <c r="CA76" s="189"/>
      <c r="CB76" s="79"/>
      <c r="CC76" s="78"/>
    </row>
    <row r="77" spans="1:81" hidden="1">
      <c r="A77" s="79"/>
      <c r="B77" s="79"/>
      <c r="C77" s="79"/>
      <c r="D77" s="79"/>
      <c r="E77" s="79"/>
      <c r="F77" s="79"/>
      <c r="G77" s="79"/>
      <c r="H77" s="79"/>
      <c r="I77" s="79"/>
      <c r="J77" s="79"/>
      <c r="K77" s="79"/>
      <c r="L77" s="79"/>
      <c r="M77" s="79"/>
      <c r="N77" s="194"/>
      <c r="O77" s="194"/>
      <c r="P77" s="194"/>
      <c r="Q77" s="79"/>
      <c r="R77" s="79"/>
      <c r="S77" s="79"/>
      <c r="T77" s="80" t="s">
        <v>308</v>
      </c>
      <c r="U77" s="420"/>
      <c r="V77" s="420"/>
      <c r="W77" s="420"/>
      <c r="X77" s="420"/>
      <c r="Y77" s="420"/>
      <c r="Z77" s="420"/>
      <c r="AA77" s="420"/>
      <c r="AB77" s="420"/>
      <c r="AC77" s="78" t="s">
        <v>238</v>
      </c>
      <c r="AD77" s="80" t="s">
        <v>308</v>
      </c>
      <c r="AE77" s="479"/>
      <c r="AF77" s="479"/>
      <c r="AG77" s="479"/>
      <c r="AH77" s="479"/>
      <c r="AI77" s="479"/>
      <c r="AJ77" s="479"/>
      <c r="AK77" s="79" t="s">
        <v>361</v>
      </c>
      <c r="AL77" s="78" t="s">
        <v>358</v>
      </c>
      <c r="AM77" s="79"/>
      <c r="AR77" s="79"/>
      <c r="AS77" s="194"/>
      <c r="AT77" s="194"/>
      <c r="AU77" s="194"/>
      <c r="AV77" t="str">
        <f t="shared" si="0"/>
        <v/>
      </c>
      <c r="AW77" s="79"/>
      <c r="AY77" s="80"/>
      <c r="AZ77" s="92"/>
      <c r="BA77" s="92"/>
      <c r="BB77" s="92"/>
      <c r="BC77" s="92"/>
      <c r="BD77" s="92"/>
      <c r="BE77" s="459" t="str">
        <f t="shared" si="1"/>
        <v/>
      </c>
      <c r="BF77" s="459"/>
      <c r="BG77" s="459"/>
      <c r="BH77" s="459"/>
      <c r="BI77" s="459"/>
      <c r="BJ77" s="189"/>
      <c r="BK77" s="189"/>
      <c r="BL77" s="478" t="str">
        <f>"　　　　"&amp;AV77&amp;"　"&amp;BE77</f>
        <v>　　　　　</v>
      </c>
      <c r="BM77" s="478"/>
      <c r="BN77" s="478"/>
      <c r="BO77" s="478"/>
      <c r="BP77" s="478"/>
      <c r="BQ77" s="478"/>
      <c r="BR77" s="478"/>
      <c r="BS77" s="478"/>
      <c r="BT77" s="478"/>
      <c r="BU77" s="478"/>
      <c r="BV77" s="478"/>
      <c r="BW77" s="478"/>
      <c r="BX77" s="189"/>
      <c r="BY77" s="189"/>
      <c r="BZ77" s="189"/>
      <c r="CA77" s="189"/>
      <c r="CB77" s="79"/>
      <c r="CC77" s="78"/>
    </row>
    <row r="78" spans="1:81" hidden="1">
      <c r="A78" s="79"/>
      <c r="B78" s="79"/>
      <c r="C78" s="79"/>
      <c r="D78" s="79"/>
      <c r="E78" s="79"/>
      <c r="F78" s="79"/>
      <c r="G78" s="79"/>
      <c r="H78" s="79"/>
      <c r="I78" s="79"/>
      <c r="J78" s="79"/>
      <c r="K78" s="79"/>
      <c r="L78" s="79"/>
      <c r="M78" s="79"/>
      <c r="N78" s="194"/>
      <c r="O78" s="194"/>
      <c r="P78" s="194"/>
      <c r="Q78" s="79"/>
      <c r="R78" s="79"/>
      <c r="S78" s="79"/>
      <c r="T78" s="80" t="s">
        <v>308</v>
      </c>
      <c r="U78" s="420"/>
      <c r="V78" s="420"/>
      <c r="W78" s="420"/>
      <c r="X78" s="420"/>
      <c r="Y78" s="420"/>
      <c r="Z78" s="420"/>
      <c r="AA78" s="420"/>
      <c r="AB78" s="420"/>
      <c r="AC78" s="78" t="s">
        <v>238</v>
      </c>
      <c r="AD78" s="80" t="s">
        <v>308</v>
      </c>
      <c r="AE78" s="479"/>
      <c r="AF78" s="479"/>
      <c r="AG78" s="479"/>
      <c r="AH78" s="479"/>
      <c r="AI78" s="479"/>
      <c r="AJ78" s="479"/>
      <c r="AK78" s="79" t="s">
        <v>361</v>
      </c>
      <c r="AL78" s="78" t="s">
        <v>358</v>
      </c>
      <c r="AM78" s="79"/>
      <c r="AR78" s="79"/>
      <c r="AS78" s="194"/>
      <c r="AT78" s="194"/>
      <c r="AU78" s="194"/>
      <c r="AV78" t="str">
        <f t="shared" ref="AV78" si="50">IF(U78&lt;&gt;"",U78,"")</f>
        <v/>
      </c>
      <c r="AW78" s="79"/>
      <c r="AY78" s="80"/>
      <c r="AZ78" s="92"/>
      <c r="BA78" s="92"/>
      <c r="BB78" s="92"/>
      <c r="BC78" s="92"/>
      <c r="BD78" s="92"/>
      <c r="BE78" s="459" t="str">
        <f t="shared" ref="BE78" si="51">IF(AE78&lt;&gt;"",AE78&amp;"㎡","")</f>
        <v/>
      </c>
      <c r="BF78" s="459"/>
      <c r="BG78" s="459"/>
      <c r="BH78" s="459"/>
      <c r="BI78" s="459"/>
      <c r="BJ78" s="189"/>
      <c r="BK78" s="189"/>
      <c r="BL78" s="478" t="str">
        <f>"　　　　"&amp;AV78&amp;"　"&amp;BE78</f>
        <v>　　　　　</v>
      </c>
      <c r="BM78" s="478"/>
      <c r="BN78" s="478"/>
      <c r="BO78" s="478"/>
      <c r="BP78" s="478"/>
      <c r="BQ78" s="478"/>
      <c r="BR78" s="478"/>
      <c r="BS78" s="478"/>
      <c r="BT78" s="478"/>
      <c r="BU78" s="478"/>
      <c r="BV78" s="478"/>
      <c r="BW78" s="478"/>
      <c r="BX78" s="189"/>
      <c r="BY78" s="189"/>
      <c r="BZ78" s="189"/>
      <c r="CA78" s="189"/>
      <c r="CB78" s="79"/>
      <c r="CC78" s="78"/>
    </row>
    <row r="79" spans="1:81" hidden="1">
      <c r="A79" s="79"/>
      <c r="B79" s="79"/>
      <c r="C79" s="79"/>
      <c r="D79" s="79"/>
      <c r="E79" s="79"/>
      <c r="F79" s="79"/>
      <c r="G79" s="79"/>
      <c r="H79" s="79"/>
      <c r="I79" s="82"/>
      <c r="J79" s="82"/>
      <c r="K79" s="82"/>
      <c r="L79" s="82"/>
      <c r="M79" s="79" t="s">
        <v>308</v>
      </c>
      <c r="N79" s="400"/>
      <c r="O79" s="400"/>
      <c r="P79" s="400"/>
      <c r="Q79" s="79" t="s">
        <v>243</v>
      </c>
      <c r="R79" s="79"/>
      <c r="S79" s="79"/>
      <c r="T79" s="80" t="s">
        <v>308</v>
      </c>
      <c r="U79" s="420"/>
      <c r="V79" s="420"/>
      <c r="W79" s="420"/>
      <c r="X79" s="420"/>
      <c r="Y79" s="420"/>
      <c r="Z79" s="420"/>
      <c r="AA79" s="420"/>
      <c r="AB79" s="420"/>
      <c r="AC79" s="78" t="s">
        <v>238</v>
      </c>
      <c r="AD79" s="80" t="s">
        <v>308</v>
      </c>
      <c r="AE79" s="479"/>
      <c r="AF79" s="479"/>
      <c r="AG79" s="479"/>
      <c r="AH79" s="479"/>
      <c r="AI79" s="479"/>
      <c r="AJ79" s="479"/>
      <c r="AK79" s="79" t="s">
        <v>361</v>
      </c>
      <c r="AL79" s="78" t="s">
        <v>358</v>
      </c>
      <c r="AM79" s="79"/>
      <c r="AR79" t="str">
        <f>IF(N79&lt;&gt;"",N79&amp;"階","")</f>
        <v/>
      </c>
      <c r="AS79" s="188"/>
      <c r="AT79" s="188"/>
      <c r="AU79" s="188"/>
      <c r="AV79" t="str">
        <f t="shared" si="0"/>
        <v/>
      </c>
      <c r="AW79" s="79"/>
      <c r="AY79" s="80"/>
      <c r="AZ79" s="92"/>
      <c r="BA79" s="92"/>
      <c r="BB79" s="92"/>
      <c r="BC79" s="92"/>
      <c r="BD79" s="92"/>
      <c r="BE79" s="459" t="str">
        <f t="shared" si="1"/>
        <v/>
      </c>
      <c r="BF79" s="459"/>
      <c r="BG79" s="459"/>
      <c r="BH79" s="459"/>
      <c r="BI79" s="459"/>
      <c r="BJ79" s="189"/>
      <c r="BK79" s="189"/>
      <c r="BL79" s="478" t="str">
        <f>AR79&amp;"   "&amp;AV79&amp;"　"&amp;BE79</f>
        <v xml:space="preserve">   　</v>
      </c>
      <c r="BM79" s="478"/>
      <c r="BN79" s="478"/>
      <c r="BO79" s="478"/>
      <c r="BP79" s="478"/>
      <c r="BQ79" s="478"/>
      <c r="BR79" s="478"/>
      <c r="BS79" s="478"/>
      <c r="BT79" s="478"/>
      <c r="BU79" s="478"/>
      <c r="BV79" s="478"/>
      <c r="BW79" s="478"/>
      <c r="BX79" s="189"/>
      <c r="BY79" s="189"/>
      <c r="BZ79" s="189"/>
      <c r="CA79" s="189"/>
      <c r="CB79" s="79"/>
      <c r="CC79" s="78"/>
    </row>
    <row r="80" spans="1:81" hidden="1">
      <c r="A80" s="79"/>
      <c r="B80" s="79"/>
      <c r="C80" s="79"/>
      <c r="D80" s="79"/>
      <c r="E80" s="79"/>
      <c r="F80" s="79"/>
      <c r="G80" s="79"/>
      <c r="H80" s="79"/>
      <c r="I80" s="79"/>
      <c r="J80" s="79"/>
      <c r="K80" s="79"/>
      <c r="L80" s="79"/>
      <c r="M80" s="79"/>
      <c r="N80" s="194"/>
      <c r="O80" s="194"/>
      <c r="P80" s="194"/>
      <c r="Q80" s="79"/>
      <c r="R80" s="79"/>
      <c r="S80" s="79"/>
      <c r="T80" s="80" t="s">
        <v>308</v>
      </c>
      <c r="U80" s="420"/>
      <c r="V80" s="420"/>
      <c r="W80" s="420"/>
      <c r="X80" s="420"/>
      <c r="Y80" s="420"/>
      <c r="Z80" s="420"/>
      <c r="AA80" s="420"/>
      <c r="AB80" s="420"/>
      <c r="AC80" s="78" t="s">
        <v>238</v>
      </c>
      <c r="AD80" s="80" t="s">
        <v>308</v>
      </c>
      <c r="AE80" s="479"/>
      <c r="AF80" s="479"/>
      <c r="AG80" s="479"/>
      <c r="AH80" s="479"/>
      <c r="AI80" s="479"/>
      <c r="AJ80" s="479"/>
      <c r="AK80" s="79" t="s">
        <v>361</v>
      </c>
      <c r="AL80" s="78" t="s">
        <v>358</v>
      </c>
      <c r="AM80" s="79"/>
      <c r="AR80" s="79"/>
      <c r="AS80" s="194"/>
      <c r="AT80" s="194"/>
      <c r="AU80" s="194"/>
      <c r="AV80" t="str">
        <f t="shared" si="0"/>
        <v/>
      </c>
      <c r="AW80" s="79"/>
      <c r="AY80" s="80"/>
      <c r="AZ80" s="92"/>
      <c r="BA80" s="92"/>
      <c r="BB80" s="92"/>
      <c r="BC80" s="92"/>
      <c r="BD80" s="92"/>
      <c r="BE80" s="459" t="str">
        <f t="shared" si="1"/>
        <v/>
      </c>
      <c r="BF80" s="459"/>
      <c r="BG80" s="459"/>
      <c r="BH80" s="459"/>
      <c r="BI80" s="459"/>
      <c r="BJ80" s="189"/>
      <c r="BK80" s="189"/>
      <c r="BL80" s="478" t="str">
        <f>"　　　　"&amp;AV80&amp;"　"&amp;BE80</f>
        <v>　　　　　</v>
      </c>
      <c r="BM80" s="478"/>
      <c r="BN80" s="478"/>
      <c r="BO80" s="478"/>
      <c r="BP80" s="478"/>
      <c r="BQ80" s="478"/>
      <c r="BR80" s="478"/>
      <c r="BS80" s="478"/>
      <c r="BT80" s="478"/>
      <c r="BU80" s="478"/>
      <c r="BV80" s="478"/>
      <c r="BW80" s="478"/>
      <c r="BX80" s="189"/>
      <c r="BY80" s="189"/>
      <c r="BZ80" s="189"/>
      <c r="CA80" s="189"/>
      <c r="CB80" s="79"/>
      <c r="CC80" s="78"/>
    </row>
    <row r="81" spans="1:89" hidden="1">
      <c r="A81" s="79"/>
      <c r="B81" s="79"/>
      <c r="C81" s="79"/>
      <c r="D81" s="79"/>
      <c r="E81" s="79"/>
      <c r="F81" s="79"/>
      <c r="G81" s="79"/>
      <c r="H81" s="79"/>
      <c r="I81" s="79"/>
      <c r="J81" s="79"/>
      <c r="K81" s="79"/>
      <c r="L81" s="79"/>
      <c r="M81" s="79"/>
      <c r="N81" s="194"/>
      <c r="O81" s="194"/>
      <c r="P81" s="194"/>
      <c r="Q81" s="79"/>
      <c r="R81" s="79"/>
      <c r="S81" s="79"/>
      <c r="T81" s="80" t="s">
        <v>308</v>
      </c>
      <c r="U81" s="420"/>
      <c r="V81" s="420"/>
      <c r="W81" s="420"/>
      <c r="X81" s="420"/>
      <c r="Y81" s="420"/>
      <c r="Z81" s="420"/>
      <c r="AA81" s="420"/>
      <c r="AB81" s="420"/>
      <c r="AC81" s="78" t="s">
        <v>238</v>
      </c>
      <c r="AD81" s="80" t="s">
        <v>308</v>
      </c>
      <c r="AE81" s="479"/>
      <c r="AF81" s="479"/>
      <c r="AG81" s="479"/>
      <c r="AH81" s="479"/>
      <c r="AI81" s="479"/>
      <c r="AJ81" s="479"/>
      <c r="AK81" s="79" t="s">
        <v>361</v>
      </c>
      <c r="AL81" s="78" t="s">
        <v>358</v>
      </c>
      <c r="AM81" s="79"/>
      <c r="AR81" s="79"/>
      <c r="AS81" s="194"/>
      <c r="AT81" s="194"/>
      <c r="AU81" s="194"/>
      <c r="AV81" t="str">
        <f t="shared" ref="AV81" si="52">IF(U81&lt;&gt;"",U81,"")</f>
        <v/>
      </c>
      <c r="AW81" s="79"/>
      <c r="AY81" s="80"/>
      <c r="AZ81" s="92"/>
      <c r="BA81" s="92"/>
      <c r="BB81" s="92"/>
      <c r="BC81" s="92"/>
      <c r="BD81" s="92"/>
      <c r="BE81" s="459" t="str">
        <f t="shared" ref="BE81" si="53">IF(AE81&lt;&gt;"",AE81&amp;"㎡","")</f>
        <v/>
      </c>
      <c r="BF81" s="459"/>
      <c r="BG81" s="459"/>
      <c r="BH81" s="459"/>
      <c r="BI81" s="459"/>
      <c r="BJ81" s="189"/>
      <c r="BK81" s="189"/>
      <c r="BL81" s="478" t="str">
        <f>"　　　　"&amp;AV81&amp;"　"&amp;BE81</f>
        <v>　　　　　</v>
      </c>
      <c r="BM81" s="478"/>
      <c r="BN81" s="478"/>
      <c r="BO81" s="478"/>
      <c r="BP81" s="478"/>
      <c r="BQ81" s="478"/>
      <c r="BR81" s="478"/>
      <c r="BS81" s="478"/>
      <c r="BT81" s="478"/>
      <c r="BU81" s="478"/>
      <c r="BV81" s="478"/>
      <c r="BW81" s="478"/>
      <c r="BX81" s="189"/>
      <c r="BY81" s="189"/>
      <c r="BZ81" s="189"/>
      <c r="CA81" s="189"/>
      <c r="CB81" s="79"/>
      <c r="CC81" s="78"/>
    </row>
    <row r="82" spans="1:89" hidden="1">
      <c r="A82" s="79"/>
      <c r="B82" s="79"/>
      <c r="C82" s="79"/>
      <c r="D82" s="79"/>
      <c r="E82" s="79"/>
      <c r="F82" s="79"/>
      <c r="G82" s="79"/>
      <c r="H82" s="79"/>
      <c r="I82" s="79"/>
      <c r="J82" s="79"/>
      <c r="K82" s="79"/>
      <c r="L82" s="79"/>
      <c r="M82" s="79" t="s">
        <v>308</v>
      </c>
      <c r="N82" s="400"/>
      <c r="O82" s="400"/>
      <c r="P82" s="400"/>
      <c r="Q82" s="79" t="s">
        <v>243</v>
      </c>
      <c r="R82" s="79"/>
      <c r="S82" s="79"/>
      <c r="T82" s="80" t="s">
        <v>308</v>
      </c>
      <c r="U82" s="420"/>
      <c r="V82" s="420"/>
      <c r="W82" s="420"/>
      <c r="X82" s="420"/>
      <c r="Y82" s="420"/>
      <c r="Z82" s="420"/>
      <c r="AA82" s="420"/>
      <c r="AB82" s="420"/>
      <c r="AC82" s="78" t="s">
        <v>238</v>
      </c>
      <c r="AD82" s="80" t="s">
        <v>308</v>
      </c>
      <c r="AE82" s="479"/>
      <c r="AF82" s="479"/>
      <c r="AG82" s="479"/>
      <c r="AH82" s="479"/>
      <c r="AI82" s="479"/>
      <c r="AJ82" s="479"/>
      <c r="AK82" s="79" t="s">
        <v>361</v>
      </c>
      <c r="AL82" s="78" t="s">
        <v>358</v>
      </c>
      <c r="AM82" s="79"/>
      <c r="AR82" t="str">
        <f>IF(N82&lt;&gt;"",N82&amp;"階","")</f>
        <v/>
      </c>
      <c r="AS82" s="188"/>
      <c r="AT82" s="188"/>
      <c r="AU82" s="188"/>
      <c r="AV82" t="str">
        <f t="shared" si="0"/>
        <v/>
      </c>
      <c r="AW82" s="79"/>
      <c r="AY82" s="80"/>
      <c r="AZ82" s="92"/>
      <c r="BA82" s="92"/>
      <c r="BB82" s="92"/>
      <c r="BC82" s="92"/>
      <c r="BD82" s="92"/>
      <c r="BE82" s="459" t="str">
        <f t="shared" si="1"/>
        <v/>
      </c>
      <c r="BF82" s="459"/>
      <c r="BG82" s="459"/>
      <c r="BH82" s="459"/>
      <c r="BI82" s="459"/>
      <c r="BJ82" s="189"/>
      <c r="BK82" s="189"/>
      <c r="BL82" s="478" t="str">
        <f>AR82&amp;"   "&amp;AV82&amp;"　"&amp;BE82</f>
        <v xml:space="preserve">   　</v>
      </c>
      <c r="BM82" s="478"/>
      <c r="BN82" s="478"/>
      <c r="BO82" s="478"/>
      <c r="BP82" s="478"/>
      <c r="BQ82" s="478"/>
      <c r="BR82" s="478"/>
      <c r="BS82" s="478"/>
      <c r="BT82" s="478"/>
      <c r="BU82" s="478"/>
      <c r="BV82" s="478"/>
      <c r="BW82" s="478"/>
      <c r="BX82" s="189"/>
      <c r="BY82" s="189"/>
      <c r="BZ82" s="189"/>
      <c r="CA82" s="189"/>
      <c r="CB82" s="79"/>
      <c r="CC82" s="78"/>
    </row>
    <row r="83" spans="1:89" hidden="1">
      <c r="A83" s="79"/>
      <c r="B83" s="79"/>
      <c r="C83" s="79"/>
      <c r="D83" s="79"/>
      <c r="E83" s="79"/>
      <c r="F83" s="79"/>
      <c r="G83" s="79"/>
      <c r="H83" s="79"/>
      <c r="I83" s="79"/>
      <c r="J83" s="79"/>
      <c r="K83" s="79"/>
      <c r="L83" s="79"/>
      <c r="M83" s="79"/>
      <c r="N83" s="194"/>
      <c r="O83" s="194"/>
      <c r="P83" s="194"/>
      <c r="Q83" s="79"/>
      <c r="R83" s="79"/>
      <c r="S83" s="79"/>
      <c r="T83" s="80" t="s">
        <v>308</v>
      </c>
      <c r="U83" s="420"/>
      <c r="V83" s="420"/>
      <c r="W83" s="420"/>
      <c r="X83" s="420"/>
      <c r="Y83" s="420"/>
      <c r="Z83" s="420"/>
      <c r="AA83" s="420"/>
      <c r="AB83" s="420"/>
      <c r="AC83" s="78" t="s">
        <v>238</v>
      </c>
      <c r="AD83" s="80" t="s">
        <v>308</v>
      </c>
      <c r="AE83" s="479"/>
      <c r="AF83" s="479"/>
      <c r="AG83" s="479"/>
      <c r="AH83" s="479"/>
      <c r="AI83" s="479"/>
      <c r="AJ83" s="479"/>
      <c r="AK83" s="79" t="s">
        <v>361</v>
      </c>
      <c r="AL83" s="78" t="s">
        <v>358</v>
      </c>
      <c r="AM83" s="79"/>
      <c r="AR83" s="79"/>
      <c r="AS83" s="194"/>
      <c r="AT83" s="194"/>
      <c r="AU83" s="194"/>
      <c r="AV83" t="str">
        <f t="shared" si="0"/>
        <v/>
      </c>
      <c r="AW83" s="79"/>
      <c r="AY83" s="80"/>
      <c r="AZ83" s="92"/>
      <c r="BA83" s="92"/>
      <c r="BB83" s="92"/>
      <c r="BC83" s="92"/>
      <c r="BD83" s="92"/>
      <c r="BE83" s="459" t="str">
        <f t="shared" si="1"/>
        <v/>
      </c>
      <c r="BF83" s="459"/>
      <c r="BG83" s="459"/>
      <c r="BH83" s="459"/>
      <c r="BI83" s="459"/>
      <c r="BJ83" s="189"/>
      <c r="BK83" s="189"/>
      <c r="BL83" s="478" t="str">
        <f>"　　　　"&amp;AV83&amp;"　"&amp;BE83</f>
        <v>　　　　　</v>
      </c>
      <c r="BM83" s="478"/>
      <c r="BN83" s="478"/>
      <c r="BO83" s="478"/>
      <c r="BP83" s="478"/>
      <c r="BQ83" s="478"/>
      <c r="BR83" s="478"/>
      <c r="BS83" s="478"/>
      <c r="BT83" s="478"/>
      <c r="BU83" s="478"/>
      <c r="BV83" s="478"/>
      <c r="BW83" s="478"/>
      <c r="BX83" s="189"/>
      <c r="BY83" s="189"/>
      <c r="BZ83" s="189"/>
      <c r="CA83" s="189"/>
      <c r="CB83" s="79"/>
      <c r="CC83" s="78"/>
    </row>
    <row r="84" spans="1:89" hidden="1">
      <c r="A84" s="79"/>
      <c r="B84" s="79"/>
      <c r="C84" s="79"/>
      <c r="D84" s="79"/>
      <c r="E84" s="79"/>
      <c r="F84" s="79"/>
      <c r="G84" s="79"/>
      <c r="H84" s="79"/>
      <c r="I84" s="79"/>
      <c r="J84" s="79"/>
      <c r="K84" s="79"/>
      <c r="L84" s="79"/>
      <c r="M84" s="79"/>
      <c r="N84" s="194"/>
      <c r="O84" s="194"/>
      <c r="P84" s="194"/>
      <c r="Q84" s="79"/>
      <c r="R84" s="79"/>
      <c r="S84" s="79"/>
      <c r="T84" s="80" t="s">
        <v>308</v>
      </c>
      <c r="U84" s="420"/>
      <c r="V84" s="420"/>
      <c r="W84" s="420"/>
      <c r="X84" s="420"/>
      <c r="Y84" s="420"/>
      <c r="Z84" s="420"/>
      <c r="AA84" s="420"/>
      <c r="AB84" s="420"/>
      <c r="AC84" s="78" t="s">
        <v>238</v>
      </c>
      <c r="AD84" s="80" t="s">
        <v>308</v>
      </c>
      <c r="AE84" s="479"/>
      <c r="AF84" s="479"/>
      <c r="AG84" s="479"/>
      <c r="AH84" s="479"/>
      <c r="AI84" s="479"/>
      <c r="AJ84" s="479"/>
      <c r="AK84" s="79" t="s">
        <v>361</v>
      </c>
      <c r="AL84" s="78" t="s">
        <v>358</v>
      </c>
      <c r="AM84" s="79"/>
      <c r="AR84" s="79"/>
      <c r="AS84" s="194"/>
      <c r="AT84" s="194"/>
      <c r="AU84" s="194"/>
      <c r="AV84" t="str">
        <f t="shared" ref="AV84" si="54">IF(U84&lt;&gt;"",U84,"")</f>
        <v/>
      </c>
      <c r="AW84" s="79"/>
      <c r="AY84" s="80"/>
      <c r="AZ84" s="92"/>
      <c r="BA84" s="92"/>
      <c r="BB84" s="92"/>
      <c r="BC84" s="92"/>
      <c r="BD84" s="92"/>
      <c r="BE84" s="459" t="str">
        <f t="shared" ref="BE84" si="55">IF(AE84&lt;&gt;"",AE84&amp;"㎡","")</f>
        <v/>
      </c>
      <c r="BF84" s="459"/>
      <c r="BG84" s="459"/>
      <c r="BH84" s="459"/>
      <c r="BI84" s="459"/>
      <c r="BJ84" s="189"/>
      <c r="BK84" s="189"/>
      <c r="BL84" s="478" t="str">
        <f>"　　　　"&amp;AV84&amp;"　"&amp;BE84</f>
        <v>　　　　　</v>
      </c>
      <c r="BM84" s="478"/>
      <c r="BN84" s="478"/>
      <c r="BO84" s="478"/>
      <c r="BP84" s="478"/>
      <c r="BQ84" s="478"/>
      <c r="BR84" s="478"/>
      <c r="BS84" s="478"/>
      <c r="BT84" s="478"/>
      <c r="BU84" s="478"/>
      <c r="BV84" s="478"/>
      <c r="BW84" s="478"/>
      <c r="BX84" s="189"/>
      <c r="BY84" s="189"/>
      <c r="BZ84" s="189"/>
      <c r="CA84" s="189"/>
      <c r="CB84" s="79"/>
      <c r="CC84" s="78"/>
    </row>
    <row r="85" spans="1:89" hidden="1">
      <c r="A85" s="79"/>
      <c r="B85" s="79"/>
      <c r="C85" s="79"/>
      <c r="D85" s="79"/>
      <c r="E85" s="79"/>
      <c r="F85" s="79"/>
      <c r="G85" s="79"/>
      <c r="H85" s="79"/>
      <c r="I85" s="79"/>
      <c r="J85" s="79"/>
      <c r="K85" s="79"/>
      <c r="L85" s="79"/>
      <c r="M85" s="79" t="s">
        <v>308</v>
      </c>
      <c r="N85" s="400"/>
      <c r="O85" s="400"/>
      <c r="P85" s="400"/>
      <c r="Q85" s="79" t="s">
        <v>243</v>
      </c>
      <c r="R85" s="79"/>
      <c r="S85" s="79"/>
      <c r="T85" s="80" t="s">
        <v>308</v>
      </c>
      <c r="U85" s="420"/>
      <c r="V85" s="420"/>
      <c r="W85" s="420"/>
      <c r="X85" s="420"/>
      <c r="Y85" s="420"/>
      <c r="Z85" s="420"/>
      <c r="AA85" s="420"/>
      <c r="AB85" s="420"/>
      <c r="AC85" s="78" t="s">
        <v>238</v>
      </c>
      <c r="AD85" s="80" t="s">
        <v>308</v>
      </c>
      <c r="AE85" s="479"/>
      <c r="AF85" s="479"/>
      <c r="AG85" s="479"/>
      <c r="AH85" s="479"/>
      <c r="AI85" s="479"/>
      <c r="AJ85" s="479"/>
      <c r="AK85" s="79" t="s">
        <v>361</v>
      </c>
      <c r="AL85" s="78" t="s">
        <v>358</v>
      </c>
      <c r="AM85" s="79"/>
      <c r="AR85" t="str">
        <f>IF(N85&lt;&gt;"",N85&amp;"階","")</f>
        <v/>
      </c>
      <c r="AS85" s="188"/>
      <c r="AT85" s="188"/>
      <c r="AU85" s="188"/>
      <c r="AV85" t="str">
        <f t="shared" si="0"/>
        <v/>
      </c>
      <c r="AW85" s="79"/>
      <c r="AY85" s="80"/>
      <c r="AZ85" s="92"/>
      <c r="BA85" s="92"/>
      <c r="BB85" s="92"/>
      <c r="BC85" s="92"/>
      <c r="BD85" s="92"/>
      <c r="BE85" s="459" t="str">
        <f t="shared" si="1"/>
        <v/>
      </c>
      <c r="BF85" s="459"/>
      <c r="BG85" s="459"/>
      <c r="BH85" s="459"/>
      <c r="BI85" s="459"/>
      <c r="BJ85" s="189"/>
      <c r="BK85" s="189"/>
      <c r="BL85" s="478" t="str">
        <f>AR85&amp;"   "&amp;AV85&amp;"　"&amp;BE85</f>
        <v xml:space="preserve">   　</v>
      </c>
      <c r="BM85" s="478"/>
      <c r="BN85" s="478"/>
      <c r="BO85" s="478"/>
      <c r="BP85" s="478"/>
      <c r="BQ85" s="478"/>
      <c r="BR85" s="478"/>
      <c r="BS85" s="478"/>
      <c r="BT85" s="478"/>
      <c r="BU85" s="478"/>
      <c r="BV85" s="478"/>
      <c r="BW85" s="478"/>
      <c r="BX85" s="189"/>
      <c r="BY85" s="189"/>
      <c r="BZ85" s="189"/>
      <c r="CA85" s="189"/>
      <c r="CB85" s="79"/>
      <c r="CC85" s="78"/>
    </row>
    <row r="86" spans="1:89" hidden="1">
      <c r="A86" s="79"/>
      <c r="B86" s="79"/>
      <c r="C86" s="79"/>
      <c r="D86" s="79"/>
      <c r="E86" s="79"/>
      <c r="F86" s="79"/>
      <c r="G86" s="79"/>
      <c r="H86" s="79"/>
      <c r="I86" s="79"/>
      <c r="J86" s="79"/>
      <c r="K86" s="79"/>
      <c r="L86" s="79"/>
      <c r="M86" s="79"/>
      <c r="N86" s="194"/>
      <c r="O86" s="194"/>
      <c r="P86" s="194"/>
      <c r="Q86" s="79"/>
      <c r="R86" s="79"/>
      <c r="S86" s="79"/>
      <c r="T86" s="80" t="s">
        <v>308</v>
      </c>
      <c r="U86" s="420"/>
      <c r="V86" s="420"/>
      <c r="W86" s="420"/>
      <c r="X86" s="420"/>
      <c r="Y86" s="420"/>
      <c r="Z86" s="420"/>
      <c r="AA86" s="420"/>
      <c r="AB86" s="420"/>
      <c r="AC86" s="78" t="s">
        <v>238</v>
      </c>
      <c r="AD86" s="80" t="s">
        <v>308</v>
      </c>
      <c r="AE86" s="479"/>
      <c r="AF86" s="479"/>
      <c r="AG86" s="479"/>
      <c r="AH86" s="479"/>
      <c r="AI86" s="479"/>
      <c r="AJ86" s="479"/>
      <c r="AK86" s="79" t="s">
        <v>361</v>
      </c>
      <c r="AL86" s="78" t="s">
        <v>358</v>
      </c>
      <c r="AM86" s="79"/>
      <c r="AR86" s="79"/>
      <c r="AS86" s="194"/>
      <c r="AT86" s="194"/>
      <c r="AU86" s="194"/>
      <c r="AV86" t="str">
        <f t="shared" si="0"/>
        <v/>
      </c>
      <c r="AW86" s="79"/>
      <c r="AY86" s="80"/>
      <c r="AZ86" s="92"/>
      <c r="BA86" s="92"/>
      <c r="BB86" s="92"/>
      <c r="BC86" s="92"/>
      <c r="BD86" s="92"/>
      <c r="BE86" s="459" t="str">
        <f t="shared" si="1"/>
        <v/>
      </c>
      <c r="BF86" s="459"/>
      <c r="BG86" s="459"/>
      <c r="BH86" s="459"/>
      <c r="BI86" s="459"/>
      <c r="BJ86" s="189"/>
      <c r="BK86" s="189"/>
      <c r="BL86" s="478" t="str">
        <f>"　　　　"&amp;AV86&amp;"　"&amp;BE86</f>
        <v>　　　　　</v>
      </c>
      <c r="BM86" s="478"/>
      <c r="BN86" s="478"/>
      <c r="BO86" s="478"/>
      <c r="BP86" s="478"/>
      <c r="BQ86" s="478"/>
      <c r="BR86" s="478"/>
      <c r="BS86" s="478"/>
      <c r="BT86" s="478"/>
      <c r="BU86" s="478"/>
      <c r="BV86" s="478"/>
      <c r="BW86" s="478"/>
      <c r="BX86" s="189"/>
      <c r="BY86" s="189"/>
      <c r="BZ86" s="189"/>
      <c r="CA86" s="189"/>
      <c r="CB86" s="79"/>
      <c r="CC86" s="78"/>
    </row>
    <row r="87" spans="1:89" hidden="1">
      <c r="A87" s="79"/>
      <c r="B87" s="79"/>
      <c r="C87" s="79"/>
      <c r="D87" s="79"/>
      <c r="E87" s="79"/>
      <c r="F87" s="79"/>
      <c r="G87" s="79"/>
      <c r="H87" s="79"/>
      <c r="I87" s="79"/>
      <c r="J87" s="79"/>
      <c r="K87" s="79"/>
      <c r="L87" s="79"/>
      <c r="M87" s="79"/>
      <c r="N87" s="194"/>
      <c r="O87" s="194"/>
      <c r="P87" s="194"/>
      <c r="Q87" s="79"/>
      <c r="R87" s="79"/>
      <c r="S87" s="79"/>
      <c r="T87" s="80" t="s">
        <v>308</v>
      </c>
      <c r="U87" s="420"/>
      <c r="V87" s="420"/>
      <c r="W87" s="420"/>
      <c r="X87" s="420"/>
      <c r="Y87" s="420"/>
      <c r="Z87" s="420"/>
      <c r="AA87" s="420"/>
      <c r="AB87" s="420"/>
      <c r="AC87" s="78" t="s">
        <v>238</v>
      </c>
      <c r="AD87" s="80" t="s">
        <v>308</v>
      </c>
      <c r="AE87" s="479"/>
      <c r="AF87" s="479"/>
      <c r="AG87" s="479"/>
      <c r="AH87" s="479"/>
      <c r="AI87" s="479"/>
      <c r="AJ87" s="479"/>
      <c r="AK87" s="79" t="s">
        <v>361</v>
      </c>
      <c r="AL87" s="78" t="s">
        <v>358</v>
      </c>
      <c r="AM87" s="79"/>
      <c r="AR87" s="79"/>
      <c r="AS87" s="194"/>
      <c r="AT87" s="194"/>
      <c r="AU87" s="194"/>
      <c r="AV87" t="str">
        <f t="shared" ref="AV87" si="56">IF(U87&lt;&gt;"",U87,"")</f>
        <v/>
      </c>
      <c r="AW87" s="79"/>
      <c r="AY87" s="80"/>
      <c r="AZ87" s="92"/>
      <c r="BA87" s="92"/>
      <c r="BB87" s="92"/>
      <c r="BC87" s="92"/>
      <c r="BD87" s="92"/>
      <c r="BE87" s="459" t="str">
        <f t="shared" ref="BE87" si="57">IF(AE87&lt;&gt;"",AE87&amp;"㎡","")</f>
        <v/>
      </c>
      <c r="BF87" s="459"/>
      <c r="BG87" s="459"/>
      <c r="BH87" s="459"/>
      <c r="BI87" s="459"/>
      <c r="BJ87" s="189"/>
      <c r="BK87" s="189"/>
      <c r="BL87" s="478" t="str">
        <f>"　　　　"&amp;AV87&amp;"　"&amp;BE87</f>
        <v>　　　　　</v>
      </c>
      <c r="BM87" s="478"/>
      <c r="BN87" s="478"/>
      <c r="BO87" s="478"/>
      <c r="BP87" s="478"/>
      <c r="BQ87" s="478"/>
      <c r="BR87" s="478"/>
      <c r="BS87" s="478"/>
      <c r="BT87" s="478"/>
      <c r="BU87" s="478"/>
      <c r="BV87" s="478"/>
      <c r="BW87" s="478"/>
      <c r="BX87" s="189"/>
      <c r="BY87" s="189"/>
      <c r="BZ87" s="189"/>
      <c r="CA87" s="189"/>
      <c r="CB87" s="79"/>
      <c r="CC87" s="78"/>
    </row>
    <row r="88" spans="1:89" hidden="1">
      <c r="A88" s="79"/>
      <c r="B88" s="79"/>
      <c r="C88" s="79"/>
      <c r="D88" s="79"/>
      <c r="E88" s="79"/>
      <c r="F88" s="79"/>
      <c r="G88" s="79"/>
      <c r="H88" s="79"/>
      <c r="I88" s="79"/>
      <c r="J88" s="79"/>
      <c r="K88" s="79"/>
      <c r="L88" s="79"/>
      <c r="M88" s="79" t="s">
        <v>308</v>
      </c>
      <c r="N88" s="400"/>
      <c r="O88" s="400"/>
      <c r="P88" s="400"/>
      <c r="Q88" s="79" t="s">
        <v>243</v>
      </c>
      <c r="R88" s="79"/>
      <c r="S88" s="79"/>
      <c r="T88" s="80" t="s">
        <v>308</v>
      </c>
      <c r="U88" s="420"/>
      <c r="V88" s="420"/>
      <c r="W88" s="420"/>
      <c r="X88" s="420"/>
      <c r="Y88" s="420"/>
      <c r="Z88" s="420"/>
      <c r="AA88" s="420"/>
      <c r="AB88" s="420"/>
      <c r="AC88" s="78" t="s">
        <v>238</v>
      </c>
      <c r="AD88" s="80" t="s">
        <v>308</v>
      </c>
      <c r="AE88" s="479"/>
      <c r="AF88" s="479"/>
      <c r="AG88" s="479"/>
      <c r="AH88" s="479"/>
      <c r="AI88" s="479"/>
      <c r="AJ88" s="479"/>
      <c r="AK88" s="79" t="s">
        <v>361</v>
      </c>
      <c r="AL88" s="78" t="s">
        <v>358</v>
      </c>
      <c r="AM88" s="79"/>
      <c r="AR88" t="str">
        <f>IF(N88&lt;&gt;"",N88&amp;"階","")</f>
        <v/>
      </c>
      <c r="AS88" s="188"/>
      <c r="AT88" s="188"/>
      <c r="AU88" s="188"/>
      <c r="AV88" t="str">
        <f t="shared" si="0"/>
        <v/>
      </c>
      <c r="AW88" s="79"/>
      <c r="AY88" s="80"/>
      <c r="AZ88" s="92"/>
      <c r="BA88" s="92"/>
      <c r="BB88" s="92"/>
      <c r="BC88" s="92"/>
      <c r="BD88" s="92"/>
      <c r="BE88" s="459" t="str">
        <f t="shared" si="1"/>
        <v/>
      </c>
      <c r="BF88" s="459"/>
      <c r="BG88" s="459"/>
      <c r="BH88" s="459"/>
      <c r="BI88" s="459"/>
      <c r="BJ88" s="189"/>
      <c r="BK88" s="189"/>
      <c r="BL88" s="478" t="str">
        <f>AR88&amp;"   "&amp;AV88&amp;"　"&amp;BE88</f>
        <v xml:space="preserve">   　</v>
      </c>
      <c r="BM88" s="478"/>
      <c r="BN88" s="478"/>
      <c r="BO88" s="478"/>
      <c r="BP88" s="478"/>
      <c r="BQ88" s="478"/>
      <c r="BR88" s="478"/>
      <c r="BS88" s="478"/>
      <c r="BT88" s="478"/>
      <c r="BU88" s="478"/>
      <c r="BV88" s="478"/>
      <c r="BW88" s="478"/>
      <c r="BX88" s="189"/>
      <c r="BY88" s="189"/>
      <c r="BZ88" s="189"/>
      <c r="CA88" s="189"/>
      <c r="CB88" s="79"/>
      <c r="CC88" s="78"/>
    </row>
    <row r="89" spans="1:89" hidden="1">
      <c r="A89" s="79"/>
      <c r="B89" s="79"/>
      <c r="C89" s="79"/>
      <c r="D89" s="79"/>
      <c r="E89" s="79"/>
      <c r="F89" s="79"/>
      <c r="G89" s="79"/>
      <c r="H89" s="79"/>
      <c r="I89" s="79"/>
      <c r="J89" s="79"/>
      <c r="K89" s="79"/>
      <c r="L89" s="79"/>
      <c r="M89" s="79"/>
      <c r="N89" s="194"/>
      <c r="O89" s="194"/>
      <c r="P89" s="194"/>
      <c r="Q89" s="79"/>
      <c r="R89" s="79"/>
      <c r="S89" s="79"/>
      <c r="T89" s="80" t="s">
        <v>308</v>
      </c>
      <c r="U89" s="420"/>
      <c r="V89" s="420"/>
      <c r="W89" s="420"/>
      <c r="X89" s="420"/>
      <c r="Y89" s="420"/>
      <c r="Z89" s="420"/>
      <c r="AA89" s="420"/>
      <c r="AB89" s="420"/>
      <c r="AC89" s="78" t="s">
        <v>238</v>
      </c>
      <c r="AD89" s="80" t="s">
        <v>308</v>
      </c>
      <c r="AE89" s="479"/>
      <c r="AF89" s="479"/>
      <c r="AG89" s="479"/>
      <c r="AH89" s="479"/>
      <c r="AI89" s="479"/>
      <c r="AJ89" s="479"/>
      <c r="AK89" s="79" t="s">
        <v>361</v>
      </c>
      <c r="AL89" s="78" t="s">
        <v>358</v>
      </c>
      <c r="AM89" s="79"/>
      <c r="AR89" s="79"/>
      <c r="AS89" s="194"/>
      <c r="AT89" s="194"/>
      <c r="AU89" s="194"/>
      <c r="AV89" t="str">
        <f t="shared" si="0"/>
        <v/>
      </c>
      <c r="AW89" s="79"/>
      <c r="AY89" s="80"/>
      <c r="AZ89" s="92"/>
      <c r="BA89" s="92"/>
      <c r="BB89" s="92"/>
      <c r="BC89" s="92"/>
      <c r="BD89" s="92"/>
      <c r="BE89" s="459" t="str">
        <f t="shared" si="1"/>
        <v/>
      </c>
      <c r="BF89" s="459"/>
      <c r="BG89" s="459"/>
      <c r="BH89" s="459"/>
      <c r="BI89" s="459"/>
      <c r="BJ89" s="189"/>
      <c r="BK89" s="189"/>
      <c r="BL89" s="478" t="str">
        <f>"　　　　"&amp;AV89&amp;"　"&amp;BE89</f>
        <v>　　　　　</v>
      </c>
      <c r="BM89" s="478"/>
      <c r="BN89" s="478"/>
      <c r="BO89" s="478"/>
      <c r="BP89" s="478"/>
      <c r="BQ89" s="478"/>
      <c r="BR89" s="478"/>
      <c r="BS89" s="478"/>
      <c r="BT89" s="478"/>
      <c r="BU89" s="478"/>
      <c r="BV89" s="478"/>
      <c r="BW89" s="478"/>
      <c r="BX89" s="189"/>
      <c r="BY89" s="189"/>
      <c r="BZ89" s="189"/>
      <c r="CA89" s="189"/>
      <c r="CB89" s="79"/>
      <c r="CC89" s="78"/>
    </row>
    <row r="90" spans="1:89" hidden="1">
      <c r="A90" s="79"/>
      <c r="B90" s="79"/>
      <c r="C90" s="79"/>
      <c r="D90" s="79"/>
      <c r="E90" s="79"/>
      <c r="F90" s="79"/>
      <c r="G90" s="79"/>
      <c r="H90" s="79"/>
      <c r="I90" s="79"/>
      <c r="J90" s="79"/>
      <c r="K90" s="79"/>
      <c r="L90" s="79"/>
      <c r="M90" s="79"/>
      <c r="N90" s="194"/>
      <c r="O90" s="194"/>
      <c r="P90" s="194"/>
      <c r="Q90" s="79"/>
      <c r="R90" s="79"/>
      <c r="S90" s="79"/>
      <c r="T90" s="80" t="s">
        <v>308</v>
      </c>
      <c r="U90" s="420"/>
      <c r="V90" s="420"/>
      <c r="W90" s="420"/>
      <c r="X90" s="420"/>
      <c r="Y90" s="420"/>
      <c r="Z90" s="420"/>
      <c r="AA90" s="420"/>
      <c r="AB90" s="420"/>
      <c r="AC90" s="78" t="s">
        <v>238</v>
      </c>
      <c r="AD90" s="80" t="s">
        <v>308</v>
      </c>
      <c r="AE90" s="479"/>
      <c r="AF90" s="479"/>
      <c r="AG90" s="479"/>
      <c r="AH90" s="479"/>
      <c r="AI90" s="479"/>
      <c r="AJ90" s="479"/>
      <c r="AK90" s="79" t="s">
        <v>361</v>
      </c>
      <c r="AL90" s="78" t="s">
        <v>358</v>
      </c>
      <c r="AM90" s="79"/>
      <c r="AR90" s="79"/>
      <c r="AS90" s="194"/>
      <c r="AT90" s="194"/>
      <c r="AU90" s="194"/>
      <c r="AV90" t="str">
        <f t="shared" ref="AV90" si="58">IF(U90&lt;&gt;"",U90,"")</f>
        <v/>
      </c>
      <c r="AW90" s="79"/>
      <c r="AY90" s="80"/>
      <c r="AZ90" s="92"/>
      <c r="BA90" s="92"/>
      <c r="BB90" s="92"/>
      <c r="BC90" s="92"/>
      <c r="BD90" s="92"/>
      <c r="BE90" s="459" t="str">
        <f t="shared" ref="BE90" si="59">IF(AE90&lt;&gt;"",AE90&amp;"㎡","")</f>
        <v/>
      </c>
      <c r="BF90" s="459"/>
      <c r="BG90" s="459"/>
      <c r="BH90" s="459"/>
      <c r="BI90" s="459"/>
      <c r="BJ90" s="189"/>
      <c r="BK90" s="189"/>
      <c r="BL90" s="478" t="str">
        <f>"　　　　"&amp;AV90&amp;"　"&amp;BE90</f>
        <v>　　　　　</v>
      </c>
      <c r="BM90" s="478"/>
      <c r="BN90" s="478"/>
      <c r="BO90" s="478"/>
      <c r="BP90" s="478"/>
      <c r="BQ90" s="478"/>
      <c r="BR90" s="478"/>
      <c r="BS90" s="478"/>
      <c r="BT90" s="478"/>
      <c r="BU90" s="478"/>
      <c r="BV90" s="478"/>
      <c r="BW90" s="478"/>
      <c r="BX90" s="189"/>
      <c r="BY90" s="189"/>
      <c r="BZ90" s="189"/>
      <c r="CA90" s="189"/>
      <c r="CB90" s="79"/>
      <c r="CC90" s="78"/>
    </row>
    <row r="91" spans="1:89" hidden="1">
      <c r="A91" s="79"/>
      <c r="B91" s="79"/>
      <c r="C91" s="79"/>
      <c r="D91" s="79"/>
      <c r="E91" s="79"/>
      <c r="F91" s="79"/>
      <c r="G91" s="79"/>
      <c r="H91" s="79"/>
      <c r="I91" s="79"/>
      <c r="J91" s="79"/>
      <c r="K91" s="79"/>
      <c r="L91" s="79"/>
      <c r="M91" s="79" t="s">
        <v>308</v>
      </c>
      <c r="N91" s="400"/>
      <c r="O91" s="400"/>
      <c r="P91" s="400"/>
      <c r="Q91" s="79" t="s">
        <v>243</v>
      </c>
      <c r="R91" s="79"/>
      <c r="S91" s="79"/>
      <c r="T91" s="80" t="s">
        <v>308</v>
      </c>
      <c r="U91" s="420"/>
      <c r="V91" s="420"/>
      <c r="W91" s="420"/>
      <c r="X91" s="420"/>
      <c r="Y91" s="420"/>
      <c r="Z91" s="420"/>
      <c r="AA91" s="420"/>
      <c r="AB91" s="420"/>
      <c r="AC91" s="78" t="s">
        <v>238</v>
      </c>
      <c r="AD91" s="80" t="s">
        <v>308</v>
      </c>
      <c r="AE91" s="479"/>
      <c r="AF91" s="479"/>
      <c r="AG91" s="479"/>
      <c r="AH91" s="479"/>
      <c r="AI91" s="479"/>
      <c r="AJ91" s="479"/>
      <c r="AK91" s="79" t="s">
        <v>361</v>
      </c>
      <c r="AL91" s="78" t="s">
        <v>358</v>
      </c>
      <c r="AM91" s="79"/>
      <c r="AR91" t="str">
        <f>IF(N91&lt;&gt;"",N91&amp;"階","")</f>
        <v/>
      </c>
      <c r="AS91" s="188"/>
      <c r="AT91" s="188"/>
      <c r="AU91" s="188"/>
      <c r="AV91" t="str">
        <f t="shared" si="0"/>
        <v/>
      </c>
      <c r="AW91" s="79"/>
      <c r="AY91" s="80"/>
      <c r="AZ91" s="92"/>
      <c r="BA91" s="92"/>
      <c r="BB91" s="92"/>
      <c r="BC91" s="92"/>
      <c r="BD91" s="92"/>
      <c r="BE91" s="459" t="str">
        <f t="shared" si="1"/>
        <v/>
      </c>
      <c r="BF91" s="459"/>
      <c r="BG91" s="459"/>
      <c r="BH91" s="459"/>
      <c r="BI91" s="459"/>
      <c r="BJ91" s="189"/>
      <c r="BK91" s="189"/>
      <c r="BL91" s="478" t="str">
        <f>AR91&amp;"   "&amp;AV91&amp;"　"&amp;BE91</f>
        <v xml:space="preserve">   　</v>
      </c>
      <c r="BM91" s="478"/>
      <c r="BN91" s="478"/>
      <c r="BO91" s="478"/>
      <c r="BP91" s="478"/>
      <c r="BQ91" s="478"/>
      <c r="BR91" s="478"/>
      <c r="BS91" s="478"/>
      <c r="BT91" s="478"/>
      <c r="BU91" s="478"/>
      <c r="BV91" s="478"/>
      <c r="BW91" s="478"/>
      <c r="BX91" s="189"/>
      <c r="BY91" s="189"/>
      <c r="BZ91" s="189"/>
      <c r="CA91" s="189"/>
      <c r="CB91" s="79"/>
      <c r="CC91" s="78"/>
    </row>
    <row r="92" spans="1:89" hidden="1">
      <c r="A92" s="79"/>
      <c r="B92" s="79"/>
      <c r="C92" s="79"/>
      <c r="D92" s="79"/>
      <c r="E92" s="79"/>
      <c r="F92" s="79"/>
      <c r="G92" s="79"/>
      <c r="H92" s="79"/>
      <c r="I92" s="79"/>
      <c r="J92" s="79"/>
      <c r="K92" s="79"/>
      <c r="L92" s="79"/>
      <c r="M92" s="79"/>
      <c r="N92" s="194"/>
      <c r="O92" s="194"/>
      <c r="P92" s="194"/>
      <c r="Q92" s="79"/>
      <c r="R92" s="79"/>
      <c r="S92" s="79"/>
      <c r="T92" s="80" t="s">
        <v>308</v>
      </c>
      <c r="U92" s="420"/>
      <c r="V92" s="420"/>
      <c r="W92" s="420"/>
      <c r="X92" s="420"/>
      <c r="Y92" s="420"/>
      <c r="Z92" s="420"/>
      <c r="AA92" s="420"/>
      <c r="AB92" s="420"/>
      <c r="AC92" s="78" t="s">
        <v>238</v>
      </c>
      <c r="AD92" s="80" t="s">
        <v>308</v>
      </c>
      <c r="AE92" s="479"/>
      <c r="AF92" s="479"/>
      <c r="AG92" s="479"/>
      <c r="AH92" s="479"/>
      <c r="AI92" s="479"/>
      <c r="AJ92" s="479"/>
      <c r="AK92" s="79" t="s">
        <v>361</v>
      </c>
      <c r="AL92" s="78" t="s">
        <v>358</v>
      </c>
      <c r="AM92" s="79"/>
      <c r="AR92" s="79"/>
      <c r="AS92" s="194"/>
      <c r="AT92" s="194"/>
      <c r="AU92" s="194"/>
      <c r="AV92" t="str">
        <f t="shared" si="0"/>
        <v/>
      </c>
      <c r="AW92" s="79"/>
      <c r="AY92" s="80"/>
      <c r="AZ92" s="92"/>
      <c r="BA92" s="92"/>
      <c r="BB92" s="92"/>
      <c r="BC92" s="92"/>
      <c r="BD92" s="92"/>
      <c r="BE92" s="459" t="str">
        <f t="shared" si="1"/>
        <v/>
      </c>
      <c r="BF92" s="459"/>
      <c r="BG92" s="459"/>
      <c r="BH92" s="459"/>
      <c r="BI92" s="459"/>
      <c r="BJ92" s="189"/>
      <c r="BK92" s="189"/>
      <c r="BL92" s="478" t="str">
        <f>"　　　　"&amp;AV92&amp;"　"&amp;BE92</f>
        <v>　　　　　</v>
      </c>
      <c r="BM92" s="478"/>
      <c r="BN92" s="478"/>
      <c r="BO92" s="478"/>
      <c r="BP92" s="478"/>
      <c r="BQ92" s="478"/>
      <c r="BR92" s="478"/>
      <c r="BS92" s="478"/>
      <c r="BT92" s="478"/>
      <c r="BU92" s="478"/>
      <c r="BV92" s="478"/>
      <c r="BW92" s="478"/>
      <c r="BX92" s="189"/>
      <c r="BY92" s="189"/>
      <c r="BZ92" s="189"/>
      <c r="CA92" s="189"/>
      <c r="CB92" s="79"/>
      <c r="CC92" s="78"/>
    </row>
    <row r="93" spans="1:89" hidden="1">
      <c r="A93" s="79"/>
      <c r="B93" s="79"/>
      <c r="C93" s="79"/>
      <c r="D93" s="79"/>
      <c r="E93" s="79"/>
      <c r="F93" s="79"/>
      <c r="G93" s="79"/>
      <c r="H93" s="79"/>
      <c r="I93" s="79"/>
      <c r="J93" s="79"/>
      <c r="K93" s="79"/>
      <c r="L93" s="79"/>
      <c r="M93" s="79"/>
      <c r="N93" s="194"/>
      <c r="O93" s="194"/>
      <c r="P93" s="194"/>
      <c r="Q93" s="79"/>
      <c r="R93" s="79"/>
      <c r="S93" s="79"/>
      <c r="T93" s="80" t="s">
        <v>308</v>
      </c>
      <c r="U93" s="420"/>
      <c r="V93" s="420"/>
      <c r="W93" s="420"/>
      <c r="X93" s="420"/>
      <c r="Y93" s="420"/>
      <c r="Z93" s="420"/>
      <c r="AA93" s="420"/>
      <c r="AB93" s="420"/>
      <c r="AC93" s="78" t="s">
        <v>238</v>
      </c>
      <c r="AD93" s="80" t="s">
        <v>308</v>
      </c>
      <c r="AE93" s="479"/>
      <c r="AF93" s="479"/>
      <c r="AG93" s="479"/>
      <c r="AH93" s="479"/>
      <c r="AI93" s="479"/>
      <c r="AJ93" s="479"/>
      <c r="AK93" s="79" t="s">
        <v>361</v>
      </c>
      <c r="AL93" s="78" t="s">
        <v>358</v>
      </c>
      <c r="AM93" s="79"/>
      <c r="AR93" s="79"/>
      <c r="AS93" s="194"/>
      <c r="AT93" s="194"/>
      <c r="AU93" s="194"/>
      <c r="AV93" t="str">
        <f t="shared" ref="AV93" si="60">IF(U93&lt;&gt;"",U93,"")</f>
        <v/>
      </c>
      <c r="AW93" s="79"/>
      <c r="AY93" s="80"/>
      <c r="AZ93" s="92"/>
      <c r="BA93" s="92"/>
      <c r="BB93" s="92"/>
      <c r="BC93" s="92"/>
      <c r="BD93" s="92"/>
      <c r="BE93" s="459" t="str">
        <f t="shared" ref="BE93" si="61">IF(AE93&lt;&gt;"",AE93&amp;"㎡","")</f>
        <v/>
      </c>
      <c r="BF93" s="459"/>
      <c r="BG93" s="459"/>
      <c r="BH93" s="459"/>
      <c r="BI93" s="459"/>
      <c r="BJ93" s="189"/>
      <c r="BK93" s="189"/>
      <c r="BL93" s="478" t="str">
        <f>"　　　　"&amp;AV93&amp;"　"&amp;BE93</f>
        <v>　　　　　</v>
      </c>
      <c r="BM93" s="478"/>
      <c r="BN93" s="478"/>
      <c r="BO93" s="478"/>
      <c r="BP93" s="478"/>
      <c r="BQ93" s="478"/>
      <c r="BR93" s="478"/>
      <c r="BS93" s="478"/>
      <c r="BT93" s="478"/>
      <c r="BU93" s="478"/>
      <c r="BV93" s="478"/>
      <c r="BW93" s="478"/>
    </row>
    <row r="94" spans="1:89">
      <c r="A94" s="79"/>
      <c r="B94" s="79"/>
      <c r="C94" s="79"/>
      <c r="D94" s="79"/>
      <c r="E94" s="79"/>
      <c r="F94" s="79"/>
      <c r="G94" s="79"/>
      <c r="H94" s="79"/>
      <c r="I94" s="79"/>
      <c r="J94" s="79"/>
      <c r="K94" s="79"/>
      <c r="L94" s="79"/>
      <c r="M94" s="79"/>
      <c r="N94" s="194"/>
      <c r="O94" s="194"/>
      <c r="P94" s="194"/>
      <c r="Q94" s="79"/>
      <c r="R94" s="79"/>
      <c r="S94" s="79"/>
      <c r="T94" s="80"/>
      <c r="U94" s="244"/>
      <c r="V94" s="244"/>
      <c r="W94" s="244"/>
      <c r="X94" s="244"/>
      <c r="Y94" s="244"/>
      <c r="Z94" s="244"/>
      <c r="AA94" s="244"/>
      <c r="AB94" s="244"/>
      <c r="AC94" s="78"/>
      <c r="AD94" s="80"/>
      <c r="AE94" s="187"/>
      <c r="AF94" s="187"/>
      <c r="AG94" s="187"/>
      <c r="AH94" s="187"/>
      <c r="AI94" s="187"/>
      <c r="AJ94" s="187"/>
      <c r="AK94" s="79"/>
      <c r="AL94" s="78"/>
      <c r="AM94" s="79"/>
      <c r="AP94" s="268" t="s">
        <v>1031</v>
      </c>
      <c r="AR94" s="79"/>
      <c r="AS94" s="194"/>
      <c r="AT94" s="194"/>
      <c r="AU94" s="194"/>
      <c r="AV94" s="79"/>
      <c r="AW94" s="79"/>
      <c r="AX94" s="79"/>
      <c r="AY94" s="80"/>
      <c r="AZ94" s="145"/>
      <c r="BA94" s="145"/>
      <c r="BB94" s="145"/>
      <c r="BC94" s="145"/>
      <c r="BD94" s="145"/>
      <c r="BE94" s="145"/>
      <c r="BF94" s="145"/>
      <c r="BG94" s="145"/>
      <c r="BH94" s="78"/>
      <c r="BI94" s="80"/>
      <c r="BJ94" s="187"/>
      <c r="BK94" s="187"/>
      <c r="BL94" s="187"/>
      <c r="BM94" s="187"/>
      <c r="BN94" s="187"/>
      <c r="BO94" s="187"/>
      <c r="BP94" s="79"/>
      <c r="BQ94" s="78"/>
    </row>
    <row r="95" spans="1:89" ht="13.5" customHeight="1">
      <c r="A95" s="239"/>
      <c r="B95" s="239" t="s">
        <v>827</v>
      </c>
      <c r="C95" s="239"/>
      <c r="D95" s="239"/>
      <c r="E95" s="239"/>
      <c r="F95" s="239"/>
      <c r="G95" s="239"/>
      <c r="H95" s="239"/>
      <c r="I95" s="239"/>
      <c r="J95" s="239"/>
      <c r="K95" s="239"/>
      <c r="L95" s="239"/>
      <c r="M95" s="239"/>
      <c r="N95" s="239"/>
      <c r="O95" s="239"/>
      <c r="P95" s="239"/>
      <c r="Q95" s="239"/>
      <c r="R95" s="239"/>
      <c r="S95" s="239"/>
      <c r="T95" s="240" t="s">
        <v>308</v>
      </c>
      <c r="U95" s="480"/>
      <c r="V95" s="480"/>
      <c r="W95" s="480"/>
      <c r="X95" s="480"/>
      <c r="Y95" s="480"/>
      <c r="Z95" s="480"/>
      <c r="AA95" s="480"/>
      <c r="AB95" s="480"/>
      <c r="AC95" s="241" t="s">
        <v>238</v>
      </c>
      <c r="AD95" s="240" t="s">
        <v>308</v>
      </c>
      <c r="AE95" s="481"/>
      <c r="AF95" s="481"/>
      <c r="AG95" s="481"/>
      <c r="AH95" s="481"/>
      <c r="AI95" s="481"/>
      <c r="AJ95" s="481"/>
      <c r="AK95" s="239" t="s">
        <v>361</v>
      </c>
      <c r="AL95" s="241" t="s">
        <v>358</v>
      </c>
      <c r="AM95" s="239"/>
      <c r="AS95" s="79"/>
      <c r="AT95" s="79"/>
      <c r="AU95" s="79"/>
      <c r="AV95" t="str">
        <f t="shared" ref="AV95:AV100" si="62">IF(U95&lt;&gt;"",U95,"")</f>
        <v/>
      </c>
      <c r="AW95" s="79"/>
      <c r="AY95" s="80"/>
      <c r="AZ95" s="92"/>
      <c r="BA95" s="79"/>
      <c r="BB95" s="79"/>
      <c r="BC95" s="79"/>
      <c r="BD95" s="79"/>
      <c r="BE95" s="459" t="str">
        <f t="shared" ref="BE95:BE100" si="63">IF(AE95&lt;&gt;"",AE95&amp;"㎡","")</f>
        <v/>
      </c>
      <c r="BF95" s="459"/>
      <c r="BG95" s="459"/>
      <c r="BH95" s="459"/>
      <c r="BI95" s="459"/>
      <c r="BJ95" s="79"/>
      <c r="BK95" s="80"/>
      <c r="BL95" s="460" t="str">
        <f t="shared" ref="BL95:BL100" si="64">AV95&amp;"　"&amp;BE95</f>
        <v>　</v>
      </c>
      <c r="BM95" s="460"/>
      <c r="BN95" s="460"/>
      <c r="BO95" s="460"/>
      <c r="BP95" s="460"/>
      <c r="BQ95" s="460"/>
      <c r="BR95" s="460"/>
      <c r="BS95" s="460"/>
      <c r="BT95" s="460"/>
      <c r="BU95" s="460"/>
      <c r="BV95" s="460"/>
      <c r="BW95" s="460"/>
      <c r="BX95" s="474" t="str">
        <f>_xlfn.TEXTJOIN(CHAR(10), ,BL95:BL100)</f>
        <v>　
　</v>
      </c>
      <c r="BY95" s="190"/>
      <c r="BZ95" s="190"/>
      <c r="CA95" s="190"/>
      <c r="CB95" s="190"/>
      <c r="CC95" s="190"/>
      <c r="CD95" s="190"/>
      <c r="CE95" s="190"/>
      <c r="CF95" s="190"/>
      <c r="CG95" s="190"/>
      <c r="CH95" s="190"/>
      <c r="CI95" s="190"/>
      <c r="CJ95" s="190"/>
      <c r="CK95" s="190"/>
    </row>
    <row r="96" spans="1:89">
      <c r="A96" s="79"/>
      <c r="B96" s="79"/>
      <c r="C96" s="79"/>
      <c r="D96" s="79"/>
      <c r="E96" s="79"/>
      <c r="F96" s="79"/>
      <c r="G96" s="79"/>
      <c r="H96" s="79"/>
      <c r="I96" s="79"/>
      <c r="J96" s="79"/>
      <c r="K96" s="79"/>
      <c r="L96" s="79"/>
      <c r="M96" s="79"/>
      <c r="N96" s="79"/>
      <c r="O96" s="79"/>
      <c r="P96" s="79"/>
      <c r="Q96" s="79"/>
      <c r="R96" s="79"/>
      <c r="S96" s="79"/>
      <c r="T96" s="80" t="s">
        <v>308</v>
      </c>
      <c r="U96" s="420"/>
      <c r="V96" s="420"/>
      <c r="W96" s="420"/>
      <c r="X96" s="420"/>
      <c r="Y96" s="420"/>
      <c r="Z96" s="420"/>
      <c r="AA96" s="420"/>
      <c r="AB96" s="420"/>
      <c r="AC96" s="78" t="s">
        <v>238</v>
      </c>
      <c r="AD96" s="80" t="s">
        <v>308</v>
      </c>
      <c r="AE96" s="479"/>
      <c r="AF96" s="479"/>
      <c r="AG96" s="479"/>
      <c r="AH96" s="479"/>
      <c r="AI96" s="479"/>
      <c r="AJ96" s="479"/>
      <c r="AK96" s="79" t="s">
        <v>361</v>
      </c>
      <c r="AL96" s="78" t="s">
        <v>358</v>
      </c>
      <c r="AM96" s="79"/>
      <c r="AS96" s="79"/>
      <c r="AT96" s="79"/>
      <c r="AU96" s="79"/>
      <c r="AV96" t="str">
        <f t="shared" si="62"/>
        <v/>
      </c>
      <c r="AW96" s="79"/>
      <c r="AX96" s="79"/>
      <c r="AY96" s="79"/>
      <c r="AZ96" s="79"/>
      <c r="BA96" s="79"/>
      <c r="BB96" s="79"/>
      <c r="BC96" s="79"/>
      <c r="BD96" s="79"/>
      <c r="BE96" s="459" t="str">
        <f t="shared" si="63"/>
        <v/>
      </c>
      <c r="BF96" s="459"/>
      <c r="BG96" s="459"/>
      <c r="BH96" s="459"/>
      <c r="BI96" s="459"/>
      <c r="BJ96" s="79"/>
      <c r="BK96" s="80"/>
      <c r="BL96" s="460" t="str">
        <f t="shared" si="64"/>
        <v>　</v>
      </c>
      <c r="BM96" s="460"/>
      <c r="BN96" s="460"/>
      <c r="BO96" s="460"/>
      <c r="BP96" s="460"/>
      <c r="BQ96" s="460"/>
      <c r="BR96" s="460"/>
      <c r="BS96" s="460"/>
      <c r="BT96" s="460"/>
      <c r="BU96" s="460"/>
      <c r="BV96" s="460"/>
      <c r="BW96" s="460"/>
      <c r="BX96" s="474"/>
      <c r="BY96" s="190"/>
      <c r="BZ96" s="190"/>
      <c r="CA96" s="190"/>
      <c r="CB96" s="190"/>
      <c r="CC96" s="190"/>
      <c r="CD96" s="190"/>
      <c r="CE96" s="190"/>
      <c r="CF96" s="190"/>
      <c r="CG96" s="190"/>
      <c r="CH96" s="190"/>
      <c r="CI96" s="190"/>
      <c r="CJ96" s="190"/>
      <c r="CK96" s="190"/>
    </row>
    <row r="97" spans="1:89">
      <c r="A97" s="79"/>
      <c r="B97" s="79"/>
      <c r="C97" s="79"/>
      <c r="D97" s="79"/>
      <c r="E97" s="79"/>
      <c r="F97" s="79"/>
      <c r="G97" s="79"/>
      <c r="H97" s="79"/>
      <c r="I97" s="79"/>
      <c r="J97" s="79"/>
      <c r="K97" s="79"/>
      <c r="L97" s="79"/>
      <c r="M97" s="79"/>
      <c r="N97" s="79"/>
      <c r="O97" s="79"/>
      <c r="P97" s="79"/>
      <c r="Q97" s="79"/>
      <c r="R97" s="79"/>
      <c r="S97" s="79"/>
      <c r="T97" s="80" t="s">
        <v>308</v>
      </c>
      <c r="U97" s="420"/>
      <c r="V97" s="420"/>
      <c r="W97" s="420"/>
      <c r="X97" s="420"/>
      <c r="Y97" s="420"/>
      <c r="Z97" s="420"/>
      <c r="AA97" s="420"/>
      <c r="AB97" s="420"/>
      <c r="AC97" s="78" t="s">
        <v>358</v>
      </c>
      <c r="AD97" s="80" t="s">
        <v>308</v>
      </c>
      <c r="AE97" s="479"/>
      <c r="AF97" s="479"/>
      <c r="AG97" s="479"/>
      <c r="AH97" s="479"/>
      <c r="AI97" s="479"/>
      <c r="AJ97" s="479"/>
      <c r="AK97" s="79" t="s">
        <v>361</v>
      </c>
      <c r="AL97" s="78" t="s">
        <v>358</v>
      </c>
      <c r="AM97" s="79"/>
      <c r="AS97" s="79"/>
      <c r="AT97" s="79"/>
      <c r="AU97" s="79"/>
      <c r="AV97" t="str">
        <f t="shared" si="62"/>
        <v/>
      </c>
      <c r="AW97" s="79"/>
      <c r="AY97" s="80"/>
      <c r="AZ97" s="92"/>
      <c r="BA97" s="79"/>
      <c r="BB97" s="79"/>
      <c r="BC97" s="79"/>
      <c r="BD97" s="79"/>
      <c r="BE97" s="459" t="str">
        <f t="shared" si="63"/>
        <v/>
      </c>
      <c r="BF97" s="459"/>
      <c r="BG97" s="459"/>
      <c r="BH97" s="459"/>
      <c r="BI97" s="459"/>
      <c r="BJ97" s="79"/>
      <c r="BK97" s="80"/>
      <c r="BL97" s="460" t="str">
        <f t="shared" si="64"/>
        <v>　</v>
      </c>
      <c r="BM97" s="460"/>
      <c r="BN97" s="460"/>
      <c r="BO97" s="460"/>
      <c r="BP97" s="460"/>
      <c r="BQ97" s="460"/>
      <c r="BR97" s="460"/>
      <c r="BS97" s="460"/>
      <c r="BT97" s="460"/>
      <c r="BU97" s="460"/>
      <c r="BV97" s="460"/>
      <c r="BW97" s="460"/>
      <c r="BX97" s="474"/>
      <c r="BY97" s="190"/>
      <c r="BZ97" s="190"/>
      <c r="CA97" s="190"/>
      <c r="CB97" s="190"/>
      <c r="CC97" s="190"/>
      <c r="CD97" s="190"/>
      <c r="CE97" s="190"/>
      <c r="CF97" s="190"/>
      <c r="CG97" s="190"/>
      <c r="CH97" s="190"/>
      <c r="CI97" s="190"/>
      <c r="CJ97" s="190"/>
      <c r="CK97" s="190"/>
    </row>
    <row r="98" spans="1:89">
      <c r="A98" s="79"/>
      <c r="B98" s="79"/>
      <c r="C98" s="79"/>
      <c r="D98" s="79"/>
      <c r="E98" s="79"/>
      <c r="F98" s="79"/>
      <c r="G98" s="79"/>
      <c r="H98" s="79"/>
      <c r="I98" s="79"/>
      <c r="J98" s="79"/>
      <c r="K98" s="79"/>
      <c r="L98" s="79"/>
      <c r="M98" s="79"/>
      <c r="N98" s="79"/>
      <c r="O98" s="79"/>
      <c r="P98" s="79"/>
      <c r="Q98" s="79"/>
      <c r="R98" s="79"/>
      <c r="S98" s="79"/>
      <c r="T98" s="80" t="s">
        <v>308</v>
      </c>
      <c r="U98" s="420"/>
      <c r="V98" s="420"/>
      <c r="W98" s="420"/>
      <c r="X98" s="420"/>
      <c r="Y98" s="420"/>
      <c r="Z98" s="420"/>
      <c r="AA98" s="420"/>
      <c r="AB98" s="420"/>
      <c r="AC98" s="78" t="s">
        <v>238</v>
      </c>
      <c r="AD98" s="80" t="s">
        <v>308</v>
      </c>
      <c r="AE98" s="479"/>
      <c r="AF98" s="479"/>
      <c r="AG98" s="479"/>
      <c r="AH98" s="479"/>
      <c r="AI98" s="479"/>
      <c r="AJ98" s="479"/>
      <c r="AK98" s="79" t="s">
        <v>361</v>
      </c>
      <c r="AL98" s="78" t="s">
        <v>358</v>
      </c>
      <c r="AM98" s="79"/>
      <c r="AS98" s="79"/>
      <c r="AT98" s="79"/>
      <c r="AU98" s="79"/>
      <c r="AV98" t="str">
        <f t="shared" si="62"/>
        <v/>
      </c>
      <c r="AW98" s="79"/>
      <c r="AX98" s="79"/>
      <c r="AY98" s="79"/>
      <c r="AZ98" s="79"/>
      <c r="BA98" s="79"/>
      <c r="BB98" s="79"/>
      <c r="BC98" s="79"/>
      <c r="BD98" s="79"/>
      <c r="BE98" s="459" t="str">
        <f t="shared" si="63"/>
        <v/>
      </c>
      <c r="BF98" s="459"/>
      <c r="BG98" s="459"/>
      <c r="BH98" s="459"/>
      <c r="BI98" s="459"/>
      <c r="BJ98" s="79"/>
      <c r="BK98" s="80"/>
      <c r="BL98" s="460" t="str">
        <f t="shared" si="64"/>
        <v>　</v>
      </c>
      <c r="BM98" s="460"/>
      <c r="BN98" s="460"/>
      <c r="BO98" s="460"/>
      <c r="BP98" s="460"/>
      <c r="BQ98" s="460"/>
      <c r="BR98" s="460"/>
      <c r="BS98" s="460"/>
      <c r="BT98" s="460"/>
      <c r="BU98" s="460"/>
      <c r="BV98" s="460"/>
      <c r="BW98" s="460"/>
      <c r="BX98" s="474"/>
      <c r="BY98" s="190"/>
      <c r="BZ98" s="190"/>
      <c r="CA98" s="190"/>
      <c r="CB98" s="190"/>
      <c r="CC98" s="190"/>
      <c r="CD98" s="190"/>
      <c r="CE98" s="190"/>
      <c r="CF98" s="190"/>
      <c r="CG98" s="190"/>
      <c r="CH98" s="190"/>
      <c r="CI98" s="190"/>
      <c r="CJ98" s="190"/>
      <c r="CK98" s="190"/>
    </row>
    <row r="99" spans="1:89">
      <c r="A99" s="79"/>
      <c r="B99" s="79"/>
      <c r="C99" s="79"/>
      <c r="D99" s="79"/>
      <c r="E99" s="79"/>
      <c r="F99" s="79"/>
      <c r="G99" s="79"/>
      <c r="H99" s="79"/>
      <c r="I99" s="79"/>
      <c r="J99" s="79"/>
      <c r="K99" s="79"/>
      <c r="L99" s="79"/>
      <c r="M99" s="79"/>
      <c r="N99" s="79"/>
      <c r="O99" s="79"/>
      <c r="P99" s="79"/>
      <c r="Q99" s="79"/>
      <c r="R99" s="79"/>
      <c r="S99" s="79"/>
      <c r="T99" s="80" t="s">
        <v>308</v>
      </c>
      <c r="U99" s="420"/>
      <c r="V99" s="420"/>
      <c r="W99" s="420"/>
      <c r="X99" s="420"/>
      <c r="Y99" s="420"/>
      <c r="Z99" s="420"/>
      <c r="AA99" s="420"/>
      <c r="AB99" s="420"/>
      <c r="AC99" s="78" t="s">
        <v>238</v>
      </c>
      <c r="AD99" s="80" t="s">
        <v>308</v>
      </c>
      <c r="AE99" s="479"/>
      <c r="AF99" s="479"/>
      <c r="AG99" s="479"/>
      <c r="AH99" s="479"/>
      <c r="AI99" s="479"/>
      <c r="AJ99" s="479"/>
      <c r="AK99" s="79" t="s">
        <v>361</v>
      </c>
      <c r="AL99" s="78" t="s">
        <v>358</v>
      </c>
      <c r="AM99" s="79"/>
      <c r="AS99" s="79"/>
      <c r="AT99" s="79"/>
      <c r="AU99" s="79"/>
      <c r="AV99" t="str">
        <f t="shared" si="62"/>
        <v/>
      </c>
      <c r="AW99" s="79"/>
      <c r="AY99" s="80"/>
      <c r="AZ99" s="92"/>
      <c r="BA99" s="79"/>
      <c r="BB99" s="79"/>
      <c r="BC99" s="79"/>
      <c r="BD99" s="79"/>
      <c r="BE99" s="459" t="str">
        <f t="shared" si="63"/>
        <v/>
      </c>
      <c r="BF99" s="459"/>
      <c r="BG99" s="459"/>
      <c r="BH99" s="459"/>
      <c r="BI99" s="459"/>
      <c r="BJ99" s="79"/>
      <c r="BK99" s="80"/>
      <c r="BL99" s="460" t="str">
        <f t="shared" si="64"/>
        <v>　</v>
      </c>
      <c r="BM99" s="460"/>
      <c r="BN99" s="460"/>
      <c r="BO99" s="460"/>
      <c r="BP99" s="460"/>
      <c r="BQ99" s="460"/>
      <c r="BR99" s="460"/>
      <c r="BS99" s="460"/>
      <c r="BT99" s="460"/>
      <c r="BU99" s="460"/>
      <c r="BV99" s="460"/>
      <c r="BW99" s="460"/>
      <c r="BX99" s="474"/>
      <c r="BY99" s="190"/>
      <c r="BZ99" s="190"/>
      <c r="CA99" s="190"/>
      <c r="CB99" s="190"/>
      <c r="CC99" s="190"/>
      <c r="CD99" s="190"/>
      <c r="CE99" s="190"/>
      <c r="CF99" s="190"/>
      <c r="CG99" s="190"/>
      <c r="CH99" s="190"/>
      <c r="CI99" s="190"/>
      <c r="CJ99" s="190"/>
      <c r="CK99" s="190"/>
    </row>
    <row r="100" spans="1:89">
      <c r="A100" s="88"/>
      <c r="B100" s="88"/>
      <c r="C100" s="88"/>
      <c r="D100" s="88"/>
      <c r="E100" s="88"/>
      <c r="F100" s="88"/>
      <c r="G100" s="88"/>
      <c r="H100" s="88"/>
      <c r="I100" s="88"/>
      <c r="J100" s="88"/>
      <c r="K100" s="88"/>
      <c r="L100" s="88"/>
      <c r="M100" s="88"/>
      <c r="N100" s="88"/>
      <c r="O100" s="88"/>
      <c r="P100" s="88"/>
      <c r="Q100" s="88"/>
      <c r="R100" s="88"/>
      <c r="S100" s="88"/>
      <c r="T100" s="87" t="s">
        <v>308</v>
      </c>
      <c r="U100" s="482"/>
      <c r="V100" s="482"/>
      <c r="W100" s="482"/>
      <c r="X100" s="482"/>
      <c r="Y100" s="482"/>
      <c r="Z100" s="482"/>
      <c r="AA100" s="482"/>
      <c r="AB100" s="482"/>
      <c r="AC100" s="89" t="s">
        <v>238</v>
      </c>
      <c r="AD100" s="87" t="s">
        <v>308</v>
      </c>
      <c r="AE100" s="483"/>
      <c r="AF100" s="483"/>
      <c r="AG100" s="483"/>
      <c r="AH100" s="483"/>
      <c r="AI100" s="483"/>
      <c r="AJ100" s="483"/>
      <c r="AK100" s="88" t="s">
        <v>361</v>
      </c>
      <c r="AL100" s="89" t="s">
        <v>358</v>
      </c>
      <c r="AM100" s="88"/>
      <c r="AS100" s="79"/>
      <c r="AT100" s="79"/>
      <c r="AU100" s="79"/>
      <c r="AV100" t="str">
        <f t="shared" si="62"/>
        <v/>
      </c>
      <c r="AW100" s="79"/>
      <c r="AX100" s="79"/>
      <c r="AY100" s="79"/>
      <c r="AZ100" s="79"/>
      <c r="BA100" s="79"/>
      <c r="BB100" s="79"/>
      <c r="BC100" s="79"/>
      <c r="BD100" s="79"/>
      <c r="BE100" s="459" t="str">
        <f t="shared" si="63"/>
        <v/>
      </c>
      <c r="BF100" s="459"/>
      <c r="BG100" s="459"/>
      <c r="BH100" s="459"/>
      <c r="BI100" s="459"/>
      <c r="BJ100" s="79"/>
      <c r="BK100" s="80"/>
      <c r="BL100" s="460" t="str">
        <f t="shared" si="64"/>
        <v>　</v>
      </c>
      <c r="BM100" s="460"/>
      <c r="BN100" s="460"/>
      <c r="BO100" s="460"/>
      <c r="BP100" s="460"/>
      <c r="BQ100" s="460"/>
      <c r="BR100" s="460"/>
      <c r="BS100" s="460"/>
      <c r="BT100" s="460"/>
      <c r="BU100" s="460"/>
      <c r="BV100" s="460"/>
      <c r="BW100" s="460"/>
      <c r="BX100" s="474"/>
      <c r="BY100" s="190"/>
      <c r="BZ100" s="190"/>
      <c r="CA100" s="190"/>
      <c r="CB100" s="190"/>
      <c r="CC100" s="190"/>
      <c r="CD100" s="190"/>
      <c r="CE100" s="190"/>
      <c r="CF100" s="190"/>
      <c r="CG100" s="190"/>
      <c r="CH100" s="190"/>
      <c r="CI100" s="190"/>
      <c r="CJ100" s="190"/>
      <c r="CK100" s="190"/>
    </row>
    <row r="101" spans="1:89">
      <c r="A101" s="79"/>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row>
  </sheetData>
  <sheetProtection algorithmName="SHA-512" hashValue="Is3tCUo+SWBYwwbICauhB1sqML773a0b3KO3eIfoeaERIKckEtMxP0lt/XbQq80u5GBNRzAbzYVqwD/V5MV6ug==" saltValue="d9KPX7IstRyUESkj5XGNEg==" spinCount="100000" sheet="1" selectLockedCells="1"/>
  <mergeCells count="421">
    <mergeCell ref="A1:AM1"/>
    <mergeCell ref="U3:AB3"/>
    <mergeCell ref="AE3:AK3"/>
    <mergeCell ref="AZ3:BG3"/>
    <mergeCell ref="BJ3:BP3"/>
    <mergeCell ref="N4:P4"/>
    <mergeCell ref="U4:AB4"/>
    <mergeCell ref="AE4:AJ4"/>
    <mergeCell ref="BE4:BI4"/>
    <mergeCell ref="BL4:BW4"/>
    <mergeCell ref="BX4:BX35"/>
    <mergeCell ref="U5:AB5"/>
    <mergeCell ref="AE5:AJ5"/>
    <mergeCell ref="BE5:BI5"/>
    <mergeCell ref="BL5:BW5"/>
    <mergeCell ref="N7:P7"/>
    <mergeCell ref="U7:AB7"/>
    <mergeCell ref="AE7:AJ7"/>
    <mergeCell ref="BE7:BI7"/>
    <mergeCell ref="BL7:BW7"/>
    <mergeCell ref="U8:AB8"/>
    <mergeCell ref="AE8:AJ8"/>
    <mergeCell ref="BE8:BI8"/>
    <mergeCell ref="BL8:BW8"/>
    <mergeCell ref="N10:P10"/>
    <mergeCell ref="U10:AB10"/>
    <mergeCell ref="AE10:AJ10"/>
    <mergeCell ref="BE10:BI10"/>
    <mergeCell ref="BL10:BW10"/>
    <mergeCell ref="U11:AB11"/>
    <mergeCell ref="AE11:AJ11"/>
    <mergeCell ref="BE11:BI11"/>
    <mergeCell ref="BL11:BW11"/>
    <mergeCell ref="N13:P13"/>
    <mergeCell ref="U13:AB13"/>
    <mergeCell ref="AE13:AJ13"/>
    <mergeCell ref="BE13:BI13"/>
    <mergeCell ref="BL13:BW13"/>
    <mergeCell ref="U14:AB14"/>
    <mergeCell ref="AE14:AJ14"/>
    <mergeCell ref="BE14:BI14"/>
    <mergeCell ref="BL14:BW14"/>
    <mergeCell ref="N16:P16"/>
    <mergeCell ref="U16:AB16"/>
    <mergeCell ref="AE16:AJ16"/>
    <mergeCell ref="BE16:BI16"/>
    <mergeCell ref="BL16:BW16"/>
    <mergeCell ref="BE15:BI15"/>
    <mergeCell ref="U17:AB17"/>
    <mergeCell ref="AE17:AJ17"/>
    <mergeCell ref="BE17:BI17"/>
    <mergeCell ref="BL17:BW17"/>
    <mergeCell ref="N19:P19"/>
    <mergeCell ref="U19:AB19"/>
    <mergeCell ref="AE19:AJ19"/>
    <mergeCell ref="BE19:BI19"/>
    <mergeCell ref="BL19:BW19"/>
    <mergeCell ref="U20:AB20"/>
    <mergeCell ref="AE20:AJ20"/>
    <mergeCell ref="BE20:BI20"/>
    <mergeCell ref="BL20:BW20"/>
    <mergeCell ref="N22:P22"/>
    <mergeCell ref="U22:AB22"/>
    <mergeCell ref="AE22:AJ22"/>
    <mergeCell ref="BE22:BI22"/>
    <mergeCell ref="BL22:BW22"/>
    <mergeCell ref="AE21:AJ21"/>
    <mergeCell ref="U23:AB23"/>
    <mergeCell ref="AE23:AJ23"/>
    <mergeCell ref="BE23:BI23"/>
    <mergeCell ref="BL23:BW23"/>
    <mergeCell ref="N25:P25"/>
    <mergeCell ref="U25:AB25"/>
    <mergeCell ref="AE25:AJ25"/>
    <mergeCell ref="BE25:BI25"/>
    <mergeCell ref="BL25:BW25"/>
    <mergeCell ref="U24:AB24"/>
    <mergeCell ref="AE24:AJ24"/>
    <mergeCell ref="U26:AB26"/>
    <mergeCell ref="AE26:AJ26"/>
    <mergeCell ref="BE26:BI26"/>
    <mergeCell ref="BL26:BW26"/>
    <mergeCell ref="N28:P28"/>
    <mergeCell ref="U28:AB28"/>
    <mergeCell ref="AE28:AJ28"/>
    <mergeCell ref="BE28:BI28"/>
    <mergeCell ref="BL28:BW28"/>
    <mergeCell ref="U27:AB27"/>
    <mergeCell ref="AE27:AJ27"/>
    <mergeCell ref="U29:AB29"/>
    <mergeCell ref="AE29:AJ29"/>
    <mergeCell ref="BE29:BI29"/>
    <mergeCell ref="BL29:BW29"/>
    <mergeCell ref="N31:P31"/>
    <mergeCell ref="U31:AB31"/>
    <mergeCell ref="AE31:AJ31"/>
    <mergeCell ref="BE31:BI31"/>
    <mergeCell ref="BL31:BW31"/>
    <mergeCell ref="U30:AB30"/>
    <mergeCell ref="AE30:AJ30"/>
    <mergeCell ref="U32:AB32"/>
    <mergeCell ref="AE32:AJ32"/>
    <mergeCell ref="BE32:BI32"/>
    <mergeCell ref="BL32:BW32"/>
    <mergeCell ref="N34:P34"/>
    <mergeCell ref="U34:AB34"/>
    <mergeCell ref="AE34:AJ34"/>
    <mergeCell ref="BE34:BI34"/>
    <mergeCell ref="BL34:BW34"/>
    <mergeCell ref="U33:AB33"/>
    <mergeCell ref="AE33:AJ33"/>
    <mergeCell ref="U35:AB35"/>
    <mergeCell ref="AE35:AJ35"/>
    <mergeCell ref="BE35:BI35"/>
    <mergeCell ref="BL35:BW35"/>
    <mergeCell ref="N37:P37"/>
    <mergeCell ref="U37:AB37"/>
    <mergeCell ref="AE37:AJ37"/>
    <mergeCell ref="BE37:BI37"/>
    <mergeCell ref="BL37:BW37"/>
    <mergeCell ref="U36:AB36"/>
    <mergeCell ref="AE36:AJ36"/>
    <mergeCell ref="U38:AB38"/>
    <mergeCell ref="AE38:AJ38"/>
    <mergeCell ref="BE38:BI38"/>
    <mergeCell ref="BL38:BW38"/>
    <mergeCell ref="N40:P40"/>
    <mergeCell ref="U40:AB40"/>
    <mergeCell ref="AE40:AJ40"/>
    <mergeCell ref="BE40:BI40"/>
    <mergeCell ref="BL40:BW40"/>
    <mergeCell ref="U39:AB39"/>
    <mergeCell ref="AE39:AJ39"/>
    <mergeCell ref="U41:AB41"/>
    <mergeCell ref="AE41:AJ41"/>
    <mergeCell ref="BE41:BI41"/>
    <mergeCell ref="BL41:BW41"/>
    <mergeCell ref="N43:P43"/>
    <mergeCell ref="U43:AB43"/>
    <mergeCell ref="AE43:AJ43"/>
    <mergeCell ref="BE43:BI43"/>
    <mergeCell ref="BL43:BW43"/>
    <mergeCell ref="U42:AB42"/>
    <mergeCell ref="AE42:AJ42"/>
    <mergeCell ref="U44:AB44"/>
    <mergeCell ref="AE44:AJ44"/>
    <mergeCell ref="BE44:BI44"/>
    <mergeCell ref="BL44:BW44"/>
    <mergeCell ref="N46:P46"/>
    <mergeCell ref="U46:AB46"/>
    <mergeCell ref="AE46:AJ46"/>
    <mergeCell ref="BE46:BI46"/>
    <mergeCell ref="BL46:BW46"/>
    <mergeCell ref="U45:AB45"/>
    <mergeCell ref="AE45:AJ45"/>
    <mergeCell ref="U47:AB47"/>
    <mergeCell ref="AE47:AJ47"/>
    <mergeCell ref="BE47:BI47"/>
    <mergeCell ref="BL47:BW47"/>
    <mergeCell ref="N49:P49"/>
    <mergeCell ref="U49:AB49"/>
    <mergeCell ref="AE49:AJ49"/>
    <mergeCell ref="BE49:BI49"/>
    <mergeCell ref="BL49:BW49"/>
    <mergeCell ref="U48:AB48"/>
    <mergeCell ref="AE48:AJ48"/>
    <mergeCell ref="BE48:BI48"/>
    <mergeCell ref="BL48:BW48"/>
    <mergeCell ref="N55:P55"/>
    <mergeCell ref="U55:AB55"/>
    <mergeCell ref="AE55:AJ55"/>
    <mergeCell ref="BE55:BI55"/>
    <mergeCell ref="BL55:BW55"/>
    <mergeCell ref="U54:AB54"/>
    <mergeCell ref="U50:AB50"/>
    <mergeCell ref="AE50:AJ50"/>
    <mergeCell ref="BE50:BI50"/>
    <mergeCell ref="BL50:BW50"/>
    <mergeCell ref="N52:P52"/>
    <mergeCell ref="U52:AB52"/>
    <mergeCell ref="AE52:AJ52"/>
    <mergeCell ref="BE52:BI52"/>
    <mergeCell ref="BL52:BW52"/>
    <mergeCell ref="U51:AB51"/>
    <mergeCell ref="U53:AB53"/>
    <mergeCell ref="AE51:AJ51"/>
    <mergeCell ref="AE54:AJ54"/>
    <mergeCell ref="AE53:AJ53"/>
    <mergeCell ref="BE51:BI51"/>
    <mergeCell ref="BL51:BW51"/>
    <mergeCell ref="BE53:BI53"/>
    <mergeCell ref="BL53:BW53"/>
    <mergeCell ref="N61:P61"/>
    <mergeCell ref="U61:AB61"/>
    <mergeCell ref="AE61:AJ61"/>
    <mergeCell ref="BE61:BI61"/>
    <mergeCell ref="BL61:BW61"/>
    <mergeCell ref="U60:AB60"/>
    <mergeCell ref="U56:AB56"/>
    <mergeCell ref="AE56:AJ56"/>
    <mergeCell ref="BE56:BI56"/>
    <mergeCell ref="BL56:BW56"/>
    <mergeCell ref="N58:P58"/>
    <mergeCell ref="U58:AB58"/>
    <mergeCell ref="AE58:AJ58"/>
    <mergeCell ref="BE58:BI58"/>
    <mergeCell ref="BL58:BW58"/>
    <mergeCell ref="U57:AB57"/>
    <mergeCell ref="U59:AB59"/>
    <mergeCell ref="AE59:AJ59"/>
    <mergeCell ref="BE59:BI59"/>
    <mergeCell ref="AE57:AJ57"/>
    <mergeCell ref="BL59:BW59"/>
    <mergeCell ref="N67:P67"/>
    <mergeCell ref="U67:AB67"/>
    <mergeCell ref="AE67:AJ67"/>
    <mergeCell ref="BE67:BI67"/>
    <mergeCell ref="BL67:BW67"/>
    <mergeCell ref="U66:AB66"/>
    <mergeCell ref="U62:AB62"/>
    <mergeCell ref="AE62:AJ62"/>
    <mergeCell ref="BE62:BI62"/>
    <mergeCell ref="BL62:BW62"/>
    <mergeCell ref="N64:P64"/>
    <mergeCell ref="U64:AB64"/>
    <mergeCell ref="AE64:AJ64"/>
    <mergeCell ref="BE64:BI64"/>
    <mergeCell ref="BL64:BW64"/>
    <mergeCell ref="U63:AB63"/>
    <mergeCell ref="U65:AB65"/>
    <mergeCell ref="AE65:AJ65"/>
    <mergeCell ref="BE65:BI65"/>
    <mergeCell ref="BE63:BI63"/>
    <mergeCell ref="BL63:BW63"/>
    <mergeCell ref="BE66:BI66"/>
    <mergeCell ref="BL66:BW66"/>
    <mergeCell ref="N73:P73"/>
    <mergeCell ref="U73:AB73"/>
    <mergeCell ref="AE73:AJ73"/>
    <mergeCell ref="BE73:BI73"/>
    <mergeCell ref="BL73:BW73"/>
    <mergeCell ref="U72:AB72"/>
    <mergeCell ref="U68:AB68"/>
    <mergeCell ref="AE68:AJ68"/>
    <mergeCell ref="BE68:BI68"/>
    <mergeCell ref="BL68:BW68"/>
    <mergeCell ref="N70:P70"/>
    <mergeCell ref="U70:AB70"/>
    <mergeCell ref="AE70:AJ70"/>
    <mergeCell ref="BE70:BI70"/>
    <mergeCell ref="BL70:BW70"/>
    <mergeCell ref="U69:AB69"/>
    <mergeCell ref="U71:AB71"/>
    <mergeCell ref="AE71:AJ71"/>
    <mergeCell ref="BE71:BI71"/>
    <mergeCell ref="BE72:BI72"/>
    <mergeCell ref="BL72:BW72"/>
    <mergeCell ref="BE69:BI69"/>
    <mergeCell ref="BL69:BW69"/>
    <mergeCell ref="N79:P79"/>
    <mergeCell ref="U79:AB79"/>
    <mergeCell ref="AE79:AJ79"/>
    <mergeCell ref="BE79:BI79"/>
    <mergeCell ref="BL79:BW79"/>
    <mergeCell ref="U78:AB78"/>
    <mergeCell ref="U74:AB74"/>
    <mergeCell ref="AE74:AJ74"/>
    <mergeCell ref="BE74:BI74"/>
    <mergeCell ref="BL74:BW74"/>
    <mergeCell ref="N76:P76"/>
    <mergeCell ref="U76:AB76"/>
    <mergeCell ref="AE76:AJ76"/>
    <mergeCell ref="BE76:BI76"/>
    <mergeCell ref="BL76:BW76"/>
    <mergeCell ref="U75:AB75"/>
    <mergeCell ref="U77:AB77"/>
    <mergeCell ref="AE77:AJ77"/>
    <mergeCell ref="BE77:BI77"/>
    <mergeCell ref="AE78:AJ78"/>
    <mergeCell ref="BE75:BI75"/>
    <mergeCell ref="BL75:BW75"/>
    <mergeCell ref="BE78:BI78"/>
    <mergeCell ref="BL78:BW78"/>
    <mergeCell ref="N85:P85"/>
    <mergeCell ref="U85:AB85"/>
    <mergeCell ref="AE85:AJ85"/>
    <mergeCell ref="BE85:BI85"/>
    <mergeCell ref="BL85:BW85"/>
    <mergeCell ref="U84:AB84"/>
    <mergeCell ref="U80:AB80"/>
    <mergeCell ref="AE80:AJ80"/>
    <mergeCell ref="BE80:BI80"/>
    <mergeCell ref="BL80:BW80"/>
    <mergeCell ref="N82:P82"/>
    <mergeCell ref="U82:AB82"/>
    <mergeCell ref="AE82:AJ82"/>
    <mergeCell ref="BE82:BI82"/>
    <mergeCell ref="BL82:BW82"/>
    <mergeCell ref="U81:AB81"/>
    <mergeCell ref="AE83:AJ83"/>
    <mergeCell ref="BE83:BI83"/>
    <mergeCell ref="AE81:AJ81"/>
    <mergeCell ref="AE84:AJ84"/>
    <mergeCell ref="N91:P91"/>
    <mergeCell ref="U91:AB91"/>
    <mergeCell ref="AE91:AJ91"/>
    <mergeCell ref="BE91:BI91"/>
    <mergeCell ref="BL91:BW91"/>
    <mergeCell ref="U90:AB90"/>
    <mergeCell ref="U86:AB86"/>
    <mergeCell ref="AE86:AJ86"/>
    <mergeCell ref="BE86:BI86"/>
    <mergeCell ref="BL86:BW86"/>
    <mergeCell ref="N88:P88"/>
    <mergeCell ref="U88:AB88"/>
    <mergeCell ref="AE88:AJ88"/>
    <mergeCell ref="BE88:BI88"/>
    <mergeCell ref="BL88:BW88"/>
    <mergeCell ref="U87:AB87"/>
    <mergeCell ref="AE87:AJ87"/>
    <mergeCell ref="AE90:AJ90"/>
    <mergeCell ref="BX95:BX100"/>
    <mergeCell ref="U96:AB96"/>
    <mergeCell ref="AE96:AJ96"/>
    <mergeCell ref="BE96:BI96"/>
    <mergeCell ref="BL96:BW96"/>
    <mergeCell ref="U97:AB97"/>
    <mergeCell ref="AE97:AJ97"/>
    <mergeCell ref="BE97:BI97"/>
    <mergeCell ref="BL97:BW97"/>
    <mergeCell ref="U98:AB98"/>
    <mergeCell ref="U95:AB95"/>
    <mergeCell ref="AE95:AJ95"/>
    <mergeCell ref="BE95:BI95"/>
    <mergeCell ref="BL95:BW95"/>
    <mergeCell ref="BL100:BW100"/>
    <mergeCell ref="U99:AB99"/>
    <mergeCell ref="AE99:AJ99"/>
    <mergeCell ref="BE99:BI99"/>
    <mergeCell ref="BL99:BW99"/>
    <mergeCell ref="U100:AB100"/>
    <mergeCell ref="AE100:AJ100"/>
    <mergeCell ref="BE100:BI100"/>
    <mergeCell ref="U6:AB6"/>
    <mergeCell ref="U9:AB9"/>
    <mergeCell ref="U12:AB12"/>
    <mergeCell ref="U15:AB15"/>
    <mergeCell ref="U18:AB18"/>
    <mergeCell ref="U21:AB21"/>
    <mergeCell ref="AE98:AJ98"/>
    <mergeCell ref="BE98:BI98"/>
    <mergeCell ref="BL98:BW98"/>
    <mergeCell ref="U92:AB92"/>
    <mergeCell ref="AE92:AJ92"/>
    <mergeCell ref="BE92:BI92"/>
    <mergeCell ref="BL92:BW92"/>
    <mergeCell ref="U93:AB93"/>
    <mergeCell ref="U89:AB89"/>
    <mergeCell ref="AE89:AJ89"/>
    <mergeCell ref="BE89:BI89"/>
    <mergeCell ref="BL89:BW89"/>
    <mergeCell ref="U83:AB83"/>
    <mergeCell ref="AE6:AJ6"/>
    <mergeCell ref="AE9:AJ9"/>
    <mergeCell ref="AE12:AJ12"/>
    <mergeCell ref="AE15:AJ15"/>
    <mergeCell ref="AE18:AJ18"/>
    <mergeCell ref="AE93:AJ93"/>
    <mergeCell ref="AE60:AJ60"/>
    <mergeCell ref="AE63:AJ63"/>
    <mergeCell ref="AE66:AJ66"/>
    <mergeCell ref="AE69:AJ69"/>
    <mergeCell ref="AE72:AJ72"/>
    <mergeCell ref="AE75:AJ75"/>
    <mergeCell ref="BL15:BW15"/>
    <mergeCell ref="BE18:BI18"/>
    <mergeCell ref="BL18:BW18"/>
    <mergeCell ref="BE21:BI21"/>
    <mergeCell ref="BL21:BW21"/>
    <mergeCell ref="BE24:BI24"/>
    <mergeCell ref="BL24:BW24"/>
    <mergeCell ref="BE42:BI42"/>
    <mergeCell ref="BL42:BW42"/>
    <mergeCell ref="BE54:BI54"/>
    <mergeCell ref="BL54:BW54"/>
    <mergeCell ref="BE57:BI57"/>
    <mergeCell ref="BL57:BW57"/>
    <mergeCell ref="BE60:BI60"/>
    <mergeCell ref="BL60:BW60"/>
    <mergeCell ref="BE45:BI45"/>
    <mergeCell ref="BL45:BW45"/>
    <mergeCell ref="BE6:BI6"/>
    <mergeCell ref="BL6:BW6"/>
    <mergeCell ref="BE9:BI9"/>
    <mergeCell ref="BL9:BW9"/>
    <mergeCell ref="BE12:BI12"/>
    <mergeCell ref="BL12:BW12"/>
    <mergeCell ref="BE36:BI36"/>
    <mergeCell ref="BL36:BW36"/>
    <mergeCell ref="BE39:BI39"/>
    <mergeCell ref="BL39:BW39"/>
    <mergeCell ref="BE27:BI27"/>
    <mergeCell ref="BL27:BW27"/>
    <mergeCell ref="BE30:BI30"/>
    <mergeCell ref="BL30:BW30"/>
    <mergeCell ref="BE33:BI33"/>
    <mergeCell ref="BL33:BW33"/>
    <mergeCell ref="BL77:BW77"/>
    <mergeCell ref="BL71:BW71"/>
    <mergeCell ref="BL65:BW65"/>
    <mergeCell ref="BE90:BI90"/>
    <mergeCell ref="BL90:BW90"/>
    <mergeCell ref="BE93:BI93"/>
    <mergeCell ref="BL93:BW93"/>
    <mergeCell ref="BE81:BI81"/>
    <mergeCell ref="BL81:BW81"/>
    <mergeCell ref="BE84:BI84"/>
    <mergeCell ref="BL84:BW84"/>
    <mergeCell ref="BE87:BI87"/>
    <mergeCell ref="BL87:BW87"/>
    <mergeCell ref="BL83:BW83"/>
  </mergeCells>
  <phoneticPr fontId="1"/>
  <pageMargins left="0.7" right="0.7" top="0.75" bottom="0.75" header="0.3" footer="0.3"/>
  <pageSetup paperSize="9" scale="60" orientation="portrait" r:id="rId1"/>
  <colBreaks count="1" manualBreakCount="1">
    <brk id="39"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1E97D-D6E0-4A0F-A033-B1BD8DF21E28}">
  <dimension ref="A1:CA82"/>
  <sheetViews>
    <sheetView view="pageBreakPreview" zoomScale="70" zoomScaleNormal="100" zoomScaleSheetLayoutView="70" workbookViewId="0">
      <selection activeCell="N8" sqref="N8"/>
    </sheetView>
  </sheetViews>
  <sheetFormatPr defaultColWidth="2.6328125" defaultRowHeight="13" outlineLevelCol="1"/>
  <cols>
    <col min="43" max="76" width="2.6328125" hidden="1" customWidth="1" outlineLevel="1"/>
    <col min="77" max="77" width="4.36328125" hidden="1" customWidth="1" outlineLevel="1"/>
    <col min="78" max="78" width="2.6328125" hidden="1" customWidth="1" outlineLevel="1"/>
    <col min="79" max="79" width="2.6328125" collapsed="1"/>
  </cols>
  <sheetData>
    <row r="1" spans="1:62">
      <c r="A1" s="431" t="s">
        <v>382</v>
      </c>
      <c r="B1" s="431"/>
      <c r="C1" s="431"/>
      <c r="D1" s="431"/>
      <c r="E1" s="431"/>
      <c r="F1" s="431"/>
      <c r="G1" s="431"/>
      <c r="H1" s="431"/>
      <c r="I1" s="431"/>
      <c r="J1" s="431"/>
      <c r="K1" s="431"/>
      <c r="L1" s="431"/>
      <c r="M1" s="431"/>
      <c r="N1" s="431"/>
      <c r="O1" s="431"/>
      <c r="P1" s="431"/>
      <c r="Q1" s="431"/>
      <c r="R1" s="431"/>
      <c r="S1" s="431"/>
      <c r="T1" s="431"/>
      <c r="U1" s="431"/>
      <c r="V1" s="431"/>
      <c r="W1" s="431"/>
      <c r="X1" s="431"/>
      <c r="Y1" s="431"/>
      <c r="Z1" s="431"/>
      <c r="AA1" s="431"/>
      <c r="AB1" s="431"/>
      <c r="AC1" s="431"/>
      <c r="AD1" s="431"/>
      <c r="AE1" s="431"/>
      <c r="AF1" s="408"/>
      <c r="AG1" s="408"/>
      <c r="AH1" s="408"/>
      <c r="AI1" s="408"/>
      <c r="AJ1" s="408"/>
      <c r="AK1" s="408"/>
      <c r="AL1" s="408"/>
      <c r="AM1" s="408"/>
    </row>
    <row r="2" spans="1:62">
      <c r="A2" s="79" t="s">
        <v>383</v>
      </c>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row>
    <row r="3" spans="1:62">
      <c r="A3" s="79" t="s">
        <v>384</v>
      </c>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row>
    <row r="4" spans="1:62">
      <c r="A4" s="79"/>
      <c r="B4" s="79" t="s">
        <v>385</v>
      </c>
      <c r="C4" s="79"/>
      <c r="D4" s="79"/>
      <c r="E4" s="79"/>
      <c r="F4" s="79"/>
      <c r="G4" s="79"/>
      <c r="H4" s="79"/>
      <c r="I4" s="79"/>
      <c r="J4" s="79"/>
      <c r="K4" s="79"/>
      <c r="L4" s="79"/>
      <c r="M4" s="79"/>
      <c r="N4" s="79"/>
      <c r="O4" s="79"/>
      <c r="P4" s="79"/>
      <c r="Q4" s="79"/>
      <c r="R4" s="79"/>
      <c r="S4" s="80"/>
      <c r="T4" s="457"/>
      <c r="U4" s="457"/>
      <c r="V4" s="457"/>
      <c r="W4" s="457"/>
      <c r="X4" s="457"/>
      <c r="Y4" s="457"/>
      <c r="Z4" s="457"/>
      <c r="AA4" s="457"/>
      <c r="AB4" s="79" t="s">
        <v>812</v>
      </c>
      <c r="AE4" s="79"/>
      <c r="AF4" s="79"/>
      <c r="AG4" s="79"/>
      <c r="AH4" s="79"/>
      <c r="AI4" s="79"/>
      <c r="AJ4" s="79"/>
      <c r="AK4" s="79"/>
      <c r="AL4" s="79"/>
      <c r="AM4" s="79"/>
      <c r="AQ4" s="454">
        <f>T4</f>
        <v>0</v>
      </c>
      <c r="AR4" s="454"/>
      <c r="AS4" s="454"/>
      <c r="AT4" s="454"/>
      <c r="AU4" s="57"/>
    </row>
    <row r="5" spans="1:62">
      <c r="A5" s="79"/>
      <c r="B5" s="79"/>
      <c r="C5" s="79"/>
      <c r="D5" s="79"/>
      <c r="E5" s="79"/>
      <c r="F5" s="79"/>
      <c r="G5" s="79"/>
      <c r="H5" s="79"/>
      <c r="I5" s="79"/>
      <c r="J5" s="79"/>
      <c r="K5" s="79"/>
      <c r="L5" s="79"/>
      <c r="M5" s="79"/>
      <c r="N5" s="79"/>
      <c r="O5" s="79"/>
      <c r="P5" s="79"/>
      <c r="Q5" s="79"/>
      <c r="R5" s="79"/>
      <c r="S5" s="80"/>
      <c r="T5" s="80"/>
      <c r="U5" s="80"/>
      <c r="V5" s="79"/>
      <c r="W5" s="80"/>
      <c r="X5" s="80"/>
      <c r="Y5" s="79"/>
      <c r="Z5" s="80"/>
      <c r="AA5" s="80"/>
      <c r="AB5" s="79"/>
      <c r="AC5" s="79"/>
      <c r="AE5" s="79"/>
      <c r="AF5" s="79"/>
      <c r="AG5" s="79"/>
      <c r="AH5" s="79"/>
      <c r="AI5" s="79"/>
      <c r="AJ5" s="79"/>
      <c r="AK5" s="79"/>
      <c r="AL5" s="79"/>
      <c r="AM5" s="79"/>
    </row>
    <row r="6" spans="1:62">
      <c r="A6" s="79"/>
      <c r="B6" s="79" t="s">
        <v>386</v>
      </c>
      <c r="C6" s="79"/>
      <c r="D6" s="79"/>
      <c r="E6" s="79"/>
      <c r="F6" s="79"/>
      <c r="G6" s="79"/>
      <c r="H6" s="79"/>
      <c r="I6" s="79"/>
      <c r="J6" s="79"/>
      <c r="K6" s="79"/>
      <c r="L6" s="79"/>
      <c r="M6" s="79"/>
      <c r="N6" s="25" t="s">
        <v>3</v>
      </c>
      <c r="O6" s="79" t="s">
        <v>387</v>
      </c>
      <c r="P6" s="79"/>
      <c r="Q6" s="79"/>
      <c r="S6" s="80" t="s">
        <v>308</v>
      </c>
      <c r="T6" s="457"/>
      <c r="U6" s="457"/>
      <c r="V6" s="457"/>
      <c r="W6" s="457"/>
      <c r="X6" s="457"/>
      <c r="Y6" s="457"/>
      <c r="Z6" s="457"/>
      <c r="AA6" s="457"/>
      <c r="AB6" s="79" t="s">
        <v>813</v>
      </c>
      <c r="AC6" s="79"/>
      <c r="AE6" s="25" t="s">
        <v>3</v>
      </c>
      <c r="AF6" s="79" t="s">
        <v>388</v>
      </c>
      <c r="AG6" s="79"/>
      <c r="AH6" s="79"/>
      <c r="AJ6" s="25" t="s">
        <v>3</v>
      </c>
      <c r="AK6" s="79" t="s">
        <v>814</v>
      </c>
      <c r="AL6" s="79"/>
      <c r="AM6" s="79"/>
      <c r="AQ6" s="454" t="str">
        <f>IF(N6="☑",T6,"")</f>
        <v/>
      </c>
      <c r="AR6" s="454"/>
      <c r="AS6" s="454"/>
      <c r="AT6" s="454"/>
      <c r="AU6" s="454" t="str">
        <f>IF(AE6="☑",AF6,"")</f>
        <v/>
      </c>
      <c r="AV6" s="454"/>
      <c r="AW6" s="454"/>
      <c r="AX6" s="454"/>
      <c r="AY6" s="485" t="str">
        <f>IF(AJ6="☑",AK6,"")</f>
        <v/>
      </c>
      <c r="AZ6" s="485"/>
      <c r="BA6" s="485"/>
      <c r="BB6" s="485"/>
      <c r="BH6" s="454" t="str">
        <f>IF(N6="☑",T6,AU6&amp;AY6)</f>
        <v/>
      </c>
      <c r="BI6" s="454"/>
      <c r="BJ6" s="454"/>
    </row>
    <row r="7" spans="1:62">
      <c r="A7" s="79"/>
      <c r="B7" s="79"/>
      <c r="C7" s="79"/>
      <c r="D7" s="79"/>
      <c r="E7" s="79"/>
      <c r="F7" s="79"/>
      <c r="G7" s="79"/>
      <c r="H7" s="79"/>
      <c r="I7" s="79"/>
      <c r="J7" s="79"/>
      <c r="K7" s="79"/>
      <c r="L7" s="79"/>
      <c r="M7" s="79"/>
      <c r="N7" s="79"/>
      <c r="O7" s="79"/>
      <c r="P7" s="79"/>
      <c r="Q7" s="79"/>
      <c r="S7" s="79"/>
      <c r="T7" s="80"/>
      <c r="U7" s="80"/>
      <c r="V7" s="79"/>
      <c r="W7" s="80"/>
      <c r="X7" s="80"/>
      <c r="Y7" s="79"/>
      <c r="Z7" s="80"/>
      <c r="AA7" s="80"/>
      <c r="AB7" s="79"/>
      <c r="AC7" s="79"/>
      <c r="AE7" s="79"/>
      <c r="AF7" s="79"/>
      <c r="AG7" s="79"/>
      <c r="AH7" s="79"/>
      <c r="AJ7" s="79"/>
      <c r="AK7" s="79"/>
      <c r="AL7" s="79"/>
      <c r="AM7" s="79"/>
    </row>
    <row r="8" spans="1:62">
      <c r="A8" s="79"/>
      <c r="B8" s="79" t="s">
        <v>389</v>
      </c>
      <c r="C8" s="79"/>
      <c r="D8" s="79"/>
      <c r="E8" s="79"/>
      <c r="F8" s="79"/>
      <c r="G8" s="79"/>
      <c r="H8" s="79"/>
      <c r="I8" s="79"/>
      <c r="J8" s="79"/>
      <c r="K8" s="79"/>
      <c r="L8" s="79"/>
      <c r="M8" s="79"/>
      <c r="N8" s="25" t="s">
        <v>3</v>
      </c>
      <c r="O8" s="79" t="s">
        <v>387</v>
      </c>
      <c r="P8" s="79"/>
      <c r="Q8" s="79"/>
      <c r="S8" s="80" t="s">
        <v>308</v>
      </c>
      <c r="T8" s="457"/>
      <c r="U8" s="457"/>
      <c r="V8" s="457"/>
      <c r="W8" s="457"/>
      <c r="X8" s="457"/>
      <c r="Y8" s="457"/>
      <c r="Z8" s="457"/>
      <c r="AA8" s="457"/>
      <c r="AB8" s="79" t="s">
        <v>813</v>
      </c>
      <c r="AC8" s="79"/>
      <c r="AE8" s="25" t="s">
        <v>3</v>
      </c>
      <c r="AF8" s="79" t="s">
        <v>388</v>
      </c>
      <c r="AG8" s="79"/>
      <c r="AH8" s="79"/>
      <c r="AJ8" s="25" t="s">
        <v>3</v>
      </c>
      <c r="AK8" s="79" t="s">
        <v>814</v>
      </c>
      <c r="AL8" s="79"/>
      <c r="AM8" s="79"/>
      <c r="AQ8" s="454" t="str">
        <f>IF(N8="☑",T8,"")</f>
        <v/>
      </c>
      <c r="AR8" s="454"/>
      <c r="AS8" s="454"/>
      <c r="AT8" s="454"/>
      <c r="AU8" s="454" t="str">
        <f>IF(AE8="☑",AF8,"")</f>
        <v/>
      </c>
      <c r="AV8" s="454"/>
      <c r="AW8" s="454"/>
      <c r="AX8" s="454"/>
      <c r="AY8" s="485" t="str">
        <f>IF(AJ8="☑",AK8,"")</f>
        <v/>
      </c>
      <c r="AZ8" s="485"/>
      <c r="BA8" s="485"/>
      <c r="BB8" s="485"/>
      <c r="BH8" s="454" t="str">
        <f>IF(N8="☑",T8,AU8&amp;AY8)</f>
        <v/>
      </c>
      <c r="BI8" s="454"/>
      <c r="BJ8" s="454"/>
    </row>
    <row r="9" spans="1:62">
      <c r="A9" s="79"/>
      <c r="B9" s="79"/>
      <c r="C9" s="79"/>
      <c r="D9" s="79"/>
      <c r="E9" s="79"/>
      <c r="F9" s="79"/>
      <c r="G9" s="79"/>
      <c r="H9" s="79"/>
      <c r="I9" s="79"/>
      <c r="J9" s="79"/>
      <c r="K9" s="79"/>
      <c r="L9" s="79"/>
      <c r="M9" s="79"/>
      <c r="N9" s="79"/>
      <c r="O9" s="79"/>
      <c r="P9" s="79"/>
      <c r="Q9" s="79"/>
      <c r="S9" s="79"/>
      <c r="T9" s="80"/>
      <c r="U9" s="80"/>
      <c r="V9" s="79"/>
      <c r="W9" s="80"/>
      <c r="X9" s="80"/>
      <c r="Y9" s="79"/>
      <c r="Z9" s="80"/>
      <c r="AA9" s="80"/>
      <c r="AB9" s="79"/>
      <c r="AC9" s="79"/>
      <c r="AE9" s="79"/>
      <c r="AF9" s="79"/>
      <c r="AG9" s="79"/>
      <c r="AH9" s="79"/>
      <c r="AJ9" s="79"/>
      <c r="AK9" s="79"/>
      <c r="AL9" s="79"/>
      <c r="AM9" s="79"/>
    </row>
    <row r="10" spans="1:62">
      <c r="A10" s="79"/>
      <c r="B10" s="79" t="s">
        <v>390</v>
      </c>
      <c r="C10" s="79"/>
      <c r="D10" s="79"/>
      <c r="E10" s="79"/>
      <c r="F10" s="79"/>
      <c r="G10" s="79"/>
      <c r="H10" s="79"/>
      <c r="I10" s="79"/>
      <c r="J10" s="79"/>
      <c r="K10" s="79"/>
      <c r="L10" s="79"/>
      <c r="M10" s="79"/>
      <c r="N10" s="25" t="s">
        <v>3</v>
      </c>
      <c r="O10" s="79" t="s">
        <v>387</v>
      </c>
      <c r="P10" s="79"/>
      <c r="Q10" s="79"/>
      <c r="S10" s="80" t="s">
        <v>308</v>
      </c>
      <c r="T10" s="457"/>
      <c r="U10" s="457"/>
      <c r="V10" s="457"/>
      <c r="W10" s="457"/>
      <c r="X10" s="457"/>
      <c r="Y10" s="457"/>
      <c r="Z10" s="457"/>
      <c r="AA10" s="457"/>
      <c r="AB10" s="79" t="s">
        <v>813</v>
      </c>
      <c r="AC10" s="79"/>
      <c r="AE10" s="25" t="s">
        <v>3</v>
      </c>
      <c r="AF10" s="79" t="s">
        <v>388</v>
      </c>
      <c r="AG10" s="79"/>
      <c r="AH10" s="79"/>
      <c r="AJ10" s="25" t="s">
        <v>3</v>
      </c>
      <c r="AK10" s="79" t="s">
        <v>814</v>
      </c>
      <c r="AL10" s="79"/>
      <c r="AM10" s="79"/>
      <c r="AQ10" s="454" t="str">
        <f>IF(N10="☑",T10,"")</f>
        <v/>
      </c>
      <c r="AR10" s="454"/>
      <c r="AS10" s="454"/>
      <c r="AT10" s="454"/>
      <c r="AU10" s="454" t="str">
        <f>IF(AE10="☑",AF10,"")</f>
        <v/>
      </c>
      <c r="AV10" s="454"/>
      <c r="AW10" s="454"/>
      <c r="AX10" s="454"/>
      <c r="AY10" s="485" t="str">
        <f>IF(AJ10="☑",AK10,"")</f>
        <v/>
      </c>
      <c r="AZ10" s="485"/>
      <c r="BA10" s="485"/>
      <c r="BB10" s="485"/>
      <c r="BH10" s="454" t="str">
        <f>IF(N10="☑",T10,AU10&amp;AY10)</f>
        <v/>
      </c>
      <c r="BI10" s="454"/>
      <c r="BJ10" s="454"/>
    </row>
    <row r="11" spans="1:62">
      <c r="A11" s="79"/>
      <c r="B11" s="79"/>
      <c r="C11" s="79"/>
      <c r="D11" s="79"/>
      <c r="E11" s="79"/>
      <c r="F11" s="79"/>
      <c r="G11" s="79"/>
      <c r="H11" s="79"/>
      <c r="I11" s="79"/>
      <c r="J11" s="79"/>
      <c r="K11" s="79"/>
      <c r="L11" s="79"/>
      <c r="M11" s="79"/>
      <c r="N11" s="79"/>
      <c r="O11" s="79"/>
      <c r="P11" s="79"/>
      <c r="Q11" s="79"/>
      <c r="S11" s="79"/>
      <c r="T11" s="80"/>
      <c r="U11" s="80"/>
      <c r="V11" s="79"/>
      <c r="W11" s="80"/>
      <c r="X11" s="80"/>
      <c r="Y11" s="79"/>
      <c r="Z11" s="80"/>
      <c r="AA11" s="80"/>
      <c r="AB11" s="79"/>
      <c r="AC11" s="79"/>
      <c r="AE11" s="79"/>
      <c r="AF11" s="79"/>
      <c r="AG11" s="79"/>
      <c r="AH11" s="79"/>
      <c r="AJ11" s="79"/>
      <c r="AK11" s="79"/>
      <c r="AL11" s="79"/>
      <c r="AM11" s="79"/>
    </row>
    <row r="12" spans="1:62">
      <c r="A12" s="79"/>
      <c r="B12" s="79" t="s">
        <v>391</v>
      </c>
      <c r="C12" s="79"/>
      <c r="D12" s="79"/>
      <c r="E12" s="79"/>
      <c r="F12" s="79"/>
      <c r="G12" s="79"/>
      <c r="H12" s="79"/>
      <c r="I12" s="79"/>
      <c r="J12" s="79"/>
      <c r="K12" s="79"/>
      <c r="L12" s="79"/>
      <c r="M12" s="79"/>
      <c r="N12" s="25" t="s">
        <v>3</v>
      </c>
      <c r="O12" s="79" t="s">
        <v>387</v>
      </c>
      <c r="P12" s="79"/>
      <c r="Q12" s="79"/>
      <c r="S12" s="80" t="s">
        <v>308</v>
      </c>
      <c r="T12" s="457"/>
      <c r="U12" s="457"/>
      <c r="V12" s="457"/>
      <c r="W12" s="457"/>
      <c r="X12" s="457"/>
      <c r="Y12" s="457"/>
      <c r="Z12" s="457"/>
      <c r="AA12" s="457"/>
      <c r="AB12" s="79" t="s">
        <v>813</v>
      </c>
      <c r="AC12" s="79"/>
      <c r="AE12" s="25" t="s">
        <v>3</v>
      </c>
      <c r="AF12" s="79" t="s">
        <v>388</v>
      </c>
      <c r="AG12" s="79"/>
      <c r="AH12" s="79"/>
      <c r="AJ12" s="25" t="s">
        <v>3</v>
      </c>
      <c r="AK12" s="79" t="s">
        <v>814</v>
      </c>
      <c r="AL12" s="79"/>
      <c r="AM12" s="79"/>
      <c r="AQ12" s="454" t="str">
        <f>IF(N12="☑",T12,"")</f>
        <v/>
      </c>
      <c r="AR12" s="454"/>
      <c r="AS12" s="454"/>
      <c r="AT12" s="454"/>
      <c r="AU12" s="454" t="str">
        <f>IF(AE12="☑",AF12,"")</f>
        <v/>
      </c>
      <c r="AV12" s="454"/>
      <c r="AW12" s="454"/>
      <c r="AX12" s="454"/>
      <c r="AY12" s="485" t="str">
        <f>IF(AJ12="☑",AK12,"")</f>
        <v/>
      </c>
      <c r="AZ12" s="485"/>
      <c r="BA12" s="485"/>
      <c r="BB12" s="485"/>
      <c r="BH12" s="454" t="str">
        <f>IF(N12="☑",T12,AU12&amp;AY12)</f>
        <v/>
      </c>
      <c r="BI12" s="454"/>
      <c r="BJ12" s="454"/>
    </row>
    <row r="13" spans="1:62">
      <c r="A13" s="88"/>
      <c r="B13" s="88"/>
      <c r="C13" s="88"/>
      <c r="D13" s="88"/>
      <c r="E13" s="88"/>
      <c r="F13" s="88"/>
      <c r="G13" s="88"/>
      <c r="H13" s="88"/>
      <c r="I13" s="88"/>
      <c r="J13" s="88"/>
      <c r="K13" s="88"/>
      <c r="L13" s="88"/>
      <c r="M13" s="88"/>
      <c r="N13" s="202"/>
      <c r="O13" s="88"/>
      <c r="P13" s="88"/>
      <c r="Q13" s="88"/>
      <c r="R13" s="88"/>
      <c r="S13" s="87"/>
      <c r="T13" s="88"/>
      <c r="U13" s="88"/>
      <c r="V13" s="88"/>
      <c r="W13" s="88"/>
      <c r="X13" s="88"/>
      <c r="Y13" s="88"/>
      <c r="Z13" s="87"/>
      <c r="AA13" s="87"/>
      <c r="AB13" s="88"/>
      <c r="AC13" s="88"/>
      <c r="AD13" s="88"/>
      <c r="AE13" s="88"/>
      <c r="AF13" s="88"/>
      <c r="AG13" s="88"/>
      <c r="AH13" s="202"/>
      <c r="AI13" s="88"/>
      <c r="AJ13" s="88"/>
      <c r="AK13" s="88"/>
      <c r="AL13" s="88"/>
      <c r="AM13" s="88"/>
    </row>
    <row r="14" spans="1:62">
      <c r="A14" s="79" t="s">
        <v>392</v>
      </c>
      <c r="B14" s="79"/>
      <c r="C14" s="79"/>
      <c r="D14" s="79"/>
      <c r="E14" s="79"/>
      <c r="F14" s="79"/>
      <c r="G14" s="79"/>
      <c r="H14" s="79"/>
      <c r="I14" s="79"/>
      <c r="J14" s="79"/>
      <c r="K14" s="79"/>
      <c r="L14" s="79"/>
      <c r="M14" s="79"/>
      <c r="N14" s="79"/>
      <c r="O14" s="79"/>
      <c r="P14" s="79"/>
      <c r="Q14" s="79"/>
      <c r="R14" s="79"/>
      <c r="S14" s="79"/>
      <c r="T14" s="79"/>
      <c r="U14" s="79"/>
      <c r="V14" s="79"/>
      <c r="W14" s="79"/>
      <c r="X14" s="79"/>
      <c r="Y14" s="79"/>
      <c r="Z14" s="79"/>
      <c r="AA14" s="79"/>
      <c r="AB14" s="79"/>
      <c r="AC14" s="79"/>
      <c r="AD14" s="79"/>
      <c r="AE14" s="79"/>
      <c r="AF14" s="79"/>
      <c r="AG14" s="79"/>
      <c r="AH14" s="79"/>
      <c r="AI14" s="79"/>
      <c r="AJ14" s="79"/>
      <c r="AK14" s="79"/>
      <c r="AL14" s="79"/>
      <c r="AM14" s="79"/>
    </row>
    <row r="15" spans="1:62">
      <c r="A15" s="79" t="s">
        <v>393</v>
      </c>
      <c r="B15" s="79"/>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row>
    <row r="16" spans="1:62">
      <c r="A16" s="79"/>
      <c r="B16" s="79" t="s">
        <v>326</v>
      </c>
      <c r="C16" s="79"/>
      <c r="D16" s="79"/>
      <c r="E16" s="79"/>
      <c r="F16" s="79"/>
      <c r="G16" s="79"/>
      <c r="H16" s="79"/>
      <c r="I16" s="79"/>
      <c r="J16" s="79"/>
      <c r="K16" s="79"/>
      <c r="L16" s="25" t="s">
        <v>3</v>
      </c>
      <c r="M16" s="79" t="s">
        <v>327</v>
      </c>
      <c r="N16" s="79"/>
      <c r="O16" s="79"/>
      <c r="P16" s="79"/>
      <c r="Q16" s="79"/>
      <c r="R16" s="79"/>
      <c r="S16" s="79"/>
      <c r="T16" s="79"/>
      <c r="U16" s="80" t="s">
        <v>308</v>
      </c>
      <c r="V16" s="25" t="s">
        <v>3</v>
      </c>
      <c r="W16" s="79" t="s">
        <v>815</v>
      </c>
      <c r="X16" s="79"/>
      <c r="Y16" s="79"/>
      <c r="Z16" s="79"/>
      <c r="AA16" s="79" t="s">
        <v>238</v>
      </c>
      <c r="AB16" s="79"/>
      <c r="AC16" s="79"/>
      <c r="AD16" s="25" t="s">
        <v>3</v>
      </c>
      <c r="AE16" s="79" t="s">
        <v>262</v>
      </c>
      <c r="AF16" s="79"/>
      <c r="AG16" s="79"/>
      <c r="AH16" s="79"/>
      <c r="AI16" s="79"/>
      <c r="AJ16" s="79"/>
      <c r="AK16" s="79"/>
      <c r="AL16" s="79"/>
      <c r="AM16" s="79"/>
      <c r="AQ16" t="str">
        <f>IF(AND(L16="☑",V16="□"),"有","無")</f>
        <v>無</v>
      </c>
      <c r="AY16" t="str">
        <f>IF(V16="☑","有","無")</f>
        <v>無</v>
      </c>
      <c r="BF16" t="str">
        <f>IF(AD16="☑",AE16,"")</f>
        <v/>
      </c>
    </row>
    <row r="17" spans="1:58">
      <c r="A17" s="79"/>
      <c r="B17" s="94" t="s">
        <v>328</v>
      </c>
      <c r="C17" s="79"/>
      <c r="D17" s="79"/>
      <c r="E17" s="79"/>
      <c r="F17" s="79"/>
      <c r="G17" s="79"/>
      <c r="H17" s="79"/>
      <c r="I17" s="79"/>
      <c r="J17" s="79"/>
      <c r="K17" s="79"/>
      <c r="L17" s="403"/>
      <c r="M17" s="404"/>
      <c r="N17" s="404"/>
      <c r="O17" s="404"/>
      <c r="P17" s="404"/>
      <c r="Q17" s="404"/>
      <c r="R17" s="404"/>
      <c r="S17" s="404"/>
      <c r="T17" s="404"/>
      <c r="U17" s="404"/>
      <c r="V17" s="404"/>
      <c r="W17" s="404"/>
      <c r="X17" s="404"/>
      <c r="Y17" s="404"/>
      <c r="Z17" s="404"/>
      <c r="AA17" s="404"/>
      <c r="AB17" s="404"/>
      <c r="AC17" s="404"/>
      <c r="AD17" s="404"/>
      <c r="AE17" s="404"/>
      <c r="AF17" s="404"/>
      <c r="AG17" s="404"/>
      <c r="AH17" s="404"/>
      <c r="AI17" s="404"/>
      <c r="AJ17" s="404"/>
      <c r="AK17" s="404"/>
      <c r="AL17" s="404"/>
      <c r="AM17" s="404"/>
      <c r="AQ17" t="str">
        <f>IF(AND(L16="☑",V16="□"),L17,"")</f>
        <v/>
      </c>
      <c r="AY17" t="str">
        <f>IF(V16="☑",L17,"")</f>
        <v/>
      </c>
    </row>
    <row r="18" spans="1:58">
      <c r="A18" s="79"/>
      <c r="B18" s="79" t="s">
        <v>329</v>
      </c>
      <c r="C18" s="79"/>
      <c r="D18" s="79"/>
      <c r="E18" s="79"/>
      <c r="F18" s="79"/>
      <c r="G18" s="79"/>
      <c r="H18" s="79"/>
      <c r="I18" s="79"/>
      <c r="J18" s="79"/>
      <c r="K18" s="79"/>
      <c r="L18" s="25" t="s">
        <v>3</v>
      </c>
      <c r="M18" s="79" t="s">
        <v>330</v>
      </c>
      <c r="N18" s="79"/>
      <c r="O18" s="80" t="s">
        <v>308</v>
      </c>
      <c r="P18" s="434" t="s">
        <v>295</v>
      </c>
      <c r="Q18" s="434"/>
      <c r="R18" s="398"/>
      <c r="S18" s="398"/>
      <c r="T18" s="79" t="s">
        <v>296</v>
      </c>
      <c r="U18" s="398"/>
      <c r="V18" s="398"/>
      <c r="W18" s="79" t="s">
        <v>297</v>
      </c>
      <c r="X18" s="79" t="s">
        <v>332</v>
      </c>
      <c r="Y18" s="79"/>
      <c r="Z18" s="79"/>
      <c r="AA18" s="79"/>
      <c r="AB18" s="79"/>
      <c r="AC18" s="79"/>
      <c r="AD18" s="25" t="s">
        <v>3</v>
      </c>
      <c r="AE18" s="79" t="s">
        <v>246</v>
      </c>
      <c r="AF18" s="79"/>
      <c r="AG18" s="79"/>
      <c r="AH18" s="79"/>
      <c r="AI18" s="79"/>
      <c r="AJ18" s="79"/>
      <c r="AK18" s="79"/>
      <c r="AL18" s="79"/>
      <c r="AM18" s="79"/>
      <c r="AQ18" t="str">
        <f>IF(L18="☑",P18&amp;R18&amp;T18&amp;U18&amp;W18,AE18)</f>
        <v>無</v>
      </c>
    </row>
    <row r="19" spans="1:58">
      <c r="A19" s="79"/>
      <c r="B19" s="79"/>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row>
    <row r="20" spans="1:58">
      <c r="A20" s="79" t="s">
        <v>394</v>
      </c>
      <c r="B20" s="79"/>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row>
    <row r="21" spans="1:58">
      <c r="A21" s="79"/>
      <c r="B21" s="79" t="s">
        <v>326</v>
      </c>
      <c r="C21" s="79"/>
      <c r="D21" s="79"/>
      <c r="E21" s="79"/>
      <c r="F21" s="79"/>
      <c r="G21" s="79"/>
      <c r="H21" s="79"/>
      <c r="I21" s="79"/>
      <c r="J21" s="79"/>
      <c r="K21" s="79"/>
      <c r="L21" s="25" t="s">
        <v>3</v>
      </c>
      <c r="M21" s="79" t="s">
        <v>327</v>
      </c>
      <c r="N21" s="79"/>
      <c r="O21" s="79"/>
      <c r="P21" s="79"/>
      <c r="Q21" s="79"/>
      <c r="R21" s="79"/>
      <c r="S21" s="79"/>
      <c r="T21" s="79"/>
      <c r="U21" s="80" t="s">
        <v>308</v>
      </c>
      <c r="V21" s="25" t="s">
        <v>3</v>
      </c>
      <c r="W21" s="79" t="s">
        <v>815</v>
      </c>
      <c r="X21" s="79"/>
      <c r="Y21" s="79"/>
      <c r="Z21" s="79"/>
      <c r="AA21" s="79" t="s">
        <v>238</v>
      </c>
      <c r="AB21" s="79"/>
      <c r="AC21" s="79"/>
      <c r="AD21" s="25" t="s">
        <v>3</v>
      </c>
      <c r="AE21" s="79" t="s">
        <v>262</v>
      </c>
      <c r="AF21" s="79"/>
      <c r="AG21" s="79"/>
      <c r="AH21" s="79"/>
      <c r="AI21" s="79"/>
      <c r="AJ21" s="79"/>
      <c r="AK21" s="79"/>
      <c r="AL21" s="79"/>
      <c r="AM21" s="79"/>
      <c r="AQ21" t="str">
        <f>IF(AND(L21="☑",V21="□"),"有","無")</f>
        <v>無</v>
      </c>
      <c r="AY21" t="str">
        <f>IF(V21="☑","有","無")</f>
        <v>無</v>
      </c>
      <c r="BF21" t="str">
        <f>IF(AD21="☑",AE21,"")</f>
        <v/>
      </c>
    </row>
    <row r="22" spans="1:58">
      <c r="A22" s="79"/>
      <c r="B22" s="94" t="s">
        <v>328</v>
      </c>
      <c r="C22" s="79"/>
      <c r="D22" s="79"/>
      <c r="E22" s="79"/>
      <c r="F22" s="79"/>
      <c r="G22" s="79"/>
      <c r="H22" s="79"/>
      <c r="I22" s="79"/>
      <c r="J22" s="79"/>
      <c r="K22" s="79"/>
      <c r="L22" s="403"/>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Q22" t="str">
        <f>IF(AND(L21="☑",V21="□"),L22,"")</f>
        <v/>
      </c>
      <c r="AY22" t="str">
        <f>IF(V21="☑",L22,"")</f>
        <v/>
      </c>
    </row>
    <row r="23" spans="1:58">
      <c r="A23" s="79"/>
      <c r="B23" s="79" t="s">
        <v>329</v>
      </c>
      <c r="C23" s="79"/>
      <c r="D23" s="79"/>
      <c r="E23" s="79"/>
      <c r="F23" s="79"/>
      <c r="G23" s="79"/>
      <c r="H23" s="79"/>
      <c r="I23" s="79"/>
      <c r="J23" s="79"/>
      <c r="K23" s="79"/>
      <c r="L23" s="25" t="s">
        <v>3</v>
      </c>
      <c r="M23" s="79" t="s">
        <v>330</v>
      </c>
      <c r="N23" s="79"/>
      <c r="O23" s="80" t="s">
        <v>308</v>
      </c>
      <c r="P23" s="434" t="s">
        <v>295</v>
      </c>
      <c r="Q23" s="434"/>
      <c r="R23" s="398"/>
      <c r="S23" s="398"/>
      <c r="T23" s="79" t="s">
        <v>296</v>
      </c>
      <c r="U23" s="398"/>
      <c r="V23" s="398"/>
      <c r="W23" s="79" t="s">
        <v>297</v>
      </c>
      <c r="X23" s="79" t="s">
        <v>332</v>
      </c>
      <c r="Y23" s="79"/>
      <c r="Z23" s="79"/>
      <c r="AA23" s="79"/>
      <c r="AB23" s="79"/>
      <c r="AC23" s="79"/>
      <c r="AD23" s="25" t="s">
        <v>3</v>
      </c>
      <c r="AE23" s="79" t="s">
        <v>246</v>
      </c>
      <c r="AF23" s="79"/>
      <c r="AG23" s="79"/>
      <c r="AH23" s="79"/>
      <c r="AI23" s="79"/>
      <c r="AJ23" s="79"/>
      <c r="AK23" s="79"/>
      <c r="AL23" s="79"/>
      <c r="AM23" s="79"/>
      <c r="AQ23" t="str">
        <f>IF(L23="☑",P23&amp;R23&amp;T23&amp;U23&amp;W23,AE23)</f>
        <v>無</v>
      </c>
    </row>
    <row r="24" spans="1:58">
      <c r="A24" s="79"/>
      <c r="B24" s="79"/>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row>
    <row r="25" spans="1:58">
      <c r="A25" s="79" t="s">
        <v>395</v>
      </c>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row>
    <row r="26" spans="1:58">
      <c r="A26" s="79"/>
      <c r="B26" s="79" t="s">
        <v>326</v>
      </c>
      <c r="C26" s="79"/>
      <c r="D26" s="79"/>
      <c r="E26" s="79"/>
      <c r="F26" s="79"/>
      <c r="G26" s="79"/>
      <c r="H26" s="79"/>
      <c r="I26" s="79"/>
      <c r="J26" s="79"/>
      <c r="K26" s="79"/>
      <c r="L26" s="25" t="s">
        <v>3</v>
      </c>
      <c r="M26" s="79" t="s">
        <v>327</v>
      </c>
      <c r="N26" s="79"/>
      <c r="O26" s="79"/>
      <c r="P26" s="79"/>
      <c r="Q26" s="79"/>
      <c r="R26" s="79"/>
      <c r="S26" s="79"/>
      <c r="T26" s="79"/>
      <c r="U26" s="80" t="s">
        <v>308</v>
      </c>
      <c r="V26" s="25" t="s">
        <v>3</v>
      </c>
      <c r="W26" s="79" t="s">
        <v>815</v>
      </c>
      <c r="X26" s="79"/>
      <c r="Y26" s="79"/>
      <c r="Z26" s="79"/>
      <c r="AA26" s="79" t="s">
        <v>238</v>
      </c>
      <c r="AB26" s="79"/>
      <c r="AC26" s="79"/>
      <c r="AD26" s="25" t="s">
        <v>3</v>
      </c>
      <c r="AE26" s="79" t="s">
        <v>262</v>
      </c>
      <c r="AF26" s="79"/>
      <c r="AG26" s="79"/>
      <c r="AH26" s="79"/>
      <c r="AI26" s="79"/>
      <c r="AJ26" s="79"/>
      <c r="AK26" s="79"/>
      <c r="AL26" s="79"/>
      <c r="AM26" s="79"/>
      <c r="AQ26" t="str">
        <f>IF(AND(L26="☑",V26="□"),"有","無")</f>
        <v>無</v>
      </c>
      <c r="AY26" t="str">
        <f>IF(V26="☑","有","無")</f>
        <v>無</v>
      </c>
      <c r="BF26" t="str">
        <f>IF(AD26="☑",AE26,"")</f>
        <v/>
      </c>
    </row>
    <row r="27" spans="1:58">
      <c r="A27" s="79"/>
      <c r="B27" s="94" t="s">
        <v>328</v>
      </c>
      <c r="C27" s="79"/>
      <c r="D27" s="79"/>
      <c r="E27" s="79"/>
      <c r="F27" s="79"/>
      <c r="G27" s="79"/>
      <c r="H27" s="79"/>
      <c r="I27" s="79"/>
      <c r="J27" s="79"/>
      <c r="K27" s="79"/>
      <c r="L27" s="403"/>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4"/>
      <c r="AQ27" t="str">
        <f>IF(AND(L26="☑",V26="□"),L27,"")</f>
        <v/>
      </c>
      <c r="AY27" t="str">
        <f>IF(V26="☑",L27,"")</f>
        <v/>
      </c>
    </row>
    <row r="28" spans="1:58">
      <c r="A28" s="79"/>
      <c r="B28" s="79" t="s">
        <v>329</v>
      </c>
      <c r="C28" s="79"/>
      <c r="D28" s="79"/>
      <c r="E28" s="79"/>
      <c r="F28" s="79"/>
      <c r="G28" s="79"/>
      <c r="H28" s="79"/>
      <c r="I28" s="79"/>
      <c r="J28" s="79"/>
      <c r="K28" s="79"/>
      <c r="L28" s="25" t="s">
        <v>3</v>
      </c>
      <c r="M28" s="79" t="s">
        <v>330</v>
      </c>
      <c r="N28" s="79"/>
      <c r="O28" s="80" t="s">
        <v>308</v>
      </c>
      <c r="P28" s="434" t="s">
        <v>295</v>
      </c>
      <c r="Q28" s="434"/>
      <c r="R28" s="398"/>
      <c r="S28" s="398"/>
      <c r="T28" s="79" t="s">
        <v>296</v>
      </c>
      <c r="U28" s="398"/>
      <c r="V28" s="398"/>
      <c r="W28" s="79" t="s">
        <v>297</v>
      </c>
      <c r="X28" s="79" t="s">
        <v>332</v>
      </c>
      <c r="Y28" s="79"/>
      <c r="Z28" s="79"/>
      <c r="AA28" s="79"/>
      <c r="AB28" s="79"/>
      <c r="AC28" s="79"/>
      <c r="AD28" s="25" t="s">
        <v>3</v>
      </c>
      <c r="AE28" s="79" t="s">
        <v>246</v>
      </c>
      <c r="AF28" s="79"/>
      <c r="AG28" s="79"/>
      <c r="AH28" s="79"/>
      <c r="AI28" s="79"/>
      <c r="AJ28" s="79"/>
      <c r="AK28" s="79"/>
      <c r="AL28" s="79"/>
      <c r="AM28" s="79"/>
      <c r="AQ28" t="str">
        <f>IF(L28="☑",P28&amp;R28&amp;T28&amp;U28&amp;W28,AE28)</f>
        <v>無</v>
      </c>
    </row>
    <row r="29" spans="1:58">
      <c r="A29" s="79"/>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row>
    <row r="30" spans="1:58">
      <c r="A30" s="79" t="s">
        <v>396</v>
      </c>
      <c r="B30" s="79"/>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row>
    <row r="31" spans="1:58">
      <c r="A31" s="79"/>
      <c r="B31" s="79" t="s">
        <v>326</v>
      </c>
      <c r="C31" s="79"/>
      <c r="D31" s="79"/>
      <c r="E31" s="79"/>
      <c r="F31" s="79"/>
      <c r="G31" s="79"/>
      <c r="H31" s="79"/>
      <c r="I31" s="79"/>
      <c r="J31" s="79"/>
      <c r="K31" s="79"/>
      <c r="L31" s="25" t="s">
        <v>3</v>
      </c>
      <c r="M31" s="79" t="s">
        <v>327</v>
      </c>
      <c r="N31" s="79"/>
      <c r="O31" s="79"/>
      <c r="P31" s="79"/>
      <c r="Q31" s="79"/>
      <c r="R31" s="79"/>
      <c r="S31" s="79"/>
      <c r="T31" s="79"/>
      <c r="U31" s="80" t="s">
        <v>308</v>
      </c>
      <c r="V31" s="25" t="s">
        <v>3</v>
      </c>
      <c r="W31" s="79" t="s">
        <v>815</v>
      </c>
      <c r="X31" s="79"/>
      <c r="Y31" s="79"/>
      <c r="Z31" s="79"/>
      <c r="AA31" s="79" t="s">
        <v>238</v>
      </c>
      <c r="AB31" s="79"/>
      <c r="AC31" s="79"/>
      <c r="AD31" s="25" t="s">
        <v>3</v>
      </c>
      <c r="AE31" s="79" t="s">
        <v>262</v>
      </c>
      <c r="AF31" s="79"/>
      <c r="AG31" s="79"/>
      <c r="AH31" s="79"/>
      <c r="AI31" s="79"/>
      <c r="AJ31" s="79"/>
      <c r="AK31" s="79"/>
      <c r="AL31" s="79"/>
      <c r="AM31" s="79"/>
      <c r="AQ31" t="str">
        <f>IF(AND(L31="☑",V31="□"),"有","無")</f>
        <v>無</v>
      </c>
      <c r="AY31" t="str">
        <f>IF(V31="☑","有","無")</f>
        <v>無</v>
      </c>
      <c r="BF31" t="str">
        <f>IF(AD31="☑",AE31,"")</f>
        <v/>
      </c>
    </row>
    <row r="32" spans="1:58">
      <c r="A32" s="79"/>
      <c r="B32" s="94" t="s">
        <v>328</v>
      </c>
      <c r="C32" s="79"/>
      <c r="D32" s="79"/>
      <c r="E32" s="79"/>
      <c r="F32" s="79"/>
      <c r="G32" s="79"/>
      <c r="H32" s="79"/>
      <c r="I32" s="79"/>
      <c r="J32" s="79"/>
      <c r="K32" s="79"/>
      <c r="L32" s="403"/>
      <c r="M32" s="404"/>
      <c r="N32" s="404"/>
      <c r="O32" s="404"/>
      <c r="P32" s="404"/>
      <c r="Q32" s="404"/>
      <c r="R32" s="404"/>
      <c r="S32" s="404"/>
      <c r="T32" s="404"/>
      <c r="U32" s="404"/>
      <c r="V32" s="404"/>
      <c r="W32" s="404"/>
      <c r="X32" s="404"/>
      <c r="Y32" s="404"/>
      <c r="Z32" s="404"/>
      <c r="AA32" s="404"/>
      <c r="AB32" s="404"/>
      <c r="AC32" s="404"/>
      <c r="AD32" s="404"/>
      <c r="AE32" s="404"/>
      <c r="AF32" s="404"/>
      <c r="AG32" s="404"/>
      <c r="AH32" s="404"/>
      <c r="AI32" s="404"/>
      <c r="AJ32" s="404"/>
      <c r="AK32" s="404"/>
      <c r="AL32" s="404"/>
      <c r="AM32" s="404"/>
      <c r="AQ32" t="str">
        <f>IF(AND(L31="☑",V31="□"),L32,"")</f>
        <v/>
      </c>
      <c r="AY32" t="str">
        <f>IF(V31="☑",L32,"")</f>
        <v/>
      </c>
    </row>
    <row r="33" spans="1:77">
      <c r="A33" s="79"/>
      <c r="B33" s="79" t="s">
        <v>329</v>
      </c>
      <c r="C33" s="79"/>
      <c r="D33" s="79"/>
      <c r="E33" s="79"/>
      <c r="F33" s="79"/>
      <c r="G33" s="79"/>
      <c r="H33" s="79"/>
      <c r="I33" s="79"/>
      <c r="J33" s="79"/>
      <c r="K33" s="79"/>
      <c r="L33" s="25" t="s">
        <v>3</v>
      </c>
      <c r="M33" s="79" t="s">
        <v>330</v>
      </c>
      <c r="N33" s="79"/>
      <c r="O33" s="80" t="s">
        <v>308</v>
      </c>
      <c r="P33" s="434" t="s">
        <v>295</v>
      </c>
      <c r="Q33" s="434"/>
      <c r="R33" s="398"/>
      <c r="S33" s="398"/>
      <c r="T33" s="79" t="s">
        <v>296</v>
      </c>
      <c r="U33" s="398"/>
      <c r="V33" s="398"/>
      <c r="W33" s="79" t="s">
        <v>297</v>
      </c>
      <c r="X33" s="79" t="s">
        <v>332</v>
      </c>
      <c r="Y33" s="79"/>
      <c r="Z33" s="79"/>
      <c r="AA33" s="79"/>
      <c r="AB33" s="79"/>
      <c r="AC33" s="79"/>
      <c r="AD33" s="25" t="s">
        <v>3</v>
      </c>
      <c r="AE33" s="79" t="s">
        <v>246</v>
      </c>
      <c r="AF33" s="79"/>
      <c r="AG33" s="79"/>
      <c r="AH33" s="79"/>
      <c r="AI33" s="79"/>
      <c r="AJ33" s="79"/>
      <c r="AK33" s="79"/>
      <c r="AL33" s="79"/>
      <c r="AM33" s="79"/>
      <c r="AQ33" t="str">
        <f>IF(L33="☑",P33&amp;R33&amp;T33&amp;U33&amp;W33,AE33)</f>
        <v>無</v>
      </c>
    </row>
    <row r="34" spans="1:77">
      <c r="A34" s="79"/>
      <c r="B34" s="79"/>
      <c r="C34" s="79"/>
      <c r="D34" s="79"/>
      <c r="E34" s="79"/>
      <c r="F34" s="79"/>
      <c r="G34" s="79"/>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row>
    <row r="35" spans="1:77">
      <c r="A35" s="79" t="s">
        <v>397</v>
      </c>
      <c r="B35" s="79"/>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row>
    <row r="36" spans="1:77">
      <c r="A36" s="79"/>
      <c r="B36" s="79" t="s">
        <v>326</v>
      </c>
      <c r="C36" s="79"/>
      <c r="D36" s="79"/>
      <c r="E36" s="79"/>
      <c r="F36" s="79"/>
      <c r="G36" s="79"/>
      <c r="H36" s="79"/>
      <c r="I36" s="79"/>
      <c r="J36" s="79"/>
      <c r="K36" s="79"/>
      <c r="L36" s="25" t="s">
        <v>3</v>
      </c>
      <c r="M36" s="79" t="s">
        <v>327</v>
      </c>
      <c r="N36" s="79"/>
      <c r="O36" s="79"/>
      <c r="P36" s="79"/>
      <c r="Q36" s="79"/>
      <c r="R36" s="79"/>
      <c r="S36" s="79"/>
      <c r="T36" s="79"/>
      <c r="U36" s="80" t="s">
        <v>308</v>
      </c>
      <c r="V36" s="25" t="s">
        <v>3</v>
      </c>
      <c r="W36" s="79" t="s">
        <v>815</v>
      </c>
      <c r="X36" s="79"/>
      <c r="Y36" s="79"/>
      <c r="Z36" s="79"/>
      <c r="AA36" s="79" t="s">
        <v>238</v>
      </c>
      <c r="AB36" s="79"/>
      <c r="AC36" s="79"/>
      <c r="AD36" s="25" t="s">
        <v>3</v>
      </c>
      <c r="AE36" s="79" t="s">
        <v>262</v>
      </c>
      <c r="AF36" s="79"/>
      <c r="AG36" s="79"/>
      <c r="AH36" s="79"/>
      <c r="AI36" s="79"/>
      <c r="AJ36" s="79"/>
      <c r="AK36" s="79"/>
      <c r="AL36" s="79"/>
      <c r="AM36" s="79"/>
      <c r="AQ36" t="str">
        <f>IF(AND(L36="☑",V36="□"),"有","無")</f>
        <v>無</v>
      </c>
      <c r="AY36" t="str">
        <f>IF(V36="☑","有","無")</f>
        <v>無</v>
      </c>
      <c r="BF36" t="str">
        <f>IF(AD36="☑",AE36,"")</f>
        <v/>
      </c>
    </row>
    <row r="37" spans="1:77">
      <c r="A37" s="79"/>
      <c r="B37" s="94" t="s">
        <v>328</v>
      </c>
      <c r="C37" s="79"/>
      <c r="D37" s="79"/>
      <c r="E37" s="79"/>
      <c r="F37" s="79"/>
      <c r="G37" s="79"/>
      <c r="H37" s="79"/>
      <c r="I37" s="79"/>
      <c r="J37" s="79"/>
      <c r="K37" s="79"/>
      <c r="L37" s="403"/>
      <c r="M37" s="404"/>
      <c r="N37" s="404"/>
      <c r="O37" s="404"/>
      <c r="P37" s="404"/>
      <c r="Q37" s="404"/>
      <c r="R37" s="404"/>
      <c r="S37" s="404"/>
      <c r="T37" s="404"/>
      <c r="U37" s="404"/>
      <c r="V37" s="404"/>
      <c r="W37" s="404"/>
      <c r="X37" s="404"/>
      <c r="Y37" s="404"/>
      <c r="Z37" s="404"/>
      <c r="AA37" s="404"/>
      <c r="AB37" s="404"/>
      <c r="AC37" s="404"/>
      <c r="AD37" s="404"/>
      <c r="AE37" s="404"/>
      <c r="AF37" s="404"/>
      <c r="AG37" s="404"/>
      <c r="AH37" s="404"/>
      <c r="AI37" s="404"/>
      <c r="AJ37" s="404"/>
      <c r="AK37" s="404"/>
      <c r="AL37" s="404"/>
      <c r="AM37" s="404"/>
      <c r="AQ37" t="str">
        <f>IF(AND(L36="☑",V36="□"),L37,"")</f>
        <v/>
      </c>
      <c r="AY37" t="str">
        <f>IF(V36="☑",L37,"")</f>
        <v/>
      </c>
    </row>
    <row r="38" spans="1:77">
      <c r="A38" s="79"/>
      <c r="B38" s="79" t="s">
        <v>329</v>
      </c>
      <c r="C38" s="79"/>
      <c r="D38" s="79"/>
      <c r="E38" s="79"/>
      <c r="F38" s="79"/>
      <c r="G38" s="79"/>
      <c r="H38" s="79"/>
      <c r="I38" s="79"/>
      <c r="J38" s="79"/>
      <c r="K38" s="79"/>
      <c r="L38" s="25" t="s">
        <v>3</v>
      </c>
      <c r="M38" s="79" t="s">
        <v>330</v>
      </c>
      <c r="N38" s="79"/>
      <c r="O38" s="80" t="s">
        <v>308</v>
      </c>
      <c r="P38" s="434" t="s">
        <v>295</v>
      </c>
      <c r="Q38" s="434"/>
      <c r="R38" s="398"/>
      <c r="S38" s="398"/>
      <c r="T38" s="79" t="s">
        <v>296</v>
      </c>
      <c r="U38" s="398"/>
      <c r="V38" s="398"/>
      <c r="W38" s="79" t="s">
        <v>297</v>
      </c>
      <c r="X38" s="79" t="s">
        <v>332</v>
      </c>
      <c r="Y38" s="79"/>
      <c r="Z38" s="79"/>
      <c r="AA38" s="79"/>
      <c r="AB38" s="79"/>
      <c r="AC38" s="79"/>
      <c r="AD38" s="25" t="s">
        <v>3</v>
      </c>
      <c r="AE38" s="79" t="s">
        <v>246</v>
      </c>
      <c r="AF38" s="79"/>
      <c r="AG38" s="79"/>
      <c r="AH38" s="79"/>
      <c r="AI38" s="79"/>
      <c r="AJ38" s="79"/>
      <c r="AK38" s="79"/>
      <c r="AL38" s="79"/>
      <c r="AM38" s="79"/>
      <c r="AQ38" t="str">
        <f>IF(L38="☑",P38&amp;R38&amp;T38&amp;U38&amp;W38,AE38)</f>
        <v>無</v>
      </c>
    </row>
    <row r="39" spans="1:77">
      <c r="A39" s="79"/>
      <c r="B39" s="79"/>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row>
    <row r="40" spans="1:77">
      <c r="A40" s="79" t="s">
        <v>398</v>
      </c>
      <c r="B40" s="79"/>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row>
    <row r="41" spans="1:77">
      <c r="A41" s="79"/>
      <c r="B41" s="79" t="s">
        <v>326</v>
      </c>
      <c r="C41" s="79"/>
      <c r="D41" s="79"/>
      <c r="E41" s="79"/>
      <c r="F41" s="79"/>
      <c r="G41" s="79"/>
      <c r="H41" s="79"/>
      <c r="I41" s="79"/>
      <c r="J41" s="79"/>
      <c r="K41" s="79"/>
      <c r="L41" s="25" t="s">
        <v>3</v>
      </c>
      <c r="M41" s="79" t="s">
        <v>327</v>
      </c>
      <c r="N41" s="79"/>
      <c r="O41" s="79"/>
      <c r="P41" s="79"/>
      <c r="Q41" s="79"/>
      <c r="R41" s="79"/>
      <c r="S41" s="79"/>
      <c r="T41" s="79"/>
      <c r="U41" s="80" t="s">
        <v>308</v>
      </c>
      <c r="V41" s="25" t="s">
        <v>3</v>
      </c>
      <c r="W41" s="79" t="s">
        <v>815</v>
      </c>
      <c r="X41" s="79"/>
      <c r="Y41" s="79"/>
      <c r="Z41" s="79"/>
      <c r="AA41" s="79" t="s">
        <v>238</v>
      </c>
      <c r="AB41" s="79"/>
      <c r="AC41" s="79"/>
      <c r="AD41" s="25" t="s">
        <v>3</v>
      </c>
      <c r="AE41" s="79" t="s">
        <v>262</v>
      </c>
      <c r="AF41" s="79"/>
      <c r="AG41" s="79"/>
      <c r="AH41" s="79"/>
      <c r="AI41" s="79"/>
      <c r="AJ41" s="79"/>
      <c r="AK41" s="79"/>
      <c r="AL41" s="79"/>
      <c r="AM41" s="79"/>
      <c r="AQ41" t="str">
        <f>IF(AND(L41="☑",V41="□"),"有","無")</f>
        <v>無</v>
      </c>
      <c r="AY41" t="str">
        <f>IF(V41="☑","有","無")</f>
        <v>無</v>
      </c>
      <c r="BF41" t="str">
        <f>IF(AD41="☑",AE41,"")</f>
        <v/>
      </c>
    </row>
    <row r="42" spans="1:77">
      <c r="A42" s="79"/>
      <c r="B42" s="94" t="s">
        <v>328</v>
      </c>
      <c r="C42" s="79"/>
      <c r="D42" s="79"/>
      <c r="E42" s="79"/>
      <c r="F42" s="79"/>
      <c r="G42" s="79"/>
      <c r="H42" s="79"/>
      <c r="I42" s="79"/>
      <c r="J42" s="79"/>
      <c r="K42" s="79"/>
      <c r="L42" s="403"/>
      <c r="M42" s="404"/>
      <c r="N42" s="404"/>
      <c r="O42" s="404"/>
      <c r="P42" s="404"/>
      <c r="Q42" s="404"/>
      <c r="R42" s="404"/>
      <c r="S42" s="404"/>
      <c r="T42" s="404"/>
      <c r="U42" s="404"/>
      <c r="V42" s="404"/>
      <c r="W42" s="404"/>
      <c r="X42" s="404"/>
      <c r="Y42" s="404"/>
      <c r="Z42" s="404"/>
      <c r="AA42" s="404"/>
      <c r="AB42" s="404"/>
      <c r="AC42" s="404"/>
      <c r="AD42" s="404"/>
      <c r="AE42" s="404"/>
      <c r="AF42" s="404"/>
      <c r="AG42" s="404"/>
      <c r="AH42" s="404"/>
      <c r="AI42" s="404"/>
      <c r="AJ42" s="404"/>
      <c r="AK42" s="404"/>
      <c r="AL42" s="404"/>
      <c r="AM42" s="404"/>
      <c r="AQ42" t="str">
        <f>IF(AND(L41="☑",V41="□"),L42,"")</f>
        <v/>
      </c>
      <c r="AY42" t="str">
        <f>IF(V41="☑",L42,"")</f>
        <v/>
      </c>
    </row>
    <row r="43" spans="1:77">
      <c r="A43" s="79"/>
      <c r="B43" s="79" t="s">
        <v>329</v>
      </c>
      <c r="C43" s="79"/>
      <c r="D43" s="79"/>
      <c r="E43" s="79"/>
      <c r="F43" s="79"/>
      <c r="G43" s="79"/>
      <c r="H43" s="79"/>
      <c r="I43" s="79"/>
      <c r="J43" s="79"/>
      <c r="K43" s="79"/>
      <c r="L43" s="25" t="s">
        <v>3</v>
      </c>
      <c r="M43" s="79" t="s">
        <v>330</v>
      </c>
      <c r="N43" s="79"/>
      <c r="O43" s="80" t="s">
        <v>308</v>
      </c>
      <c r="P43" s="434" t="s">
        <v>295</v>
      </c>
      <c r="Q43" s="434"/>
      <c r="R43" s="398"/>
      <c r="S43" s="398"/>
      <c r="T43" s="79" t="s">
        <v>296</v>
      </c>
      <c r="U43" s="398"/>
      <c r="V43" s="398"/>
      <c r="W43" s="79" t="s">
        <v>297</v>
      </c>
      <c r="X43" s="79" t="s">
        <v>332</v>
      </c>
      <c r="Y43" s="79"/>
      <c r="Z43" s="79"/>
      <c r="AA43" s="79"/>
      <c r="AB43" s="79"/>
      <c r="AC43" s="79"/>
      <c r="AD43" s="25" t="s">
        <v>3</v>
      </c>
      <c r="AE43" s="79" t="s">
        <v>246</v>
      </c>
      <c r="AF43" s="79"/>
      <c r="AG43" s="79"/>
      <c r="AH43" s="79"/>
      <c r="AI43" s="79"/>
      <c r="AJ43" s="79"/>
      <c r="AK43" s="79"/>
      <c r="AL43" s="79"/>
      <c r="AM43" s="79"/>
      <c r="AQ43" t="str">
        <f>IF(L43="☑",P43&amp;R43&amp;T43&amp;U43&amp;W43,AE43)</f>
        <v>無</v>
      </c>
    </row>
    <row r="44" spans="1:77">
      <c r="A44" s="88"/>
      <c r="B44" s="88"/>
      <c r="C44" s="88"/>
      <c r="D44" s="88"/>
      <c r="E44" s="88"/>
      <c r="F44" s="88"/>
      <c r="G44" s="88"/>
      <c r="H44" s="88"/>
      <c r="I44" s="88"/>
      <c r="J44" s="88"/>
      <c r="K44" s="88"/>
      <c r="L44" s="202"/>
      <c r="M44" s="88"/>
      <c r="N44" s="88"/>
      <c r="O44" s="88"/>
      <c r="P44" s="88"/>
      <c r="Q44" s="88"/>
      <c r="R44" s="88"/>
      <c r="S44" s="88"/>
      <c r="T44" s="88"/>
      <c r="U44" s="88"/>
      <c r="V44" s="88"/>
      <c r="W44" s="88"/>
      <c r="X44" s="88"/>
      <c r="Y44" s="88"/>
      <c r="Z44" s="88"/>
      <c r="AA44" s="88"/>
      <c r="AB44" s="88"/>
      <c r="AC44" s="88"/>
      <c r="AD44" s="202"/>
      <c r="AE44" s="88"/>
      <c r="AF44" s="88"/>
      <c r="AG44" s="88"/>
      <c r="AH44" s="88"/>
      <c r="AI44" s="88"/>
      <c r="AJ44" s="88"/>
      <c r="AK44" s="88"/>
      <c r="AL44" s="88"/>
      <c r="AM44" s="88"/>
    </row>
    <row r="45" spans="1:77">
      <c r="A45" s="79" t="s">
        <v>399</v>
      </c>
      <c r="B45" s="79"/>
      <c r="C45" s="79"/>
      <c r="D45" s="79"/>
      <c r="E45" s="79"/>
      <c r="F45" s="79"/>
      <c r="G45" s="79"/>
      <c r="H45" s="79"/>
      <c r="I45" s="79"/>
      <c r="J45" s="79"/>
      <c r="K45" s="79"/>
      <c r="L45" s="79"/>
      <c r="M45" s="79"/>
      <c r="N45" s="79"/>
      <c r="O45" s="79"/>
      <c r="P45" s="79"/>
      <c r="Q45" s="79"/>
      <c r="R45" s="79"/>
      <c r="S45" s="79"/>
      <c r="T45" s="79"/>
      <c r="U45" s="79"/>
      <c r="V45" s="79"/>
      <c r="W45" s="79"/>
      <c r="X45" s="79" t="s">
        <v>400</v>
      </c>
      <c r="Y45" s="79"/>
      <c r="Z45" s="79"/>
      <c r="AA45" s="79"/>
      <c r="AB45" s="79"/>
      <c r="AC45" s="79"/>
      <c r="AD45" s="79"/>
      <c r="AE45" s="79"/>
      <c r="AF45" s="79"/>
      <c r="AG45" s="79"/>
      <c r="AH45" s="79"/>
      <c r="AI45" s="79"/>
      <c r="AJ45" s="79"/>
      <c r="AK45" s="79"/>
      <c r="AL45" s="79"/>
      <c r="AM45" s="79"/>
    </row>
    <row r="46" spans="1:77">
      <c r="A46" s="79"/>
      <c r="B46" s="79" t="s">
        <v>401</v>
      </c>
      <c r="C46" s="79"/>
      <c r="D46" s="79"/>
      <c r="E46" s="79"/>
      <c r="F46" s="79"/>
      <c r="G46" s="79"/>
      <c r="H46" s="79"/>
      <c r="I46" s="79"/>
      <c r="J46" s="79"/>
      <c r="K46" s="79"/>
      <c r="L46" s="79"/>
      <c r="M46" s="79"/>
      <c r="N46" s="25" t="s">
        <v>3</v>
      </c>
      <c r="O46" s="79" t="s">
        <v>402</v>
      </c>
      <c r="P46" s="79"/>
      <c r="Q46" s="79"/>
      <c r="R46" s="79"/>
      <c r="S46" s="79"/>
      <c r="T46" s="79"/>
      <c r="U46" s="79"/>
      <c r="V46" s="79"/>
      <c r="W46" s="79"/>
      <c r="X46" s="79" t="s">
        <v>308</v>
      </c>
      <c r="Y46" s="399"/>
      <c r="Z46" s="399"/>
      <c r="AA46" s="399"/>
      <c r="AB46" s="399"/>
      <c r="AC46" s="399"/>
      <c r="AD46" s="399"/>
      <c r="AE46" s="399"/>
      <c r="AF46" s="399"/>
      <c r="AG46" s="399"/>
      <c r="AH46" s="399"/>
      <c r="AI46" s="399"/>
      <c r="AJ46" s="399"/>
      <c r="AK46" s="399"/>
      <c r="AL46" s="79" t="s">
        <v>238</v>
      </c>
      <c r="AM46" s="79"/>
      <c r="AQ46" t="str">
        <f>IF(N46="☑","有","無")</f>
        <v>無</v>
      </c>
      <c r="AZ46" t="str">
        <f>IF(N46="☑",Y46,"")</f>
        <v/>
      </c>
      <c r="BL46" t="str">
        <f>"飛散防止措置無の室　"&amp;"　"&amp;AQ46</f>
        <v>飛散防止措置無の室　　無</v>
      </c>
      <c r="BY46" t="str">
        <f>IF(N50="☑","無",_xlfn.TEXTJOIN(CHAR(10),,BL46,BL48))</f>
        <v>飛散防止措置無の室　　無
飛散防止措置無の室　　無</v>
      </c>
    </row>
    <row r="47" spans="1:77">
      <c r="A47" s="79"/>
      <c r="B47" s="79"/>
      <c r="C47" s="79"/>
      <c r="D47" s="79"/>
      <c r="E47" s="79"/>
      <c r="F47" s="79"/>
      <c r="G47" s="79"/>
      <c r="H47" s="79"/>
      <c r="I47" s="79"/>
      <c r="J47" s="79"/>
      <c r="K47" s="79"/>
      <c r="L47" s="79"/>
      <c r="M47" s="79"/>
      <c r="N47" s="79"/>
      <c r="O47" s="79"/>
      <c r="P47" s="79"/>
      <c r="Q47" s="79"/>
      <c r="R47" s="79"/>
      <c r="S47" s="79"/>
      <c r="T47" s="79"/>
      <c r="U47" s="79"/>
      <c r="V47" s="79"/>
      <c r="W47" s="79"/>
      <c r="X47" s="79"/>
      <c r="Y47" s="78"/>
      <c r="Z47" s="78"/>
      <c r="AA47" s="78"/>
      <c r="AB47" s="78"/>
      <c r="AC47" s="78"/>
      <c r="AD47" s="78"/>
      <c r="AE47" s="78"/>
      <c r="AF47" s="78"/>
      <c r="AG47" s="78"/>
      <c r="AH47" s="78"/>
      <c r="AI47" s="78"/>
      <c r="AJ47" s="78"/>
      <c r="AK47" s="78"/>
      <c r="AL47" s="79"/>
      <c r="AM47" s="79"/>
    </row>
    <row r="48" spans="1:77">
      <c r="A48" s="79"/>
      <c r="B48" s="79"/>
      <c r="C48" s="79"/>
      <c r="D48" s="79"/>
      <c r="E48" s="79"/>
      <c r="F48" s="79"/>
      <c r="G48" s="79"/>
      <c r="H48" s="79"/>
      <c r="I48" s="79"/>
      <c r="J48" s="79"/>
      <c r="K48" s="79"/>
      <c r="L48" s="79"/>
      <c r="M48" s="79"/>
      <c r="N48" s="25" t="s">
        <v>3</v>
      </c>
      <c r="O48" s="79" t="s">
        <v>403</v>
      </c>
      <c r="P48" s="79"/>
      <c r="Q48" s="79"/>
      <c r="R48" s="79"/>
      <c r="S48" s="79"/>
      <c r="T48" s="79"/>
      <c r="U48" s="79"/>
      <c r="V48" s="79"/>
      <c r="W48" s="79"/>
      <c r="X48" s="79" t="s">
        <v>308</v>
      </c>
      <c r="Y48" s="399"/>
      <c r="Z48" s="399"/>
      <c r="AA48" s="399"/>
      <c r="AB48" s="399"/>
      <c r="AC48" s="399"/>
      <c r="AD48" s="399"/>
      <c r="AE48" s="399"/>
      <c r="AF48" s="399"/>
      <c r="AG48" s="399"/>
      <c r="AH48" s="399"/>
      <c r="AI48" s="399"/>
      <c r="AJ48" s="399"/>
      <c r="AK48" s="399"/>
      <c r="AL48" s="79" t="s">
        <v>238</v>
      </c>
      <c r="AM48" s="79"/>
      <c r="AQ48" t="str">
        <f>IF(N48="☑","有","無")</f>
        <v>無</v>
      </c>
      <c r="AZ48" t="str">
        <f>IF(N48="☑",Y48,"")</f>
        <v/>
      </c>
      <c r="BL48" t="str">
        <f>"飛散防止措置無の室　"&amp;"　"&amp;AQ48</f>
        <v>飛散防止措置無の室　　無</v>
      </c>
    </row>
    <row r="49" spans="1:64">
      <c r="A49" s="79"/>
      <c r="B49" s="79"/>
      <c r="C49" s="79"/>
      <c r="D49" s="79"/>
      <c r="E49" s="79"/>
      <c r="F49" s="79"/>
      <c r="G49" s="79"/>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row>
    <row r="50" spans="1:64">
      <c r="A50" s="79"/>
      <c r="B50" s="79"/>
      <c r="C50" s="79"/>
      <c r="D50" s="79"/>
      <c r="E50" s="79"/>
      <c r="F50" s="79"/>
      <c r="G50" s="79"/>
      <c r="H50" s="79"/>
      <c r="I50" s="79"/>
      <c r="J50" s="79"/>
      <c r="K50" s="79"/>
      <c r="L50" s="79"/>
      <c r="M50" s="79"/>
      <c r="N50" s="25" t="s">
        <v>3</v>
      </c>
      <c r="O50" s="79" t="s">
        <v>404</v>
      </c>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Q50" t="str">
        <f>IF(N50="☑",O50,"")</f>
        <v/>
      </c>
    </row>
    <row r="51" spans="1:64">
      <c r="A51" s="79"/>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row>
    <row r="52" spans="1:64">
      <c r="A52" s="79"/>
      <c r="B52" s="79" t="s">
        <v>405</v>
      </c>
      <c r="C52" s="79"/>
      <c r="D52" s="79"/>
      <c r="E52" s="79"/>
      <c r="F52" s="79"/>
      <c r="G52" s="79"/>
      <c r="H52" s="79"/>
      <c r="I52" s="79"/>
      <c r="J52" s="79"/>
      <c r="K52" s="79"/>
      <c r="L52" s="79"/>
      <c r="M52" s="79"/>
      <c r="N52" s="25" t="s">
        <v>3</v>
      </c>
      <c r="O52" s="79" t="s">
        <v>330</v>
      </c>
      <c r="P52" s="79"/>
      <c r="Q52" s="80" t="s">
        <v>308</v>
      </c>
      <c r="R52" s="431" t="s">
        <v>277</v>
      </c>
      <c r="S52" s="431"/>
      <c r="T52" s="398"/>
      <c r="U52" s="398"/>
      <c r="V52" s="79" t="s">
        <v>296</v>
      </c>
      <c r="W52" s="398"/>
      <c r="X52" s="398"/>
      <c r="Y52" s="79" t="s">
        <v>297</v>
      </c>
      <c r="Z52" s="79" t="s">
        <v>332</v>
      </c>
      <c r="AA52" s="79"/>
      <c r="AB52" s="79"/>
      <c r="AC52" s="79"/>
      <c r="AD52" s="79"/>
      <c r="AE52" s="79"/>
      <c r="AF52" s="79"/>
      <c r="AG52" s="25" t="s">
        <v>3</v>
      </c>
      <c r="AH52" s="79" t="s">
        <v>246</v>
      </c>
      <c r="AI52" s="79"/>
      <c r="AJ52" s="79"/>
      <c r="AK52" s="79"/>
      <c r="AL52" s="79"/>
      <c r="AM52" s="79"/>
      <c r="AQ52" t="str">
        <f>IF(N52="☑",O52,"無")</f>
        <v>無</v>
      </c>
      <c r="AT52" t="str">
        <f>IF(N52="☑",R52&amp;T52&amp;V52&amp;W52&amp;Y52,"")</f>
        <v/>
      </c>
    </row>
    <row r="53" spans="1:64">
      <c r="A53" s="88"/>
      <c r="B53" s="88"/>
      <c r="C53" s="88"/>
      <c r="D53" s="88"/>
      <c r="E53" s="88"/>
      <c r="F53" s="88"/>
      <c r="G53" s="88"/>
      <c r="H53" s="88"/>
      <c r="I53" s="88"/>
      <c r="J53" s="88"/>
      <c r="K53" s="88"/>
      <c r="L53" s="88"/>
      <c r="M53" s="88"/>
      <c r="N53" s="202"/>
      <c r="O53" s="88"/>
      <c r="P53" s="88"/>
      <c r="Q53" s="88"/>
      <c r="R53" s="87"/>
      <c r="S53" s="88"/>
      <c r="T53" s="88"/>
      <c r="U53" s="88"/>
      <c r="V53" s="88"/>
      <c r="W53" s="88"/>
      <c r="X53" s="88"/>
      <c r="Y53" s="88"/>
      <c r="Z53" s="88"/>
      <c r="AA53" s="88"/>
      <c r="AB53" s="88"/>
      <c r="AC53" s="88"/>
      <c r="AD53" s="88"/>
      <c r="AE53" s="88"/>
      <c r="AF53" s="88"/>
      <c r="AG53" s="202"/>
      <c r="AH53" s="88"/>
      <c r="AI53" s="88"/>
      <c r="AJ53" s="88"/>
      <c r="AK53" s="88"/>
      <c r="AL53" s="88"/>
      <c r="AM53" s="88"/>
    </row>
    <row r="54" spans="1:64">
      <c r="A54" s="79" t="s">
        <v>406</v>
      </c>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row>
    <row r="55" spans="1:64">
      <c r="A55" s="79"/>
      <c r="B55" s="79" t="s">
        <v>407</v>
      </c>
      <c r="C55" s="79"/>
      <c r="D55" s="79"/>
      <c r="E55" s="79"/>
      <c r="F55" s="79"/>
      <c r="G55" s="79"/>
      <c r="H55" s="79"/>
      <c r="I55" s="79"/>
      <c r="J55" s="79"/>
      <c r="K55" s="79"/>
      <c r="L55" s="79"/>
      <c r="M55" s="79"/>
      <c r="N55" s="25" t="s">
        <v>3</v>
      </c>
      <c r="O55" s="79" t="s">
        <v>330</v>
      </c>
      <c r="P55" s="79"/>
      <c r="Q55" s="25" t="s">
        <v>3</v>
      </c>
      <c r="R55" s="79" t="s">
        <v>404</v>
      </c>
      <c r="S55" s="80" t="s">
        <v>308</v>
      </c>
      <c r="T55" s="431" t="s">
        <v>277</v>
      </c>
      <c r="U55" s="431"/>
      <c r="V55" s="398"/>
      <c r="W55" s="398"/>
      <c r="X55" s="79" t="s">
        <v>296</v>
      </c>
      <c r="Y55" s="398"/>
      <c r="Z55" s="398"/>
      <c r="AA55" s="79" t="s">
        <v>297</v>
      </c>
      <c r="AB55" s="79" t="s">
        <v>408</v>
      </c>
      <c r="AC55" s="79"/>
      <c r="AD55" s="79"/>
      <c r="AE55" s="79"/>
      <c r="AF55" s="79"/>
      <c r="AG55" s="79"/>
      <c r="AH55" s="25" t="s">
        <v>3</v>
      </c>
      <c r="AI55" s="79" t="s">
        <v>409</v>
      </c>
      <c r="AJ55" s="79"/>
      <c r="AK55" s="79"/>
      <c r="AL55" s="79"/>
      <c r="AM55" s="79"/>
      <c r="AQ55" t="str">
        <f>IF(N55="☑",O55,"")</f>
        <v/>
      </c>
      <c r="AT55" t="str">
        <f>IF(Q55="☑",R55,"")</f>
        <v/>
      </c>
      <c r="AV55" t="str">
        <f>IF(Q55="☑",T55&amp;V55&amp;X55&amp;Y55&amp;AA55&amp;"に実施予定","")</f>
        <v/>
      </c>
      <c r="BF55" t="str">
        <f>IF(AH55="☑",AI55,"")</f>
        <v/>
      </c>
      <c r="BL55" t="str">
        <f>"診断　"&amp;AQ55&amp;AT55&amp;"　"&amp;AV55&amp;BF55</f>
        <v>診断　　</v>
      </c>
    </row>
    <row r="56" spans="1:64">
      <c r="A56" s="79"/>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row>
    <row r="57" spans="1:64">
      <c r="A57" s="79"/>
      <c r="B57" s="79" t="s">
        <v>410</v>
      </c>
      <c r="C57" s="79"/>
      <c r="D57" s="79"/>
      <c r="E57" s="79"/>
      <c r="F57" s="79"/>
      <c r="G57" s="79"/>
      <c r="H57" s="79"/>
      <c r="I57" s="79"/>
      <c r="J57" s="79"/>
      <c r="K57" s="79"/>
      <c r="L57" s="79"/>
      <c r="M57" s="79"/>
      <c r="N57" s="25" t="s">
        <v>3</v>
      </c>
      <c r="O57" s="79" t="s">
        <v>330</v>
      </c>
      <c r="P57" s="79"/>
      <c r="Q57" s="25" t="s">
        <v>3</v>
      </c>
      <c r="R57" s="79" t="s">
        <v>404</v>
      </c>
      <c r="S57" s="80" t="s">
        <v>308</v>
      </c>
      <c r="T57" s="431" t="s">
        <v>277</v>
      </c>
      <c r="U57" s="431"/>
      <c r="V57" s="398"/>
      <c r="W57" s="398"/>
      <c r="X57" s="79" t="s">
        <v>296</v>
      </c>
      <c r="Y57" s="398"/>
      <c r="Z57" s="398"/>
      <c r="AA57" s="79" t="s">
        <v>297</v>
      </c>
      <c r="AB57" s="79" t="s">
        <v>408</v>
      </c>
      <c r="AC57" s="79"/>
      <c r="AD57" s="79"/>
      <c r="AE57" s="79"/>
      <c r="AF57" s="79"/>
      <c r="AG57" s="79"/>
      <c r="AH57" s="25" t="s">
        <v>3</v>
      </c>
      <c r="AI57" s="79" t="s">
        <v>409</v>
      </c>
      <c r="AJ57" s="79"/>
      <c r="AK57" s="79"/>
      <c r="AL57" s="79"/>
      <c r="AM57" s="79"/>
      <c r="AQ57" t="str">
        <f>IF(N57="☑",O57,"")</f>
        <v/>
      </c>
      <c r="AT57" t="str">
        <f>IF(Q57="☑",R57,"")</f>
        <v/>
      </c>
      <c r="AV57" t="str">
        <f>IF(Q57="☑",T57&amp;V57&amp;X57&amp;Y57&amp;AA57&amp;"に実施予定","")</f>
        <v/>
      </c>
      <c r="BF57" t="str">
        <f>IF(AH57="☑",AI57,"")</f>
        <v/>
      </c>
      <c r="BL57" t="str">
        <f>"改修　"&amp;AQ57&amp;AT57&amp;"　"&amp;AV57&amp;BF57</f>
        <v>改修　　</v>
      </c>
    </row>
    <row r="58" spans="1:64">
      <c r="A58" s="88"/>
      <c r="B58" s="88"/>
      <c r="C58" s="88"/>
      <c r="D58" s="88"/>
      <c r="E58" s="88"/>
      <c r="F58" s="88"/>
      <c r="G58" s="88"/>
      <c r="H58" s="88"/>
      <c r="I58" s="88"/>
      <c r="J58" s="88"/>
      <c r="K58" s="88"/>
      <c r="L58" s="88"/>
      <c r="M58" s="88"/>
      <c r="N58" s="202"/>
      <c r="O58" s="88"/>
      <c r="P58" s="88"/>
      <c r="Q58" s="202"/>
      <c r="R58" s="88"/>
      <c r="S58" s="88"/>
      <c r="T58" s="88"/>
      <c r="U58" s="87"/>
      <c r="V58" s="88"/>
      <c r="W58" s="88"/>
      <c r="X58" s="88"/>
      <c r="Y58" s="88"/>
      <c r="Z58" s="88"/>
      <c r="AA58" s="88"/>
      <c r="AB58" s="88"/>
      <c r="AC58" s="88"/>
      <c r="AD58" s="88"/>
      <c r="AE58" s="88"/>
      <c r="AF58" s="88"/>
      <c r="AG58" s="88"/>
      <c r="AH58" s="202"/>
      <c r="AI58" s="88"/>
      <c r="AJ58" s="88"/>
      <c r="AK58" s="88"/>
      <c r="AL58" s="88"/>
      <c r="AM58" s="88"/>
    </row>
    <row r="59" spans="1:64">
      <c r="A59" s="79" t="s">
        <v>411</v>
      </c>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row>
    <row r="60" spans="1:64">
      <c r="A60" s="79"/>
      <c r="B60" s="79" t="s">
        <v>412</v>
      </c>
      <c r="C60" s="79"/>
      <c r="D60" s="79"/>
      <c r="E60" s="79"/>
      <c r="F60" s="79"/>
      <c r="G60" s="79"/>
      <c r="H60" s="79"/>
      <c r="I60" s="79"/>
      <c r="J60" s="79"/>
      <c r="K60" s="79"/>
      <c r="L60" s="79"/>
      <c r="M60" s="79"/>
      <c r="N60" s="79"/>
      <c r="O60" s="79"/>
      <c r="P60" s="25" t="s">
        <v>3</v>
      </c>
      <c r="Q60" s="79" t="s">
        <v>330</v>
      </c>
      <c r="R60" s="79"/>
      <c r="S60" s="79"/>
      <c r="T60" s="25" t="s">
        <v>3</v>
      </c>
      <c r="U60" s="79" t="s">
        <v>246</v>
      </c>
      <c r="V60" s="79"/>
      <c r="W60" s="79"/>
      <c r="X60" s="79"/>
      <c r="Y60" s="79"/>
      <c r="Z60" s="79"/>
      <c r="AA60" s="79"/>
      <c r="AB60" s="79"/>
      <c r="AC60" s="79"/>
      <c r="AD60" s="79"/>
      <c r="AE60" s="79"/>
      <c r="AF60" s="79"/>
      <c r="AG60" s="79"/>
      <c r="AH60" s="79"/>
      <c r="AI60" s="79"/>
      <c r="AJ60" s="79"/>
      <c r="AK60" s="79"/>
      <c r="AL60" s="79"/>
      <c r="AM60" s="79"/>
      <c r="AQ60" t="str">
        <f>IF(P60="☑",Q60,"無")</f>
        <v>無</v>
      </c>
    </row>
    <row r="61" spans="1:64">
      <c r="A61" s="79"/>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row>
    <row r="62" spans="1:64">
      <c r="A62" s="79"/>
      <c r="B62" s="79" t="s">
        <v>413</v>
      </c>
      <c r="C62" s="79"/>
      <c r="D62" s="79"/>
      <c r="E62" s="79"/>
      <c r="F62" s="79"/>
      <c r="G62" s="79"/>
      <c r="H62" s="79"/>
      <c r="I62" s="79"/>
      <c r="J62" s="79"/>
      <c r="K62" s="79"/>
      <c r="L62" s="79"/>
      <c r="M62" s="79"/>
      <c r="N62" s="79"/>
      <c r="O62" s="79"/>
      <c r="P62" s="25" t="s">
        <v>3</v>
      </c>
      <c r="Q62" s="79" t="s">
        <v>330</v>
      </c>
      <c r="R62" s="79"/>
      <c r="S62" s="79"/>
      <c r="T62" s="25" t="s">
        <v>3</v>
      </c>
      <c r="U62" s="79" t="s">
        <v>246</v>
      </c>
      <c r="V62" s="79"/>
      <c r="W62" s="79"/>
      <c r="X62" s="79"/>
      <c r="Y62" s="79"/>
      <c r="Z62" s="79"/>
      <c r="AA62" s="79"/>
      <c r="AB62" s="79"/>
      <c r="AC62" s="79"/>
      <c r="AD62" s="79"/>
      <c r="AE62" s="79"/>
      <c r="AF62" s="79"/>
      <c r="AG62" s="79"/>
      <c r="AH62" s="79"/>
      <c r="AI62" s="79"/>
      <c r="AJ62" s="79"/>
      <c r="AK62" s="79"/>
      <c r="AL62" s="79"/>
      <c r="AM62" s="79"/>
      <c r="AQ62" t="str">
        <f>IF(P62="☑",Q62,"無")</f>
        <v>無</v>
      </c>
    </row>
    <row r="63" spans="1:64">
      <c r="A63" s="79"/>
      <c r="B63" s="79"/>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row>
    <row r="64" spans="1:64">
      <c r="A64" s="79"/>
      <c r="B64" s="79" t="s">
        <v>414</v>
      </c>
      <c r="C64" s="79"/>
      <c r="D64" s="79"/>
      <c r="E64" s="79"/>
      <c r="F64" s="79"/>
      <c r="G64" s="79"/>
      <c r="H64" s="79"/>
      <c r="I64" s="79"/>
      <c r="J64" s="79"/>
      <c r="K64" s="25" t="s">
        <v>3</v>
      </c>
      <c r="L64" s="79" t="s">
        <v>415</v>
      </c>
      <c r="M64" s="79"/>
      <c r="N64" s="79"/>
      <c r="O64" s="79"/>
      <c r="P64" s="25" t="s">
        <v>3</v>
      </c>
      <c r="Q64" s="200" t="s">
        <v>816</v>
      </c>
      <c r="R64" s="79"/>
      <c r="S64" s="79"/>
      <c r="T64" s="79" t="s">
        <v>242</v>
      </c>
      <c r="U64" s="431" t="s">
        <v>277</v>
      </c>
      <c r="V64" s="431"/>
      <c r="W64" s="398"/>
      <c r="X64" s="398"/>
      <c r="Y64" s="79" t="s">
        <v>296</v>
      </c>
      <c r="Z64" s="398"/>
      <c r="AA64" s="398"/>
      <c r="AB64" s="79" t="s">
        <v>297</v>
      </c>
      <c r="AC64" s="79" t="s">
        <v>332</v>
      </c>
      <c r="AD64" s="79"/>
      <c r="AE64" s="79"/>
      <c r="AF64" s="79"/>
      <c r="AG64" s="79"/>
      <c r="AH64" s="79"/>
      <c r="AI64" s="25" t="s">
        <v>3</v>
      </c>
      <c r="AJ64" s="79" t="s">
        <v>416</v>
      </c>
      <c r="AK64" s="79"/>
      <c r="AL64" s="79"/>
      <c r="AM64" s="79"/>
      <c r="AQ64" t="str">
        <f>IF(K64="☑",L64,"")</f>
        <v/>
      </c>
      <c r="AU64" t="str">
        <f>IF(P64="☑",Q64,"")</f>
        <v/>
      </c>
      <c r="AY64" t="str">
        <f>IF(P64="☑",U64&amp;W64&amp;Y64&amp;Z64&amp;AB64,"")</f>
        <v/>
      </c>
      <c r="BF64" t="str">
        <f>IF(AI64="☑",AJ64,"")</f>
        <v/>
      </c>
      <c r="BL64" t="str">
        <f>AQ64&amp;AU64&amp;BF64</f>
        <v/>
      </c>
    </row>
    <row r="65" spans="1:39">
      <c r="A65" s="79"/>
      <c r="B65" s="79"/>
      <c r="C65" s="79"/>
      <c r="D65" s="79"/>
      <c r="E65" s="79"/>
      <c r="F65" s="79"/>
      <c r="G65" s="79"/>
      <c r="H65" s="79"/>
      <c r="I65" s="79"/>
      <c r="J65" s="79"/>
      <c r="K65" s="81"/>
      <c r="L65" s="79"/>
      <c r="M65" s="79"/>
      <c r="N65" s="79"/>
      <c r="O65" s="79"/>
      <c r="P65" s="81"/>
      <c r="Q65" s="79"/>
      <c r="R65" s="79"/>
      <c r="S65" s="79"/>
      <c r="T65" s="79"/>
      <c r="U65" s="79"/>
      <c r="V65" s="80"/>
      <c r="W65" s="79"/>
      <c r="X65" s="79"/>
      <c r="Y65" s="79"/>
      <c r="Z65" s="79"/>
      <c r="AA65" s="79"/>
      <c r="AB65" s="79"/>
      <c r="AC65" s="79"/>
      <c r="AD65" s="79"/>
      <c r="AE65" s="79"/>
      <c r="AF65" s="79"/>
      <c r="AG65" s="79"/>
      <c r="AH65" s="79"/>
      <c r="AI65" s="81"/>
      <c r="AJ65" s="79"/>
      <c r="AK65" s="79"/>
      <c r="AL65" s="79"/>
      <c r="AM65" s="79"/>
    </row>
    <row r="66" spans="1:39">
      <c r="A66" s="93" t="s">
        <v>417</v>
      </c>
      <c r="B66" s="93"/>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row>
    <row r="67" spans="1:39">
      <c r="A67" s="79"/>
      <c r="B67" s="463"/>
      <c r="C67" s="463"/>
      <c r="D67" s="463"/>
      <c r="E67" s="463"/>
      <c r="F67" s="463"/>
      <c r="G67" s="463"/>
      <c r="H67" s="463"/>
      <c r="I67" s="463"/>
      <c r="J67" s="463"/>
      <c r="K67" s="463"/>
      <c r="L67" s="463"/>
      <c r="M67" s="463"/>
      <c r="N67" s="463"/>
      <c r="O67" s="463"/>
      <c r="P67" s="463"/>
      <c r="Q67" s="463"/>
      <c r="R67" s="463"/>
      <c r="S67" s="463"/>
      <c r="T67" s="463"/>
      <c r="U67" s="463"/>
      <c r="V67" s="463"/>
      <c r="W67" s="463"/>
      <c r="X67" s="463"/>
      <c r="Y67" s="463"/>
      <c r="Z67" s="463"/>
      <c r="AA67" s="463"/>
      <c r="AB67" s="463"/>
      <c r="AC67" s="463"/>
      <c r="AD67" s="463"/>
      <c r="AE67" s="463"/>
      <c r="AF67" s="463"/>
      <c r="AG67" s="463"/>
      <c r="AH67" s="463"/>
      <c r="AI67" s="463"/>
      <c r="AJ67" s="463"/>
      <c r="AK67" s="463"/>
      <c r="AL67" s="463"/>
      <c r="AM67" s="463"/>
    </row>
    <row r="68" spans="1:39">
      <c r="A68" s="79"/>
      <c r="B68" s="463"/>
      <c r="C68" s="463"/>
      <c r="D68" s="463"/>
      <c r="E68" s="463"/>
      <c r="F68" s="463"/>
      <c r="G68" s="463"/>
      <c r="H68" s="463"/>
      <c r="I68" s="463"/>
      <c r="J68" s="463"/>
      <c r="K68" s="463"/>
      <c r="L68" s="463"/>
      <c r="M68" s="463"/>
      <c r="N68" s="463"/>
      <c r="O68" s="463"/>
      <c r="P68" s="463"/>
      <c r="Q68" s="463"/>
      <c r="R68" s="463"/>
      <c r="S68" s="463"/>
      <c r="T68" s="463"/>
      <c r="U68" s="463"/>
      <c r="V68" s="463"/>
      <c r="W68" s="463"/>
      <c r="X68" s="463"/>
      <c r="Y68" s="463"/>
      <c r="Z68" s="463"/>
      <c r="AA68" s="463"/>
      <c r="AB68" s="463"/>
      <c r="AC68" s="463"/>
      <c r="AD68" s="463"/>
      <c r="AE68" s="463"/>
      <c r="AF68" s="463"/>
      <c r="AG68" s="463"/>
      <c r="AH68" s="463"/>
      <c r="AI68" s="463"/>
      <c r="AJ68" s="463"/>
      <c r="AK68" s="463"/>
      <c r="AL68" s="463"/>
      <c r="AM68" s="463"/>
    </row>
    <row r="69" spans="1:39">
      <c r="A69" s="79"/>
      <c r="B69" s="463"/>
      <c r="C69" s="463"/>
      <c r="D69" s="463"/>
      <c r="E69" s="463"/>
      <c r="F69" s="463"/>
      <c r="G69" s="463"/>
      <c r="H69" s="463"/>
      <c r="I69" s="463"/>
      <c r="J69" s="463"/>
      <c r="K69" s="463"/>
      <c r="L69" s="463"/>
      <c r="M69" s="463"/>
      <c r="N69" s="463"/>
      <c r="O69" s="463"/>
      <c r="P69" s="463"/>
      <c r="Q69" s="463"/>
      <c r="R69" s="463"/>
      <c r="S69" s="463"/>
      <c r="T69" s="463"/>
      <c r="U69" s="463"/>
      <c r="V69" s="463"/>
      <c r="W69" s="463"/>
      <c r="X69" s="463"/>
      <c r="Y69" s="463"/>
      <c r="Z69" s="463"/>
      <c r="AA69" s="463"/>
      <c r="AB69" s="463"/>
      <c r="AC69" s="463"/>
      <c r="AD69" s="463"/>
      <c r="AE69" s="463"/>
      <c r="AF69" s="463"/>
      <c r="AG69" s="463"/>
      <c r="AH69" s="463"/>
      <c r="AI69" s="463"/>
      <c r="AJ69" s="463"/>
      <c r="AK69" s="463"/>
      <c r="AL69" s="463"/>
      <c r="AM69" s="463"/>
    </row>
    <row r="70" spans="1:39">
      <c r="A70" s="88"/>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c r="AA70" s="464"/>
      <c r="AB70" s="464"/>
      <c r="AC70" s="464"/>
      <c r="AD70" s="464"/>
      <c r="AE70" s="464"/>
      <c r="AF70" s="464"/>
      <c r="AG70" s="464"/>
      <c r="AH70" s="464"/>
      <c r="AI70" s="464"/>
      <c r="AJ70" s="464"/>
      <c r="AK70" s="464"/>
      <c r="AL70" s="464"/>
      <c r="AM70" s="464"/>
    </row>
    <row r="71" spans="1:39">
      <c r="A71" s="476" t="s">
        <v>990</v>
      </c>
      <c r="B71" s="476"/>
      <c r="C71" s="476"/>
      <c r="D71" s="476"/>
      <c r="E71" s="476"/>
      <c r="F71" s="476"/>
      <c r="G71" s="476"/>
      <c r="H71" s="476"/>
      <c r="I71" s="476"/>
      <c r="J71" s="476"/>
      <c r="K71" s="476"/>
      <c r="L71" s="476"/>
      <c r="M71" s="476"/>
      <c r="N71" s="476"/>
      <c r="O71" s="476"/>
      <c r="P71" s="476"/>
      <c r="Q71" s="476"/>
      <c r="R71" s="476"/>
      <c r="S71" s="476"/>
      <c r="T71" s="476"/>
      <c r="U71" s="476"/>
      <c r="V71" s="476"/>
      <c r="W71" s="476"/>
      <c r="X71" s="476"/>
      <c r="Y71" s="476"/>
      <c r="Z71" s="476"/>
      <c r="AA71" s="476"/>
      <c r="AB71" s="476"/>
      <c r="AC71" s="476"/>
      <c r="AD71" s="476"/>
      <c r="AE71" s="476"/>
      <c r="AF71" s="476"/>
      <c r="AG71" s="476"/>
      <c r="AH71" s="476"/>
      <c r="AI71" s="476"/>
      <c r="AJ71" s="476"/>
      <c r="AK71" s="476"/>
      <c r="AL71" s="476"/>
      <c r="AM71" s="476"/>
    </row>
    <row r="72" spans="1:39" ht="30.65" customHeight="1">
      <c r="A72" s="200"/>
      <c r="B72" s="201" t="s">
        <v>932</v>
      </c>
      <c r="C72" s="477" t="s">
        <v>991</v>
      </c>
      <c r="D72" s="477"/>
      <c r="E72" s="477"/>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row>
    <row r="73" spans="1:39">
      <c r="A73" s="200"/>
      <c r="B73" s="201" t="s">
        <v>934</v>
      </c>
      <c r="C73" s="477" t="s">
        <v>992</v>
      </c>
      <c r="D73" s="477"/>
      <c r="E73" s="477"/>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row>
    <row r="74" spans="1:39" ht="15.65" customHeight="1">
      <c r="A74" s="200"/>
      <c r="B74" s="201" t="s">
        <v>936</v>
      </c>
      <c r="C74" s="477" t="s">
        <v>993</v>
      </c>
      <c r="D74" s="477"/>
      <c r="E74" s="477"/>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477"/>
      <c r="AG74" s="477"/>
      <c r="AH74" s="477"/>
      <c r="AI74" s="477"/>
      <c r="AJ74" s="477"/>
      <c r="AK74" s="477"/>
      <c r="AL74" s="477"/>
      <c r="AM74" s="477"/>
    </row>
    <row r="75" spans="1:39">
      <c r="A75" s="200"/>
      <c r="B75" s="201" t="s">
        <v>938</v>
      </c>
      <c r="C75" s="477" t="s">
        <v>994</v>
      </c>
      <c r="D75" s="477"/>
      <c r="E75" s="477"/>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c r="AM75" s="477"/>
    </row>
    <row r="76" spans="1:39" ht="42" customHeight="1">
      <c r="A76" s="200"/>
      <c r="B76" s="201" t="s">
        <v>940</v>
      </c>
      <c r="C76" s="477" t="s">
        <v>995</v>
      </c>
      <c r="D76" s="477"/>
      <c r="E76" s="477"/>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row>
    <row r="77" spans="1:39" ht="30.65" customHeight="1">
      <c r="A77" s="200"/>
      <c r="B77" s="201" t="s">
        <v>942</v>
      </c>
      <c r="C77" s="477" t="s">
        <v>996</v>
      </c>
      <c r="D77" s="477"/>
      <c r="E77" s="477"/>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c r="AM77" s="477"/>
    </row>
    <row r="78" spans="1:39" ht="43" customHeight="1">
      <c r="A78" s="200"/>
      <c r="B78" s="201" t="s">
        <v>959</v>
      </c>
      <c r="C78" s="477" t="s">
        <v>997</v>
      </c>
      <c r="D78" s="477"/>
      <c r="E78" s="477"/>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c r="AM78" s="477"/>
    </row>
    <row r="79" spans="1:39" ht="61.5" customHeight="1">
      <c r="A79" s="200"/>
      <c r="B79" s="201" t="s">
        <v>961</v>
      </c>
      <c r="C79" s="477" t="s">
        <v>998</v>
      </c>
      <c r="D79" s="477"/>
      <c r="E79" s="477"/>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c r="AM79" s="477"/>
    </row>
    <row r="80" spans="1:39" ht="46" customHeight="1">
      <c r="A80" s="200"/>
      <c r="B80" s="201" t="s">
        <v>963</v>
      </c>
      <c r="C80" s="477" t="s">
        <v>999</v>
      </c>
      <c r="D80" s="477"/>
      <c r="E80" s="477"/>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c r="AM80" s="477"/>
    </row>
    <row r="81" spans="1:39" ht="114.65" customHeight="1">
      <c r="A81" s="200"/>
      <c r="B81" s="201" t="s">
        <v>965</v>
      </c>
      <c r="C81" s="477" t="s">
        <v>1000</v>
      </c>
      <c r="D81" s="477"/>
      <c r="E81" s="477"/>
      <c r="F81" s="477"/>
      <c r="G81" s="477"/>
      <c r="H81" s="477"/>
      <c r="I81" s="477"/>
      <c r="J81" s="477"/>
      <c r="K81" s="477"/>
      <c r="L81" s="477"/>
      <c r="M81" s="477"/>
      <c r="N81" s="477"/>
      <c r="O81" s="477"/>
      <c r="P81" s="477"/>
      <c r="Q81" s="477"/>
      <c r="R81" s="477"/>
      <c r="S81" s="477"/>
      <c r="T81" s="477"/>
      <c r="U81" s="477"/>
      <c r="V81" s="477"/>
      <c r="W81" s="477"/>
      <c r="X81" s="477"/>
      <c r="Y81" s="477"/>
      <c r="Z81" s="477"/>
      <c r="AA81" s="477"/>
      <c r="AB81" s="477"/>
      <c r="AC81" s="477"/>
      <c r="AD81" s="477"/>
      <c r="AE81" s="477"/>
      <c r="AF81" s="477"/>
      <c r="AG81" s="477"/>
      <c r="AH81" s="477"/>
      <c r="AI81" s="477"/>
      <c r="AJ81" s="477"/>
      <c r="AK81" s="477"/>
      <c r="AL81" s="477"/>
      <c r="AM81" s="477"/>
    </row>
    <row r="82" spans="1:39">
      <c r="A82" s="200"/>
      <c r="B82" s="201" t="s">
        <v>978</v>
      </c>
      <c r="C82" s="477" t="s">
        <v>1001</v>
      </c>
      <c r="D82" s="477"/>
      <c r="E82" s="477"/>
      <c r="F82" s="477"/>
      <c r="G82" s="477"/>
      <c r="H82" s="477"/>
      <c r="I82" s="477"/>
      <c r="J82" s="477"/>
      <c r="K82" s="477"/>
      <c r="L82" s="477"/>
      <c r="M82" s="477"/>
      <c r="N82" s="477"/>
      <c r="O82" s="477"/>
      <c r="P82" s="477"/>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row>
  </sheetData>
  <sheetProtection algorithmName="SHA-512" hashValue="frZz4OgYG8axHUV3cMFLdaSbgN0b4Z+WY9XhsQVzVulJZ79anVuyjCAUtx89Lx09egoHNue3uPlhVYVNbwM9DQ==" saltValue="Fh2QuMOg+bospniB+C6xKg==" spinCount="100000" sheet="1" selectLockedCells="1"/>
  <mergeCells count="74">
    <mergeCell ref="C81:AM81"/>
    <mergeCell ref="C82:AM82"/>
    <mergeCell ref="C76:AM76"/>
    <mergeCell ref="C77:AM77"/>
    <mergeCell ref="C78:AM78"/>
    <mergeCell ref="C79:AM79"/>
    <mergeCell ref="C80:AM80"/>
    <mergeCell ref="A71:AM71"/>
    <mergeCell ref="C72:AM72"/>
    <mergeCell ref="C73:AM73"/>
    <mergeCell ref="C74:AM74"/>
    <mergeCell ref="C75:AM75"/>
    <mergeCell ref="BH12:BJ12"/>
    <mergeCell ref="BH8:BJ8"/>
    <mergeCell ref="AY6:BB6"/>
    <mergeCell ref="BH6:BJ6"/>
    <mergeCell ref="AY10:BB10"/>
    <mergeCell ref="BH10:BJ10"/>
    <mergeCell ref="AQ4:AT4"/>
    <mergeCell ref="AQ10:AT10"/>
    <mergeCell ref="AQ12:AT12"/>
    <mergeCell ref="AY8:BB8"/>
    <mergeCell ref="AY12:BB12"/>
    <mergeCell ref="A1:AM1"/>
    <mergeCell ref="AU8:AX8"/>
    <mergeCell ref="P18:Q18"/>
    <mergeCell ref="R18:S18"/>
    <mergeCell ref="U18:V18"/>
    <mergeCell ref="AU6:AX6"/>
    <mergeCell ref="AU10:AX10"/>
    <mergeCell ref="AU12:AX12"/>
    <mergeCell ref="T4:AA4"/>
    <mergeCell ref="T6:AA6"/>
    <mergeCell ref="T8:AA8"/>
    <mergeCell ref="T10:AA10"/>
    <mergeCell ref="T12:AA12"/>
    <mergeCell ref="AQ6:AT6"/>
    <mergeCell ref="AQ8:AT8"/>
    <mergeCell ref="L17:AM17"/>
    <mergeCell ref="P38:Q38"/>
    <mergeCell ref="R38:S38"/>
    <mergeCell ref="U38:V38"/>
    <mergeCell ref="L22:AM22"/>
    <mergeCell ref="P23:Q23"/>
    <mergeCell ref="R23:S23"/>
    <mergeCell ref="U23:V23"/>
    <mergeCell ref="L27:AM27"/>
    <mergeCell ref="P28:Q28"/>
    <mergeCell ref="R28:S28"/>
    <mergeCell ref="U28:V28"/>
    <mergeCell ref="L32:AM32"/>
    <mergeCell ref="P33:Q33"/>
    <mergeCell ref="R33:S33"/>
    <mergeCell ref="U33:V33"/>
    <mergeCell ref="L37:AM37"/>
    <mergeCell ref="B67:AM70"/>
    <mergeCell ref="T57:U57"/>
    <mergeCell ref="V57:W57"/>
    <mergeCell ref="Y57:Z57"/>
    <mergeCell ref="U64:V64"/>
    <mergeCell ref="W64:X64"/>
    <mergeCell ref="Z64:AA64"/>
    <mergeCell ref="Y55:Z55"/>
    <mergeCell ref="L42:AM42"/>
    <mergeCell ref="P43:Q43"/>
    <mergeCell ref="R43:S43"/>
    <mergeCell ref="U43:V43"/>
    <mergeCell ref="Y46:AK46"/>
    <mergeCell ref="Y48:AK48"/>
    <mergeCell ref="R52:S52"/>
    <mergeCell ref="T52:U52"/>
    <mergeCell ref="W52:X52"/>
    <mergeCell ref="T55:U55"/>
    <mergeCell ref="V55:W55"/>
  </mergeCells>
  <phoneticPr fontId="1"/>
  <conditionalFormatting sqref="S55:S57">
    <cfRule type="expression" dxfId="5" priority="2">
      <formula>S55="NG"</formula>
    </cfRule>
  </conditionalFormatting>
  <dataValidations count="4">
    <dataValidation type="whole" allowBlank="1" showInputMessage="1" showErrorMessage="1" errorTitle="札幌市 建築安全推進課" error="左のセルで元号を選択し、和暦で入力してください。" sqref="W64:X64 V55:W55 T52:U52 U43:V43 R43:S43 R18:S18 R23:S23 R28:S28 R33:S33 R38:S38 U18:V18 U23:V23 U28:V28 U33:V33 U38:V38 V57:W57" xr:uid="{46D4C036-DEED-491C-ACB9-A8C389C45761}">
      <formula1>1</formula1>
      <formula2>64</formula2>
    </dataValidation>
    <dataValidation type="list" allowBlank="1" showInputMessage="1" showErrorMessage="1" sqref="P43:Q43 P18:Q18 P23:Q23 P28:Q28 P33:Q33 P38:Q38" xr:uid="{055079F7-C92A-483C-814D-6F5F093D50D5}">
      <formula1>$AZ$27</formula1>
    </dataValidation>
    <dataValidation type="list" allowBlank="1" showInputMessage="1" showErrorMessage="1" sqref="AH58 P65 N58 N13 AG53 Q58 K65 N53 L44 AH13 AD44 AI65" xr:uid="{A3D88A02-F318-4CD4-AFE2-A253E206E37D}">
      <formula1>$AY$1:$AY$2</formula1>
    </dataValidation>
    <dataValidation type="list" allowBlank="1" showInputMessage="1" showErrorMessage="1" sqref="N6 AE6 N8 AE8 AE10 AE12 N12 N10 L16 V16 AD16 AD18 L18 L21 AJ12 AD21 L23 AD23 L26 V21 AD26 AD28 L28 L31 V26 AD31 AD33 L33 V31 L36 AD36 L38 AD38 L41 V36 AD41 L43 AD43 N46 N50 N48 N52 AG52 N55 Q55 AH55 N57 Q57 AH57 P60 T60 K64 P64 P62 T62 AI64 AJ6 AJ8 AJ10 V41" xr:uid="{D499E3F3-138B-46BC-A198-C5259527C43E}">
      <formula1>ﾁｪｯｸﾎﾞｯｸｽ</formula1>
    </dataValidation>
  </dataValidations>
  <pageMargins left="0.7" right="0.7" top="0.75" bottom="0.75" header="0.3" footer="0.3"/>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7B517-D6A2-4986-B884-6DA5166D130C}">
  <dimension ref="A1:AV50"/>
  <sheetViews>
    <sheetView view="pageBreakPreview" zoomScale="70" zoomScaleNormal="70" zoomScaleSheetLayoutView="70" workbookViewId="0">
      <selection activeCell="AA20" sqref="AA20:AM22"/>
    </sheetView>
  </sheetViews>
  <sheetFormatPr defaultColWidth="2.36328125" defaultRowHeight="13" outlineLevelCol="1"/>
  <cols>
    <col min="47" max="47" width="32.36328125" hidden="1" customWidth="1" outlineLevel="1"/>
    <col min="48" max="48" width="2.36328125" collapsed="1"/>
  </cols>
  <sheetData>
    <row r="1" spans="1:47">
      <c r="A1" s="79"/>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row>
    <row r="2" spans="1:47">
      <c r="A2" s="431" t="s">
        <v>425</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08"/>
      <c r="AG2" s="408"/>
      <c r="AH2" s="408"/>
      <c r="AI2" s="408"/>
      <c r="AJ2" s="408"/>
      <c r="AK2" s="408"/>
      <c r="AL2" s="408"/>
      <c r="AM2" s="408"/>
    </row>
    <row r="3" spans="1:47">
      <c r="A3" s="88" t="s">
        <v>424</v>
      </c>
      <c r="B3" s="88"/>
      <c r="C3" s="88"/>
      <c r="D3" s="88"/>
      <c r="E3" s="88"/>
      <c r="F3" s="88"/>
      <c r="G3" s="88"/>
      <c r="H3" s="88"/>
      <c r="I3" s="88"/>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row>
    <row r="4" spans="1:47">
      <c r="A4" s="79"/>
      <c r="B4" s="79"/>
      <c r="C4" s="79"/>
      <c r="D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row>
    <row r="5" spans="1:47">
      <c r="A5" s="498" t="s">
        <v>423</v>
      </c>
      <c r="B5" s="498"/>
      <c r="C5" s="498"/>
      <c r="D5" s="498"/>
      <c r="E5" s="498"/>
      <c r="F5" s="498" t="s">
        <v>422</v>
      </c>
      <c r="G5" s="498"/>
      <c r="H5" s="498"/>
      <c r="I5" s="498"/>
      <c r="J5" s="498"/>
      <c r="K5" s="498"/>
      <c r="L5" s="498"/>
      <c r="M5" s="498"/>
      <c r="N5" s="498" t="s">
        <v>421</v>
      </c>
      <c r="O5" s="498"/>
      <c r="P5" s="498"/>
      <c r="Q5" s="498"/>
      <c r="R5" s="498"/>
      <c r="S5" s="498"/>
      <c r="T5" s="498"/>
      <c r="U5" s="498"/>
      <c r="V5" s="498" t="s">
        <v>420</v>
      </c>
      <c r="W5" s="498"/>
      <c r="X5" s="498"/>
      <c r="Y5" s="498"/>
      <c r="Z5" s="498"/>
      <c r="AA5" s="498" t="s">
        <v>419</v>
      </c>
      <c r="AB5" s="498"/>
      <c r="AC5" s="498"/>
      <c r="AD5" s="498"/>
      <c r="AE5" s="498"/>
      <c r="AF5" s="498"/>
      <c r="AG5" s="498"/>
      <c r="AH5" s="498"/>
      <c r="AI5" s="498"/>
      <c r="AJ5" s="498"/>
      <c r="AK5" s="498"/>
      <c r="AL5" s="498"/>
      <c r="AM5" s="498"/>
    </row>
    <row r="6" spans="1:47">
      <c r="A6" s="498"/>
      <c r="B6" s="498"/>
      <c r="C6" s="498"/>
      <c r="D6" s="498"/>
      <c r="E6" s="498"/>
      <c r="F6" s="498"/>
      <c r="G6" s="498"/>
      <c r="H6" s="498"/>
      <c r="I6" s="498"/>
      <c r="J6" s="498"/>
      <c r="K6" s="498"/>
      <c r="L6" s="498"/>
      <c r="M6" s="498"/>
      <c r="N6" s="498"/>
      <c r="O6" s="498"/>
      <c r="P6" s="498"/>
      <c r="Q6" s="498"/>
      <c r="R6" s="498"/>
      <c r="S6" s="498"/>
      <c r="T6" s="498"/>
      <c r="U6" s="498"/>
      <c r="V6" s="498"/>
      <c r="W6" s="498"/>
      <c r="X6" s="498"/>
      <c r="Y6" s="498"/>
      <c r="Z6" s="498"/>
      <c r="AA6" s="498"/>
      <c r="AB6" s="498"/>
      <c r="AC6" s="498"/>
      <c r="AD6" s="498"/>
      <c r="AE6" s="498"/>
      <c r="AF6" s="498"/>
      <c r="AG6" s="498"/>
      <c r="AH6" s="498"/>
      <c r="AI6" s="498"/>
      <c r="AJ6" s="498"/>
      <c r="AK6" s="498"/>
      <c r="AL6" s="498"/>
      <c r="AM6" s="498"/>
    </row>
    <row r="7" spans="1:47">
      <c r="A7" s="498"/>
      <c r="B7" s="498"/>
      <c r="C7" s="498"/>
      <c r="D7" s="498"/>
      <c r="E7" s="498"/>
      <c r="F7" s="498"/>
      <c r="G7" s="498"/>
      <c r="H7" s="498"/>
      <c r="I7" s="498"/>
      <c r="J7" s="498"/>
      <c r="K7" s="498"/>
      <c r="L7" s="498"/>
      <c r="M7" s="498"/>
      <c r="N7" s="498"/>
      <c r="O7" s="498"/>
      <c r="P7" s="498"/>
      <c r="Q7" s="498"/>
      <c r="R7" s="498"/>
      <c r="S7" s="498"/>
      <c r="T7" s="498"/>
      <c r="U7" s="498"/>
      <c r="V7" s="498"/>
      <c r="W7" s="498"/>
      <c r="X7" s="498"/>
      <c r="Y7" s="498"/>
      <c r="Z7" s="498"/>
      <c r="AA7" s="498"/>
      <c r="AB7" s="498"/>
      <c r="AC7" s="498"/>
      <c r="AD7" s="498"/>
      <c r="AE7" s="498"/>
      <c r="AF7" s="498"/>
      <c r="AG7" s="498"/>
      <c r="AH7" s="498"/>
      <c r="AI7" s="498"/>
      <c r="AJ7" s="498"/>
      <c r="AK7" s="498"/>
      <c r="AL7" s="498"/>
      <c r="AM7" s="498"/>
    </row>
    <row r="8" spans="1:47">
      <c r="A8" s="488"/>
      <c r="B8" s="488"/>
      <c r="C8" s="488"/>
      <c r="D8" s="488"/>
      <c r="E8" s="488"/>
      <c r="F8" s="489"/>
      <c r="G8" s="489"/>
      <c r="H8" s="489"/>
      <c r="I8" s="489"/>
      <c r="J8" s="489"/>
      <c r="K8" s="489"/>
      <c r="L8" s="489"/>
      <c r="M8" s="489"/>
      <c r="N8" s="487"/>
      <c r="O8" s="487"/>
      <c r="P8" s="487"/>
      <c r="Q8" s="487"/>
      <c r="R8" s="487"/>
      <c r="S8" s="487"/>
      <c r="T8" s="487"/>
      <c r="U8" s="487"/>
      <c r="V8" s="488"/>
      <c r="W8" s="488"/>
      <c r="X8" s="488"/>
      <c r="Y8" s="488"/>
      <c r="Z8" s="488"/>
      <c r="AA8" s="487"/>
      <c r="AB8" s="487"/>
      <c r="AC8" s="487"/>
      <c r="AD8" s="487"/>
      <c r="AE8" s="487"/>
      <c r="AF8" s="487"/>
      <c r="AG8" s="487"/>
      <c r="AH8" s="487"/>
      <c r="AI8" s="487"/>
      <c r="AJ8" s="487"/>
      <c r="AK8" s="487"/>
      <c r="AL8" s="487"/>
      <c r="AM8" s="487"/>
      <c r="AP8" s="486"/>
      <c r="AQ8" s="486"/>
      <c r="AU8" s="497" t="str">
        <f>_xlfn.TEXTJOIN(CHAR(10), , F8, F11, F14, F17, F20,F23,F26,F29,F32,F35,F38,F41 )</f>
        <v/>
      </c>
    </row>
    <row r="9" spans="1:47">
      <c r="A9" s="488"/>
      <c r="B9" s="488"/>
      <c r="C9" s="488"/>
      <c r="D9" s="488"/>
      <c r="E9" s="488"/>
      <c r="F9" s="489"/>
      <c r="G9" s="489"/>
      <c r="H9" s="489"/>
      <c r="I9" s="489"/>
      <c r="J9" s="489"/>
      <c r="K9" s="489"/>
      <c r="L9" s="489"/>
      <c r="M9" s="489"/>
      <c r="N9" s="487"/>
      <c r="O9" s="487"/>
      <c r="P9" s="487"/>
      <c r="Q9" s="487"/>
      <c r="R9" s="487"/>
      <c r="S9" s="487"/>
      <c r="T9" s="487"/>
      <c r="U9" s="487"/>
      <c r="V9" s="488"/>
      <c r="W9" s="488"/>
      <c r="X9" s="488"/>
      <c r="Y9" s="488"/>
      <c r="Z9" s="488"/>
      <c r="AA9" s="487"/>
      <c r="AB9" s="487"/>
      <c r="AC9" s="487"/>
      <c r="AD9" s="487"/>
      <c r="AE9" s="487"/>
      <c r="AF9" s="487"/>
      <c r="AG9" s="487"/>
      <c r="AH9" s="487"/>
      <c r="AI9" s="487"/>
      <c r="AJ9" s="487"/>
      <c r="AK9" s="487"/>
      <c r="AL9" s="487"/>
      <c r="AM9" s="487"/>
      <c r="AP9" s="486"/>
      <c r="AQ9" s="486"/>
      <c r="AU9" s="497"/>
    </row>
    <row r="10" spans="1:47">
      <c r="A10" s="488"/>
      <c r="B10" s="488"/>
      <c r="C10" s="488"/>
      <c r="D10" s="488"/>
      <c r="E10" s="488"/>
      <c r="F10" s="489"/>
      <c r="G10" s="489"/>
      <c r="H10" s="489"/>
      <c r="I10" s="489"/>
      <c r="J10" s="489"/>
      <c r="K10" s="489"/>
      <c r="L10" s="489"/>
      <c r="M10" s="489"/>
      <c r="N10" s="487"/>
      <c r="O10" s="487"/>
      <c r="P10" s="487"/>
      <c r="Q10" s="487"/>
      <c r="R10" s="487"/>
      <c r="S10" s="487"/>
      <c r="T10" s="487"/>
      <c r="U10" s="487"/>
      <c r="V10" s="488"/>
      <c r="W10" s="488"/>
      <c r="X10" s="488"/>
      <c r="Y10" s="488"/>
      <c r="Z10" s="488"/>
      <c r="AA10" s="487"/>
      <c r="AB10" s="487"/>
      <c r="AC10" s="487"/>
      <c r="AD10" s="487"/>
      <c r="AE10" s="487"/>
      <c r="AF10" s="487"/>
      <c r="AG10" s="487"/>
      <c r="AH10" s="487"/>
      <c r="AI10" s="487"/>
      <c r="AJ10" s="487"/>
      <c r="AK10" s="487"/>
      <c r="AL10" s="487"/>
      <c r="AM10" s="487"/>
      <c r="AP10" s="486"/>
      <c r="AQ10" s="486"/>
      <c r="AU10" s="497"/>
    </row>
    <row r="11" spans="1:47">
      <c r="A11" s="488"/>
      <c r="B11" s="488"/>
      <c r="C11" s="488"/>
      <c r="D11" s="488"/>
      <c r="E11" s="488"/>
      <c r="F11" s="489"/>
      <c r="G11" s="489"/>
      <c r="H11" s="489"/>
      <c r="I11" s="489"/>
      <c r="J11" s="489"/>
      <c r="K11" s="489"/>
      <c r="L11" s="489"/>
      <c r="M11" s="489"/>
      <c r="N11" s="487"/>
      <c r="O11" s="487"/>
      <c r="P11" s="487"/>
      <c r="Q11" s="487"/>
      <c r="R11" s="487"/>
      <c r="S11" s="487"/>
      <c r="T11" s="487"/>
      <c r="U11" s="487"/>
      <c r="V11" s="488"/>
      <c r="W11" s="488"/>
      <c r="X11" s="488"/>
      <c r="Y11" s="488"/>
      <c r="Z11" s="488"/>
      <c r="AA11" s="487"/>
      <c r="AB11" s="487"/>
      <c r="AC11" s="487"/>
      <c r="AD11" s="487"/>
      <c r="AE11" s="487"/>
      <c r="AF11" s="487"/>
      <c r="AG11" s="487"/>
      <c r="AH11" s="487"/>
      <c r="AI11" s="487"/>
      <c r="AJ11" s="487"/>
      <c r="AK11" s="487"/>
      <c r="AL11" s="487"/>
      <c r="AM11" s="487"/>
      <c r="AP11" s="486"/>
      <c r="AQ11" s="486"/>
      <c r="AU11" s="497"/>
    </row>
    <row r="12" spans="1:47">
      <c r="A12" s="488"/>
      <c r="B12" s="488"/>
      <c r="C12" s="488"/>
      <c r="D12" s="488"/>
      <c r="E12" s="488"/>
      <c r="F12" s="489"/>
      <c r="G12" s="489"/>
      <c r="H12" s="489"/>
      <c r="I12" s="489"/>
      <c r="J12" s="489"/>
      <c r="K12" s="489"/>
      <c r="L12" s="489"/>
      <c r="M12" s="489"/>
      <c r="N12" s="487"/>
      <c r="O12" s="487"/>
      <c r="P12" s="487"/>
      <c r="Q12" s="487"/>
      <c r="R12" s="487"/>
      <c r="S12" s="487"/>
      <c r="T12" s="487"/>
      <c r="U12" s="487"/>
      <c r="V12" s="488"/>
      <c r="W12" s="488"/>
      <c r="X12" s="488"/>
      <c r="Y12" s="488"/>
      <c r="Z12" s="488"/>
      <c r="AA12" s="487"/>
      <c r="AB12" s="487"/>
      <c r="AC12" s="487"/>
      <c r="AD12" s="487"/>
      <c r="AE12" s="487"/>
      <c r="AF12" s="487"/>
      <c r="AG12" s="487"/>
      <c r="AH12" s="487"/>
      <c r="AI12" s="487"/>
      <c r="AJ12" s="487"/>
      <c r="AK12" s="487"/>
      <c r="AL12" s="487"/>
      <c r="AM12" s="487"/>
      <c r="AP12" s="486"/>
      <c r="AQ12" s="486"/>
      <c r="AU12" s="497"/>
    </row>
    <row r="13" spans="1:47">
      <c r="A13" s="488"/>
      <c r="B13" s="488"/>
      <c r="C13" s="488"/>
      <c r="D13" s="488"/>
      <c r="E13" s="488"/>
      <c r="F13" s="489"/>
      <c r="G13" s="489"/>
      <c r="H13" s="489"/>
      <c r="I13" s="489"/>
      <c r="J13" s="489"/>
      <c r="K13" s="489"/>
      <c r="L13" s="489"/>
      <c r="M13" s="489"/>
      <c r="N13" s="487"/>
      <c r="O13" s="487"/>
      <c r="P13" s="487"/>
      <c r="Q13" s="487"/>
      <c r="R13" s="487"/>
      <c r="S13" s="487"/>
      <c r="T13" s="487"/>
      <c r="U13" s="487"/>
      <c r="V13" s="488"/>
      <c r="W13" s="488"/>
      <c r="X13" s="488"/>
      <c r="Y13" s="488"/>
      <c r="Z13" s="488"/>
      <c r="AA13" s="487"/>
      <c r="AB13" s="487"/>
      <c r="AC13" s="487"/>
      <c r="AD13" s="487"/>
      <c r="AE13" s="487"/>
      <c r="AF13" s="487"/>
      <c r="AG13" s="487"/>
      <c r="AH13" s="487"/>
      <c r="AI13" s="487"/>
      <c r="AJ13" s="487"/>
      <c r="AK13" s="487"/>
      <c r="AL13" s="487"/>
      <c r="AM13" s="487"/>
      <c r="AP13" s="486"/>
      <c r="AQ13" s="486"/>
      <c r="AU13" s="497"/>
    </row>
    <row r="14" spans="1:47">
      <c r="A14" s="499"/>
      <c r="B14" s="500"/>
      <c r="C14" s="500"/>
      <c r="D14" s="500"/>
      <c r="E14" s="501"/>
      <c r="F14" s="489"/>
      <c r="G14" s="489"/>
      <c r="H14" s="489"/>
      <c r="I14" s="489"/>
      <c r="J14" s="489"/>
      <c r="K14" s="489"/>
      <c r="L14" s="489"/>
      <c r="M14" s="489"/>
      <c r="N14" s="490"/>
      <c r="O14" s="491"/>
      <c r="P14" s="491"/>
      <c r="Q14" s="491"/>
      <c r="R14" s="491"/>
      <c r="S14" s="491"/>
      <c r="T14" s="491"/>
      <c r="U14" s="492"/>
      <c r="V14" s="499"/>
      <c r="W14" s="500"/>
      <c r="X14" s="500"/>
      <c r="Y14" s="500"/>
      <c r="Z14" s="501"/>
      <c r="AA14" s="490"/>
      <c r="AB14" s="491"/>
      <c r="AC14" s="491"/>
      <c r="AD14" s="491"/>
      <c r="AE14" s="491"/>
      <c r="AF14" s="491"/>
      <c r="AG14" s="491"/>
      <c r="AH14" s="491"/>
      <c r="AI14" s="491"/>
      <c r="AJ14" s="491"/>
      <c r="AK14" s="491"/>
      <c r="AL14" s="491"/>
      <c r="AM14" s="492"/>
      <c r="AP14" s="485"/>
      <c r="AQ14" s="485"/>
      <c r="AU14" s="497"/>
    </row>
    <row r="15" spans="1:47">
      <c r="A15" s="502"/>
      <c r="B15" s="503"/>
      <c r="C15" s="503"/>
      <c r="D15" s="503"/>
      <c r="E15" s="504"/>
      <c r="F15" s="489"/>
      <c r="G15" s="489"/>
      <c r="H15" s="489"/>
      <c r="I15" s="489"/>
      <c r="J15" s="489"/>
      <c r="K15" s="489"/>
      <c r="L15" s="489"/>
      <c r="M15" s="489"/>
      <c r="N15" s="493"/>
      <c r="O15" s="463"/>
      <c r="P15" s="463"/>
      <c r="Q15" s="463"/>
      <c r="R15" s="463"/>
      <c r="S15" s="463"/>
      <c r="T15" s="463"/>
      <c r="U15" s="494"/>
      <c r="V15" s="502"/>
      <c r="W15" s="503"/>
      <c r="X15" s="503"/>
      <c r="Y15" s="503"/>
      <c r="Z15" s="504"/>
      <c r="AA15" s="493"/>
      <c r="AB15" s="463"/>
      <c r="AC15" s="463"/>
      <c r="AD15" s="463"/>
      <c r="AE15" s="463"/>
      <c r="AF15" s="463"/>
      <c r="AG15" s="463"/>
      <c r="AH15" s="463"/>
      <c r="AI15" s="463"/>
      <c r="AJ15" s="463"/>
      <c r="AK15" s="463"/>
      <c r="AL15" s="463"/>
      <c r="AM15" s="494"/>
      <c r="AP15" s="485"/>
      <c r="AQ15" s="485"/>
      <c r="AU15" s="497"/>
    </row>
    <row r="16" spans="1:47">
      <c r="A16" s="505"/>
      <c r="B16" s="506"/>
      <c r="C16" s="506"/>
      <c r="D16" s="506"/>
      <c r="E16" s="507"/>
      <c r="F16" s="489"/>
      <c r="G16" s="489"/>
      <c r="H16" s="489"/>
      <c r="I16" s="489"/>
      <c r="J16" s="489"/>
      <c r="K16" s="489"/>
      <c r="L16" s="489"/>
      <c r="M16" s="489"/>
      <c r="N16" s="495"/>
      <c r="O16" s="464"/>
      <c r="P16" s="464"/>
      <c r="Q16" s="464"/>
      <c r="R16" s="464"/>
      <c r="S16" s="464"/>
      <c r="T16" s="464"/>
      <c r="U16" s="496"/>
      <c r="V16" s="505"/>
      <c r="W16" s="506"/>
      <c r="X16" s="506"/>
      <c r="Y16" s="506"/>
      <c r="Z16" s="507"/>
      <c r="AA16" s="495"/>
      <c r="AB16" s="464"/>
      <c r="AC16" s="464"/>
      <c r="AD16" s="464"/>
      <c r="AE16" s="464"/>
      <c r="AF16" s="464"/>
      <c r="AG16" s="464"/>
      <c r="AH16" s="464"/>
      <c r="AI16" s="464"/>
      <c r="AJ16" s="464"/>
      <c r="AK16" s="464"/>
      <c r="AL16" s="464"/>
      <c r="AM16" s="496"/>
      <c r="AP16" s="485"/>
      <c r="AQ16" s="485"/>
      <c r="AU16" s="497"/>
    </row>
    <row r="17" spans="1:47">
      <c r="A17" s="488"/>
      <c r="B17" s="488"/>
      <c r="C17" s="488"/>
      <c r="D17" s="488"/>
      <c r="E17" s="488"/>
      <c r="F17" s="489"/>
      <c r="G17" s="489"/>
      <c r="H17" s="489"/>
      <c r="I17" s="489"/>
      <c r="J17" s="489"/>
      <c r="K17" s="489"/>
      <c r="L17" s="489"/>
      <c r="M17" s="489"/>
      <c r="N17" s="487"/>
      <c r="O17" s="487"/>
      <c r="P17" s="487"/>
      <c r="Q17" s="487"/>
      <c r="R17" s="487"/>
      <c r="S17" s="487"/>
      <c r="T17" s="487"/>
      <c r="U17" s="487"/>
      <c r="V17" s="488"/>
      <c r="W17" s="488"/>
      <c r="X17" s="488"/>
      <c r="Y17" s="488"/>
      <c r="Z17" s="488"/>
      <c r="AA17" s="487"/>
      <c r="AB17" s="487"/>
      <c r="AC17" s="487"/>
      <c r="AD17" s="487"/>
      <c r="AE17" s="487"/>
      <c r="AF17" s="487"/>
      <c r="AG17" s="487"/>
      <c r="AH17" s="487"/>
      <c r="AI17" s="487"/>
      <c r="AJ17" s="487"/>
      <c r="AK17" s="487"/>
      <c r="AL17" s="487"/>
      <c r="AM17" s="487"/>
      <c r="AP17" s="485"/>
      <c r="AQ17" s="485"/>
      <c r="AU17" s="497"/>
    </row>
    <row r="18" spans="1:47">
      <c r="A18" s="488"/>
      <c r="B18" s="488"/>
      <c r="C18" s="488"/>
      <c r="D18" s="488"/>
      <c r="E18" s="488"/>
      <c r="F18" s="489"/>
      <c r="G18" s="489"/>
      <c r="H18" s="489"/>
      <c r="I18" s="489"/>
      <c r="J18" s="489"/>
      <c r="K18" s="489"/>
      <c r="L18" s="489"/>
      <c r="M18" s="489"/>
      <c r="N18" s="487"/>
      <c r="O18" s="487"/>
      <c r="P18" s="487"/>
      <c r="Q18" s="487"/>
      <c r="R18" s="487"/>
      <c r="S18" s="487"/>
      <c r="T18" s="487"/>
      <c r="U18" s="487"/>
      <c r="V18" s="488"/>
      <c r="W18" s="488"/>
      <c r="X18" s="488"/>
      <c r="Y18" s="488"/>
      <c r="Z18" s="488"/>
      <c r="AA18" s="487"/>
      <c r="AB18" s="487"/>
      <c r="AC18" s="487"/>
      <c r="AD18" s="487"/>
      <c r="AE18" s="487"/>
      <c r="AF18" s="487"/>
      <c r="AG18" s="487"/>
      <c r="AH18" s="487"/>
      <c r="AI18" s="487"/>
      <c r="AJ18" s="487"/>
      <c r="AK18" s="487"/>
      <c r="AL18" s="487"/>
      <c r="AM18" s="487"/>
      <c r="AP18" s="485"/>
      <c r="AQ18" s="485"/>
      <c r="AU18" s="497"/>
    </row>
    <row r="19" spans="1:47">
      <c r="A19" s="488"/>
      <c r="B19" s="488"/>
      <c r="C19" s="488"/>
      <c r="D19" s="488"/>
      <c r="E19" s="488"/>
      <c r="F19" s="489"/>
      <c r="G19" s="489"/>
      <c r="H19" s="489"/>
      <c r="I19" s="489"/>
      <c r="J19" s="489"/>
      <c r="K19" s="489"/>
      <c r="L19" s="489"/>
      <c r="M19" s="489"/>
      <c r="N19" s="487"/>
      <c r="O19" s="487"/>
      <c r="P19" s="487"/>
      <c r="Q19" s="487"/>
      <c r="R19" s="487"/>
      <c r="S19" s="487"/>
      <c r="T19" s="487"/>
      <c r="U19" s="487"/>
      <c r="V19" s="488"/>
      <c r="W19" s="488"/>
      <c r="X19" s="488"/>
      <c r="Y19" s="488"/>
      <c r="Z19" s="488"/>
      <c r="AA19" s="487"/>
      <c r="AB19" s="487"/>
      <c r="AC19" s="487"/>
      <c r="AD19" s="487"/>
      <c r="AE19" s="487"/>
      <c r="AF19" s="487"/>
      <c r="AG19" s="487"/>
      <c r="AH19" s="487"/>
      <c r="AI19" s="487"/>
      <c r="AJ19" s="487"/>
      <c r="AK19" s="487"/>
      <c r="AL19" s="487"/>
      <c r="AM19" s="487"/>
      <c r="AP19" s="485"/>
      <c r="AQ19" s="485"/>
      <c r="AU19" s="497"/>
    </row>
    <row r="20" spans="1:47">
      <c r="A20" s="488"/>
      <c r="B20" s="488"/>
      <c r="C20" s="488"/>
      <c r="D20" s="488"/>
      <c r="E20" s="488"/>
      <c r="F20" s="489"/>
      <c r="G20" s="489"/>
      <c r="H20" s="489"/>
      <c r="I20" s="489"/>
      <c r="J20" s="489"/>
      <c r="K20" s="489"/>
      <c r="L20" s="489"/>
      <c r="M20" s="489"/>
      <c r="N20" s="487"/>
      <c r="O20" s="487"/>
      <c r="P20" s="487"/>
      <c r="Q20" s="487"/>
      <c r="R20" s="487"/>
      <c r="S20" s="487"/>
      <c r="T20" s="487"/>
      <c r="U20" s="487"/>
      <c r="V20" s="488"/>
      <c r="W20" s="488"/>
      <c r="X20" s="488"/>
      <c r="Y20" s="488"/>
      <c r="Z20" s="488"/>
      <c r="AA20" s="487"/>
      <c r="AB20" s="487"/>
      <c r="AC20" s="487"/>
      <c r="AD20" s="487"/>
      <c r="AE20" s="487"/>
      <c r="AF20" s="487"/>
      <c r="AG20" s="487"/>
      <c r="AH20" s="487"/>
      <c r="AI20" s="487"/>
      <c r="AJ20" s="487"/>
      <c r="AK20" s="487"/>
      <c r="AL20" s="487"/>
      <c r="AM20" s="487"/>
      <c r="AP20" s="485"/>
      <c r="AQ20" s="485"/>
      <c r="AU20" s="497"/>
    </row>
    <row r="21" spans="1:47">
      <c r="A21" s="488"/>
      <c r="B21" s="488"/>
      <c r="C21" s="488"/>
      <c r="D21" s="488"/>
      <c r="E21" s="488"/>
      <c r="F21" s="489"/>
      <c r="G21" s="489"/>
      <c r="H21" s="489"/>
      <c r="I21" s="489"/>
      <c r="J21" s="489"/>
      <c r="K21" s="489"/>
      <c r="L21" s="489"/>
      <c r="M21" s="489"/>
      <c r="N21" s="487"/>
      <c r="O21" s="487"/>
      <c r="P21" s="487"/>
      <c r="Q21" s="487"/>
      <c r="R21" s="487"/>
      <c r="S21" s="487"/>
      <c r="T21" s="487"/>
      <c r="U21" s="487"/>
      <c r="V21" s="488"/>
      <c r="W21" s="488"/>
      <c r="X21" s="488"/>
      <c r="Y21" s="488"/>
      <c r="Z21" s="488"/>
      <c r="AA21" s="487"/>
      <c r="AB21" s="487"/>
      <c r="AC21" s="487"/>
      <c r="AD21" s="487"/>
      <c r="AE21" s="487"/>
      <c r="AF21" s="487"/>
      <c r="AG21" s="487"/>
      <c r="AH21" s="487"/>
      <c r="AI21" s="487"/>
      <c r="AJ21" s="487"/>
      <c r="AK21" s="487"/>
      <c r="AL21" s="487"/>
      <c r="AM21" s="487"/>
      <c r="AP21" s="485"/>
      <c r="AQ21" s="485"/>
      <c r="AU21" s="497"/>
    </row>
    <row r="22" spans="1:47">
      <c r="A22" s="488"/>
      <c r="B22" s="488"/>
      <c r="C22" s="488"/>
      <c r="D22" s="488"/>
      <c r="E22" s="488"/>
      <c r="F22" s="489"/>
      <c r="G22" s="489"/>
      <c r="H22" s="489"/>
      <c r="I22" s="489"/>
      <c r="J22" s="489"/>
      <c r="K22" s="489"/>
      <c r="L22" s="489"/>
      <c r="M22" s="489"/>
      <c r="N22" s="487"/>
      <c r="O22" s="487"/>
      <c r="P22" s="487"/>
      <c r="Q22" s="487"/>
      <c r="R22" s="487"/>
      <c r="S22" s="487"/>
      <c r="T22" s="487"/>
      <c r="U22" s="487"/>
      <c r="V22" s="488"/>
      <c r="W22" s="488"/>
      <c r="X22" s="488"/>
      <c r="Y22" s="488"/>
      <c r="Z22" s="488"/>
      <c r="AA22" s="487"/>
      <c r="AB22" s="487"/>
      <c r="AC22" s="487"/>
      <c r="AD22" s="487"/>
      <c r="AE22" s="487"/>
      <c r="AF22" s="487"/>
      <c r="AG22" s="487"/>
      <c r="AH22" s="487"/>
      <c r="AI22" s="487"/>
      <c r="AJ22" s="487"/>
      <c r="AK22" s="487"/>
      <c r="AL22" s="487"/>
      <c r="AM22" s="487"/>
      <c r="AP22" s="485"/>
      <c r="AQ22" s="485"/>
      <c r="AU22" s="497"/>
    </row>
    <row r="23" spans="1:47">
      <c r="A23" s="488"/>
      <c r="B23" s="488"/>
      <c r="C23" s="488"/>
      <c r="D23" s="488"/>
      <c r="E23" s="488"/>
      <c r="F23" s="489"/>
      <c r="G23" s="489"/>
      <c r="H23" s="489"/>
      <c r="I23" s="489"/>
      <c r="J23" s="489"/>
      <c r="K23" s="489"/>
      <c r="L23" s="489"/>
      <c r="M23" s="489"/>
      <c r="N23" s="487"/>
      <c r="O23" s="487"/>
      <c r="P23" s="487"/>
      <c r="Q23" s="487"/>
      <c r="R23" s="487"/>
      <c r="S23" s="487"/>
      <c r="T23" s="487"/>
      <c r="U23" s="487"/>
      <c r="V23" s="488"/>
      <c r="W23" s="488"/>
      <c r="X23" s="488"/>
      <c r="Y23" s="488"/>
      <c r="Z23" s="488"/>
      <c r="AA23" s="487"/>
      <c r="AB23" s="487"/>
      <c r="AC23" s="487"/>
      <c r="AD23" s="487"/>
      <c r="AE23" s="487"/>
      <c r="AF23" s="487"/>
      <c r="AG23" s="487"/>
      <c r="AH23" s="487"/>
      <c r="AI23" s="487"/>
      <c r="AJ23" s="487"/>
      <c r="AK23" s="487"/>
      <c r="AL23" s="487"/>
      <c r="AM23" s="487"/>
      <c r="AU23" s="497"/>
    </row>
    <row r="24" spans="1:47">
      <c r="A24" s="488"/>
      <c r="B24" s="488"/>
      <c r="C24" s="488"/>
      <c r="D24" s="488"/>
      <c r="E24" s="488"/>
      <c r="F24" s="489"/>
      <c r="G24" s="489"/>
      <c r="H24" s="489"/>
      <c r="I24" s="489"/>
      <c r="J24" s="489"/>
      <c r="K24" s="489"/>
      <c r="L24" s="489"/>
      <c r="M24" s="489"/>
      <c r="N24" s="487"/>
      <c r="O24" s="487"/>
      <c r="P24" s="487"/>
      <c r="Q24" s="487"/>
      <c r="R24" s="487"/>
      <c r="S24" s="487"/>
      <c r="T24" s="487"/>
      <c r="U24" s="487"/>
      <c r="V24" s="488"/>
      <c r="W24" s="488"/>
      <c r="X24" s="488"/>
      <c r="Y24" s="488"/>
      <c r="Z24" s="488"/>
      <c r="AA24" s="487"/>
      <c r="AB24" s="487"/>
      <c r="AC24" s="487"/>
      <c r="AD24" s="487"/>
      <c r="AE24" s="487"/>
      <c r="AF24" s="487"/>
      <c r="AG24" s="487"/>
      <c r="AH24" s="487"/>
      <c r="AI24" s="487"/>
      <c r="AJ24" s="487"/>
      <c r="AK24" s="487"/>
      <c r="AL24" s="487"/>
      <c r="AM24" s="487"/>
      <c r="AU24" s="497"/>
    </row>
    <row r="25" spans="1:47">
      <c r="A25" s="488"/>
      <c r="B25" s="488"/>
      <c r="C25" s="488"/>
      <c r="D25" s="488"/>
      <c r="E25" s="488"/>
      <c r="F25" s="489"/>
      <c r="G25" s="489"/>
      <c r="H25" s="489"/>
      <c r="I25" s="489"/>
      <c r="J25" s="489"/>
      <c r="K25" s="489"/>
      <c r="L25" s="489"/>
      <c r="M25" s="489"/>
      <c r="N25" s="487"/>
      <c r="O25" s="487"/>
      <c r="P25" s="487"/>
      <c r="Q25" s="487"/>
      <c r="R25" s="487"/>
      <c r="S25" s="487"/>
      <c r="T25" s="487"/>
      <c r="U25" s="487"/>
      <c r="V25" s="488"/>
      <c r="W25" s="488"/>
      <c r="X25" s="488"/>
      <c r="Y25" s="488"/>
      <c r="Z25" s="488"/>
      <c r="AA25" s="487"/>
      <c r="AB25" s="487"/>
      <c r="AC25" s="487"/>
      <c r="AD25" s="487"/>
      <c r="AE25" s="487"/>
      <c r="AF25" s="487"/>
      <c r="AG25" s="487"/>
      <c r="AH25" s="487"/>
      <c r="AI25" s="487"/>
      <c r="AJ25" s="487"/>
      <c r="AK25" s="487"/>
      <c r="AL25" s="487"/>
      <c r="AM25" s="487"/>
      <c r="AU25" s="497"/>
    </row>
    <row r="26" spans="1:47">
      <c r="A26" s="499"/>
      <c r="B26" s="500"/>
      <c r="C26" s="500"/>
      <c r="D26" s="500"/>
      <c r="E26" s="501"/>
      <c r="F26" s="489"/>
      <c r="G26" s="489"/>
      <c r="H26" s="489"/>
      <c r="I26" s="489"/>
      <c r="J26" s="489"/>
      <c r="K26" s="489"/>
      <c r="L26" s="489"/>
      <c r="M26" s="489"/>
      <c r="N26" s="490"/>
      <c r="O26" s="491"/>
      <c r="P26" s="491"/>
      <c r="Q26" s="491"/>
      <c r="R26" s="491"/>
      <c r="S26" s="491"/>
      <c r="T26" s="491"/>
      <c r="U26" s="492"/>
      <c r="V26" s="499"/>
      <c r="W26" s="500"/>
      <c r="X26" s="500"/>
      <c r="Y26" s="500"/>
      <c r="Z26" s="501"/>
      <c r="AA26" s="490"/>
      <c r="AB26" s="491"/>
      <c r="AC26" s="491"/>
      <c r="AD26" s="491"/>
      <c r="AE26" s="491"/>
      <c r="AF26" s="491"/>
      <c r="AG26" s="491"/>
      <c r="AH26" s="491"/>
      <c r="AI26" s="491"/>
      <c r="AJ26" s="491"/>
      <c r="AK26" s="491"/>
      <c r="AL26" s="491"/>
      <c r="AM26" s="492"/>
      <c r="AU26" s="497"/>
    </row>
    <row r="27" spans="1:47">
      <c r="A27" s="502"/>
      <c r="B27" s="503"/>
      <c r="C27" s="503"/>
      <c r="D27" s="503"/>
      <c r="E27" s="504"/>
      <c r="F27" s="489"/>
      <c r="G27" s="489"/>
      <c r="H27" s="489"/>
      <c r="I27" s="489"/>
      <c r="J27" s="489"/>
      <c r="K27" s="489"/>
      <c r="L27" s="489"/>
      <c r="M27" s="489"/>
      <c r="N27" s="493"/>
      <c r="O27" s="463"/>
      <c r="P27" s="463"/>
      <c r="Q27" s="463"/>
      <c r="R27" s="463"/>
      <c r="S27" s="463"/>
      <c r="T27" s="463"/>
      <c r="U27" s="494"/>
      <c r="V27" s="502"/>
      <c r="W27" s="503"/>
      <c r="X27" s="503"/>
      <c r="Y27" s="503"/>
      <c r="Z27" s="504"/>
      <c r="AA27" s="493"/>
      <c r="AB27" s="463"/>
      <c r="AC27" s="463"/>
      <c r="AD27" s="463"/>
      <c r="AE27" s="463"/>
      <c r="AF27" s="463"/>
      <c r="AG27" s="463"/>
      <c r="AH27" s="463"/>
      <c r="AI27" s="463"/>
      <c r="AJ27" s="463"/>
      <c r="AK27" s="463"/>
      <c r="AL27" s="463"/>
      <c r="AM27" s="494"/>
      <c r="AU27" s="497"/>
    </row>
    <row r="28" spans="1:47">
      <c r="A28" s="505"/>
      <c r="B28" s="506"/>
      <c r="C28" s="506"/>
      <c r="D28" s="506"/>
      <c r="E28" s="507"/>
      <c r="F28" s="489"/>
      <c r="G28" s="489"/>
      <c r="H28" s="489"/>
      <c r="I28" s="489"/>
      <c r="J28" s="489"/>
      <c r="K28" s="489"/>
      <c r="L28" s="489"/>
      <c r="M28" s="489"/>
      <c r="N28" s="495"/>
      <c r="O28" s="464"/>
      <c r="P28" s="464"/>
      <c r="Q28" s="464"/>
      <c r="R28" s="464"/>
      <c r="S28" s="464"/>
      <c r="T28" s="464"/>
      <c r="U28" s="496"/>
      <c r="V28" s="505"/>
      <c r="W28" s="506"/>
      <c r="X28" s="506"/>
      <c r="Y28" s="506"/>
      <c r="Z28" s="507"/>
      <c r="AA28" s="495"/>
      <c r="AB28" s="464"/>
      <c r="AC28" s="464"/>
      <c r="AD28" s="464"/>
      <c r="AE28" s="464"/>
      <c r="AF28" s="464"/>
      <c r="AG28" s="464"/>
      <c r="AH28" s="464"/>
      <c r="AI28" s="464"/>
      <c r="AJ28" s="464"/>
      <c r="AK28" s="464"/>
      <c r="AL28" s="464"/>
      <c r="AM28" s="496"/>
      <c r="AU28" s="497"/>
    </row>
    <row r="29" spans="1:47">
      <c r="A29" s="488"/>
      <c r="B29" s="488"/>
      <c r="C29" s="488"/>
      <c r="D29" s="488"/>
      <c r="E29" s="488"/>
      <c r="F29" s="489"/>
      <c r="G29" s="489"/>
      <c r="H29" s="489"/>
      <c r="I29" s="489"/>
      <c r="J29" s="489"/>
      <c r="K29" s="489"/>
      <c r="L29" s="489"/>
      <c r="M29" s="489"/>
      <c r="N29" s="487" t="s">
        <v>418</v>
      </c>
      <c r="O29" s="487"/>
      <c r="P29" s="487"/>
      <c r="Q29" s="487"/>
      <c r="R29" s="487"/>
      <c r="S29" s="487"/>
      <c r="T29" s="487"/>
      <c r="U29" s="487"/>
      <c r="V29" s="488"/>
      <c r="W29" s="488"/>
      <c r="X29" s="488"/>
      <c r="Y29" s="488"/>
      <c r="Z29" s="488"/>
      <c r="AA29" s="487"/>
      <c r="AB29" s="487"/>
      <c r="AC29" s="487"/>
      <c r="AD29" s="487"/>
      <c r="AE29" s="487"/>
      <c r="AF29" s="487"/>
      <c r="AG29" s="487"/>
      <c r="AH29" s="487"/>
      <c r="AI29" s="487"/>
      <c r="AJ29" s="487"/>
      <c r="AK29" s="487"/>
      <c r="AL29" s="487"/>
      <c r="AM29" s="487"/>
      <c r="AU29" s="497"/>
    </row>
    <row r="30" spans="1:47">
      <c r="A30" s="488"/>
      <c r="B30" s="488"/>
      <c r="C30" s="488"/>
      <c r="D30" s="488"/>
      <c r="E30" s="488"/>
      <c r="F30" s="489"/>
      <c r="G30" s="489"/>
      <c r="H30" s="489"/>
      <c r="I30" s="489"/>
      <c r="J30" s="489"/>
      <c r="K30" s="489"/>
      <c r="L30" s="489"/>
      <c r="M30" s="489"/>
      <c r="N30" s="487"/>
      <c r="O30" s="487"/>
      <c r="P30" s="487"/>
      <c r="Q30" s="487"/>
      <c r="R30" s="487"/>
      <c r="S30" s="487"/>
      <c r="T30" s="487"/>
      <c r="U30" s="487"/>
      <c r="V30" s="488"/>
      <c r="W30" s="488"/>
      <c r="X30" s="488"/>
      <c r="Y30" s="488"/>
      <c r="Z30" s="488"/>
      <c r="AA30" s="487"/>
      <c r="AB30" s="487"/>
      <c r="AC30" s="487"/>
      <c r="AD30" s="487"/>
      <c r="AE30" s="487"/>
      <c r="AF30" s="487"/>
      <c r="AG30" s="487"/>
      <c r="AH30" s="487"/>
      <c r="AI30" s="487"/>
      <c r="AJ30" s="487"/>
      <c r="AK30" s="487"/>
      <c r="AL30" s="487"/>
      <c r="AM30" s="487"/>
      <c r="AU30" s="497"/>
    </row>
    <row r="31" spans="1:47">
      <c r="A31" s="488"/>
      <c r="B31" s="488"/>
      <c r="C31" s="488"/>
      <c r="D31" s="488"/>
      <c r="E31" s="488"/>
      <c r="F31" s="489"/>
      <c r="G31" s="489"/>
      <c r="H31" s="489"/>
      <c r="I31" s="489"/>
      <c r="J31" s="489"/>
      <c r="K31" s="489"/>
      <c r="L31" s="489"/>
      <c r="M31" s="489"/>
      <c r="N31" s="487"/>
      <c r="O31" s="487"/>
      <c r="P31" s="487"/>
      <c r="Q31" s="487"/>
      <c r="R31" s="487"/>
      <c r="S31" s="487"/>
      <c r="T31" s="487"/>
      <c r="U31" s="487"/>
      <c r="V31" s="488"/>
      <c r="W31" s="488"/>
      <c r="X31" s="488"/>
      <c r="Y31" s="488"/>
      <c r="Z31" s="488"/>
      <c r="AA31" s="487"/>
      <c r="AB31" s="487"/>
      <c r="AC31" s="487"/>
      <c r="AD31" s="487"/>
      <c r="AE31" s="487"/>
      <c r="AF31" s="487"/>
      <c r="AG31" s="487"/>
      <c r="AH31" s="487"/>
      <c r="AI31" s="487"/>
      <c r="AJ31" s="487"/>
      <c r="AK31" s="487"/>
      <c r="AL31" s="487"/>
      <c r="AM31" s="487"/>
      <c r="AU31" s="497"/>
    </row>
    <row r="32" spans="1:47">
      <c r="A32" s="488"/>
      <c r="B32" s="488"/>
      <c r="C32" s="488"/>
      <c r="D32" s="488"/>
      <c r="E32" s="488"/>
      <c r="F32" s="489"/>
      <c r="G32" s="489"/>
      <c r="H32" s="489"/>
      <c r="I32" s="489"/>
      <c r="J32" s="489"/>
      <c r="K32" s="489"/>
      <c r="L32" s="489"/>
      <c r="M32" s="489"/>
      <c r="N32" s="487" t="s">
        <v>418</v>
      </c>
      <c r="O32" s="487"/>
      <c r="P32" s="487"/>
      <c r="Q32" s="487"/>
      <c r="R32" s="487"/>
      <c r="S32" s="487"/>
      <c r="T32" s="487"/>
      <c r="U32" s="487"/>
      <c r="V32" s="488"/>
      <c r="W32" s="488"/>
      <c r="X32" s="488"/>
      <c r="Y32" s="488"/>
      <c r="Z32" s="488"/>
      <c r="AA32" s="487"/>
      <c r="AB32" s="487"/>
      <c r="AC32" s="487"/>
      <c r="AD32" s="487"/>
      <c r="AE32" s="487"/>
      <c r="AF32" s="487"/>
      <c r="AG32" s="487"/>
      <c r="AH32" s="487"/>
      <c r="AI32" s="487"/>
      <c r="AJ32" s="487"/>
      <c r="AK32" s="487"/>
      <c r="AL32" s="487"/>
      <c r="AM32" s="487"/>
      <c r="AU32" s="497"/>
    </row>
    <row r="33" spans="1:47">
      <c r="A33" s="488"/>
      <c r="B33" s="488"/>
      <c r="C33" s="488"/>
      <c r="D33" s="488"/>
      <c r="E33" s="488"/>
      <c r="F33" s="489"/>
      <c r="G33" s="489"/>
      <c r="H33" s="489"/>
      <c r="I33" s="489"/>
      <c r="J33" s="489"/>
      <c r="K33" s="489"/>
      <c r="L33" s="489"/>
      <c r="M33" s="489"/>
      <c r="N33" s="487"/>
      <c r="O33" s="487"/>
      <c r="P33" s="487"/>
      <c r="Q33" s="487"/>
      <c r="R33" s="487"/>
      <c r="S33" s="487"/>
      <c r="T33" s="487"/>
      <c r="U33" s="487"/>
      <c r="V33" s="488"/>
      <c r="W33" s="488"/>
      <c r="X33" s="488"/>
      <c r="Y33" s="488"/>
      <c r="Z33" s="488"/>
      <c r="AA33" s="487"/>
      <c r="AB33" s="487"/>
      <c r="AC33" s="487"/>
      <c r="AD33" s="487"/>
      <c r="AE33" s="487"/>
      <c r="AF33" s="487"/>
      <c r="AG33" s="487"/>
      <c r="AH33" s="487"/>
      <c r="AI33" s="487"/>
      <c r="AJ33" s="487"/>
      <c r="AK33" s="487"/>
      <c r="AL33" s="487"/>
      <c r="AM33" s="487"/>
      <c r="AU33" s="497"/>
    </row>
    <row r="34" spans="1:47">
      <c r="A34" s="488"/>
      <c r="B34" s="488"/>
      <c r="C34" s="488"/>
      <c r="D34" s="488"/>
      <c r="E34" s="488"/>
      <c r="F34" s="489"/>
      <c r="G34" s="489"/>
      <c r="H34" s="489"/>
      <c r="I34" s="489"/>
      <c r="J34" s="489"/>
      <c r="K34" s="489"/>
      <c r="L34" s="489"/>
      <c r="M34" s="489"/>
      <c r="N34" s="487"/>
      <c r="O34" s="487"/>
      <c r="P34" s="487"/>
      <c r="Q34" s="487"/>
      <c r="R34" s="487"/>
      <c r="S34" s="487"/>
      <c r="T34" s="487"/>
      <c r="U34" s="487"/>
      <c r="V34" s="488"/>
      <c r="W34" s="488"/>
      <c r="X34" s="488"/>
      <c r="Y34" s="488"/>
      <c r="Z34" s="488"/>
      <c r="AA34" s="487"/>
      <c r="AB34" s="487"/>
      <c r="AC34" s="487"/>
      <c r="AD34" s="487"/>
      <c r="AE34" s="487"/>
      <c r="AF34" s="487"/>
      <c r="AG34" s="487"/>
      <c r="AH34" s="487"/>
      <c r="AI34" s="487"/>
      <c r="AJ34" s="487"/>
      <c r="AK34" s="487"/>
      <c r="AL34" s="487"/>
      <c r="AM34" s="487"/>
      <c r="AU34" s="497"/>
    </row>
    <row r="35" spans="1:47">
      <c r="A35" s="488"/>
      <c r="B35" s="488"/>
      <c r="C35" s="488"/>
      <c r="D35" s="488"/>
      <c r="E35" s="488"/>
      <c r="F35" s="489"/>
      <c r="G35" s="489"/>
      <c r="H35" s="489"/>
      <c r="I35" s="489"/>
      <c r="J35" s="489"/>
      <c r="K35" s="489"/>
      <c r="L35" s="489"/>
      <c r="M35" s="489"/>
      <c r="N35" s="487" t="s">
        <v>418</v>
      </c>
      <c r="O35" s="487"/>
      <c r="P35" s="487"/>
      <c r="Q35" s="487"/>
      <c r="R35" s="487"/>
      <c r="S35" s="487"/>
      <c r="T35" s="487"/>
      <c r="U35" s="487"/>
      <c r="V35" s="488"/>
      <c r="W35" s="488"/>
      <c r="X35" s="488"/>
      <c r="Y35" s="488"/>
      <c r="Z35" s="488"/>
      <c r="AA35" s="487"/>
      <c r="AB35" s="487"/>
      <c r="AC35" s="487"/>
      <c r="AD35" s="487"/>
      <c r="AE35" s="487"/>
      <c r="AF35" s="487"/>
      <c r="AG35" s="487"/>
      <c r="AH35" s="487"/>
      <c r="AI35" s="487"/>
      <c r="AJ35" s="487"/>
      <c r="AK35" s="487"/>
      <c r="AL35" s="487"/>
      <c r="AM35" s="487"/>
      <c r="AU35" s="497"/>
    </row>
    <row r="36" spans="1:47">
      <c r="A36" s="488"/>
      <c r="B36" s="488"/>
      <c r="C36" s="488"/>
      <c r="D36" s="488"/>
      <c r="E36" s="488"/>
      <c r="F36" s="489"/>
      <c r="G36" s="489"/>
      <c r="H36" s="489"/>
      <c r="I36" s="489"/>
      <c r="J36" s="489"/>
      <c r="K36" s="489"/>
      <c r="L36" s="489"/>
      <c r="M36" s="489"/>
      <c r="N36" s="487"/>
      <c r="O36" s="487"/>
      <c r="P36" s="487"/>
      <c r="Q36" s="487"/>
      <c r="R36" s="487"/>
      <c r="S36" s="487"/>
      <c r="T36" s="487"/>
      <c r="U36" s="487"/>
      <c r="V36" s="488"/>
      <c r="W36" s="488"/>
      <c r="X36" s="488"/>
      <c r="Y36" s="488"/>
      <c r="Z36" s="488"/>
      <c r="AA36" s="487"/>
      <c r="AB36" s="487"/>
      <c r="AC36" s="487"/>
      <c r="AD36" s="487"/>
      <c r="AE36" s="487"/>
      <c r="AF36" s="487"/>
      <c r="AG36" s="487"/>
      <c r="AH36" s="487"/>
      <c r="AI36" s="487"/>
      <c r="AJ36" s="487"/>
      <c r="AK36" s="487"/>
      <c r="AL36" s="487"/>
      <c r="AM36" s="487"/>
      <c r="AU36" s="497"/>
    </row>
    <row r="37" spans="1:47">
      <c r="A37" s="488"/>
      <c r="B37" s="488"/>
      <c r="C37" s="488"/>
      <c r="D37" s="488"/>
      <c r="E37" s="488"/>
      <c r="F37" s="489"/>
      <c r="G37" s="489"/>
      <c r="H37" s="489"/>
      <c r="I37" s="489"/>
      <c r="J37" s="489"/>
      <c r="K37" s="489"/>
      <c r="L37" s="489"/>
      <c r="M37" s="489"/>
      <c r="N37" s="487"/>
      <c r="O37" s="487"/>
      <c r="P37" s="487"/>
      <c r="Q37" s="487"/>
      <c r="R37" s="487"/>
      <c r="S37" s="487"/>
      <c r="T37" s="487"/>
      <c r="U37" s="487"/>
      <c r="V37" s="488"/>
      <c r="W37" s="488"/>
      <c r="X37" s="488"/>
      <c r="Y37" s="488"/>
      <c r="Z37" s="488"/>
      <c r="AA37" s="487"/>
      <c r="AB37" s="487"/>
      <c r="AC37" s="487"/>
      <c r="AD37" s="487"/>
      <c r="AE37" s="487"/>
      <c r="AF37" s="487"/>
      <c r="AG37" s="487"/>
      <c r="AH37" s="487"/>
      <c r="AI37" s="487"/>
      <c r="AJ37" s="487"/>
      <c r="AK37" s="487"/>
      <c r="AL37" s="487"/>
      <c r="AM37" s="487"/>
      <c r="AU37" s="497"/>
    </row>
    <row r="38" spans="1:47">
      <c r="A38" s="499"/>
      <c r="B38" s="500"/>
      <c r="C38" s="500"/>
      <c r="D38" s="500"/>
      <c r="E38" s="501"/>
      <c r="F38" s="489"/>
      <c r="G38" s="489"/>
      <c r="H38" s="489"/>
      <c r="I38" s="489"/>
      <c r="J38" s="489"/>
      <c r="K38" s="489"/>
      <c r="L38" s="489"/>
      <c r="M38" s="489"/>
      <c r="N38" s="490"/>
      <c r="O38" s="491"/>
      <c r="P38" s="491"/>
      <c r="Q38" s="491"/>
      <c r="R38" s="491"/>
      <c r="S38" s="491"/>
      <c r="T38" s="491"/>
      <c r="U38" s="492"/>
      <c r="V38" s="499"/>
      <c r="W38" s="500"/>
      <c r="X38" s="500"/>
      <c r="Y38" s="500"/>
      <c r="Z38" s="501"/>
      <c r="AA38" s="490"/>
      <c r="AB38" s="491"/>
      <c r="AC38" s="491"/>
      <c r="AD38" s="491"/>
      <c r="AE38" s="491"/>
      <c r="AF38" s="491"/>
      <c r="AG38" s="491"/>
      <c r="AH38" s="491"/>
      <c r="AI38" s="491"/>
      <c r="AJ38" s="491"/>
      <c r="AK38" s="491"/>
      <c r="AL38" s="491"/>
      <c r="AM38" s="492"/>
    </row>
    <row r="39" spans="1:47">
      <c r="A39" s="502"/>
      <c r="B39" s="503"/>
      <c r="C39" s="503"/>
      <c r="D39" s="503"/>
      <c r="E39" s="504"/>
      <c r="F39" s="489"/>
      <c r="G39" s="489"/>
      <c r="H39" s="489"/>
      <c r="I39" s="489"/>
      <c r="J39" s="489"/>
      <c r="K39" s="489"/>
      <c r="L39" s="489"/>
      <c r="M39" s="489"/>
      <c r="N39" s="493"/>
      <c r="O39" s="463"/>
      <c r="P39" s="463"/>
      <c r="Q39" s="463"/>
      <c r="R39" s="463"/>
      <c r="S39" s="463"/>
      <c r="T39" s="463"/>
      <c r="U39" s="494"/>
      <c r="V39" s="502"/>
      <c r="W39" s="503"/>
      <c r="X39" s="503"/>
      <c r="Y39" s="503"/>
      <c r="Z39" s="504"/>
      <c r="AA39" s="493"/>
      <c r="AB39" s="463"/>
      <c r="AC39" s="463"/>
      <c r="AD39" s="463"/>
      <c r="AE39" s="463"/>
      <c r="AF39" s="463"/>
      <c r="AG39" s="463"/>
      <c r="AH39" s="463"/>
      <c r="AI39" s="463"/>
      <c r="AJ39" s="463"/>
      <c r="AK39" s="463"/>
      <c r="AL39" s="463"/>
      <c r="AM39" s="494"/>
    </row>
    <row r="40" spans="1:47">
      <c r="A40" s="505"/>
      <c r="B40" s="506"/>
      <c r="C40" s="506"/>
      <c r="D40" s="506"/>
      <c r="E40" s="507"/>
      <c r="F40" s="489"/>
      <c r="G40" s="489"/>
      <c r="H40" s="489"/>
      <c r="I40" s="489"/>
      <c r="J40" s="489"/>
      <c r="K40" s="489"/>
      <c r="L40" s="489"/>
      <c r="M40" s="489"/>
      <c r="N40" s="495"/>
      <c r="O40" s="464"/>
      <c r="P40" s="464"/>
      <c r="Q40" s="464"/>
      <c r="R40" s="464"/>
      <c r="S40" s="464"/>
      <c r="T40" s="464"/>
      <c r="U40" s="496"/>
      <c r="V40" s="505"/>
      <c r="W40" s="506"/>
      <c r="X40" s="506"/>
      <c r="Y40" s="506"/>
      <c r="Z40" s="507"/>
      <c r="AA40" s="495"/>
      <c r="AB40" s="464"/>
      <c r="AC40" s="464"/>
      <c r="AD40" s="464"/>
      <c r="AE40" s="464"/>
      <c r="AF40" s="464"/>
      <c r="AG40" s="464"/>
      <c r="AH40" s="464"/>
      <c r="AI40" s="464"/>
      <c r="AJ40" s="464"/>
      <c r="AK40" s="464"/>
      <c r="AL40" s="464"/>
      <c r="AM40" s="496"/>
    </row>
    <row r="41" spans="1:47">
      <c r="A41" s="488"/>
      <c r="B41" s="488"/>
      <c r="C41" s="488"/>
      <c r="D41" s="488"/>
      <c r="E41" s="488"/>
      <c r="F41" s="489"/>
      <c r="G41" s="489"/>
      <c r="H41" s="489"/>
      <c r="I41" s="489"/>
      <c r="J41" s="489"/>
      <c r="K41" s="489"/>
      <c r="L41" s="489"/>
      <c r="M41" s="489"/>
      <c r="N41" s="487" t="s">
        <v>418</v>
      </c>
      <c r="O41" s="487"/>
      <c r="P41" s="487"/>
      <c r="Q41" s="487"/>
      <c r="R41" s="487"/>
      <c r="S41" s="487"/>
      <c r="T41" s="487"/>
      <c r="U41" s="487"/>
      <c r="V41" s="488"/>
      <c r="W41" s="488"/>
      <c r="X41" s="488"/>
      <c r="Y41" s="488"/>
      <c r="Z41" s="488"/>
      <c r="AA41" s="487"/>
      <c r="AB41" s="487"/>
      <c r="AC41" s="487"/>
      <c r="AD41" s="487"/>
      <c r="AE41" s="487"/>
      <c r="AF41" s="487"/>
      <c r="AG41" s="487"/>
      <c r="AH41" s="487"/>
      <c r="AI41" s="487"/>
      <c r="AJ41" s="487"/>
      <c r="AK41" s="487"/>
      <c r="AL41" s="487"/>
      <c r="AM41" s="487"/>
    </row>
    <row r="42" spans="1:47">
      <c r="A42" s="488"/>
      <c r="B42" s="488"/>
      <c r="C42" s="488"/>
      <c r="D42" s="488"/>
      <c r="E42" s="488"/>
      <c r="F42" s="489"/>
      <c r="G42" s="489"/>
      <c r="H42" s="489"/>
      <c r="I42" s="489"/>
      <c r="J42" s="489"/>
      <c r="K42" s="489"/>
      <c r="L42" s="489"/>
      <c r="M42" s="489"/>
      <c r="N42" s="487"/>
      <c r="O42" s="487"/>
      <c r="P42" s="487"/>
      <c r="Q42" s="487"/>
      <c r="R42" s="487"/>
      <c r="S42" s="487"/>
      <c r="T42" s="487"/>
      <c r="U42" s="487"/>
      <c r="V42" s="488"/>
      <c r="W42" s="488"/>
      <c r="X42" s="488"/>
      <c r="Y42" s="488"/>
      <c r="Z42" s="488"/>
      <c r="AA42" s="487"/>
      <c r="AB42" s="487"/>
      <c r="AC42" s="487"/>
      <c r="AD42" s="487"/>
      <c r="AE42" s="487"/>
      <c r="AF42" s="487"/>
      <c r="AG42" s="487"/>
      <c r="AH42" s="487"/>
      <c r="AI42" s="487"/>
      <c r="AJ42" s="487"/>
      <c r="AK42" s="487"/>
      <c r="AL42" s="487"/>
      <c r="AM42" s="487"/>
    </row>
    <row r="43" spans="1:47">
      <c r="A43" s="488"/>
      <c r="B43" s="488"/>
      <c r="C43" s="488"/>
      <c r="D43" s="488"/>
      <c r="E43" s="488"/>
      <c r="F43" s="489"/>
      <c r="G43" s="489"/>
      <c r="H43" s="489"/>
      <c r="I43" s="489"/>
      <c r="J43" s="489"/>
      <c r="K43" s="489"/>
      <c r="L43" s="489"/>
      <c r="M43" s="489"/>
      <c r="N43" s="487"/>
      <c r="O43" s="487"/>
      <c r="P43" s="487"/>
      <c r="Q43" s="487"/>
      <c r="R43" s="487"/>
      <c r="S43" s="487"/>
      <c r="T43" s="487"/>
      <c r="U43" s="487"/>
      <c r="V43" s="488"/>
      <c r="W43" s="488"/>
      <c r="X43" s="488"/>
      <c r="Y43" s="488"/>
      <c r="Z43" s="488"/>
      <c r="AA43" s="487"/>
      <c r="AB43" s="487"/>
      <c r="AC43" s="487"/>
      <c r="AD43" s="487"/>
      <c r="AE43" s="487"/>
      <c r="AF43" s="487"/>
      <c r="AG43" s="487"/>
      <c r="AH43" s="487"/>
      <c r="AI43" s="487"/>
      <c r="AJ43" s="487"/>
      <c r="AK43" s="487"/>
      <c r="AL43" s="487"/>
      <c r="AM43" s="487"/>
    </row>
    <row r="44" spans="1:47">
      <c r="A44" s="476" t="s">
        <v>931</v>
      </c>
      <c r="B44" s="476"/>
      <c r="C44" s="476"/>
      <c r="D44" s="476"/>
      <c r="E44" s="476"/>
      <c r="F44" s="476"/>
      <c r="G44" s="476"/>
      <c r="H44" s="476"/>
      <c r="I44" s="476"/>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76"/>
      <c r="AK44" s="476"/>
      <c r="AL44" s="476"/>
      <c r="AM44" s="476"/>
    </row>
    <row r="45" spans="1:47" ht="37.5" customHeight="1">
      <c r="A45" s="200"/>
      <c r="B45" s="201" t="s">
        <v>932</v>
      </c>
      <c r="C45" s="477" t="s">
        <v>933</v>
      </c>
      <c r="D45" s="477"/>
      <c r="E45" s="477"/>
      <c r="F45" s="477"/>
      <c r="G45" s="477"/>
      <c r="H45" s="477"/>
      <c r="I45" s="477"/>
      <c r="J45" s="477"/>
      <c r="K45" s="477"/>
      <c r="L45" s="477"/>
      <c r="M45" s="477"/>
      <c r="N45" s="477"/>
      <c r="O45" s="477"/>
      <c r="P45" s="477"/>
      <c r="Q45" s="477"/>
      <c r="R45" s="477"/>
      <c r="S45" s="477"/>
      <c r="T45" s="477"/>
      <c r="U45" s="477"/>
      <c r="V45" s="477"/>
      <c r="W45" s="477"/>
      <c r="X45" s="477"/>
      <c r="Y45" s="477"/>
      <c r="Z45" s="477"/>
      <c r="AA45" s="477"/>
      <c r="AB45" s="477"/>
      <c r="AC45" s="477"/>
      <c r="AD45" s="477"/>
      <c r="AE45" s="477"/>
      <c r="AF45" s="477"/>
      <c r="AG45" s="477"/>
      <c r="AH45" s="477"/>
      <c r="AI45" s="477"/>
      <c r="AJ45" s="477"/>
      <c r="AK45" s="477"/>
      <c r="AL45" s="477"/>
      <c r="AM45" s="477"/>
    </row>
    <row r="46" spans="1:47">
      <c r="A46" s="200"/>
      <c r="B46" s="201" t="s">
        <v>934</v>
      </c>
      <c r="C46" s="477" t="s">
        <v>935</v>
      </c>
      <c r="D46" s="477"/>
      <c r="E46" s="477"/>
      <c r="F46" s="477"/>
      <c r="G46" s="477"/>
      <c r="H46" s="477"/>
      <c r="I46" s="477"/>
      <c r="J46" s="477"/>
      <c r="K46" s="477"/>
      <c r="L46" s="477"/>
      <c r="M46" s="477"/>
      <c r="N46" s="477"/>
      <c r="O46" s="477"/>
      <c r="P46" s="477"/>
      <c r="Q46" s="477"/>
      <c r="R46" s="477"/>
      <c r="S46" s="477"/>
      <c r="T46" s="477"/>
      <c r="U46" s="477"/>
      <c r="V46" s="477"/>
      <c r="W46" s="477"/>
      <c r="X46" s="477"/>
      <c r="Y46" s="477"/>
      <c r="Z46" s="477"/>
      <c r="AA46" s="477"/>
      <c r="AB46" s="477"/>
      <c r="AC46" s="477"/>
      <c r="AD46" s="477"/>
      <c r="AE46" s="477"/>
      <c r="AF46" s="477"/>
      <c r="AG46" s="477"/>
      <c r="AH46" s="477"/>
      <c r="AI46" s="477"/>
      <c r="AJ46" s="477"/>
      <c r="AK46" s="477"/>
      <c r="AL46" s="477"/>
      <c r="AM46" s="477"/>
    </row>
    <row r="47" spans="1:47">
      <c r="A47" s="200"/>
      <c r="B47" s="201" t="s">
        <v>936</v>
      </c>
      <c r="C47" s="477" t="s">
        <v>937</v>
      </c>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row>
    <row r="48" spans="1:47">
      <c r="A48" s="200"/>
      <c r="B48" s="201" t="s">
        <v>938</v>
      </c>
      <c r="C48" s="477" t="s">
        <v>939</v>
      </c>
      <c r="D48" s="477"/>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477"/>
      <c r="AC48" s="477"/>
      <c r="AD48" s="477"/>
      <c r="AE48" s="477"/>
      <c r="AF48" s="477"/>
      <c r="AG48" s="477"/>
      <c r="AH48" s="477"/>
      <c r="AI48" s="477"/>
      <c r="AJ48" s="477"/>
      <c r="AK48" s="477"/>
      <c r="AL48" s="477"/>
      <c r="AM48" s="477"/>
    </row>
    <row r="49" spans="1:39" ht="25" customHeight="1">
      <c r="A49" s="200"/>
      <c r="B49" s="201" t="s">
        <v>940</v>
      </c>
      <c r="C49" s="477" t="s">
        <v>941</v>
      </c>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row>
    <row r="50" spans="1:39" ht="32.5" customHeight="1">
      <c r="A50" s="200"/>
      <c r="B50" s="201" t="s">
        <v>942</v>
      </c>
      <c r="C50" s="477" t="s">
        <v>943</v>
      </c>
      <c r="D50" s="477"/>
      <c r="E50" s="477"/>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row>
  </sheetData>
  <sheetProtection algorithmName="SHA-512" hashValue="v+RpS4WIdJGwzM092J75qncPa4ZHvwePDiwMQONmVxm6pTLPqxbNB/Dbc550pWbIwH4xsJ2XfcK0rLilVImStw==" saltValue="H/NTAmWvGQx/I9ODfc5vlg==" spinCount="100000" sheet="1" selectLockedCells="1"/>
  <mergeCells count="79">
    <mergeCell ref="C49:AM49"/>
    <mergeCell ref="C50:AM50"/>
    <mergeCell ref="A44:AM44"/>
    <mergeCell ref="C45:AM45"/>
    <mergeCell ref="C46:AM46"/>
    <mergeCell ref="C47:AM47"/>
    <mergeCell ref="C48:AM48"/>
    <mergeCell ref="A41:E43"/>
    <mergeCell ref="F41:M43"/>
    <mergeCell ref="N41:U43"/>
    <mergeCell ref="V41:Z43"/>
    <mergeCell ref="AA41:AM43"/>
    <mergeCell ref="A38:E40"/>
    <mergeCell ref="F38:M40"/>
    <mergeCell ref="N38:U40"/>
    <mergeCell ref="V38:Z40"/>
    <mergeCell ref="AA38:AM40"/>
    <mergeCell ref="A35:E37"/>
    <mergeCell ref="F35:M37"/>
    <mergeCell ref="N35:U37"/>
    <mergeCell ref="V35:Z37"/>
    <mergeCell ref="AA35:AM37"/>
    <mergeCell ref="A32:E34"/>
    <mergeCell ref="F32:M34"/>
    <mergeCell ref="N32:U34"/>
    <mergeCell ref="V32:Z34"/>
    <mergeCell ref="AA32:AM34"/>
    <mergeCell ref="A29:E31"/>
    <mergeCell ref="F29:M31"/>
    <mergeCell ref="N29:U31"/>
    <mergeCell ref="V29:Z31"/>
    <mergeCell ref="AA29:AM31"/>
    <mergeCell ref="A26:E28"/>
    <mergeCell ref="F26:M28"/>
    <mergeCell ref="N26:U28"/>
    <mergeCell ref="V26:Z28"/>
    <mergeCell ref="AA26:AM28"/>
    <mergeCell ref="AA20:AM22"/>
    <mergeCell ref="A23:E25"/>
    <mergeCell ref="F23:M25"/>
    <mergeCell ref="N23:U25"/>
    <mergeCell ref="V23:Z25"/>
    <mergeCell ref="AA23:AM25"/>
    <mergeCell ref="A14:E16"/>
    <mergeCell ref="F14:M16"/>
    <mergeCell ref="N14:U16"/>
    <mergeCell ref="V14:Z16"/>
    <mergeCell ref="A20:E22"/>
    <mergeCell ref="F20:M22"/>
    <mergeCell ref="N20:U22"/>
    <mergeCell ref="V20:Z22"/>
    <mergeCell ref="AA14:AM16"/>
    <mergeCell ref="AU8:AU37"/>
    <mergeCell ref="A2:AM2"/>
    <mergeCell ref="A5:E7"/>
    <mergeCell ref="F5:M7"/>
    <mergeCell ref="N5:U7"/>
    <mergeCell ref="V5:Z7"/>
    <mergeCell ref="AA5:AM7"/>
    <mergeCell ref="A11:E13"/>
    <mergeCell ref="F11:M13"/>
    <mergeCell ref="AA8:AM10"/>
    <mergeCell ref="A17:E19"/>
    <mergeCell ref="F17:M19"/>
    <mergeCell ref="N17:U19"/>
    <mergeCell ref="V17:Z19"/>
    <mergeCell ref="AA17:AM19"/>
    <mergeCell ref="N11:U13"/>
    <mergeCell ref="V11:Z13"/>
    <mergeCell ref="AA11:AM13"/>
    <mergeCell ref="A8:E10"/>
    <mergeCell ref="F8:M10"/>
    <mergeCell ref="N8:U10"/>
    <mergeCell ref="V8:Z10"/>
    <mergeCell ref="AP8:AQ10"/>
    <mergeCell ref="AP11:AQ13"/>
    <mergeCell ref="AP14:AQ16"/>
    <mergeCell ref="AP17:AQ19"/>
    <mergeCell ref="AP20:AQ22"/>
  </mergeCells>
  <phoneticPr fontId="1"/>
  <conditionalFormatting sqref="AU8">
    <cfRule type="cellIs" dxfId="4" priority="1" operator="between">
      <formula>1</formula>
      <formula>1</formula>
    </cfRule>
  </conditionalFormatting>
  <pageMargins left="0.7" right="0.7" top="0.75" bottom="0.75" header="0.3" footer="0.3"/>
  <pageSetup paperSize="9" scale="85"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3E0AA-D4C2-4CBB-B216-D2DD6B975A7C}">
  <sheetPr>
    <tabColor rgb="FFFFFF00"/>
  </sheetPr>
  <dimension ref="A1:AB189"/>
  <sheetViews>
    <sheetView view="pageBreakPreview" zoomScale="85" zoomScaleNormal="100" zoomScaleSheetLayoutView="85" workbookViewId="0">
      <selection activeCell="I14" sqref="I14"/>
    </sheetView>
  </sheetViews>
  <sheetFormatPr defaultColWidth="9" defaultRowHeight="9.5" outlineLevelCol="2"/>
  <cols>
    <col min="1" max="2" width="4.08984375" style="27" customWidth="1"/>
    <col min="3" max="3" width="15.6328125" style="27" customWidth="1"/>
    <col min="4" max="4" width="13.08984375" style="27" customWidth="1"/>
    <col min="5" max="5" width="24.08984375" style="27" customWidth="1"/>
    <col min="6" max="6" width="17.7265625" style="27" customWidth="1"/>
    <col min="7" max="7" width="5.7265625" style="27" hidden="1" customWidth="1"/>
    <col min="8" max="9" width="6" style="27" customWidth="1"/>
    <col min="10" max="11" width="6.6328125" style="27" customWidth="1"/>
    <col min="12" max="12" width="4.7265625" style="27" customWidth="1"/>
    <col min="13" max="13" width="2.90625" style="27" customWidth="1"/>
    <col min="14" max="14" width="2.6328125" style="27" customWidth="1"/>
    <col min="15" max="16" width="3.453125" style="27" customWidth="1"/>
    <col min="17" max="17" width="9" style="27"/>
    <col min="18" max="18" width="25.90625" style="27" hidden="1" customWidth="1" outlineLevel="2"/>
    <col min="19" max="19" width="36.26953125" style="27" hidden="1" customWidth="1" outlineLevel="2"/>
    <col min="20" max="20" width="29.26953125" style="27" hidden="1" customWidth="1" outlineLevel="2"/>
    <col min="21" max="21" width="32.08984375" style="27" hidden="1" customWidth="1" outlineLevel="2"/>
    <col min="22" max="22" width="9" style="27" hidden="1" customWidth="1" outlineLevel="2"/>
    <col min="23" max="23" width="12.453125" style="27" hidden="1" customWidth="1" outlineLevel="2"/>
    <col min="24" max="27" width="9" style="27" hidden="1" customWidth="1" outlineLevel="2"/>
    <col min="28" max="28" width="9" style="27" collapsed="1"/>
    <col min="29" max="259" width="9" style="27"/>
    <col min="260" max="261" width="4.08984375" style="27" customWidth="1"/>
    <col min="262" max="262" width="15.6328125" style="27" customWidth="1"/>
    <col min="263" max="263" width="13.08984375" style="27" customWidth="1"/>
    <col min="264" max="265" width="18.6328125" style="27" customWidth="1"/>
    <col min="266" max="266" width="0" style="27" hidden="1" customWidth="1"/>
    <col min="267" max="268" width="6" style="27" customWidth="1"/>
    <col min="269" max="270" width="6.6328125" style="27" customWidth="1"/>
    <col min="271" max="271" width="8" style="27" customWidth="1"/>
    <col min="272" max="515" width="9" style="27"/>
    <col min="516" max="517" width="4.08984375" style="27" customWidth="1"/>
    <col min="518" max="518" width="15.6328125" style="27" customWidth="1"/>
    <col min="519" max="519" width="13.08984375" style="27" customWidth="1"/>
    <col min="520" max="521" width="18.6328125" style="27" customWidth="1"/>
    <col min="522" max="522" width="0" style="27" hidden="1" customWidth="1"/>
    <col min="523" max="524" width="6" style="27" customWidth="1"/>
    <col min="525" max="526" width="6.6328125" style="27" customWidth="1"/>
    <col min="527" max="527" width="8" style="27" customWidth="1"/>
    <col min="528" max="771" width="9" style="27"/>
    <col min="772" max="773" width="4.08984375" style="27" customWidth="1"/>
    <col min="774" max="774" width="15.6328125" style="27" customWidth="1"/>
    <col min="775" max="775" width="13.08984375" style="27" customWidth="1"/>
    <col min="776" max="777" width="18.6328125" style="27" customWidth="1"/>
    <col min="778" max="778" width="0" style="27" hidden="1" customWidth="1"/>
    <col min="779" max="780" width="6" style="27" customWidth="1"/>
    <col min="781" max="782" width="6.6328125" style="27" customWidth="1"/>
    <col min="783" max="783" width="8" style="27" customWidth="1"/>
    <col min="784" max="1027" width="9" style="27"/>
    <col min="1028" max="1029" width="4.08984375" style="27" customWidth="1"/>
    <col min="1030" max="1030" width="15.6328125" style="27" customWidth="1"/>
    <col min="1031" max="1031" width="13.08984375" style="27" customWidth="1"/>
    <col min="1032" max="1033" width="18.6328125" style="27" customWidth="1"/>
    <col min="1034" max="1034" width="0" style="27" hidden="1" customWidth="1"/>
    <col min="1035" max="1036" width="6" style="27" customWidth="1"/>
    <col min="1037" max="1038" width="6.6328125" style="27" customWidth="1"/>
    <col min="1039" max="1039" width="8" style="27" customWidth="1"/>
    <col min="1040" max="1283" width="9" style="27"/>
    <col min="1284" max="1285" width="4.08984375" style="27" customWidth="1"/>
    <col min="1286" max="1286" width="15.6328125" style="27" customWidth="1"/>
    <col min="1287" max="1287" width="13.08984375" style="27" customWidth="1"/>
    <col min="1288" max="1289" width="18.6328125" style="27" customWidth="1"/>
    <col min="1290" max="1290" width="0" style="27" hidden="1" customWidth="1"/>
    <col min="1291" max="1292" width="6" style="27" customWidth="1"/>
    <col min="1293" max="1294" width="6.6328125" style="27" customWidth="1"/>
    <col min="1295" max="1295" width="8" style="27" customWidth="1"/>
    <col min="1296" max="1539" width="9" style="27"/>
    <col min="1540" max="1541" width="4.08984375" style="27" customWidth="1"/>
    <col min="1542" max="1542" width="15.6328125" style="27" customWidth="1"/>
    <col min="1543" max="1543" width="13.08984375" style="27" customWidth="1"/>
    <col min="1544" max="1545" width="18.6328125" style="27" customWidth="1"/>
    <col min="1546" max="1546" width="0" style="27" hidden="1" customWidth="1"/>
    <col min="1547" max="1548" width="6" style="27" customWidth="1"/>
    <col min="1549" max="1550" width="6.6328125" style="27" customWidth="1"/>
    <col min="1551" max="1551" width="8" style="27" customWidth="1"/>
    <col min="1552" max="1795" width="9" style="27"/>
    <col min="1796" max="1797" width="4.08984375" style="27" customWidth="1"/>
    <col min="1798" max="1798" width="15.6328125" style="27" customWidth="1"/>
    <col min="1799" max="1799" width="13.08984375" style="27" customWidth="1"/>
    <col min="1800" max="1801" width="18.6328125" style="27" customWidth="1"/>
    <col min="1802" max="1802" width="0" style="27" hidden="1" customWidth="1"/>
    <col min="1803" max="1804" width="6" style="27" customWidth="1"/>
    <col min="1805" max="1806" width="6.6328125" style="27" customWidth="1"/>
    <col min="1807" max="1807" width="8" style="27" customWidth="1"/>
    <col min="1808" max="2051" width="9" style="27"/>
    <col min="2052" max="2053" width="4.08984375" style="27" customWidth="1"/>
    <col min="2054" max="2054" width="15.6328125" style="27" customWidth="1"/>
    <col min="2055" max="2055" width="13.08984375" style="27" customWidth="1"/>
    <col min="2056" max="2057" width="18.6328125" style="27" customWidth="1"/>
    <col min="2058" max="2058" width="0" style="27" hidden="1" customWidth="1"/>
    <col min="2059" max="2060" width="6" style="27" customWidth="1"/>
    <col min="2061" max="2062" width="6.6328125" style="27" customWidth="1"/>
    <col min="2063" max="2063" width="8" style="27" customWidth="1"/>
    <col min="2064" max="2307" width="9" style="27"/>
    <col min="2308" max="2309" width="4.08984375" style="27" customWidth="1"/>
    <col min="2310" max="2310" width="15.6328125" style="27" customWidth="1"/>
    <col min="2311" max="2311" width="13.08984375" style="27" customWidth="1"/>
    <col min="2312" max="2313" width="18.6328125" style="27" customWidth="1"/>
    <col min="2314" max="2314" width="0" style="27" hidden="1" customWidth="1"/>
    <col min="2315" max="2316" width="6" style="27" customWidth="1"/>
    <col min="2317" max="2318" width="6.6328125" style="27" customWidth="1"/>
    <col min="2319" max="2319" width="8" style="27" customWidth="1"/>
    <col min="2320" max="2563" width="9" style="27"/>
    <col min="2564" max="2565" width="4.08984375" style="27" customWidth="1"/>
    <col min="2566" max="2566" width="15.6328125" style="27" customWidth="1"/>
    <col min="2567" max="2567" width="13.08984375" style="27" customWidth="1"/>
    <col min="2568" max="2569" width="18.6328125" style="27" customWidth="1"/>
    <col min="2570" max="2570" width="0" style="27" hidden="1" customWidth="1"/>
    <col min="2571" max="2572" width="6" style="27" customWidth="1"/>
    <col min="2573" max="2574" width="6.6328125" style="27" customWidth="1"/>
    <col min="2575" max="2575" width="8" style="27" customWidth="1"/>
    <col min="2576" max="2819" width="9" style="27"/>
    <col min="2820" max="2821" width="4.08984375" style="27" customWidth="1"/>
    <col min="2822" max="2822" width="15.6328125" style="27" customWidth="1"/>
    <col min="2823" max="2823" width="13.08984375" style="27" customWidth="1"/>
    <col min="2824" max="2825" width="18.6328125" style="27" customWidth="1"/>
    <col min="2826" max="2826" width="0" style="27" hidden="1" customWidth="1"/>
    <col min="2827" max="2828" width="6" style="27" customWidth="1"/>
    <col min="2829" max="2830" width="6.6328125" style="27" customWidth="1"/>
    <col min="2831" max="2831" width="8" style="27" customWidth="1"/>
    <col min="2832" max="3075" width="9" style="27"/>
    <col min="3076" max="3077" width="4.08984375" style="27" customWidth="1"/>
    <col min="3078" max="3078" width="15.6328125" style="27" customWidth="1"/>
    <col min="3079" max="3079" width="13.08984375" style="27" customWidth="1"/>
    <col min="3080" max="3081" width="18.6328125" style="27" customWidth="1"/>
    <col min="3082" max="3082" width="0" style="27" hidden="1" customWidth="1"/>
    <col min="3083" max="3084" width="6" style="27" customWidth="1"/>
    <col min="3085" max="3086" width="6.6328125" style="27" customWidth="1"/>
    <col min="3087" max="3087" width="8" style="27" customWidth="1"/>
    <col min="3088" max="3331" width="9" style="27"/>
    <col min="3332" max="3333" width="4.08984375" style="27" customWidth="1"/>
    <col min="3334" max="3334" width="15.6328125" style="27" customWidth="1"/>
    <col min="3335" max="3335" width="13.08984375" style="27" customWidth="1"/>
    <col min="3336" max="3337" width="18.6328125" style="27" customWidth="1"/>
    <col min="3338" max="3338" width="0" style="27" hidden="1" customWidth="1"/>
    <col min="3339" max="3340" width="6" style="27" customWidth="1"/>
    <col min="3341" max="3342" width="6.6328125" style="27" customWidth="1"/>
    <col min="3343" max="3343" width="8" style="27" customWidth="1"/>
    <col min="3344" max="3587" width="9" style="27"/>
    <col min="3588" max="3589" width="4.08984375" style="27" customWidth="1"/>
    <col min="3590" max="3590" width="15.6328125" style="27" customWidth="1"/>
    <col min="3591" max="3591" width="13.08984375" style="27" customWidth="1"/>
    <col min="3592" max="3593" width="18.6328125" style="27" customWidth="1"/>
    <col min="3594" max="3594" width="0" style="27" hidden="1" customWidth="1"/>
    <col min="3595" max="3596" width="6" style="27" customWidth="1"/>
    <col min="3597" max="3598" width="6.6328125" style="27" customWidth="1"/>
    <col min="3599" max="3599" width="8" style="27" customWidth="1"/>
    <col min="3600" max="3843" width="9" style="27"/>
    <col min="3844" max="3845" width="4.08984375" style="27" customWidth="1"/>
    <col min="3846" max="3846" width="15.6328125" style="27" customWidth="1"/>
    <col min="3847" max="3847" width="13.08984375" style="27" customWidth="1"/>
    <col min="3848" max="3849" width="18.6328125" style="27" customWidth="1"/>
    <col min="3850" max="3850" width="0" style="27" hidden="1" customWidth="1"/>
    <col min="3851" max="3852" width="6" style="27" customWidth="1"/>
    <col min="3853" max="3854" width="6.6328125" style="27" customWidth="1"/>
    <col min="3855" max="3855" width="8" style="27" customWidth="1"/>
    <col min="3856" max="4099" width="9" style="27"/>
    <col min="4100" max="4101" width="4.08984375" style="27" customWidth="1"/>
    <col min="4102" max="4102" width="15.6328125" style="27" customWidth="1"/>
    <col min="4103" max="4103" width="13.08984375" style="27" customWidth="1"/>
    <col min="4104" max="4105" width="18.6328125" style="27" customWidth="1"/>
    <col min="4106" max="4106" width="0" style="27" hidden="1" customWidth="1"/>
    <col min="4107" max="4108" width="6" style="27" customWidth="1"/>
    <col min="4109" max="4110" width="6.6328125" style="27" customWidth="1"/>
    <col min="4111" max="4111" width="8" style="27" customWidth="1"/>
    <col min="4112" max="4355" width="9" style="27"/>
    <col min="4356" max="4357" width="4.08984375" style="27" customWidth="1"/>
    <col min="4358" max="4358" width="15.6328125" style="27" customWidth="1"/>
    <col min="4359" max="4359" width="13.08984375" style="27" customWidth="1"/>
    <col min="4360" max="4361" width="18.6328125" style="27" customWidth="1"/>
    <col min="4362" max="4362" width="0" style="27" hidden="1" customWidth="1"/>
    <col min="4363" max="4364" width="6" style="27" customWidth="1"/>
    <col min="4365" max="4366" width="6.6328125" style="27" customWidth="1"/>
    <col min="4367" max="4367" width="8" style="27" customWidth="1"/>
    <col min="4368" max="4611" width="9" style="27"/>
    <col min="4612" max="4613" width="4.08984375" style="27" customWidth="1"/>
    <col min="4614" max="4614" width="15.6328125" style="27" customWidth="1"/>
    <col min="4615" max="4615" width="13.08984375" style="27" customWidth="1"/>
    <col min="4616" max="4617" width="18.6328125" style="27" customWidth="1"/>
    <col min="4618" max="4618" width="0" style="27" hidden="1" customWidth="1"/>
    <col min="4619" max="4620" width="6" style="27" customWidth="1"/>
    <col min="4621" max="4622" width="6.6328125" style="27" customWidth="1"/>
    <col min="4623" max="4623" width="8" style="27" customWidth="1"/>
    <col min="4624" max="4867" width="9" style="27"/>
    <col min="4868" max="4869" width="4.08984375" style="27" customWidth="1"/>
    <col min="4870" max="4870" width="15.6328125" style="27" customWidth="1"/>
    <col min="4871" max="4871" width="13.08984375" style="27" customWidth="1"/>
    <col min="4872" max="4873" width="18.6328125" style="27" customWidth="1"/>
    <col min="4874" max="4874" width="0" style="27" hidden="1" customWidth="1"/>
    <col min="4875" max="4876" width="6" style="27" customWidth="1"/>
    <col min="4877" max="4878" width="6.6328125" style="27" customWidth="1"/>
    <col min="4879" max="4879" width="8" style="27" customWidth="1"/>
    <col min="4880" max="5123" width="9" style="27"/>
    <col min="5124" max="5125" width="4.08984375" style="27" customWidth="1"/>
    <col min="5126" max="5126" width="15.6328125" style="27" customWidth="1"/>
    <col min="5127" max="5127" width="13.08984375" style="27" customWidth="1"/>
    <col min="5128" max="5129" width="18.6328125" style="27" customWidth="1"/>
    <col min="5130" max="5130" width="0" style="27" hidden="1" customWidth="1"/>
    <col min="5131" max="5132" width="6" style="27" customWidth="1"/>
    <col min="5133" max="5134" width="6.6328125" style="27" customWidth="1"/>
    <col min="5135" max="5135" width="8" style="27" customWidth="1"/>
    <col min="5136" max="5379" width="9" style="27"/>
    <col min="5380" max="5381" width="4.08984375" style="27" customWidth="1"/>
    <col min="5382" max="5382" width="15.6328125" style="27" customWidth="1"/>
    <col min="5383" max="5383" width="13.08984375" style="27" customWidth="1"/>
    <col min="5384" max="5385" width="18.6328125" style="27" customWidth="1"/>
    <col min="5386" max="5386" width="0" style="27" hidden="1" customWidth="1"/>
    <col min="5387" max="5388" width="6" style="27" customWidth="1"/>
    <col min="5389" max="5390" width="6.6328125" style="27" customWidth="1"/>
    <col min="5391" max="5391" width="8" style="27" customWidth="1"/>
    <col min="5392" max="5635" width="9" style="27"/>
    <col min="5636" max="5637" width="4.08984375" style="27" customWidth="1"/>
    <col min="5638" max="5638" width="15.6328125" style="27" customWidth="1"/>
    <col min="5639" max="5639" width="13.08984375" style="27" customWidth="1"/>
    <col min="5640" max="5641" width="18.6328125" style="27" customWidth="1"/>
    <col min="5642" max="5642" width="0" style="27" hidden="1" customWidth="1"/>
    <col min="5643" max="5644" width="6" style="27" customWidth="1"/>
    <col min="5645" max="5646" width="6.6328125" style="27" customWidth="1"/>
    <col min="5647" max="5647" width="8" style="27" customWidth="1"/>
    <col min="5648" max="5891" width="9" style="27"/>
    <col min="5892" max="5893" width="4.08984375" style="27" customWidth="1"/>
    <col min="5894" max="5894" width="15.6328125" style="27" customWidth="1"/>
    <col min="5895" max="5895" width="13.08984375" style="27" customWidth="1"/>
    <col min="5896" max="5897" width="18.6328125" style="27" customWidth="1"/>
    <col min="5898" max="5898" width="0" style="27" hidden="1" customWidth="1"/>
    <col min="5899" max="5900" width="6" style="27" customWidth="1"/>
    <col min="5901" max="5902" width="6.6328125" style="27" customWidth="1"/>
    <col min="5903" max="5903" width="8" style="27" customWidth="1"/>
    <col min="5904" max="6147" width="9" style="27"/>
    <col min="6148" max="6149" width="4.08984375" style="27" customWidth="1"/>
    <col min="6150" max="6150" width="15.6328125" style="27" customWidth="1"/>
    <col min="6151" max="6151" width="13.08984375" style="27" customWidth="1"/>
    <col min="6152" max="6153" width="18.6328125" style="27" customWidth="1"/>
    <col min="6154" max="6154" width="0" style="27" hidden="1" customWidth="1"/>
    <col min="6155" max="6156" width="6" style="27" customWidth="1"/>
    <col min="6157" max="6158" width="6.6328125" style="27" customWidth="1"/>
    <col min="6159" max="6159" width="8" style="27" customWidth="1"/>
    <col min="6160" max="6403" width="9" style="27"/>
    <col min="6404" max="6405" width="4.08984375" style="27" customWidth="1"/>
    <col min="6406" max="6406" width="15.6328125" style="27" customWidth="1"/>
    <col min="6407" max="6407" width="13.08984375" style="27" customWidth="1"/>
    <col min="6408" max="6409" width="18.6328125" style="27" customWidth="1"/>
    <col min="6410" max="6410" width="0" style="27" hidden="1" customWidth="1"/>
    <col min="6411" max="6412" width="6" style="27" customWidth="1"/>
    <col min="6413" max="6414" width="6.6328125" style="27" customWidth="1"/>
    <col min="6415" max="6415" width="8" style="27" customWidth="1"/>
    <col min="6416" max="6659" width="9" style="27"/>
    <col min="6660" max="6661" width="4.08984375" style="27" customWidth="1"/>
    <col min="6662" max="6662" width="15.6328125" style="27" customWidth="1"/>
    <col min="6663" max="6663" width="13.08984375" style="27" customWidth="1"/>
    <col min="6664" max="6665" width="18.6328125" style="27" customWidth="1"/>
    <col min="6666" max="6666" width="0" style="27" hidden="1" customWidth="1"/>
    <col min="6667" max="6668" width="6" style="27" customWidth="1"/>
    <col min="6669" max="6670" width="6.6328125" style="27" customWidth="1"/>
    <col min="6671" max="6671" width="8" style="27" customWidth="1"/>
    <col min="6672" max="6915" width="9" style="27"/>
    <col min="6916" max="6917" width="4.08984375" style="27" customWidth="1"/>
    <col min="6918" max="6918" width="15.6328125" style="27" customWidth="1"/>
    <col min="6919" max="6919" width="13.08984375" style="27" customWidth="1"/>
    <col min="6920" max="6921" width="18.6328125" style="27" customWidth="1"/>
    <col min="6922" max="6922" width="0" style="27" hidden="1" customWidth="1"/>
    <col min="6923" max="6924" width="6" style="27" customWidth="1"/>
    <col min="6925" max="6926" width="6.6328125" style="27" customWidth="1"/>
    <col min="6927" max="6927" width="8" style="27" customWidth="1"/>
    <col min="6928" max="7171" width="9" style="27"/>
    <col min="7172" max="7173" width="4.08984375" style="27" customWidth="1"/>
    <col min="7174" max="7174" width="15.6328125" style="27" customWidth="1"/>
    <col min="7175" max="7175" width="13.08984375" style="27" customWidth="1"/>
    <col min="7176" max="7177" width="18.6328125" style="27" customWidth="1"/>
    <col min="7178" max="7178" width="0" style="27" hidden="1" customWidth="1"/>
    <col min="7179" max="7180" width="6" style="27" customWidth="1"/>
    <col min="7181" max="7182" width="6.6328125" style="27" customWidth="1"/>
    <col min="7183" max="7183" width="8" style="27" customWidth="1"/>
    <col min="7184" max="7427" width="9" style="27"/>
    <col min="7428" max="7429" width="4.08984375" style="27" customWidth="1"/>
    <col min="7430" max="7430" width="15.6328125" style="27" customWidth="1"/>
    <col min="7431" max="7431" width="13.08984375" style="27" customWidth="1"/>
    <col min="7432" max="7433" width="18.6328125" style="27" customWidth="1"/>
    <col min="7434" max="7434" width="0" style="27" hidden="1" customWidth="1"/>
    <col min="7435" max="7436" width="6" style="27" customWidth="1"/>
    <col min="7437" max="7438" width="6.6328125" style="27" customWidth="1"/>
    <col min="7439" max="7439" width="8" style="27" customWidth="1"/>
    <col min="7440" max="7683" width="9" style="27"/>
    <col min="7684" max="7685" width="4.08984375" style="27" customWidth="1"/>
    <col min="7686" max="7686" width="15.6328125" style="27" customWidth="1"/>
    <col min="7687" max="7687" width="13.08984375" style="27" customWidth="1"/>
    <col min="7688" max="7689" width="18.6328125" style="27" customWidth="1"/>
    <col min="7690" max="7690" width="0" style="27" hidden="1" customWidth="1"/>
    <col min="7691" max="7692" width="6" style="27" customWidth="1"/>
    <col min="7693" max="7694" width="6.6328125" style="27" customWidth="1"/>
    <col min="7695" max="7695" width="8" style="27" customWidth="1"/>
    <col min="7696" max="7939" width="9" style="27"/>
    <col min="7940" max="7941" width="4.08984375" style="27" customWidth="1"/>
    <col min="7942" max="7942" width="15.6328125" style="27" customWidth="1"/>
    <col min="7943" max="7943" width="13.08984375" style="27" customWidth="1"/>
    <col min="7944" max="7945" width="18.6328125" style="27" customWidth="1"/>
    <col min="7946" max="7946" width="0" style="27" hidden="1" customWidth="1"/>
    <col min="7947" max="7948" width="6" style="27" customWidth="1"/>
    <col min="7949" max="7950" width="6.6328125" style="27" customWidth="1"/>
    <col min="7951" max="7951" width="8" style="27" customWidth="1"/>
    <col min="7952" max="8195" width="9" style="27"/>
    <col min="8196" max="8197" width="4.08984375" style="27" customWidth="1"/>
    <col min="8198" max="8198" width="15.6328125" style="27" customWidth="1"/>
    <col min="8199" max="8199" width="13.08984375" style="27" customWidth="1"/>
    <col min="8200" max="8201" width="18.6328125" style="27" customWidth="1"/>
    <col min="8202" max="8202" width="0" style="27" hidden="1" customWidth="1"/>
    <col min="8203" max="8204" width="6" style="27" customWidth="1"/>
    <col min="8205" max="8206" width="6.6328125" style="27" customWidth="1"/>
    <col min="8207" max="8207" width="8" style="27" customWidth="1"/>
    <col min="8208" max="8451" width="9" style="27"/>
    <col min="8452" max="8453" width="4.08984375" style="27" customWidth="1"/>
    <col min="8454" max="8454" width="15.6328125" style="27" customWidth="1"/>
    <col min="8455" max="8455" width="13.08984375" style="27" customWidth="1"/>
    <col min="8456" max="8457" width="18.6328125" style="27" customWidth="1"/>
    <col min="8458" max="8458" width="0" style="27" hidden="1" customWidth="1"/>
    <col min="8459" max="8460" width="6" style="27" customWidth="1"/>
    <col min="8461" max="8462" width="6.6328125" style="27" customWidth="1"/>
    <col min="8463" max="8463" width="8" style="27" customWidth="1"/>
    <col min="8464" max="8707" width="9" style="27"/>
    <col min="8708" max="8709" width="4.08984375" style="27" customWidth="1"/>
    <col min="8710" max="8710" width="15.6328125" style="27" customWidth="1"/>
    <col min="8711" max="8711" width="13.08984375" style="27" customWidth="1"/>
    <col min="8712" max="8713" width="18.6328125" style="27" customWidth="1"/>
    <col min="8714" max="8714" width="0" style="27" hidden="1" customWidth="1"/>
    <col min="8715" max="8716" width="6" style="27" customWidth="1"/>
    <col min="8717" max="8718" width="6.6328125" style="27" customWidth="1"/>
    <col min="8719" max="8719" width="8" style="27" customWidth="1"/>
    <col min="8720" max="8963" width="9" style="27"/>
    <col min="8964" max="8965" width="4.08984375" style="27" customWidth="1"/>
    <col min="8966" max="8966" width="15.6328125" style="27" customWidth="1"/>
    <col min="8967" max="8967" width="13.08984375" style="27" customWidth="1"/>
    <col min="8968" max="8969" width="18.6328125" style="27" customWidth="1"/>
    <col min="8970" max="8970" width="0" style="27" hidden="1" customWidth="1"/>
    <col min="8971" max="8972" width="6" style="27" customWidth="1"/>
    <col min="8973" max="8974" width="6.6328125" style="27" customWidth="1"/>
    <col min="8975" max="8975" width="8" style="27" customWidth="1"/>
    <col min="8976" max="9219" width="9" style="27"/>
    <col min="9220" max="9221" width="4.08984375" style="27" customWidth="1"/>
    <col min="9222" max="9222" width="15.6328125" style="27" customWidth="1"/>
    <col min="9223" max="9223" width="13.08984375" style="27" customWidth="1"/>
    <col min="9224" max="9225" width="18.6328125" style="27" customWidth="1"/>
    <col min="9226" max="9226" width="0" style="27" hidden="1" customWidth="1"/>
    <col min="9227" max="9228" width="6" style="27" customWidth="1"/>
    <col min="9229" max="9230" width="6.6328125" style="27" customWidth="1"/>
    <col min="9231" max="9231" width="8" style="27" customWidth="1"/>
    <col min="9232" max="9475" width="9" style="27"/>
    <col min="9476" max="9477" width="4.08984375" style="27" customWidth="1"/>
    <col min="9478" max="9478" width="15.6328125" style="27" customWidth="1"/>
    <col min="9479" max="9479" width="13.08984375" style="27" customWidth="1"/>
    <col min="9480" max="9481" width="18.6328125" style="27" customWidth="1"/>
    <col min="9482" max="9482" width="0" style="27" hidden="1" customWidth="1"/>
    <col min="9483" max="9484" width="6" style="27" customWidth="1"/>
    <col min="9485" max="9486" width="6.6328125" style="27" customWidth="1"/>
    <col min="9487" max="9487" width="8" style="27" customWidth="1"/>
    <col min="9488" max="9731" width="9" style="27"/>
    <col min="9732" max="9733" width="4.08984375" style="27" customWidth="1"/>
    <col min="9734" max="9734" width="15.6328125" style="27" customWidth="1"/>
    <col min="9735" max="9735" width="13.08984375" style="27" customWidth="1"/>
    <col min="9736" max="9737" width="18.6328125" style="27" customWidth="1"/>
    <col min="9738" max="9738" width="0" style="27" hidden="1" customWidth="1"/>
    <col min="9739" max="9740" width="6" style="27" customWidth="1"/>
    <col min="9741" max="9742" width="6.6328125" style="27" customWidth="1"/>
    <col min="9743" max="9743" width="8" style="27" customWidth="1"/>
    <col min="9744" max="9987" width="9" style="27"/>
    <col min="9988" max="9989" width="4.08984375" style="27" customWidth="1"/>
    <col min="9990" max="9990" width="15.6328125" style="27" customWidth="1"/>
    <col min="9991" max="9991" width="13.08984375" style="27" customWidth="1"/>
    <col min="9992" max="9993" width="18.6328125" style="27" customWidth="1"/>
    <col min="9994" max="9994" width="0" style="27" hidden="1" customWidth="1"/>
    <col min="9995" max="9996" width="6" style="27" customWidth="1"/>
    <col min="9997" max="9998" width="6.6328125" style="27" customWidth="1"/>
    <col min="9999" max="9999" width="8" style="27" customWidth="1"/>
    <col min="10000" max="10243" width="9" style="27"/>
    <col min="10244" max="10245" width="4.08984375" style="27" customWidth="1"/>
    <col min="10246" max="10246" width="15.6328125" style="27" customWidth="1"/>
    <col min="10247" max="10247" width="13.08984375" style="27" customWidth="1"/>
    <col min="10248" max="10249" width="18.6328125" style="27" customWidth="1"/>
    <col min="10250" max="10250" width="0" style="27" hidden="1" customWidth="1"/>
    <col min="10251" max="10252" width="6" style="27" customWidth="1"/>
    <col min="10253" max="10254" width="6.6328125" style="27" customWidth="1"/>
    <col min="10255" max="10255" width="8" style="27" customWidth="1"/>
    <col min="10256" max="10499" width="9" style="27"/>
    <col min="10500" max="10501" width="4.08984375" style="27" customWidth="1"/>
    <col min="10502" max="10502" width="15.6328125" style="27" customWidth="1"/>
    <col min="10503" max="10503" width="13.08984375" style="27" customWidth="1"/>
    <col min="10504" max="10505" width="18.6328125" style="27" customWidth="1"/>
    <col min="10506" max="10506" width="0" style="27" hidden="1" customWidth="1"/>
    <col min="10507" max="10508" width="6" style="27" customWidth="1"/>
    <col min="10509" max="10510" width="6.6328125" style="27" customWidth="1"/>
    <col min="10511" max="10511" width="8" style="27" customWidth="1"/>
    <col min="10512" max="10755" width="9" style="27"/>
    <col min="10756" max="10757" width="4.08984375" style="27" customWidth="1"/>
    <col min="10758" max="10758" width="15.6328125" style="27" customWidth="1"/>
    <col min="10759" max="10759" width="13.08984375" style="27" customWidth="1"/>
    <col min="10760" max="10761" width="18.6328125" style="27" customWidth="1"/>
    <col min="10762" max="10762" width="0" style="27" hidden="1" customWidth="1"/>
    <col min="10763" max="10764" width="6" style="27" customWidth="1"/>
    <col min="10765" max="10766" width="6.6328125" style="27" customWidth="1"/>
    <col min="10767" max="10767" width="8" style="27" customWidth="1"/>
    <col min="10768" max="11011" width="9" style="27"/>
    <col min="11012" max="11013" width="4.08984375" style="27" customWidth="1"/>
    <col min="11014" max="11014" width="15.6328125" style="27" customWidth="1"/>
    <col min="11015" max="11015" width="13.08984375" style="27" customWidth="1"/>
    <col min="11016" max="11017" width="18.6328125" style="27" customWidth="1"/>
    <col min="11018" max="11018" width="0" style="27" hidden="1" customWidth="1"/>
    <col min="11019" max="11020" width="6" style="27" customWidth="1"/>
    <col min="11021" max="11022" width="6.6328125" style="27" customWidth="1"/>
    <col min="11023" max="11023" width="8" style="27" customWidth="1"/>
    <col min="11024" max="11267" width="9" style="27"/>
    <col min="11268" max="11269" width="4.08984375" style="27" customWidth="1"/>
    <col min="11270" max="11270" width="15.6328125" style="27" customWidth="1"/>
    <col min="11271" max="11271" width="13.08984375" style="27" customWidth="1"/>
    <col min="11272" max="11273" width="18.6328125" style="27" customWidth="1"/>
    <col min="11274" max="11274" width="0" style="27" hidden="1" customWidth="1"/>
    <col min="11275" max="11276" width="6" style="27" customWidth="1"/>
    <col min="11277" max="11278" width="6.6328125" style="27" customWidth="1"/>
    <col min="11279" max="11279" width="8" style="27" customWidth="1"/>
    <col min="11280" max="11523" width="9" style="27"/>
    <col min="11524" max="11525" width="4.08984375" style="27" customWidth="1"/>
    <col min="11526" max="11526" width="15.6328125" style="27" customWidth="1"/>
    <col min="11527" max="11527" width="13.08984375" style="27" customWidth="1"/>
    <col min="11528" max="11529" width="18.6328125" style="27" customWidth="1"/>
    <col min="11530" max="11530" width="0" style="27" hidden="1" customWidth="1"/>
    <col min="11531" max="11532" width="6" style="27" customWidth="1"/>
    <col min="11533" max="11534" width="6.6328125" style="27" customWidth="1"/>
    <col min="11535" max="11535" width="8" style="27" customWidth="1"/>
    <col min="11536" max="11779" width="9" style="27"/>
    <col min="11780" max="11781" width="4.08984375" style="27" customWidth="1"/>
    <col min="11782" max="11782" width="15.6328125" style="27" customWidth="1"/>
    <col min="11783" max="11783" width="13.08984375" style="27" customWidth="1"/>
    <col min="11784" max="11785" width="18.6328125" style="27" customWidth="1"/>
    <col min="11786" max="11786" width="0" style="27" hidden="1" customWidth="1"/>
    <col min="11787" max="11788" width="6" style="27" customWidth="1"/>
    <col min="11789" max="11790" width="6.6328125" style="27" customWidth="1"/>
    <col min="11791" max="11791" width="8" style="27" customWidth="1"/>
    <col min="11792" max="12035" width="9" style="27"/>
    <col min="12036" max="12037" width="4.08984375" style="27" customWidth="1"/>
    <col min="12038" max="12038" width="15.6328125" style="27" customWidth="1"/>
    <col min="12039" max="12039" width="13.08984375" style="27" customWidth="1"/>
    <col min="12040" max="12041" width="18.6328125" style="27" customWidth="1"/>
    <col min="12042" max="12042" width="0" style="27" hidden="1" customWidth="1"/>
    <col min="12043" max="12044" width="6" style="27" customWidth="1"/>
    <col min="12045" max="12046" width="6.6328125" style="27" customWidth="1"/>
    <col min="12047" max="12047" width="8" style="27" customWidth="1"/>
    <col min="12048" max="12291" width="9" style="27"/>
    <col min="12292" max="12293" width="4.08984375" style="27" customWidth="1"/>
    <col min="12294" max="12294" width="15.6328125" style="27" customWidth="1"/>
    <col min="12295" max="12295" width="13.08984375" style="27" customWidth="1"/>
    <col min="12296" max="12297" width="18.6328125" style="27" customWidth="1"/>
    <col min="12298" max="12298" width="0" style="27" hidden="1" customWidth="1"/>
    <col min="12299" max="12300" width="6" style="27" customWidth="1"/>
    <col min="12301" max="12302" width="6.6328125" style="27" customWidth="1"/>
    <col min="12303" max="12303" width="8" style="27" customWidth="1"/>
    <col min="12304" max="12547" width="9" style="27"/>
    <col min="12548" max="12549" width="4.08984375" style="27" customWidth="1"/>
    <col min="12550" max="12550" width="15.6328125" style="27" customWidth="1"/>
    <col min="12551" max="12551" width="13.08984375" style="27" customWidth="1"/>
    <col min="12552" max="12553" width="18.6328125" style="27" customWidth="1"/>
    <col min="12554" max="12554" width="0" style="27" hidden="1" customWidth="1"/>
    <col min="12555" max="12556" width="6" style="27" customWidth="1"/>
    <col min="12557" max="12558" width="6.6328125" style="27" customWidth="1"/>
    <col min="12559" max="12559" width="8" style="27" customWidth="1"/>
    <col min="12560" max="12803" width="9" style="27"/>
    <col min="12804" max="12805" width="4.08984375" style="27" customWidth="1"/>
    <col min="12806" max="12806" width="15.6328125" style="27" customWidth="1"/>
    <col min="12807" max="12807" width="13.08984375" style="27" customWidth="1"/>
    <col min="12808" max="12809" width="18.6328125" style="27" customWidth="1"/>
    <col min="12810" max="12810" width="0" style="27" hidden="1" customWidth="1"/>
    <col min="12811" max="12812" width="6" style="27" customWidth="1"/>
    <col min="12813" max="12814" width="6.6328125" style="27" customWidth="1"/>
    <col min="12815" max="12815" width="8" style="27" customWidth="1"/>
    <col min="12816" max="13059" width="9" style="27"/>
    <col min="13060" max="13061" width="4.08984375" style="27" customWidth="1"/>
    <col min="13062" max="13062" width="15.6328125" style="27" customWidth="1"/>
    <col min="13063" max="13063" width="13.08984375" style="27" customWidth="1"/>
    <col min="13064" max="13065" width="18.6328125" style="27" customWidth="1"/>
    <col min="13066" max="13066" width="0" style="27" hidden="1" customWidth="1"/>
    <col min="13067" max="13068" width="6" style="27" customWidth="1"/>
    <col min="13069" max="13070" width="6.6328125" style="27" customWidth="1"/>
    <col min="13071" max="13071" width="8" style="27" customWidth="1"/>
    <col min="13072" max="13315" width="9" style="27"/>
    <col min="13316" max="13317" width="4.08984375" style="27" customWidth="1"/>
    <col min="13318" max="13318" width="15.6328125" style="27" customWidth="1"/>
    <col min="13319" max="13319" width="13.08984375" style="27" customWidth="1"/>
    <col min="13320" max="13321" width="18.6328125" style="27" customWidth="1"/>
    <col min="13322" max="13322" width="0" style="27" hidden="1" customWidth="1"/>
    <col min="13323" max="13324" width="6" style="27" customWidth="1"/>
    <col min="13325" max="13326" width="6.6328125" style="27" customWidth="1"/>
    <col min="13327" max="13327" width="8" style="27" customWidth="1"/>
    <col min="13328" max="13571" width="9" style="27"/>
    <col min="13572" max="13573" width="4.08984375" style="27" customWidth="1"/>
    <col min="13574" max="13574" width="15.6328125" style="27" customWidth="1"/>
    <col min="13575" max="13575" width="13.08984375" style="27" customWidth="1"/>
    <col min="13576" max="13577" width="18.6328125" style="27" customWidth="1"/>
    <col min="13578" max="13578" width="0" style="27" hidden="1" customWidth="1"/>
    <col min="13579" max="13580" width="6" style="27" customWidth="1"/>
    <col min="13581" max="13582" width="6.6328125" style="27" customWidth="1"/>
    <col min="13583" max="13583" width="8" style="27" customWidth="1"/>
    <col min="13584" max="13827" width="9" style="27"/>
    <col min="13828" max="13829" width="4.08984375" style="27" customWidth="1"/>
    <col min="13830" max="13830" width="15.6328125" style="27" customWidth="1"/>
    <col min="13831" max="13831" width="13.08984375" style="27" customWidth="1"/>
    <col min="13832" max="13833" width="18.6328125" style="27" customWidth="1"/>
    <col min="13834" max="13834" width="0" style="27" hidden="1" customWidth="1"/>
    <col min="13835" max="13836" width="6" style="27" customWidth="1"/>
    <col min="13837" max="13838" width="6.6328125" style="27" customWidth="1"/>
    <col min="13839" max="13839" width="8" style="27" customWidth="1"/>
    <col min="13840" max="14083" width="9" style="27"/>
    <col min="14084" max="14085" width="4.08984375" style="27" customWidth="1"/>
    <col min="14086" max="14086" width="15.6328125" style="27" customWidth="1"/>
    <col min="14087" max="14087" width="13.08984375" style="27" customWidth="1"/>
    <col min="14088" max="14089" width="18.6328125" style="27" customWidth="1"/>
    <col min="14090" max="14090" width="0" style="27" hidden="1" customWidth="1"/>
    <col min="14091" max="14092" width="6" style="27" customWidth="1"/>
    <col min="14093" max="14094" width="6.6328125" style="27" customWidth="1"/>
    <col min="14095" max="14095" width="8" style="27" customWidth="1"/>
    <col min="14096" max="14339" width="9" style="27"/>
    <col min="14340" max="14341" width="4.08984375" style="27" customWidth="1"/>
    <col min="14342" max="14342" width="15.6328125" style="27" customWidth="1"/>
    <col min="14343" max="14343" width="13.08984375" style="27" customWidth="1"/>
    <col min="14344" max="14345" width="18.6328125" style="27" customWidth="1"/>
    <col min="14346" max="14346" width="0" style="27" hidden="1" customWidth="1"/>
    <col min="14347" max="14348" width="6" style="27" customWidth="1"/>
    <col min="14349" max="14350" width="6.6328125" style="27" customWidth="1"/>
    <col min="14351" max="14351" width="8" style="27" customWidth="1"/>
    <col min="14352" max="14595" width="9" style="27"/>
    <col min="14596" max="14597" width="4.08984375" style="27" customWidth="1"/>
    <col min="14598" max="14598" width="15.6328125" style="27" customWidth="1"/>
    <col min="14599" max="14599" width="13.08984375" style="27" customWidth="1"/>
    <col min="14600" max="14601" width="18.6328125" style="27" customWidth="1"/>
    <col min="14602" max="14602" width="0" style="27" hidden="1" customWidth="1"/>
    <col min="14603" max="14604" width="6" style="27" customWidth="1"/>
    <col min="14605" max="14606" width="6.6328125" style="27" customWidth="1"/>
    <col min="14607" max="14607" width="8" style="27" customWidth="1"/>
    <col min="14608" max="14851" width="9" style="27"/>
    <col min="14852" max="14853" width="4.08984375" style="27" customWidth="1"/>
    <col min="14854" max="14854" width="15.6328125" style="27" customWidth="1"/>
    <col min="14855" max="14855" width="13.08984375" style="27" customWidth="1"/>
    <col min="14856" max="14857" width="18.6328125" style="27" customWidth="1"/>
    <col min="14858" max="14858" width="0" style="27" hidden="1" customWidth="1"/>
    <col min="14859" max="14860" width="6" style="27" customWidth="1"/>
    <col min="14861" max="14862" width="6.6328125" style="27" customWidth="1"/>
    <col min="14863" max="14863" width="8" style="27" customWidth="1"/>
    <col min="14864" max="15107" width="9" style="27"/>
    <col min="15108" max="15109" width="4.08984375" style="27" customWidth="1"/>
    <col min="15110" max="15110" width="15.6328125" style="27" customWidth="1"/>
    <col min="15111" max="15111" width="13.08984375" style="27" customWidth="1"/>
    <col min="15112" max="15113" width="18.6328125" style="27" customWidth="1"/>
    <col min="15114" max="15114" width="0" style="27" hidden="1" customWidth="1"/>
    <col min="15115" max="15116" width="6" style="27" customWidth="1"/>
    <col min="15117" max="15118" width="6.6328125" style="27" customWidth="1"/>
    <col min="15119" max="15119" width="8" style="27" customWidth="1"/>
    <col min="15120" max="15363" width="9" style="27"/>
    <col min="15364" max="15365" width="4.08984375" style="27" customWidth="1"/>
    <col min="15366" max="15366" width="15.6328125" style="27" customWidth="1"/>
    <col min="15367" max="15367" width="13.08984375" style="27" customWidth="1"/>
    <col min="15368" max="15369" width="18.6328125" style="27" customWidth="1"/>
    <col min="15370" max="15370" width="0" style="27" hidden="1" customWidth="1"/>
    <col min="15371" max="15372" width="6" style="27" customWidth="1"/>
    <col min="15373" max="15374" width="6.6328125" style="27" customWidth="1"/>
    <col min="15375" max="15375" width="8" style="27" customWidth="1"/>
    <col min="15376" max="15619" width="9" style="27"/>
    <col min="15620" max="15621" width="4.08984375" style="27" customWidth="1"/>
    <col min="15622" max="15622" width="15.6328125" style="27" customWidth="1"/>
    <col min="15623" max="15623" width="13.08984375" style="27" customWidth="1"/>
    <col min="15624" max="15625" width="18.6328125" style="27" customWidth="1"/>
    <col min="15626" max="15626" width="0" style="27" hidden="1" customWidth="1"/>
    <col min="15627" max="15628" width="6" style="27" customWidth="1"/>
    <col min="15629" max="15630" width="6.6328125" style="27" customWidth="1"/>
    <col min="15631" max="15631" width="8" style="27" customWidth="1"/>
    <col min="15632" max="15875" width="9" style="27"/>
    <col min="15876" max="15877" width="4.08984375" style="27" customWidth="1"/>
    <col min="15878" max="15878" width="15.6328125" style="27" customWidth="1"/>
    <col min="15879" max="15879" width="13.08984375" style="27" customWidth="1"/>
    <col min="15880" max="15881" width="18.6328125" style="27" customWidth="1"/>
    <col min="15882" max="15882" width="0" style="27" hidden="1" customWidth="1"/>
    <col min="15883" max="15884" width="6" style="27" customWidth="1"/>
    <col min="15885" max="15886" width="6.6328125" style="27" customWidth="1"/>
    <col min="15887" max="15887" width="8" style="27" customWidth="1"/>
    <col min="15888" max="16131" width="9" style="27"/>
    <col min="16132" max="16133" width="4.08984375" style="27" customWidth="1"/>
    <col min="16134" max="16134" width="15.6328125" style="27" customWidth="1"/>
    <col min="16135" max="16135" width="13.08984375" style="27" customWidth="1"/>
    <col min="16136" max="16137" width="18.6328125" style="27" customWidth="1"/>
    <col min="16138" max="16138" width="0" style="27" hidden="1" customWidth="1"/>
    <col min="16139" max="16140" width="6" style="27" customWidth="1"/>
    <col min="16141" max="16142" width="6.6328125" style="27" customWidth="1"/>
    <col min="16143" max="16143" width="8" style="27" customWidth="1"/>
    <col min="16144" max="16384" width="9" style="27"/>
  </cols>
  <sheetData>
    <row r="1" spans="1:16">
      <c r="A1" s="26" t="s">
        <v>427</v>
      </c>
    </row>
    <row r="2" spans="1:16" ht="13">
      <c r="A2" s="530" t="s">
        <v>428</v>
      </c>
      <c r="B2" s="531"/>
      <c r="C2" s="531"/>
      <c r="D2" s="531"/>
      <c r="E2" s="531"/>
      <c r="F2" s="531"/>
      <c r="G2" s="531"/>
      <c r="H2" s="531"/>
      <c r="I2" s="531"/>
      <c r="J2" s="531"/>
      <c r="K2" s="531"/>
      <c r="L2" s="531"/>
      <c r="M2" s="71"/>
      <c r="N2" s="71"/>
    </row>
    <row r="3" spans="1:16" ht="12.5" thickBot="1">
      <c r="A3" s="28"/>
    </row>
    <row r="4" spans="1:16" ht="11.25" customHeight="1">
      <c r="A4" s="532" t="s">
        <v>429</v>
      </c>
      <c r="B4" s="533"/>
      <c r="C4" s="29"/>
      <c r="D4" s="525" t="s">
        <v>430</v>
      </c>
      <c r="E4" s="526"/>
      <c r="F4" s="526"/>
      <c r="G4" s="526"/>
      <c r="H4" s="526"/>
      <c r="I4" s="526"/>
      <c r="J4" s="526"/>
      <c r="K4" s="525" t="s">
        <v>431</v>
      </c>
      <c r="L4" s="526"/>
      <c r="M4" s="526"/>
      <c r="N4" s="526"/>
      <c r="O4" s="526"/>
      <c r="P4" s="540"/>
    </row>
    <row r="5" spans="1:16" ht="11.25" customHeight="1">
      <c r="A5" s="534"/>
      <c r="B5" s="535"/>
      <c r="C5" s="30" t="s">
        <v>432</v>
      </c>
      <c r="D5" s="541"/>
      <c r="E5" s="542"/>
      <c r="F5" s="542"/>
      <c r="G5" s="542"/>
      <c r="H5" s="542"/>
      <c r="I5" s="542"/>
      <c r="J5" s="542"/>
      <c r="K5" s="541"/>
      <c r="L5" s="542"/>
      <c r="M5" s="542"/>
      <c r="N5" s="542"/>
      <c r="O5" s="542"/>
      <c r="P5" s="545"/>
    </row>
    <row r="6" spans="1:16" ht="11.25" customHeight="1">
      <c r="A6" s="534"/>
      <c r="B6" s="535"/>
      <c r="C6" s="538" t="s">
        <v>433</v>
      </c>
      <c r="D6" s="541"/>
      <c r="E6" s="542"/>
      <c r="F6" s="542"/>
      <c r="G6" s="542"/>
      <c r="H6" s="542"/>
      <c r="I6" s="542"/>
      <c r="J6" s="542"/>
      <c r="K6" s="638"/>
      <c r="L6" s="639"/>
      <c r="M6" s="639"/>
      <c r="N6" s="639"/>
      <c r="O6" s="639"/>
      <c r="P6" s="640"/>
    </row>
    <row r="7" spans="1:16" ht="11.25" customHeight="1" thickBot="1">
      <c r="A7" s="536"/>
      <c r="B7" s="537"/>
      <c r="C7" s="539"/>
      <c r="D7" s="543"/>
      <c r="E7" s="544"/>
      <c r="F7" s="544"/>
      <c r="G7" s="544"/>
      <c r="H7" s="544"/>
      <c r="I7" s="544"/>
      <c r="J7" s="544"/>
      <c r="K7" s="543"/>
      <c r="L7" s="544"/>
      <c r="M7" s="544"/>
      <c r="N7" s="544"/>
      <c r="O7" s="544"/>
      <c r="P7" s="637"/>
    </row>
    <row r="8" spans="1:16" ht="10" thickBot="1">
      <c r="A8" s="31"/>
      <c r="B8" s="31"/>
      <c r="C8" s="31"/>
      <c r="D8" s="31"/>
      <c r="E8" s="31"/>
      <c r="F8" s="31"/>
      <c r="G8" s="31"/>
      <c r="H8" s="31"/>
      <c r="I8" s="31"/>
      <c r="J8" s="31"/>
    </row>
    <row r="9" spans="1:16" ht="12" customHeight="1">
      <c r="A9" s="511" t="s">
        <v>434</v>
      </c>
      <c r="B9" s="514" t="s">
        <v>435</v>
      </c>
      <c r="C9" s="515"/>
      <c r="D9" s="515"/>
      <c r="E9" s="515"/>
      <c r="F9" s="516"/>
      <c r="G9" s="523" t="s">
        <v>436</v>
      </c>
      <c r="H9" s="525" t="s">
        <v>437</v>
      </c>
      <c r="I9" s="526"/>
      <c r="J9" s="527"/>
      <c r="K9" s="525" t="s">
        <v>438</v>
      </c>
      <c r="L9" s="526"/>
      <c r="M9" s="526"/>
      <c r="N9" s="526"/>
      <c r="O9" s="526"/>
      <c r="P9" s="540"/>
    </row>
    <row r="10" spans="1:16" ht="11.25" customHeight="1">
      <c r="A10" s="512"/>
      <c r="B10" s="517"/>
      <c r="C10" s="518"/>
      <c r="D10" s="518"/>
      <c r="E10" s="518"/>
      <c r="F10" s="519"/>
      <c r="G10" s="524"/>
      <c r="H10" s="528" t="s">
        <v>439</v>
      </c>
      <c r="I10" s="207" t="s">
        <v>440</v>
      </c>
      <c r="J10" s="208"/>
      <c r="K10" s="643"/>
      <c r="L10" s="644"/>
      <c r="M10" s="644"/>
      <c r="N10" s="644"/>
      <c r="O10" s="644"/>
      <c r="P10" s="645"/>
    </row>
    <row r="11" spans="1:16" ht="21" customHeight="1" thickBot="1">
      <c r="A11" s="513"/>
      <c r="B11" s="520"/>
      <c r="C11" s="521"/>
      <c r="D11" s="521"/>
      <c r="E11" s="521"/>
      <c r="F11" s="522"/>
      <c r="G11" s="209"/>
      <c r="H11" s="529"/>
      <c r="I11" s="210"/>
      <c r="J11" s="211" t="s">
        <v>441</v>
      </c>
      <c r="K11" s="646"/>
      <c r="L11" s="647"/>
      <c r="M11" s="647"/>
      <c r="N11" s="647"/>
      <c r="O11" s="647"/>
      <c r="P11" s="648"/>
    </row>
    <row r="12" spans="1:16" ht="12" customHeight="1">
      <c r="A12" s="212">
        <v>1</v>
      </c>
      <c r="B12" s="641" t="s">
        <v>442</v>
      </c>
      <c r="C12" s="642"/>
      <c r="D12" s="642"/>
      <c r="E12" s="642"/>
      <c r="F12" s="642"/>
      <c r="G12" s="642"/>
      <c r="H12" s="642"/>
      <c r="I12" s="642"/>
      <c r="J12" s="642"/>
      <c r="K12" s="642"/>
      <c r="L12" s="642"/>
      <c r="M12" s="642"/>
      <c r="N12" s="642"/>
      <c r="O12" s="642"/>
      <c r="P12" s="642"/>
    </row>
    <row r="13" spans="1:16" ht="11.25" customHeight="1">
      <c r="A13" s="213" t="s">
        <v>443</v>
      </c>
      <c r="B13" s="554" t="s">
        <v>444</v>
      </c>
      <c r="C13" s="561"/>
      <c r="D13" s="555"/>
      <c r="E13" s="552" t="s">
        <v>445</v>
      </c>
      <c r="F13" s="553"/>
      <c r="G13" s="30"/>
      <c r="H13" s="23"/>
      <c r="I13" s="23"/>
      <c r="J13" s="23"/>
      <c r="K13" s="508"/>
      <c r="L13" s="509"/>
      <c r="M13" s="509"/>
      <c r="N13" s="509"/>
      <c r="O13" s="509"/>
      <c r="P13" s="510"/>
    </row>
    <row r="14" spans="1:16" ht="12" customHeight="1">
      <c r="A14" s="213" t="s">
        <v>446</v>
      </c>
      <c r="B14" s="554" t="s">
        <v>447</v>
      </c>
      <c r="C14" s="561"/>
      <c r="D14" s="555"/>
      <c r="E14" s="552" t="s">
        <v>448</v>
      </c>
      <c r="F14" s="553"/>
      <c r="G14" s="30"/>
      <c r="H14" s="23"/>
      <c r="I14" s="23"/>
      <c r="J14" s="23"/>
      <c r="K14" s="508"/>
      <c r="L14" s="509"/>
      <c r="M14" s="509"/>
      <c r="N14" s="509"/>
      <c r="O14" s="509"/>
      <c r="P14" s="510"/>
    </row>
    <row r="15" spans="1:16" ht="12" customHeight="1">
      <c r="A15" s="213" t="s">
        <v>449</v>
      </c>
      <c r="B15" s="546" t="s">
        <v>450</v>
      </c>
      <c r="C15" s="547"/>
      <c r="D15" s="548"/>
      <c r="E15" s="552" t="s">
        <v>451</v>
      </c>
      <c r="F15" s="553"/>
      <c r="G15" s="30"/>
      <c r="H15" s="23"/>
      <c r="I15" s="23"/>
      <c r="J15" s="23"/>
      <c r="K15" s="508"/>
      <c r="L15" s="509"/>
      <c r="M15" s="509"/>
      <c r="N15" s="509"/>
      <c r="O15" s="509"/>
      <c r="P15" s="510"/>
    </row>
    <row r="16" spans="1:16" ht="12" customHeight="1">
      <c r="A16" s="213" t="s">
        <v>452</v>
      </c>
      <c r="B16" s="562"/>
      <c r="C16" s="563"/>
      <c r="D16" s="564"/>
      <c r="E16" s="552" t="s">
        <v>453</v>
      </c>
      <c r="F16" s="553"/>
      <c r="G16" s="30"/>
      <c r="H16" s="23"/>
      <c r="I16" s="23"/>
      <c r="J16" s="23"/>
      <c r="K16" s="508"/>
      <c r="L16" s="509"/>
      <c r="M16" s="509"/>
      <c r="N16" s="509"/>
      <c r="O16" s="509"/>
      <c r="P16" s="510"/>
    </row>
    <row r="17" spans="1:16" ht="12" customHeight="1">
      <c r="A17" s="213" t="s">
        <v>454</v>
      </c>
      <c r="B17" s="549"/>
      <c r="C17" s="550"/>
      <c r="D17" s="551"/>
      <c r="E17" s="552" t="s">
        <v>455</v>
      </c>
      <c r="F17" s="553"/>
      <c r="G17" s="30"/>
      <c r="H17" s="23"/>
      <c r="I17" s="23"/>
      <c r="J17" s="23"/>
      <c r="K17" s="508"/>
      <c r="L17" s="509"/>
      <c r="M17" s="509"/>
      <c r="N17" s="509"/>
      <c r="O17" s="509"/>
      <c r="P17" s="510"/>
    </row>
    <row r="18" spans="1:16" ht="21" customHeight="1">
      <c r="A18" s="213" t="s">
        <v>456</v>
      </c>
      <c r="B18" s="546" t="s">
        <v>457</v>
      </c>
      <c r="C18" s="547"/>
      <c r="D18" s="548"/>
      <c r="E18" s="552" t="s">
        <v>458</v>
      </c>
      <c r="F18" s="553"/>
      <c r="G18" s="30"/>
      <c r="H18" s="23"/>
      <c r="I18" s="23"/>
      <c r="J18" s="23"/>
      <c r="K18" s="508"/>
      <c r="L18" s="509"/>
      <c r="M18" s="509"/>
      <c r="N18" s="509"/>
      <c r="O18" s="509"/>
      <c r="P18" s="510"/>
    </row>
    <row r="19" spans="1:16" ht="21" customHeight="1">
      <c r="A19" s="213" t="s">
        <v>459</v>
      </c>
      <c r="B19" s="549"/>
      <c r="C19" s="550"/>
      <c r="D19" s="551"/>
      <c r="E19" s="554" t="s">
        <v>460</v>
      </c>
      <c r="F19" s="555"/>
      <c r="G19" s="30"/>
      <c r="H19" s="23"/>
      <c r="I19" s="23"/>
      <c r="J19" s="23"/>
      <c r="K19" s="508"/>
      <c r="L19" s="509"/>
      <c r="M19" s="509"/>
      <c r="N19" s="509"/>
      <c r="O19" s="509"/>
      <c r="P19" s="510"/>
    </row>
    <row r="20" spans="1:16" ht="12" customHeight="1">
      <c r="A20" s="213" t="s">
        <v>461</v>
      </c>
      <c r="B20" s="546" t="s">
        <v>462</v>
      </c>
      <c r="C20" s="547"/>
      <c r="D20" s="548"/>
      <c r="E20" s="554" t="s">
        <v>463</v>
      </c>
      <c r="F20" s="555"/>
      <c r="G20" s="30"/>
      <c r="H20" s="23"/>
      <c r="I20" s="23"/>
      <c r="J20" s="23"/>
      <c r="K20" s="508"/>
      <c r="L20" s="509"/>
      <c r="M20" s="509"/>
      <c r="N20" s="509"/>
      <c r="O20" s="509"/>
      <c r="P20" s="510"/>
    </row>
    <row r="21" spans="1:16" ht="11.25" customHeight="1" thickBot="1">
      <c r="A21" s="214" t="s">
        <v>464</v>
      </c>
      <c r="B21" s="556"/>
      <c r="C21" s="557"/>
      <c r="D21" s="558"/>
      <c r="E21" s="559" t="s">
        <v>465</v>
      </c>
      <c r="F21" s="560"/>
      <c r="G21" s="215"/>
      <c r="H21" s="65"/>
      <c r="I21" s="65"/>
      <c r="J21" s="65"/>
      <c r="K21" s="623"/>
      <c r="L21" s="624"/>
      <c r="M21" s="624"/>
      <c r="N21" s="624"/>
      <c r="O21" s="624"/>
      <c r="P21" s="625"/>
    </row>
    <row r="22" spans="1:16" ht="12" customHeight="1">
      <c r="A22" s="216">
        <v>2</v>
      </c>
      <c r="B22" s="641" t="s">
        <v>466</v>
      </c>
      <c r="C22" s="642"/>
      <c r="D22" s="642"/>
      <c r="E22" s="642"/>
      <c r="F22" s="642"/>
      <c r="G22" s="642"/>
      <c r="H22" s="642"/>
      <c r="I22" s="642"/>
      <c r="J22" s="642"/>
      <c r="K22" s="642"/>
      <c r="L22" s="642"/>
      <c r="M22" s="642"/>
      <c r="N22" s="642"/>
      <c r="O22" s="642"/>
      <c r="P22" s="642"/>
    </row>
    <row r="23" spans="1:16" ht="12" customHeight="1">
      <c r="A23" s="213" t="s">
        <v>443</v>
      </c>
      <c r="B23" s="554" t="s">
        <v>467</v>
      </c>
      <c r="C23" s="561"/>
      <c r="D23" s="565"/>
      <c r="E23" s="554" t="s">
        <v>468</v>
      </c>
      <c r="F23" s="566"/>
      <c r="G23" s="30"/>
      <c r="H23" s="23"/>
      <c r="I23" s="23"/>
      <c r="J23" s="23"/>
      <c r="K23" s="508"/>
      <c r="L23" s="509"/>
      <c r="M23" s="509"/>
      <c r="N23" s="509"/>
      <c r="O23" s="509"/>
      <c r="P23" s="510"/>
    </row>
    <row r="24" spans="1:16" ht="12" customHeight="1">
      <c r="A24" s="213" t="s">
        <v>446</v>
      </c>
      <c r="B24" s="554"/>
      <c r="C24" s="561"/>
      <c r="D24" s="565"/>
      <c r="E24" s="554" t="s">
        <v>469</v>
      </c>
      <c r="F24" s="566"/>
      <c r="G24" s="30"/>
      <c r="H24" s="23"/>
      <c r="I24" s="23"/>
      <c r="J24" s="23"/>
      <c r="K24" s="508"/>
      <c r="L24" s="509"/>
      <c r="M24" s="509"/>
      <c r="N24" s="509"/>
      <c r="O24" s="509"/>
      <c r="P24" s="510"/>
    </row>
    <row r="25" spans="1:16" ht="12" customHeight="1">
      <c r="A25" s="213" t="s">
        <v>449</v>
      </c>
      <c r="B25" s="567" t="s">
        <v>470</v>
      </c>
      <c r="C25" s="561"/>
      <c r="D25" s="565"/>
      <c r="E25" s="554" t="s">
        <v>471</v>
      </c>
      <c r="F25" s="566"/>
      <c r="G25" s="30"/>
      <c r="H25" s="23"/>
      <c r="I25" s="23"/>
      <c r="J25" s="23"/>
      <c r="K25" s="508"/>
      <c r="L25" s="509"/>
      <c r="M25" s="509"/>
      <c r="N25" s="509"/>
      <c r="O25" s="509"/>
      <c r="P25" s="510"/>
    </row>
    <row r="26" spans="1:16" ht="12" customHeight="1">
      <c r="A26" s="213" t="s">
        <v>452</v>
      </c>
      <c r="B26" s="554"/>
      <c r="C26" s="561"/>
      <c r="D26" s="565"/>
      <c r="E26" s="554" t="s">
        <v>472</v>
      </c>
      <c r="F26" s="566"/>
      <c r="G26" s="30"/>
      <c r="H26" s="23"/>
      <c r="I26" s="23"/>
      <c r="J26" s="23"/>
      <c r="K26" s="508"/>
      <c r="L26" s="509"/>
      <c r="M26" s="509"/>
      <c r="N26" s="509"/>
      <c r="O26" s="509"/>
      <c r="P26" s="510"/>
    </row>
    <row r="27" spans="1:16" ht="21" customHeight="1">
      <c r="A27" s="213" t="s">
        <v>454</v>
      </c>
      <c r="B27" s="570" t="s">
        <v>473</v>
      </c>
      <c r="C27" s="554" t="s">
        <v>474</v>
      </c>
      <c r="D27" s="565"/>
      <c r="E27" s="554" t="s">
        <v>475</v>
      </c>
      <c r="F27" s="566"/>
      <c r="G27" s="30"/>
      <c r="H27" s="23"/>
      <c r="I27" s="23"/>
      <c r="J27" s="23"/>
      <c r="K27" s="508"/>
      <c r="L27" s="509"/>
      <c r="M27" s="509"/>
      <c r="N27" s="509"/>
      <c r="O27" s="509"/>
      <c r="P27" s="510"/>
    </row>
    <row r="28" spans="1:16" ht="12" customHeight="1">
      <c r="A28" s="213" t="s">
        <v>456</v>
      </c>
      <c r="B28" s="570"/>
      <c r="C28" s="569"/>
      <c r="D28" s="565"/>
      <c r="E28" s="554" t="s">
        <v>476</v>
      </c>
      <c r="F28" s="566"/>
      <c r="G28" s="30"/>
      <c r="H28" s="23"/>
      <c r="I28" s="23"/>
      <c r="J28" s="23"/>
      <c r="K28" s="508"/>
      <c r="L28" s="509"/>
      <c r="M28" s="509"/>
      <c r="N28" s="509"/>
      <c r="O28" s="509"/>
      <c r="P28" s="510"/>
    </row>
    <row r="29" spans="1:16" ht="11.25" customHeight="1">
      <c r="A29" s="213" t="s">
        <v>459</v>
      </c>
      <c r="B29" s="570"/>
      <c r="C29" s="569"/>
      <c r="D29" s="565"/>
      <c r="E29" s="554" t="s">
        <v>477</v>
      </c>
      <c r="F29" s="566"/>
      <c r="G29" s="30"/>
      <c r="H29" s="23"/>
      <c r="I29" s="23"/>
      <c r="J29" s="23"/>
      <c r="K29" s="508"/>
      <c r="L29" s="509"/>
      <c r="M29" s="509"/>
      <c r="N29" s="509"/>
      <c r="O29" s="509"/>
      <c r="P29" s="510"/>
    </row>
    <row r="30" spans="1:16" ht="21" customHeight="1">
      <c r="A30" s="213" t="s">
        <v>461</v>
      </c>
      <c r="B30" s="571"/>
      <c r="C30" s="569"/>
      <c r="D30" s="565"/>
      <c r="E30" s="554" t="s">
        <v>478</v>
      </c>
      <c r="F30" s="566"/>
      <c r="G30" s="30"/>
      <c r="H30" s="23"/>
      <c r="I30" s="23"/>
      <c r="J30" s="23"/>
      <c r="K30" s="508"/>
      <c r="L30" s="509"/>
      <c r="M30" s="509"/>
      <c r="N30" s="509"/>
      <c r="O30" s="509"/>
      <c r="P30" s="510"/>
    </row>
    <row r="31" spans="1:16" ht="11.25" customHeight="1">
      <c r="A31" s="213" t="s">
        <v>464</v>
      </c>
      <c r="B31" s="571"/>
      <c r="C31" s="569"/>
      <c r="D31" s="565"/>
      <c r="E31" s="554" t="s">
        <v>479</v>
      </c>
      <c r="F31" s="566"/>
      <c r="G31" s="30"/>
      <c r="H31" s="23"/>
      <c r="I31" s="23"/>
      <c r="J31" s="23"/>
      <c r="K31" s="508"/>
      <c r="L31" s="509"/>
      <c r="M31" s="509"/>
      <c r="N31" s="509"/>
      <c r="O31" s="509"/>
      <c r="P31" s="510"/>
    </row>
    <row r="32" spans="1:16" ht="21" customHeight="1">
      <c r="A32" s="217" t="s">
        <v>480</v>
      </c>
      <c r="B32" s="571"/>
      <c r="C32" s="569"/>
      <c r="D32" s="565"/>
      <c r="E32" s="554" t="s">
        <v>481</v>
      </c>
      <c r="F32" s="566"/>
      <c r="G32" s="30"/>
      <c r="H32" s="23"/>
      <c r="I32" s="23"/>
      <c r="J32" s="23"/>
      <c r="K32" s="508"/>
      <c r="L32" s="509"/>
      <c r="M32" s="509"/>
      <c r="N32" s="509"/>
      <c r="O32" s="509"/>
      <c r="P32" s="510"/>
    </row>
    <row r="33" spans="1:18" ht="21.75" customHeight="1">
      <c r="A33" s="213" t="s">
        <v>482</v>
      </c>
      <c r="B33" s="571"/>
      <c r="C33" s="554" t="s">
        <v>483</v>
      </c>
      <c r="D33" s="565"/>
      <c r="E33" s="554" t="s">
        <v>484</v>
      </c>
      <c r="F33" s="566"/>
      <c r="G33" s="30"/>
      <c r="H33" s="23"/>
      <c r="I33" s="23"/>
      <c r="J33" s="23"/>
      <c r="K33" s="508"/>
      <c r="L33" s="509"/>
      <c r="M33" s="509"/>
      <c r="N33" s="509"/>
      <c r="O33" s="509"/>
      <c r="P33" s="510"/>
      <c r="R33" s="27" t="str" cm="1">
        <f t="array" ref="R33">_xlfn.IFS( H33="○","・タイル等(指摘なし)", H33="－","・タイルなし",H33="","・タイル等(要是正)")</f>
        <v>・タイル等(要是正)</v>
      </c>
    </row>
    <row r="34" spans="1:18" ht="21" customHeight="1">
      <c r="A34" s="213" t="s">
        <v>485</v>
      </c>
      <c r="B34" s="571"/>
      <c r="C34" s="554"/>
      <c r="D34" s="565"/>
      <c r="E34" s="554" t="s">
        <v>486</v>
      </c>
      <c r="F34" s="568"/>
      <c r="G34" s="30"/>
      <c r="H34" s="23"/>
      <c r="I34" s="23"/>
      <c r="J34" s="23"/>
      <c r="K34" s="508"/>
      <c r="L34" s="509"/>
      <c r="M34" s="509"/>
      <c r="N34" s="509"/>
      <c r="O34" s="509"/>
      <c r="P34" s="510"/>
    </row>
    <row r="35" spans="1:18" ht="11.25" customHeight="1">
      <c r="A35" s="213" t="s">
        <v>487</v>
      </c>
      <c r="B35" s="571"/>
      <c r="C35" s="569"/>
      <c r="D35" s="565"/>
      <c r="E35" s="554" t="s">
        <v>488</v>
      </c>
      <c r="F35" s="566"/>
      <c r="G35" s="30"/>
      <c r="H35" s="23"/>
      <c r="I35" s="23"/>
      <c r="J35" s="23"/>
      <c r="K35" s="508"/>
      <c r="L35" s="509"/>
      <c r="M35" s="509"/>
      <c r="N35" s="509"/>
      <c r="O35" s="509"/>
      <c r="P35" s="510"/>
    </row>
    <row r="36" spans="1:18" ht="21" customHeight="1">
      <c r="A36" s="213" t="s">
        <v>489</v>
      </c>
      <c r="B36" s="571"/>
      <c r="C36" s="569"/>
      <c r="D36" s="565"/>
      <c r="E36" s="554" t="s">
        <v>490</v>
      </c>
      <c r="F36" s="566"/>
      <c r="G36" s="30"/>
      <c r="H36" s="23"/>
      <c r="I36" s="23"/>
      <c r="J36" s="23"/>
      <c r="K36" s="508"/>
      <c r="L36" s="509"/>
      <c r="M36" s="509"/>
      <c r="N36" s="509"/>
      <c r="O36" s="509"/>
      <c r="P36" s="510"/>
    </row>
    <row r="37" spans="1:18" ht="12" customHeight="1">
      <c r="A37" s="213" t="s">
        <v>491</v>
      </c>
      <c r="B37" s="571"/>
      <c r="C37" s="554" t="s">
        <v>492</v>
      </c>
      <c r="D37" s="565"/>
      <c r="E37" s="554" t="s">
        <v>493</v>
      </c>
      <c r="F37" s="566"/>
      <c r="G37" s="30"/>
      <c r="H37" s="23"/>
      <c r="I37" s="23"/>
      <c r="J37" s="23"/>
      <c r="K37" s="508"/>
      <c r="L37" s="509"/>
      <c r="M37" s="509"/>
      <c r="N37" s="509"/>
      <c r="O37" s="509"/>
      <c r="P37" s="510"/>
    </row>
    <row r="38" spans="1:18" ht="12" customHeight="1">
      <c r="A38" s="213" t="s">
        <v>494</v>
      </c>
      <c r="B38" s="571"/>
      <c r="C38" s="569"/>
      <c r="D38" s="565"/>
      <c r="E38" s="554" t="s">
        <v>495</v>
      </c>
      <c r="F38" s="566"/>
      <c r="G38" s="30"/>
      <c r="H38" s="23"/>
      <c r="I38" s="23"/>
      <c r="J38" s="23"/>
      <c r="K38" s="508"/>
      <c r="L38" s="509"/>
      <c r="M38" s="509"/>
      <c r="N38" s="509"/>
      <c r="O38" s="509"/>
      <c r="P38" s="510"/>
    </row>
    <row r="39" spans="1:18" ht="12" customHeight="1">
      <c r="A39" s="213" t="s">
        <v>496</v>
      </c>
      <c r="B39" s="571"/>
      <c r="C39" s="554" t="s">
        <v>497</v>
      </c>
      <c r="D39" s="565"/>
      <c r="E39" s="554" t="s">
        <v>498</v>
      </c>
      <c r="F39" s="566"/>
      <c r="G39" s="30"/>
      <c r="H39" s="23"/>
      <c r="I39" s="23"/>
      <c r="J39" s="23"/>
      <c r="K39" s="508"/>
      <c r="L39" s="509"/>
      <c r="M39" s="509"/>
      <c r="N39" s="509"/>
      <c r="O39" s="509"/>
      <c r="P39" s="510"/>
    </row>
    <row r="40" spans="1:18" ht="12" customHeight="1" thickBot="1">
      <c r="A40" s="214" t="s">
        <v>499</v>
      </c>
      <c r="B40" s="572"/>
      <c r="C40" s="559"/>
      <c r="D40" s="573"/>
      <c r="E40" s="559" t="s">
        <v>500</v>
      </c>
      <c r="F40" s="574"/>
      <c r="G40" s="215"/>
      <c r="H40" s="65"/>
      <c r="I40" s="65"/>
      <c r="J40" s="65"/>
      <c r="K40" s="623"/>
      <c r="L40" s="624"/>
      <c r="M40" s="624"/>
      <c r="N40" s="624"/>
      <c r="O40" s="624"/>
      <c r="P40" s="625"/>
    </row>
    <row r="41" spans="1:18" ht="12" customHeight="1">
      <c r="A41" s="212">
        <v>3</v>
      </c>
      <c r="B41" s="641" t="s">
        <v>501</v>
      </c>
      <c r="C41" s="642"/>
      <c r="D41" s="642"/>
      <c r="E41" s="642"/>
      <c r="F41" s="642"/>
      <c r="G41" s="642"/>
      <c r="H41" s="642"/>
      <c r="I41" s="642"/>
      <c r="J41" s="642"/>
      <c r="K41" s="642"/>
      <c r="L41" s="642"/>
      <c r="M41" s="642"/>
      <c r="N41" s="642"/>
      <c r="O41" s="642"/>
      <c r="P41" s="642"/>
    </row>
    <row r="42" spans="1:18" ht="12" customHeight="1">
      <c r="A42" s="218" t="s">
        <v>443</v>
      </c>
      <c r="B42" s="567" t="s">
        <v>502</v>
      </c>
      <c r="C42" s="561"/>
      <c r="D42" s="555"/>
      <c r="E42" s="554" t="s">
        <v>503</v>
      </c>
      <c r="F42" s="566"/>
      <c r="G42" s="30"/>
      <c r="H42" s="23"/>
      <c r="I42" s="23"/>
      <c r="J42" s="23"/>
      <c r="K42" s="508"/>
      <c r="L42" s="509"/>
      <c r="M42" s="509"/>
      <c r="N42" s="509"/>
      <c r="O42" s="509"/>
      <c r="P42" s="510"/>
    </row>
    <row r="43" spans="1:18" ht="11.25" customHeight="1">
      <c r="A43" s="218" t="s">
        <v>446</v>
      </c>
      <c r="B43" s="567" t="s">
        <v>504</v>
      </c>
      <c r="C43" s="561"/>
      <c r="D43" s="555"/>
      <c r="E43" s="554" t="s">
        <v>505</v>
      </c>
      <c r="F43" s="566"/>
      <c r="G43" s="30"/>
      <c r="H43" s="23"/>
      <c r="I43" s="23"/>
      <c r="J43" s="23"/>
      <c r="K43" s="508"/>
      <c r="L43" s="509"/>
      <c r="M43" s="509"/>
      <c r="N43" s="509"/>
      <c r="O43" s="509"/>
      <c r="P43" s="510"/>
    </row>
    <row r="44" spans="1:18" ht="11.25" customHeight="1">
      <c r="A44" s="218" t="s">
        <v>449</v>
      </c>
      <c r="B44" s="554"/>
      <c r="C44" s="561"/>
      <c r="D44" s="555"/>
      <c r="E44" s="554" t="s">
        <v>506</v>
      </c>
      <c r="F44" s="566"/>
      <c r="G44" s="30"/>
      <c r="H44" s="23"/>
      <c r="I44" s="23"/>
      <c r="J44" s="23"/>
      <c r="K44" s="508"/>
      <c r="L44" s="509"/>
      <c r="M44" s="509"/>
      <c r="N44" s="509"/>
      <c r="O44" s="509"/>
      <c r="P44" s="510"/>
    </row>
    <row r="45" spans="1:18" ht="12" customHeight="1">
      <c r="A45" s="218" t="s">
        <v>452</v>
      </c>
      <c r="B45" s="554"/>
      <c r="C45" s="561"/>
      <c r="D45" s="555"/>
      <c r="E45" s="554" t="s">
        <v>507</v>
      </c>
      <c r="F45" s="566"/>
      <c r="G45" s="30"/>
      <c r="H45" s="23"/>
      <c r="I45" s="23"/>
      <c r="J45" s="23"/>
      <c r="K45" s="508"/>
      <c r="L45" s="509"/>
      <c r="M45" s="509"/>
      <c r="N45" s="509"/>
      <c r="O45" s="509"/>
      <c r="P45" s="510"/>
    </row>
    <row r="46" spans="1:18" ht="11.25" customHeight="1">
      <c r="A46" s="218" t="s">
        <v>454</v>
      </c>
      <c r="B46" s="554"/>
      <c r="C46" s="561"/>
      <c r="D46" s="555"/>
      <c r="E46" s="554" t="s">
        <v>508</v>
      </c>
      <c r="F46" s="566"/>
      <c r="G46" s="30"/>
      <c r="H46" s="23"/>
      <c r="I46" s="23"/>
      <c r="J46" s="23"/>
      <c r="K46" s="508"/>
      <c r="L46" s="509"/>
      <c r="M46" s="509"/>
      <c r="N46" s="509"/>
      <c r="O46" s="509"/>
      <c r="P46" s="510"/>
    </row>
    <row r="47" spans="1:18" ht="12" customHeight="1">
      <c r="A47" s="218" t="s">
        <v>456</v>
      </c>
      <c r="B47" s="567" t="s">
        <v>509</v>
      </c>
      <c r="C47" s="561"/>
      <c r="D47" s="555"/>
      <c r="E47" s="554" t="s">
        <v>510</v>
      </c>
      <c r="F47" s="566"/>
      <c r="G47" s="30"/>
      <c r="H47" s="23"/>
      <c r="I47" s="23"/>
      <c r="J47" s="23"/>
      <c r="K47" s="508"/>
      <c r="L47" s="509"/>
      <c r="M47" s="509"/>
      <c r="N47" s="509"/>
      <c r="O47" s="509"/>
      <c r="P47" s="510"/>
    </row>
    <row r="48" spans="1:18" ht="12" customHeight="1">
      <c r="A48" s="218" t="s">
        <v>459</v>
      </c>
      <c r="B48" s="554"/>
      <c r="C48" s="561"/>
      <c r="D48" s="555"/>
      <c r="E48" s="554" t="s">
        <v>511</v>
      </c>
      <c r="F48" s="566"/>
      <c r="G48" s="30"/>
      <c r="H48" s="23"/>
      <c r="I48" s="23"/>
      <c r="J48" s="23"/>
      <c r="K48" s="508"/>
      <c r="L48" s="509"/>
      <c r="M48" s="509"/>
      <c r="N48" s="509"/>
      <c r="O48" s="509"/>
      <c r="P48" s="510"/>
    </row>
    <row r="49" spans="1:16" ht="12" customHeight="1">
      <c r="A49" s="218" t="s">
        <v>461</v>
      </c>
      <c r="B49" s="567" t="s">
        <v>512</v>
      </c>
      <c r="C49" s="561"/>
      <c r="D49" s="555"/>
      <c r="E49" s="554" t="s">
        <v>513</v>
      </c>
      <c r="F49" s="566"/>
      <c r="G49" s="30"/>
      <c r="H49" s="23"/>
      <c r="I49" s="23"/>
      <c r="J49" s="23"/>
      <c r="K49" s="508"/>
      <c r="L49" s="509"/>
      <c r="M49" s="509"/>
      <c r="N49" s="509"/>
      <c r="O49" s="509"/>
      <c r="P49" s="510"/>
    </row>
    <row r="50" spans="1:16" ht="12" customHeight="1" thickBot="1">
      <c r="A50" s="219" t="s">
        <v>464</v>
      </c>
      <c r="B50" s="559"/>
      <c r="C50" s="575"/>
      <c r="D50" s="560"/>
      <c r="E50" s="559" t="s">
        <v>500</v>
      </c>
      <c r="F50" s="574"/>
      <c r="G50" s="215"/>
      <c r="H50" s="65"/>
      <c r="I50" s="65"/>
      <c r="J50" s="65"/>
      <c r="K50" s="623"/>
      <c r="L50" s="624"/>
      <c r="M50" s="624"/>
      <c r="N50" s="624"/>
      <c r="O50" s="624"/>
      <c r="P50" s="625"/>
    </row>
    <row r="51" spans="1:16" ht="12" customHeight="1">
      <c r="A51" s="212">
        <v>4</v>
      </c>
      <c r="B51" s="641" t="s">
        <v>514</v>
      </c>
      <c r="C51" s="642"/>
      <c r="D51" s="642"/>
      <c r="E51" s="642"/>
      <c r="F51" s="642"/>
      <c r="G51" s="642"/>
      <c r="H51" s="642"/>
      <c r="I51" s="642"/>
      <c r="J51" s="642"/>
      <c r="K51" s="642"/>
      <c r="L51" s="642"/>
      <c r="M51" s="642"/>
      <c r="N51" s="642"/>
      <c r="O51" s="642"/>
      <c r="P51" s="642"/>
    </row>
    <row r="52" spans="1:16" ht="12" customHeight="1">
      <c r="A52" s="218" t="s">
        <v>443</v>
      </c>
      <c r="B52" s="576" t="s">
        <v>515</v>
      </c>
      <c r="C52" s="554" t="s">
        <v>516</v>
      </c>
      <c r="D52" s="561"/>
      <c r="E52" s="566"/>
      <c r="F52" s="566"/>
      <c r="G52" s="30"/>
      <c r="H52" s="23"/>
      <c r="I52" s="23"/>
      <c r="J52" s="23"/>
      <c r="K52" s="508"/>
      <c r="L52" s="509"/>
      <c r="M52" s="509"/>
      <c r="N52" s="509"/>
      <c r="O52" s="509"/>
      <c r="P52" s="510"/>
    </row>
    <row r="53" spans="1:16" ht="12" customHeight="1">
      <c r="A53" s="218" t="s">
        <v>446</v>
      </c>
      <c r="B53" s="577"/>
      <c r="C53" s="554" t="s">
        <v>517</v>
      </c>
      <c r="D53" s="561"/>
      <c r="E53" s="566"/>
      <c r="F53" s="566"/>
      <c r="G53" s="30"/>
      <c r="H53" s="23"/>
      <c r="I53" s="23"/>
      <c r="J53" s="23"/>
      <c r="K53" s="508"/>
      <c r="L53" s="509"/>
      <c r="M53" s="509"/>
      <c r="N53" s="509"/>
      <c r="O53" s="509"/>
      <c r="P53" s="510"/>
    </row>
    <row r="54" spans="1:16" ht="12" customHeight="1">
      <c r="A54" s="218" t="s">
        <v>449</v>
      </c>
      <c r="B54" s="577"/>
      <c r="C54" s="554" t="s">
        <v>518</v>
      </c>
      <c r="D54" s="561"/>
      <c r="E54" s="566"/>
      <c r="F54" s="566"/>
      <c r="G54" s="30"/>
      <c r="H54" s="23"/>
      <c r="I54" s="23"/>
      <c r="J54" s="23"/>
      <c r="K54" s="508"/>
      <c r="L54" s="509"/>
      <c r="M54" s="509"/>
      <c r="N54" s="509"/>
      <c r="O54" s="509"/>
      <c r="P54" s="510"/>
    </row>
    <row r="55" spans="1:16" ht="23.25" customHeight="1">
      <c r="A55" s="218" t="s">
        <v>452</v>
      </c>
      <c r="B55" s="577"/>
      <c r="C55" s="554" t="s">
        <v>519</v>
      </c>
      <c r="D55" s="555"/>
      <c r="E55" s="554" t="s">
        <v>520</v>
      </c>
      <c r="F55" s="566"/>
      <c r="G55" s="30"/>
      <c r="H55" s="23"/>
      <c r="I55" s="23"/>
      <c r="J55" s="23"/>
      <c r="K55" s="508"/>
      <c r="L55" s="509"/>
      <c r="M55" s="509"/>
      <c r="N55" s="509"/>
      <c r="O55" s="509"/>
      <c r="P55" s="510"/>
    </row>
    <row r="56" spans="1:16" ht="23.25" customHeight="1">
      <c r="A56" s="218" t="s">
        <v>454</v>
      </c>
      <c r="B56" s="578"/>
      <c r="C56" s="554"/>
      <c r="D56" s="555"/>
      <c r="E56" s="554" t="s">
        <v>521</v>
      </c>
      <c r="F56" s="566"/>
      <c r="G56" s="30"/>
      <c r="H56" s="23"/>
      <c r="I56" s="23"/>
      <c r="J56" s="23"/>
      <c r="K56" s="508"/>
      <c r="L56" s="509"/>
      <c r="M56" s="509"/>
      <c r="N56" s="509"/>
      <c r="O56" s="509"/>
      <c r="P56" s="510"/>
    </row>
    <row r="57" spans="1:16" ht="23.25" customHeight="1">
      <c r="A57" s="218" t="s">
        <v>456</v>
      </c>
      <c r="B57" s="570" t="s">
        <v>522</v>
      </c>
      <c r="C57" s="554" t="s">
        <v>474</v>
      </c>
      <c r="D57" s="555"/>
      <c r="E57" s="554" t="s">
        <v>523</v>
      </c>
      <c r="F57" s="566"/>
      <c r="G57" s="30"/>
      <c r="H57" s="23"/>
      <c r="I57" s="23"/>
      <c r="J57" s="23"/>
      <c r="K57" s="508"/>
      <c r="L57" s="509"/>
      <c r="M57" s="509"/>
      <c r="N57" s="509"/>
      <c r="O57" s="509"/>
      <c r="P57" s="510"/>
    </row>
    <row r="58" spans="1:16" ht="23.25" customHeight="1">
      <c r="A58" s="218" t="s">
        <v>263</v>
      </c>
      <c r="B58" s="570"/>
      <c r="C58" s="554"/>
      <c r="D58" s="555"/>
      <c r="E58" s="554" t="s">
        <v>524</v>
      </c>
      <c r="F58" s="566"/>
      <c r="G58" s="30"/>
      <c r="H58" s="23"/>
      <c r="I58" s="23"/>
      <c r="J58" s="23"/>
      <c r="K58" s="508"/>
      <c r="L58" s="509"/>
      <c r="M58" s="509"/>
      <c r="N58" s="509"/>
      <c r="O58" s="509"/>
      <c r="P58" s="510"/>
    </row>
    <row r="59" spans="1:16" ht="21" customHeight="1">
      <c r="A59" s="218" t="s">
        <v>264</v>
      </c>
      <c r="B59" s="570"/>
      <c r="C59" s="554"/>
      <c r="D59" s="555"/>
      <c r="E59" s="554" t="s">
        <v>525</v>
      </c>
      <c r="F59" s="566"/>
      <c r="G59" s="30"/>
      <c r="H59" s="23"/>
      <c r="I59" s="23"/>
      <c r="J59" s="23"/>
      <c r="K59" s="508"/>
      <c r="L59" s="509"/>
      <c r="M59" s="509"/>
      <c r="N59" s="509"/>
      <c r="O59" s="509"/>
      <c r="P59" s="510"/>
    </row>
    <row r="60" spans="1:16" ht="23.25" customHeight="1">
      <c r="A60" s="218" t="s">
        <v>265</v>
      </c>
      <c r="B60" s="570"/>
      <c r="C60" s="554"/>
      <c r="D60" s="555"/>
      <c r="E60" s="554" t="s">
        <v>526</v>
      </c>
      <c r="F60" s="566"/>
      <c r="G60" s="30"/>
      <c r="H60" s="23"/>
      <c r="I60" s="23"/>
      <c r="J60" s="23"/>
      <c r="K60" s="508"/>
      <c r="L60" s="509"/>
      <c r="M60" s="509"/>
      <c r="N60" s="509"/>
      <c r="O60" s="509"/>
      <c r="P60" s="510"/>
    </row>
    <row r="61" spans="1:16" ht="21.75" customHeight="1">
      <c r="A61" s="218" t="s">
        <v>266</v>
      </c>
      <c r="B61" s="570"/>
      <c r="C61" s="554"/>
      <c r="D61" s="555"/>
      <c r="E61" s="554" t="s">
        <v>527</v>
      </c>
      <c r="F61" s="566"/>
      <c r="G61" s="30"/>
      <c r="H61" s="23"/>
      <c r="I61" s="23"/>
      <c r="J61" s="23"/>
      <c r="K61" s="508"/>
      <c r="L61" s="509"/>
      <c r="M61" s="509"/>
      <c r="N61" s="509"/>
      <c r="O61" s="509"/>
      <c r="P61" s="510"/>
    </row>
    <row r="62" spans="1:16" ht="12" customHeight="1">
      <c r="A62" s="218" t="s">
        <v>267</v>
      </c>
      <c r="B62" s="570"/>
      <c r="C62" s="546" t="s">
        <v>528</v>
      </c>
      <c r="D62" s="580"/>
      <c r="E62" s="554" t="s">
        <v>529</v>
      </c>
      <c r="F62" s="566"/>
      <c r="G62" s="30"/>
      <c r="H62" s="23"/>
      <c r="I62" s="23"/>
      <c r="J62" s="23"/>
      <c r="K62" s="508"/>
      <c r="L62" s="509"/>
      <c r="M62" s="509"/>
      <c r="N62" s="509"/>
      <c r="O62" s="509"/>
      <c r="P62" s="510"/>
    </row>
    <row r="63" spans="1:16" ht="12" customHeight="1">
      <c r="A63" s="218" t="s">
        <v>268</v>
      </c>
      <c r="B63" s="570"/>
      <c r="C63" s="581"/>
      <c r="D63" s="582"/>
      <c r="E63" s="554" t="s">
        <v>530</v>
      </c>
      <c r="F63" s="566"/>
      <c r="G63" s="30"/>
      <c r="H63" s="23"/>
      <c r="I63" s="23"/>
      <c r="J63" s="23"/>
      <c r="K63" s="508"/>
      <c r="L63" s="509"/>
      <c r="M63" s="509"/>
      <c r="N63" s="509"/>
      <c r="O63" s="509"/>
      <c r="P63" s="510"/>
    </row>
    <row r="64" spans="1:16" ht="12" customHeight="1">
      <c r="A64" s="218" t="s">
        <v>269</v>
      </c>
      <c r="B64" s="570"/>
      <c r="C64" s="581"/>
      <c r="D64" s="582"/>
      <c r="E64" s="554" t="s">
        <v>531</v>
      </c>
      <c r="F64" s="566"/>
      <c r="G64" s="30"/>
      <c r="H64" s="23"/>
      <c r="I64" s="23"/>
      <c r="J64" s="23"/>
      <c r="K64" s="508"/>
      <c r="L64" s="509"/>
      <c r="M64" s="509"/>
      <c r="N64" s="509"/>
      <c r="O64" s="509"/>
      <c r="P64" s="510"/>
    </row>
    <row r="65" spans="1:18" ht="21" customHeight="1">
      <c r="A65" s="218" t="s">
        <v>270</v>
      </c>
      <c r="B65" s="570"/>
      <c r="C65" s="583"/>
      <c r="D65" s="584"/>
      <c r="E65" s="554" t="s">
        <v>532</v>
      </c>
      <c r="F65" s="566"/>
      <c r="G65" s="30"/>
      <c r="H65" s="23"/>
      <c r="I65" s="23"/>
      <c r="J65" s="23"/>
      <c r="K65" s="508"/>
      <c r="L65" s="509"/>
      <c r="M65" s="509"/>
      <c r="N65" s="509"/>
      <c r="O65" s="509"/>
      <c r="P65" s="510"/>
    </row>
    <row r="66" spans="1:18" ht="21" customHeight="1">
      <c r="A66" s="218" t="s">
        <v>271</v>
      </c>
      <c r="B66" s="570"/>
      <c r="C66" s="554" t="s">
        <v>533</v>
      </c>
      <c r="D66" s="579"/>
      <c r="E66" s="554" t="s">
        <v>534</v>
      </c>
      <c r="F66" s="566"/>
      <c r="G66" s="30"/>
      <c r="H66" s="23"/>
      <c r="I66" s="23"/>
      <c r="J66" s="23"/>
      <c r="K66" s="508"/>
      <c r="L66" s="509"/>
      <c r="M66" s="509"/>
      <c r="N66" s="509"/>
      <c r="O66" s="509"/>
      <c r="P66" s="510"/>
    </row>
    <row r="67" spans="1:18" ht="21" customHeight="1">
      <c r="A67" s="218" t="s">
        <v>272</v>
      </c>
      <c r="B67" s="570"/>
      <c r="C67" s="554" t="s">
        <v>535</v>
      </c>
      <c r="D67" s="579"/>
      <c r="E67" s="554" t="s">
        <v>536</v>
      </c>
      <c r="F67" s="566"/>
      <c r="G67" s="30"/>
      <c r="H67" s="23"/>
      <c r="I67" s="23"/>
      <c r="J67" s="23"/>
      <c r="K67" s="508"/>
      <c r="L67" s="509"/>
      <c r="M67" s="509"/>
      <c r="N67" s="509"/>
      <c r="O67" s="509"/>
      <c r="P67" s="510"/>
    </row>
    <row r="68" spans="1:18" ht="12" customHeight="1">
      <c r="A68" s="218" t="s">
        <v>273</v>
      </c>
      <c r="B68" s="576" t="s">
        <v>537</v>
      </c>
      <c r="C68" s="554" t="s">
        <v>474</v>
      </c>
      <c r="D68" s="555"/>
      <c r="E68" s="554" t="s">
        <v>538</v>
      </c>
      <c r="F68" s="566"/>
      <c r="G68" s="30"/>
      <c r="H68" s="23"/>
      <c r="I68" s="23"/>
      <c r="J68" s="23"/>
      <c r="K68" s="508"/>
      <c r="L68" s="509"/>
      <c r="M68" s="509"/>
      <c r="N68" s="509"/>
      <c r="O68" s="509"/>
      <c r="P68" s="510"/>
    </row>
    <row r="69" spans="1:18" ht="12" customHeight="1">
      <c r="A69" s="218" t="s">
        <v>274</v>
      </c>
      <c r="B69" s="587"/>
      <c r="C69" s="554"/>
      <c r="D69" s="555"/>
      <c r="E69" s="554" t="s">
        <v>539</v>
      </c>
      <c r="F69" s="566"/>
      <c r="G69" s="30"/>
      <c r="H69" s="23"/>
      <c r="I69" s="23"/>
      <c r="J69" s="23"/>
      <c r="K69" s="508"/>
      <c r="L69" s="509"/>
      <c r="M69" s="509"/>
      <c r="N69" s="509"/>
      <c r="O69" s="509"/>
      <c r="P69" s="510"/>
    </row>
    <row r="70" spans="1:18" ht="21.75" customHeight="1">
      <c r="A70" s="218" t="s">
        <v>540</v>
      </c>
      <c r="B70" s="587"/>
      <c r="C70" s="554"/>
      <c r="D70" s="555"/>
      <c r="E70" s="554" t="s">
        <v>541</v>
      </c>
      <c r="F70" s="566"/>
      <c r="G70" s="30"/>
      <c r="H70" s="23"/>
      <c r="I70" s="23"/>
      <c r="J70" s="23"/>
      <c r="K70" s="508"/>
      <c r="L70" s="509"/>
      <c r="M70" s="509"/>
      <c r="N70" s="509"/>
      <c r="O70" s="509"/>
      <c r="P70" s="510"/>
    </row>
    <row r="71" spans="1:18" ht="12" customHeight="1">
      <c r="A71" s="218" t="s">
        <v>542</v>
      </c>
      <c r="B71" s="587"/>
      <c r="C71" s="554" t="s">
        <v>543</v>
      </c>
      <c r="D71" s="555"/>
      <c r="E71" s="554" t="s">
        <v>544</v>
      </c>
      <c r="F71" s="566"/>
      <c r="G71" s="30"/>
      <c r="H71" s="23"/>
      <c r="I71" s="23"/>
      <c r="J71" s="23"/>
      <c r="K71" s="508"/>
      <c r="L71" s="509"/>
      <c r="M71" s="509"/>
      <c r="N71" s="509"/>
      <c r="O71" s="509"/>
      <c r="P71" s="510"/>
    </row>
    <row r="72" spans="1:18" ht="12" customHeight="1">
      <c r="A72" s="218" t="s">
        <v>545</v>
      </c>
      <c r="B72" s="587"/>
      <c r="C72" s="554"/>
      <c r="D72" s="555"/>
      <c r="E72" s="554" t="s">
        <v>530</v>
      </c>
      <c r="F72" s="566"/>
      <c r="G72" s="30"/>
      <c r="H72" s="23"/>
      <c r="I72" s="23"/>
      <c r="J72" s="23"/>
      <c r="K72" s="508"/>
      <c r="L72" s="509"/>
      <c r="M72" s="509"/>
      <c r="N72" s="509"/>
      <c r="O72" s="509"/>
      <c r="P72" s="510"/>
    </row>
    <row r="73" spans="1:18" ht="21" customHeight="1">
      <c r="A73" s="218" t="s">
        <v>546</v>
      </c>
      <c r="B73" s="588"/>
      <c r="C73" s="554"/>
      <c r="D73" s="555"/>
      <c r="E73" s="554" t="s">
        <v>532</v>
      </c>
      <c r="F73" s="566"/>
      <c r="G73" s="30"/>
      <c r="H73" s="23"/>
      <c r="I73" s="23"/>
      <c r="J73" s="23"/>
      <c r="K73" s="508"/>
      <c r="L73" s="509"/>
      <c r="M73" s="509"/>
      <c r="N73" s="509"/>
      <c r="O73" s="509"/>
      <c r="P73" s="510"/>
    </row>
    <row r="74" spans="1:18" ht="12" customHeight="1">
      <c r="A74" s="218" t="s">
        <v>547</v>
      </c>
      <c r="B74" s="576" t="s">
        <v>548</v>
      </c>
      <c r="C74" s="546" t="s">
        <v>549</v>
      </c>
      <c r="D74" s="580"/>
      <c r="E74" s="554" t="s">
        <v>550</v>
      </c>
      <c r="F74" s="566"/>
      <c r="G74" s="30"/>
      <c r="H74" s="23"/>
      <c r="I74" s="23"/>
      <c r="J74" s="23"/>
      <c r="K74" s="508"/>
      <c r="L74" s="509"/>
      <c r="M74" s="509"/>
      <c r="N74" s="509"/>
      <c r="O74" s="509"/>
      <c r="P74" s="510"/>
    </row>
    <row r="75" spans="1:18" ht="11.25" customHeight="1">
      <c r="A75" s="218" t="s">
        <v>551</v>
      </c>
      <c r="B75" s="585"/>
      <c r="C75" s="583"/>
      <c r="D75" s="584"/>
      <c r="E75" s="554" t="s">
        <v>552</v>
      </c>
      <c r="F75" s="566"/>
      <c r="G75" s="30"/>
      <c r="H75" s="23"/>
      <c r="I75" s="23"/>
      <c r="J75" s="23"/>
      <c r="K75" s="508"/>
      <c r="L75" s="509"/>
      <c r="M75" s="509"/>
      <c r="N75" s="509"/>
      <c r="O75" s="509"/>
      <c r="P75" s="510"/>
    </row>
    <row r="76" spans="1:18" ht="21" customHeight="1">
      <c r="A76" s="218" t="s">
        <v>553</v>
      </c>
      <c r="B76" s="586"/>
      <c r="C76" s="554" t="s">
        <v>554</v>
      </c>
      <c r="D76" s="579"/>
      <c r="E76" s="554" t="s">
        <v>555</v>
      </c>
      <c r="F76" s="566"/>
      <c r="G76" s="30"/>
      <c r="H76" s="23"/>
      <c r="I76" s="23"/>
      <c r="J76" s="23"/>
      <c r="K76" s="508"/>
      <c r="L76" s="509"/>
      <c r="M76" s="509"/>
      <c r="N76" s="509"/>
      <c r="O76" s="509"/>
      <c r="P76" s="510"/>
      <c r="R76" s="27" t="str" cm="1">
        <f t="array" ref="R76">_xlfn.IFS( H76="○","・特定天井あり(指摘なし)", H76="－","・特定天井なし",H76="","・特定天井あり(要是正)")</f>
        <v>・特定天井あり(要是正)</v>
      </c>
    </row>
    <row r="77" spans="1:18" ht="11.25" customHeight="1">
      <c r="A77" s="218" t="s">
        <v>874</v>
      </c>
      <c r="B77" s="593" t="s">
        <v>875</v>
      </c>
      <c r="C77" s="594"/>
      <c r="D77" s="595"/>
      <c r="E77" s="554" t="s">
        <v>871</v>
      </c>
      <c r="F77" s="566"/>
      <c r="G77" s="30"/>
      <c r="H77" s="23"/>
      <c r="I77" s="23"/>
      <c r="J77" s="23"/>
      <c r="K77" s="508"/>
      <c r="L77" s="509"/>
      <c r="M77" s="509"/>
      <c r="N77" s="509"/>
      <c r="O77" s="509"/>
      <c r="P77" s="510"/>
    </row>
    <row r="78" spans="1:18" ht="21.75" customHeight="1">
      <c r="A78" s="218" t="s">
        <v>876</v>
      </c>
      <c r="B78" s="596"/>
      <c r="C78" s="597"/>
      <c r="D78" s="598"/>
      <c r="E78" s="554" t="s">
        <v>872</v>
      </c>
      <c r="F78" s="566"/>
      <c r="G78" s="30"/>
      <c r="H78" s="23"/>
      <c r="I78" s="23"/>
      <c r="J78" s="23"/>
      <c r="K78" s="508"/>
      <c r="L78" s="509"/>
      <c r="M78" s="509"/>
      <c r="N78" s="509"/>
      <c r="O78" s="509"/>
      <c r="P78" s="510"/>
    </row>
    <row r="79" spans="1:18" ht="23.25" customHeight="1">
      <c r="A79" s="218" t="s">
        <v>877</v>
      </c>
      <c r="B79" s="596"/>
      <c r="C79" s="597"/>
      <c r="D79" s="598"/>
      <c r="E79" s="554" t="s">
        <v>873</v>
      </c>
      <c r="F79" s="591"/>
      <c r="G79" s="30"/>
      <c r="H79" s="23"/>
      <c r="I79" s="23"/>
      <c r="J79" s="23"/>
      <c r="K79" s="508"/>
      <c r="L79" s="509"/>
      <c r="M79" s="509"/>
      <c r="N79" s="509"/>
      <c r="O79" s="509"/>
      <c r="P79" s="510"/>
    </row>
    <row r="80" spans="1:18" ht="12" customHeight="1">
      <c r="A80" s="218" t="s">
        <v>556</v>
      </c>
      <c r="B80" s="596"/>
      <c r="C80" s="597"/>
      <c r="D80" s="598"/>
      <c r="E80" s="592" t="s">
        <v>878</v>
      </c>
      <c r="F80" s="591"/>
      <c r="G80" s="30"/>
      <c r="H80" s="23"/>
      <c r="I80" s="23"/>
      <c r="J80" s="23"/>
      <c r="K80" s="508"/>
      <c r="L80" s="509"/>
      <c r="M80" s="509"/>
      <c r="N80" s="509"/>
      <c r="O80" s="509"/>
      <c r="P80" s="510"/>
    </row>
    <row r="81" spans="1:16" ht="12" customHeight="1">
      <c r="A81" s="218" t="s">
        <v>557</v>
      </c>
      <c r="B81" s="596"/>
      <c r="C81" s="597"/>
      <c r="D81" s="598"/>
      <c r="E81" s="592" t="s">
        <v>879</v>
      </c>
      <c r="F81" s="591"/>
      <c r="G81" s="30"/>
      <c r="H81" s="23"/>
      <c r="I81" s="23"/>
      <c r="J81" s="23"/>
      <c r="K81" s="508"/>
      <c r="L81" s="509"/>
      <c r="M81" s="509"/>
      <c r="N81" s="509"/>
      <c r="O81" s="509"/>
      <c r="P81" s="510"/>
    </row>
    <row r="82" spans="1:16" ht="12" customHeight="1">
      <c r="A82" s="274" t="s">
        <v>558</v>
      </c>
      <c r="B82" s="596"/>
      <c r="C82" s="597"/>
      <c r="D82" s="598"/>
      <c r="E82" s="592" t="s">
        <v>880</v>
      </c>
      <c r="F82" s="591"/>
      <c r="G82" s="30"/>
      <c r="H82" s="23"/>
      <c r="I82" s="23"/>
      <c r="J82" s="23"/>
      <c r="K82" s="508"/>
      <c r="L82" s="509"/>
      <c r="M82" s="509"/>
      <c r="N82" s="509"/>
      <c r="O82" s="509"/>
      <c r="P82" s="510"/>
    </row>
    <row r="83" spans="1:16" ht="12" customHeight="1">
      <c r="A83" s="274" t="s">
        <v>559</v>
      </c>
      <c r="B83" s="596"/>
      <c r="C83" s="597"/>
      <c r="D83" s="598"/>
      <c r="E83" s="592" t="s">
        <v>881</v>
      </c>
      <c r="F83" s="591"/>
      <c r="G83" s="30"/>
      <c r="H83" s="23"/>
      <c r="I83" s="23"/>
      <c r="J83" s="23"/>
      <c r="K83" s="508"/>
      <c r="L83" s="509"/>
      <c r="M83" s="509"/>
      <c r="N83" s="509"/>
      <c r="O83" s="509"/>
      <c r="P83" s="510"/>
    </row>
    <row r="84" spans="1:16" ht="12" customHeight="1">
      <c r="A84" s="274" t="s">
        <v>560</v>
      </c>
      <c r="B84" s="593" t="s">
        <v>882</v>
      </c>
      <c r="C84" s="594"/>
      <c r="D84" s="595"/>
      <c r="E84" s="552" t="s">
        <v>883</v>
      </c>
      <c r="F84" s="555"/>
      <c r="G84" s="30"/>
      <c r="H84" s="23"/>
      <c r="I84" s="23"/>
      <c r="J84" s="23"/>
      <c r="K84" s="508"/>
      <c r="L84" s="509"/>
      <c r="M84" s="509"/>
      <c r="N84" s="509"/>
      <c r="O84" s="509"/>
      <c r="P84" s="510"/>
    </row>
    <row r="85" spans="1:16" ht="12" customHeight="1">
      <c r="A85" s="274" t="s">
        <v>884</v>
      </c>
      <c r="B85" s="546" t="s">
        <v>885</v>
      </c>
      <c r="C85" s="547"/>
      <c r="D85" s="548"/>
      <c r="E85" s="589" t="s">
        <v>886</v>
      </c>
      <c r="F85" s="590"/>
      <c r="G85" s="30"/>
      <c r="H85" s="23"/>
      <c r="I85" s="23"/>
      <c r="J85" s="23"/>
      <c r="K85" s="508"/>
      <c r="L85" s="509"/>
      <c r="M85" s="509"/>
      <c r="N85" s="509"/>
      <c r="O85" s="509"/>
      <c r="P85" s="510"/>
    </row>
    <row r="86" spans="1:16" ht="23.25" customHeight="1">
      <c r="A86" s="274" t="s">
        <v>561</v>
      </c>
      <c r="B86" s="549"/>
      <c r="C86" s="550"/>
      <c r="D86" s="551"/>
      <c r="E86" s="589" t="s">
        <v>887</v>
      </c>
      <c r="F86" s="590"/>
      <c r="G86" s="30"/>
      <c r="H86" s="23"/>
      <c r="I86" s="23"/>
      <c r="J86" s="23"/>
      <c r="K86" s="508"/>
      <c r="L86" s="509"/>
      <c r="M86" s="509"/>
      <c r="N86" s="509"/>
      <c r="O86" s="509"/>
      <c r="P86" s="510"/>
    </row>
    <row r="87" spans="1:16" ht="23.25" customHeight="1">
      <c r="A87" s="275" t="s">
        <v>888</v>
      </c>
      <c r="B87" s="599" t="s">
        <v>889</v>
      </c>
      <c r="C87" s="599" t="s">
        <v>890</v>
      </c>
      <c r="D87" s="599"/>
      <c r="E87" s="589" t="s">
        <v>891</v>
      </c>
      <c r="F87" s="590"/>
      <c r="G87" s="30"/>
      <c r="H87" s="23"/>
      <c r="I87" s="23"/>
      <c r="J87" s="23"/>
      <c r="K87" s="508"/>
      <c r="L87" s="509"/>
      <c r="M87" s="509"/>
      <c r="N87" s="509"/>
      <c r="O87" s="509"/>
      <c r="P87" s="510"/>
    </row>
    <row r="88" spans="1:16" ht="23.25" customHeight="1">
      <c r="A88" s="275" t="s">
        <v>892</v>
      </c>
      <c r="B88" s="599"/>
      <c r="C88" s="599"/>
      <c r="D88" s="599"/>
      <c r="E88" s="589" t="s">
        <v>893</v>
      </c>
      <c r="F88" s="590"/>
      <c r="G88" s="30"/>
      <c r="H88" s="23"/>
      <c r="I88" s="23"/>
      <c r="J88" s="23"/>
      <c r="K88" s="508"/>
      <c r="L88" s="509"/>
      <c r="M88" s="509"/>
      <c r="N88" s="509"/>
      <c r="O88" s="509"/>
      <c r="P88" s="510"/>
    </row>
    <row r="89" spans="1:16" ht="12" customHeight="1">
      <c r="A89" s="275" t="s">
        <v>562</v>
      </c>
      <c r="B89" s="593" t="s">
        <v>894</v>
      </c>
      <c r="C89" s="594"/>
      <c r="D89" s="595"/>
      <c r="E89" s="589" t="s">
        <v>146</v>
      </c>
      <c r="F89" s="590"/>
      <c r="G89" s="30"/>
      <c r="H89" s="23"/>
      <c r="I89" s="23"/>
      <c r="J89" s="23"/>
      <c r="K89" s="508"/>
      <c r="L89" s="509"/>
      <c r="M89" s="509"/>
      <c r="N89" s="509"/>
      <c r="O89" s="509"/>
      <c r="P89" s="510"/>
    </row>
    <row r="90" spans="1:16" ht="12" customHeight="1">
      <c r="A90" s="275" t="s">
        <v>563</v>
      </c>
      <c r="B90" s="659"/>
      <c r="C90" s="597"/>
      <c r="D90" s="598"/>
      <c r="E90" s="589" t="s">
        <v>147</v>
      </c>
      <c r="F90" s="590"/>
      <c r="G90" s="30"/>
      <c r="H90" s="23"/>
      <c r="I90" s="23"/>
      <c r="J90" s="23"/>
      <c r="K90" s="508"/>
      <c r="L90" s="509"/>
      <c r="M90" s="509"/>
      <c r="N90" s="509"/>
      <c r="O90" s="509"/>
      <c r="P90" s="510"/>
    </row>
    <row r="91" spans="1:16" ht="12" customHeight="1">
      <c r="A91" s="275" t="s">
        <v>564</v>
      </c>
      <c r="B91" s="659"/>
      <c r="C91" s="597"/>
      <c r="D91" s="598"/>
      <c r="E91" s="589" t="s">
        <v>148</v>
      </c>
      <c r="F91" s="590"/>
      <c r="G91" s="30"/>
      <c r="H91" s="23"/>
      <c r="I91" s="23"/>
      <c r="J91" s="23"/>
      <c r="K91" s="508"/>
      <c r="L91" s="509"/>
      <c r="M91" s="509"/>
      <c r="N91" s="509"/>
      <c r="O91" s="509"/>
      <c r="P91" s="510"/>
    </row>
    <row r="92" spans="1:16" ht="12" customHeight="1">
      <c r="A92" s="275" t="s">
        <v>565</v>
      </c>
      <c r="B92" s="659"/>
      <c r="C92" s="597"/>
      <c r="D92" s="598"/>
      <c r="E92" s="589" t="s">
        <v>149</v>
      </c>
      <c r="F92" s="590"/>
      <c r="G92" s="30"/>
      <c r="H92" s="23"/>
      <c r="I92" s="23"/>
      <c r="J92" s="23"/>
      <c r="K92" s="508"/>
      <c r="L92" s="509"/>
      <c r="M92" s="509"/>
      <c r="N92" s="509"/>
      <c r="O92" s="509"/>
      <c r="P92" s="510"/>
    </row>
    <row r="93" spans="1:16" ht="35.15" customHeight="1">
      <c r="A93" s="275" t="s">
        <v>566</v>
      </c>
      <c r="B93" s="593" t="s">
        <v>569</v>
      </c>
      <c r="C93" s="594"/>
      <c r="D93" s="595"/>
      <c r="E93" s="567" t="s">
        <v>895</v>
      </c>
      <c r="F93" s="655"/>
      <c r="G93" s="30"/>
      <c r="H93" s="23"/>
      <c r="I93" s="23"/>
      <c r="J93" s="23"/>
      <c r="K93" s="508"/>
      <c r="L93" s="509"/>
      <c r="M93" s="509"/>
      <c r="N93" s="509"/>
      <c r="O93" s="509"/>
      <c r="P93" s="510"/>
    </row>
    <row r="94" spans="1:16" ht="12" customHeight="1">
      <c r="A94" s="275" t="s">
        <v>567</v>
      </c>
      <c r="B94" s="659"/>
      <c r="C94" s="597"/>
      <c r="D94" s="598"/>
      <c r="E94" s="554" t="s">
        <v>152</v>
      </c>
      <c r="F94" s="566"/>
      <c r="G94" s="30"/>
      <c r="H94" s="23"/>
      <c r="I94" s="23"/>
      <c r="J94" s="23"/>
      <c r="K94" s="508"/>
      <c r="L94" s="509"/>
      <c r="M94" s="509"/>
      <c r="N94" s="509"/>
      <c r="O94" s="509"/>
      <c r="P94" s="510"/>
    </row>
    <row r="95" spans="1:16" ht="28.5" customHeight="1">
      <c r="A95" s="275" t="s">
        <v>568</v>
      </c>
      <c r="B95" s="659"/>
      <c r="C95" s="597"/>
      <c r="D95" s="598"/>
      <c r="E95" s="554" t="s">
        <v>153</v>
      </c>
      <c r="F95" s="566"/>
      <c r="G95" s="30"/>
      <c r="H95" s="23"/>
      <c r="I95" s="23"/>
      <c r="J95" s="23"/>
      <c r="K95" s="508"/>
      <c r="L95" s="509"/>
      <c r="M95" s="509"/>
      <c r="N95" s="509"/>
      <c r="O95" s="509"/>
      <c r="P95" s="510"/>
    </row>
    <row r="96" spans="1:16" ht="27.65" customHeight="1">
      <c r="A96" s="275" t="s">
        <v>896</v>
      </c>
      <c r="B96" s="660"/>
      <c r="C96" s="661"/>
      <c r="D96" s="662"/>
      <c r="E96" s="554" t="s">
        <v>897</v>
      </c>
      <c r="F96" s="566"/>
      <c r="G96" s="30"/>
      <c r="H96" s="23"/>
      <c r="I96" s="23"/>
      <c r="J96" s="23"/>
      <c r="K96" s="508"/>
      <c r="L96" s="509"/>
      <c r="M96" s="509"/>
      <c r="N96" s="509"/>
      <c r="O96" s="509"/>
      <c r="P96" s="510"/>
    </row>
    <row r="97" spans="1:16" ht="12" customHeight="1">
      <c r="A97" s="216">
        <v>5</v>
      </c>
      <c r="B97" s="641" t="s">
        <v>570</v>
      </c>
      <c r="C97" s="642"/>
      <c r="D97" s="642"/>
      <c r="E97" s="642"/>
      <c r="F97" s="642"/>
      <c r="G97" s="642"/>
      <c r="H97" s="642"/>
      <c r="I97" s="642"/>
      <c r="J97" s="642"/>
      <c r="K97" s="642"/>
      <c r="L97" s="642"/>
      <c r="M97" s="642"/>
      <c r="N97" s="642"/>
      <c r="O97" s="642"/>
      <c r="P97" s="642"/>
    </row>
    <row r="98" spans="1:16" ht="12" customHeight="1">
      <c r="A98" s="220" t="s">
        <v>443</v>
      </c>
      <c r="B98" s="554" t="s">
        <v>571</v>
      </c>
      <c r="C98" s="600"/>
      <c r="D98" s="568"/>
      <c r="E98" s="552" t="s">
        <v>572</v>
      </c>
      <c r="F98" s="566"/>
      <c r="G98" s="30"/>
      <c r="H98" s="23"/>
      <c r="I98" s="23"/>
      <c r="J98" s="23"/>
      <c r="K98" s="649"/>
      <c r="L98" s="650"/>
      <c r="M98" s="650"/>
      <c r="N98" s="650"/>
      <c r="O98" s="650"/>
      <c r="P98" s="651"/>
    </row>
    <row r="99" spans="1:16" ht="12" customHeight="1">
      <c r="A99" s="218" t="s">
        <v>446</v>
      </c>
      <c r="B99" s="546" t="s">
        <v>573</v>
      </c>
      <c r="C99" s="601"/>
      <c r="D99" s="580"/>
      <c r="E99" s="554" t="s">
        <v>574</v>
      </c>
      <c r="F99" s="566"/>
      <c r="G99" s="30"/>
      <c r="H99" s="23"/>
      <c r="I99" s="23"/>
      <c r="J99" s="23"/>
      <c r="K99" s="649"/>
      <c r="L99" s="650"/>
      <c r="M99" s="650"/>
      <c r="N99" s="650"/>
      <c r="O99" s="650"/>
      <c r="P99" s="651"/>
    </row>
    <row r="100" spans="1:16" ht="12" customHeight="1">
      <c r="A100" s="218" t="s">
        <v>449</v>
      </c>
      <c r="B100" s="583"/>
      <c r="C100" s="602"/>
      <c r="D100" s="584"/>
      <c r="E100" s="552" t="s">
        <v>575</v>
      </c>
      <c r="F100" s="566"/>
      <c r="G100" s="30"/>
      <c r="H100" s="23"/>
      <c r="I100" s="23"/>
      <c r="J100" s="23"/>
      <c r="K100" s="649"/>
      <c r="L100" s="650"/>
      <c r="M100" s="650"/>
      <c r="N100" s="650"/>
      <c r="O100" s="650"/>
      <c r="P100" s="651"/>
    </row>
    <row r="101" spans="1:16" ht="12" customHeight="1">
      <c r="A101" s="218" t="s">
        <v>452</v>
      </c>
      <c r="B101" s="554" t="s">
        <v>576</v>
      </c>
      <c r="C101" s="561"/>
      <c r="D101" s="565"/>
      <c r="E101" s="552" t="s">
        <v>577</v>
      </c>
      <c r="F101" s="566"/>
      <c r="G101" s="30"/>
      <c r="H101" s="23"/>
      <c r="I101" s="23"/>
      <c r="J101" s="23"/>
      <c r="K101" s="649"/>
      <c r="L101" s="650"/>
      <c r="M101" s="650"/>
      <c r="N101" s="650"/>
      <c r="O101" s="650"/>
      <c r="P101" s="651"/>
    </row>
    <row r="102" spans="1:16" ht="12" customHeight="1">
      <c r="A102" s="220" t="s">
        <v>454</v>
      </c>
      <c r="B102" s="554"/>
      <c r="C102" s="561"/>
      <c r="D102" s="565"/>
      <c r="E102" s="554" t="s">
        <v>575</v>
      </c>
      <c r="F102" s="566"/>
      <c r="G102" s="30"/>
      <c r="H102" s="23"/>
      <c r="I102" s="23"/>
      <c r="J102" s="23"/>
      <c r="K102" s="649"/>
      <c r="L102" s="650"/>
      <c r="M102" s="650"/>
      <c r="N102" s="650"/>
      <c r="O102" s="650"/>
      <c r="P102" s="651"/>
    </row>
    <row r="103" spans="1:16" ht="12" customHeight="1">
      <c r="A103" s="220" t="s">
        <v>456</v>
      </c>
      <c r="B103" s="554" t="s">
        <v>578</v>
      </c>
      <c r="C103" s="561"/>
      <c r="D103" s="565"/>
      <c r="E103" s="552" t="s">
        <v>579</v>
      </c>
      <c r="F103" s="566"/>
      <c r="G103" s="30"/>
      <c r="H103" s="23"/>
      <c r="I103" s="23"/>
      <c r="J103" s="23"/>
      <c r="K103" s="649"/>
      <c r="L103" s="650"/>
      <c r="M103" s="650"/>
      <c r="N103" s="650"/>
      <c r="O103" s="650"/>
      <c r="P103" s="651"/>
    </row>
    <row r="104" spans="1:16" ht="12" customHeight="1">
      <c r="A104" s="220" t="s">
        <v>459</v>
      </c>
      <c r="B104" s="554" t="s">
        <v>580</v>
      </c>
      <c r="C104" s="561"/>
      <c r="D104" s="565"/>
      <c r="E104" s="552" t="s">
        <v>581</v>
      </c>
      <c r="F104" s="566"/>
      <c r="G104" s="30"/>
      <c r="H104" s="23"/>
      <c r="I104" s="23"/>
      <c r="J104" s="23"/>
      <c r="K104" s="649"/>
      <c r="L104" s="650"/>
      <c r="M104" s="650"/>
      <c r="N104" s="650"/>
      <c r="O104" s="650"/>
      <c r="P104" s="651"/>
    </row>
    <row r="105" spans="1:16" ht="12" customHeight="1">
      <c r="A105" s="220" t="s">
        <v>461</v>
      </c>
      <c r="B105" s="554"/>
      <c r="C105" s="561"/>
      <c r="D105" s="565"/>
      <c r="E105" s="552" t="s">
        <v>582</v>
      </c>
      <c r="F105" s="566"/>
      <c r="G105" s="30"/>
      <c r="H105" s="23"/>
      <c r="I105" s="23"/>
      <c r="J105" s="23"/>
      <c r="K105" s="649"/>
      <c r="L105" s="650"/>
      <c r="M105" s="650"/>
      <c r="N105" s="650"/>
      <c r="O105" s="650"/>
      <c r="P105" s="651"/>
    </row>
    <row r="106" spans="1:16" ht="12" customHeight="1">
      <c r="A106" s="220" t="s">
        <v>464</v>
      </c>
      <c r="B106" s="554"/>
      <c r="C106" s="561"/>
      <c r="D106" s="565"/>
      <c r="E106" s="552" t="s">
        <v>575</v>
      </c>
      <c r="F106" s="566"/>
      <c r="G106" s="30"/>
      <c r="H106" s="23"/>
      <c r="I106" s="23"/>
      <c r="J106" s="23"/>
      <c r="K106" s="649"/>
      <c r="L106" s="650"/>
      <c r="M106" s="650"/>
      <c r="N106" s="650"/>
      <c r="O106" s="650"/>
      <c r="P106" s="651"/>
    </row>
    <row r="107" spans="1:16" ht="12" customHeight="1">
      <c r="A107" s="220" t="s">
        <v>480</v>
      </c>
      <c r="B107" s="554"/>
      <c r="C107" s="561"/>
      <c r="D107" s="565"/>
      <c r="E107" s="552" t="s">
        <v>583</v>
      </c>
      <c r="F107" s="566"/>
      <c r="G107" s="30"/>
      <c r="H107" s="23"/>
      <c r="I107" s="23"/>
      <c r="J107" s="23"/>
      <c r="K107" s="649"/>
      <c r="L107" s="650"/>
      <c r="M107" s="650"/>
      <c r="N107" s="650"/>
      <c r="O107" s="650"/>
      <c r="P107" s="651"/>
    </row>
    <row r="108" spans="1:16" ht="12" customHeight="1">
      <c r="A108" s="220" t="s">
        <v>482</v>
      </c>
      <c r="B108" s="570" t="s">
        <v>584</v>
      </c>
      <c r="C108" s="554" t="s">
        <v>584</v>
      </c>
      <c r="D108" s="555"/>
      <c r="E108" s="552" t="s">
        <v>585</v>
      </c>
      <c r="F108" s="566"/>
      <c r="G108" s="30"/>
      <c r="H108" s="23"/>
      <c r="I108" s="23"/>
      <c r="J108" s="23"/>
      <c r="K108" s="649"/>
      <c r="L108" s="650"/>
      <c r="M108" s="650"/>
      <c r="N108" s="650"/>
      <c r="O108" s="650"/>
      <c r="P108" s="651"/>
    </row>
    <row r="109" spans="1:16" ht="12" customHeight="1">
      <c r="A109" s="220" t="s">
        <v>485</v>
      </c>
      <c r="B109" s="570"/>
      <c r="C109" s="554"/>
      <c r="D109" s="555"/>
      <c r="E109" s="552" t="s">
        <v>586</v>
      </c>
      <c r="F109" s="568"/>
      <c r="G109" s="30"/>
      <c r="H109" s="23"/>
      <c r="I109" s="23"/>
      <c r="J109" s="23"/>
      <c r="K109" s="649"/>
      <c r="L109" s="650"/>
      <c r="M109" s="650"/>
      <c r="N109" s="650"/>
      <c r="O109" s="650"/>
      <c r="P109" s="651"/>
    </row>
    <row r="110" spans="1:16" ht="12" customHeight="1">
      <c r="A110" s="220" t="s">
        <v>487</v>
      </c>
      <c r="B110" s="570"/>
      <c r="C110" s="554"/>
      <c r="D110" s="555"/>
      <c r="E110" s="552" t="s">
        <v>587</v>
      </c>
      <c r="F110" s="566"/>
      <c r="G110" s="30"/>
      <c r="H110" s="23"/>
      <c r="I110" s="23"/>
      <c r="J110" s="23"/>
      <c r="K110" s="649"/>
      <c r="L110" s="650"/>
      <c r="M110" s="650"/>
      <c r="N110" s="650"/>
      <c r="O110" s="650"/>
      <c r="P110" s="651"/>
    </row>
    <row r="111" spans="1:16" ht="12" customHeight="1">
      <c r="A111" s="220" t="s">
        <v>489</v>
      </c>
      <c r="B111" s="570"/>
      <c r="C111" s="554"/>
      <c r="D111" s="555"/>
      <c r="E111" s="552" t="s">
        <v>575</v>
      </c>
      <c r="F111" s="566"/>
      <c r="G111" s="30"/>
      <c r="H111" s="23"/>
      <c r="I111" s="23"/>
      <c r="J111" s="23"/>
      <c r="K111" s="649"/>
      <c r="L111" s="650"/>
      <c r="M111" s="650"/>
      <c r="N111" s="650"/>
      <c r="O111" s="650"/>
      <c r="P111" s="651"/>
    </row>
    <row r="112" spans="1:16" ht="12" customHeight="1">
      <c r="A112" s="220" t="s">
        <v>491</v>
      </c>
      <c r="B112" s="570"/>
      <c r="C112" s="554"/>
      <c r="D112" s="555"/>
      <c r="E112" s="567" t="s">
        <v>588</v>
      </c>
      <c r="F112" s="655"/>
      <c r="G112" s="221"/>
      <c r="H112" s="23"/>
      <c r="I112" s="23"/>
      <c r="J112" s="23"/>
      <c r="K112" s="649"/>
      <c r="L112" s="650"/>
      <c r="M112" s="650"/>
      <c r="N112" s="650"/>
      <c r="O112" s="650"/>
      <c r="P112" s="651"/>
    </row>
    <row r="113" spans="1:16" ht="11.25" customHeight="1">
      <c r="A113" s="220" t="s">
        <v>494</v>
      </c>
      <c r="B113" s="570"/>
      <c r="C113" s="554" t="s">
        <v>589</v>
      </c>
      <c r="D113" s="565"/>
      <c r="E113" s="552" t="s">
        <v>590</v>
      </c>
      <c r="F113" s="566"/>
      <c r="G113" s="30"/>
      <c r="H113" s="23"/>
      <c r="I113" s="23"/>
      <c r="J113" s="23"/>
      <c r="K113" s="649"/>
      <c r="L113" s="650"/>
      <c r="M113" s="650"/>
      <c r="N113" s="650"/>
      <c r="O113" s="650"/>
      <c r="P113" s="651"/>
    </row>
    <row r="114" spans="1:16" ht="11.25" customHeight="1">
      <c r="A114" s="220" t="s">
        <v>496</v>
      </c>
      <c r="B114" s="570"/>
      <c r="C114" s="546" t="s">
        <v>591</v>
      </c>
      <c r="D114" s="656"/>
      <c r="E114" s="552" t="s">
        <v>592</v>
      </c>
      <c r="F114" s="566"/>
      <c r="G114" s="30"/>
      <c r="H114" s="23"/>
      <c r="I114" s="23"/>
      <c r="J114" s="23"/>
      <c r="K114" s="649"/>
      <c r="L114" s="650"/>
      <c r="M114" s="650"/>
      <c r="N114" s="650"/>
      <c r="O114" s="650"/>
      <c r="P114" s="651"/>
    </row>
    <row r="115" spans="1:16" ht="11.25" customHeight="1">
      <c r="A115" s="220" t="s">
        <v>499</v>
      </c>
      <c r="B115" s="570"/>
      <c r="C115" s="657"/>
      <c r="D115" s="658"/>
      <c r="E115" s="552" t="s">
        <v>593</v>
      </c>
      <c r="F115" s="568"/>
      <c r="G115" s="30"/>
      <c r="H115" s="23"/>
      <c r="I115" s="23"/>
      <c r="J115" s="23"/>
      <c r="K115" s="649"/>
      <c r="L115" s="650"/>
      <c r="M115" s="650"/>
      <c r="N115" s="650"/>
      <c r="O115" s="650"/>
      <c r="P115" s="651"/>
    </row>
    <row r="116" spans="1:16" ht="12" customHeight="1">
      <c r="A116" s="220" t="s">
        <v>594</v>
      </c>
      <c r="B116" s="570"/>
      <c r="C116" s="554" t="s">
        <v>595</v>
      </c>
      <c r="D116" s="565"/>
      <c r="E116" s="552" t="s">
        <v>214</v>
      </c>
      <c r="F116" s="566"/>
      <c r="G116" s="30"/>
      <c r="H116" s="23"/>
      <c r="I116" s="23"/>
      <c r="J116" s="23"/>
      <c r="K116" s="649"/>
      <c r="L116" s="650"/>
      <c r="M116" s="650"/>
      <c r="N116" s="650"/>
      <c r="O116" s="650"/>
      <c r="P116" s="651"/>
    </row>
    <row r="117" spans="1:16" ht="12" customHeight="1">
      <c r="A117" s="220" t="s">
        <v>596</v>
      </c>
      <c r="B117" s="570"/>
      <c r="C117" s="569"/>
      <c r="D117" s="565"/>
      <c r="E117" s="552" t="s">
        <v>898</v>
      </c>
      <c r="F117" s="566"/>
      <c r="G117" s="30"/>
      <c r="H117" s="23"/>
      <c r="I117" s="23"/>
      <c r="J117" s="23"/>
      <c r="K117" s="649"/>
      <c r="L117" s="650"/>
      <c r="M117" s="650"/>
      <c r="N117" s="650"/>
      <c r="O117" s="650"/>
      <c r="P117" s="651"/>
    </row>
    <row r="118" spans="1:16" ht="12" customHeight="1">
      <c r="A118" s="217" t="s">
        <v>597</v>
      </c>
      <c r="B118" s="570"/>
      <c r="C118" s="569"/>
      <c r="D118" s="565"/>
      <c r="E118" s="552" t="s">
        <v>899</v>
      </c>
      <c r="F118" s="591"/>
      <c r="G118" s="30"/>
      <c r="H118" s="23"/>
      <c r="I118" s="23"/>
      <c r="J118" s="23"/>
      <c r="K118" s="649"/>
      <c r="L118" s="650"/>
      <c r="M118" s="650"/>
      <c r="N118" s="650"/>
      <c r="O118" s="650"/>
      <c r="P118" s="651"/>
    </row>
    <row r="119" spans="1:16" ht="12" customHeight="1">
      <c r="A119" s="217" t="s">
        <v>598</v>
      </c>
      <c r="B119" s="570"/>
      <c r="C119" s="569"/>
      <c r="D119" s="565"/>
      <c r="E119" s="652" t="s">
        <v>202</v>
      </c>
      <c r="F119" s="591"/>
      <c r="G119" s="30"/>
      <c r="H119" s="23"/>
      <c r="I119" s="23"/>
      <c r="J119" s="23"/>
      <c r="K119" s="649"/>
      <c r="L119" s="650"/>
      <c r="M119" s="650"/>
      <c r="N119" s="650"/>
      <c r="O119" s="650"/>
      <c r="P119" s="651"/>
    </row>
    <row r="120" spans="1:16" ht="12" customHeight="1">
      <c r="A120" s="217" t="s">
        <v>547</v>
      </c>
      <c r="B120" s="671" t="s">
        <v>599</v>
      </c>
      <c r="C120" s="592" t="s">
        <v>600</v>
      </c>
      <c r="D120" s="672"/>
      <c r="E120" s="652" t="s">
        <v>215</v>
      </c>
      <c r="F120" s="591"/>
      <c r="G120" s="30"/>
      <c r="H120" s="23"/>
      <c r="I120" s="23"/>
      <c r="J120" s="23"/>
      <c r="K120" s="649"/>
      <c r="L120" s="650"/>
      <c r="M120" s="650"/>
      <c r="N120" s="650"/>
      <c r="O120" s="650"/>
      <c r="P120" s="651"/>
    </row>
    <row r="121" spans="1:16" ht="12" customHeight="1">
      <c r="A121" s="273" t="s">
        <v>551</v>
      </c>
      <c r="B121" s="671"/>
      <c r="C121" s="673"/>
      <c r="D121" s="672"/>
      <c r="E121" s="592" t="s">
        <v>900</v>
      </c>
      <c r="F121" s="591"/>
      <c r="G121" s="30"/>
      <c r="H121" s="23"/>
      <c r="I121" s="23"/>
      <c r="J121" s="23"/>
      <c r="K121" s="649"/>
      <c r="L121" s="650"/>
      <c r="M121" s="650"/>
      <c r="N121" s="650"/>
      <c r="O121" s="650"/>
      <c r="P121" s="651"/>
    </row>
    <row r="122" spans="1:16" ht="12" customHeight="1">
      <c r="A122" s="273" t="s">
        <v>1018</v>
      </c>
      <c r="B122" s="671"/>
      <c r="C122" s="592" t="s">
        <v>601</v>
      </c>
      <c r="D122" s="672"/>
      <c r="E122" s="653" t="s">
        <v>216</v>
      </c>
      <c r="F122" s="630"/>
      <c r="G122" s="30"/>
      <c r="H122" s="23"/>
      <c r="I122" s="23"/>
      <c r="J122" s="23"/>
      <c r="K122" s="649"/>
      <c r="L122" s="650"/>
      <c r="M122" s="650"/>
      <c r="N122" s="650"/>
      <c r="O122" s="650"/>
      <c r="P122" s="651"/>
    </row>
    <row r="123" spans="1:16" ht="12" customHeight="1">
      <c r="A123" s="273" t="s">
        <v>1019</v>
      </c>
      <c r="B123" s="671"/>
      <c r="C123" s="592"/>
      <c r="D123" s="672"/>
      <c r="E123" s="654" t="s">
        <v>276</v>
      </c>
      <c r="F123" s="630"/>
      <c r="G123" s="30"/>
      <c r="H123" s="23"/>
      <c r="I123" s="23"/>
      <c r="J123" s="23"/>
      <c r="K123" s="649"/>
      <c r="L123" s="650"/>
      <c r="M123" s="650"/>
      <c r="N123" s="650"/>
      <c r="O123" s="650"/>
      <c r="P123" s="651"/>
    </row>
    <row r="124" spans="1:16" ht="12" customHeight="1">
      <c r="A124" s="273" t="s">
        <v>1020</v>
      </c>
      <c r="B124" s="570" t="s">
        <v>602</v>
      </c>
      <c r="C124" s="554" t="s">
        <v>603</v>
      </c>
      <c r="D124" s="565"/>
      <c r="E124" s="552" t="s">
        <v>901</v>
      </c>
      <c r="F124" s="566"/>
      <c r="G124" s="30"/>
      <c r="H124" s="23"/>
      <c r="I124" s="23"/>
      <c r="J124" s="23"/>
      <c r="K124" s="649"/>
      <c r="L124" s="650"/>
      <c r="M124" s="650"/>
      <c r="N124" s="650"/>
      <c r="O124" s="650"/>
      <c r="P124" s="651"/>
    </row>
    <row r="125" spans="1:16" ht="12" customHeight="1">
      <c r="A125" s="273" t="s">
        <v>1021</v>
      </c>
      <c r="B125" s="570"/>
      <c r="C125" s="569"/>
      <c r="D125" s="565"/>
      <c r="E125" s="554" t="s">
        <v>902</v>
      </c>
      <c r="F125" s="566"/>
      <c r="G125" s="30"/>
      <c r="H125" s="23"/>
      <c r="I125" s="23"/>
      <c r="J125" s="23"/>
      <c r="K125" s="649"/>
      <c r="L125" s="650"/>
      <c r="M125" s="650"/>
      <c r="N125" s="650"/>
      <c r="O125" s="650"/>
      <c r="P125" s="651"/>
    </row>
    <row r="126" spans="1:16" ht="12" customHeight="1">
      <c r="A126" s="273" t="s">
        <v>1022</v>
      </c>
      <c r="B126" s="571"/>
      <c r="C126" s="554" t="s">
        <v>604</v>
      </c>
      <c r="D126" s="565"/>
      <c r="E126" s="552" t="s">
        <v>605</v>
      </c>
      <c r="F126" s="566"/>
      <c r="G126" s="30"/>
      <c r="H126" s="23"/>
      <c r="I126" s="23"/>
      <c r="J126" s="23"/>
      <c r="K126" s="649"/>
      <c r="L126" s="650"/>
      <c r="M126" s="650"/>
      <c r="N126" s="650"/>
      <c r="O126" s="650"/>
      <c r="P126" s="651"/>
    </row>
    <row r="127" spans="1:16" ht="12" customHeight="1">
      <c r="A127" s="273" t="s">
        <v>1023</v>
      </c>
      <c r="B127" s="571"/>
      <c r="C127" s="569"/>
      <c r="D127" s="565"/>
      <c r="E127" s="554" t="s">
        <v>606</v>
      </c>
      <c r="F127" s="566"/>
      <c r="G127" s="30"/>
      <c r="H127" s="23"/>
      <c r="I127" s="23"/>
      <c r="J127" s="23"/>
      <c r="K127" s="649"/>
      <c r="L127" s="650"/>
      <c r="M127" s="650"/>
      <c r="N127" s="650"/>
      <c r="O127" s="650"/>
      <c r="P127" s="651"/>
    </row>
    <row r="128" spans="1:16" ht="12" customHeight="1">
      <c r="A128" s="273" t="s">
        <v>1024</v>
      </c>
      <c r="B128" s="571"/>
      <c r="C128" s="569"/>
      <c r="D128" s="565"/>
      <c r="E128" s="552" t="s">
        <v>607</v>
      </c>
      <c r="F128" s="566"/>
      <c r="G128" s="30"/>
      <c r="H128" s="23"/>
      <c r="I128" s="23"/>
      <c r="J128" s="23"/>
      <c r="K128" s="649"/>
      <c r="L128" s="650"/>
      <c r="M128" s="650"/>
      <c r="N128" s="650"/>
      <c r="O128" s="650"/>
      <c r="P128" s="651"/>
    </row>
    <row r="129" spans="1:16" ht="12" customHeight="1">
      <c r="A129" s="273" t="s">
        <v>1025</v>
      </c>
      <c r="B129" s="571"/>
      <c r="C129" s="569"/>
      <c r="D129" s="565"/>
      <c r="E129" s="554" t="s">
        <v>608</v>
      </c>
      <c r="F129" s="566"/>
      <c r="G129" s="30"/>
      <c r="H129" s="23"/>
      <c r="I129" s="23"/>
      <c r="J129" s="23"/>
      <c r="K129" s="649"/>
      <c r="L129" s="650"/>
      <c r="M129" s="650"/>
      <c r="N129" s="650"/>
      <c r="O129" s="650"/>
      <c r="P129" s="651"/>
    </row>
    <row r="130" spans="1:16" ht="12" customHeight="1" thickBot="1">
      <c r="A130" s="273" t="s">
        <v>1026</v>
      </c>
      <c r="B130" s="571"/>
      <c r="C130" s="554" t="s">
        <v>609</v>
      </c>
      <c r="D130" s="565"/>
      <c r="E130" s="554" t="s">
        <v>610</v>
      </c>
      <c r="F130" s="566"/>
      <c r="G130" s="30"/>
      <c r="H130" s="23"/>
      <c r="I130" s="23"/>
      <c r="J130" s="23"/>
      <c r="K130" s="649"/>
      <c r="L130" s="650"/>
      <c r="M130" s="650"/>
      <c r="N130" s="650"/>
      <c r="O130" s="650"/>
      <c r="P130" s="651"/>
    </row>
    <row r="131" spans="1:16" ht="12" customHeight="1">
      <c r="A131" s="212">
        <v>6</v>
      </c>
      <c r="B131" s="641" t="s">
        <v>611</v>
      </c>
      <c r="C131" s="642"/>
      <c r="D131" s="642"/>
      <c r="E131" s="642"/>
      <c r="F131" s="642"/>
      <c r="G131" s="642"/>
      <c r="H131" s="642"/>
      <c r="I131" s="642"/>
      <c r="J131" s="642"/>
      <c r="K131" s="642"/>
      <c r="L131" s="642"/>
      <c r="M131" s="642"/>
      <c r="N131" s="642"/>
      <c r="O131" s="642"/>
      <c r="P131" s="642"/>
    </row>
    <row r="132" spans="1:16" ht="12" customHeight="1">
      <c r="A132" s="213" t="s">
        <v>443</v>
      </c>
      <c r="B132" s="570" t="s">
        <v>612</v>
      </c>
      <c r="C132" s="567" t="s">
        <v>613</v>
      </c>
      <c r="D132" s="565"/>
      <c r="E132" s="552" t="s">
        <v>614</v>
      </c>
      <c r="F132" s="566"/>
      <c r="G132" s="30"/>
      <c r="H132" s="23"/>
      <c r="I132" s="23"/>
      <c r="J132" s="23"/>
      <c r="K132" s="508"/>
      <c r="L132" s="509"/>
      <c r="M132" s="509"/>
      <c r="N132" s="509"/>
      <c r="O132" s="509"/>
      <c r="P132" s="510"/>
    </row>
    <row r="133" spans="1:16" ht="12" customHeight="1">
      <c r="A133" s="213" t="s">
        <v>446</v>
      </c>
      <c r="B133" s="570"/>
      <c r="C133" s="567"/>
      <c r="D133" s="565"/>
      <c r="E133" s="552" t="s">
        <v>615</v>
      </c>
      <c r="F133" s="566"/>
      <c r="G133" s="30"/>
      <c r="H133" s="23"/>
      <c r="I133" s="23"/>
      <c r="J133" s="23"/>
      <c r="K133" s="508"/>
      <c r="L133" s="509"/>
      <c r="M133" s="509"/>
      <c r="N133" s="509"/>
      <c r="O133" s="509"/>
      <c r="P133" s="510"/>
    </row>
    <row r="134" spans="1:16" ht="21" customHeight="1">
      <c r="A134" s="213" t="s">
        <v>449</v>
      </c>
      <c r="B134" s="571"/>
      <c r="C134" s="554" t="s">
        <v>616</v>
      </c>
      <c r="D134" s="565"/>
      <c r="E134" s="567" t="s">
        <v>617</v>
      </c>
      <c r="F134" s="566"/>
      <c r="G134" s="30"/>
      <c r="H134" s="23"/>
      <c r="I134" s="23"/>
      <c r="J134" s="23"/>
      <c r="K134" s="508"/>
      <c r="L134" s="509"/>
      <c r="M134" s="509"/>
      <c r="N134" s="509"/>
      <c r="O134" s="509"/>
      <c r="P134" s="510"/>
    </row>
    <row r="135" spans="1:16" ht="12" customHeight="1">
      <c r="A135" s="213" t="s">
        <v>452</v>
      </c>
      <c r="B135" s="571"/>
      <c r="C135" s="554"/>
      <c r="D135" s="565"/>
      <c r="E135" s="567" t="s">
        <v>618</v>
      </c>
      <c r="F135" s="566"/>
      <c r="G135" s="30"/>
      <c r="H135" s="23"/>
      <c r="I135" s="23"/>
      <c r="J135" s="23"/>
      <c r="K135" s="508"/>
      <c r="L135" s="509"/>
      <c r="M135" s="509"/>
      <c r="N135" s="509"/>
      <c r="O135" s="509"/>
      <c r="P135" s="510"/>
    </row>
    <row r="136" spans="1:16" ht="11.25" customHeight="1">
      <c r="A136" s="217" t="s">
        <v>454</v>
      </c>
      <c r="B136" s="554" t="s">
        <v>619</v>
      </c>
      <c r="C136" s="561"/>
      <c r="D136" s="565"/>
      <c r="E136" s="552" t="s">
        <v>620</v>
      </c>
      <c r="F136" s="566"/>
      <c r="G136" s="30"/>
      <c r="H136" s="23"/>
      <c r="I136" s="23"/>
      <c r="J136" s="23"/>
      <c r="K136" s="508"/>
      <c r="L136" s="509"/>
      <c r="M136" s="509"/>
      <c r="N136" s="509"/>
      <c r="O136" s="509"/>
      <c r="P136" s="510"/>
    </row>
    <row r="137" spans="1:16" ht="11.25" customHeight="1">
      <c r="A137" s="217" t="s">
        <v>456</v>
      </c>
      <c r="B137" s="612" t="s">
        <v>621</v>
      </c>
      <c r="C137" s="554" t="s">
        <v>622</v>
      </c>
      <c r="D137" s="565"/>
      <c r="E137" s="552" t="s">
        <v>623</v>
      </c>
      <c r="F137" s="566"/>
      <c r="G137" s="30"/>
      <c r="H137" s="23"/>
      <c r="I137" s="23"/>
      <c r="J137" s="23"/>
      <c r="K137" s="508"/>
      <c r="L137" s="509"/>
      <c r="M137" s="509"/>
      <c r="N137" s="509"/>
      <c r="O137" s="509"/>
      <c r="P137" s="510"/>
    </row>
    <row r="138" spans="1:16" ht="12" customHeight="1">
      <c r="A138" s="217" t="s">
        <v>459</v>
      </c>
      <c r="B138" s="613"/>
      <c r="C138" s="569"/>
      <c r="D138" s="565"/>
      <c r="E138" s="552" t="s">
        <v>624</v>
      </c>
      <c r="F138" s="566"/>
      <c r="G138" s="30"/>
      <c r="H138" s="23"/>
      <c r="I138" s="23"/>
      <c r="J138" s="23"/>
      <c r="K138" s="508"/>
      <c r="L138" s="509"/>
      <c r="M138" s="509"/>
      <c r="N138" s="509"/>
      <c r="O138" s="509"/>
      <c r="P138" s="510"/>
    </row>
    <row r="139" spans="1:16" ht="12" customHeight="1">
      <c r="A139" s="217" t="s">
        <v>461</v>
      </c>
      <c r="B139" s="613"/>
      <c r="C139" s="554" t="s">
        <v>625</v>
      </c>
      <c r="D139" s="565"/>
      <c r="E139" s="616" t="s">
        <v>626</v>
      </c>
      <c r="F139" s="566"/>
      <c r="G139" s="30"/>
      <c r="H139" s="23"/>
      <c r="I139" s="23"/>
      <c r="J139" s="23"/>
      <c r="K139" s="508"/>
      <c r="L139" s="509"/>
      <c r="M139" s="509"/>
      <c r="N139" s="509"/>
      <c r="O139" s="509"/>
      <c r="P139" s="510"/>
    </row>
    <row r="140" spans="1:16" ht="12" customHeight="1" thickBot="1">
      <c r="A140" s="214" t="s">
        <v>464</v>
      </c>
      <c r="B140" s="614"/>
      <c r="C140" s="615"/>
      <c r="D140" s="573"/>
      <c r="E140" s="617" t="s">
        <v>624</v>
      </c>
      <c r="F140" s="574"/>
      <c r="G140" s="215"/>
      <c r="H140" s="65"/>
      <c r="I140" s="65"/>
      <c r="J140" s="65"/>
      <c r="K140" s="623"/>
      <c r="L140" s="624"/>
      <c r="M140" s="624"/>
      <c r="N140" s="624"/>
      <c r="O140" s="624"/>
      <c r="P140" s="625"/>
    </row>
    <row r="141" spans="1:16" ht="11.25" customHeight="1">
      <c r="A141" s="222">
        <v>7</v>
      </c>
      <c r="B141" s="663" t="s">
        <v>627</v>
      </c>
      <c r="C141" s="664"/>
      <c r="D141" s="664"/>
      <c r="E141" s="664"/>
      <c r="F141" s="664"/>
      <c r="G141" s="664"/>
      <c r="H141" s="664"/>
      <c r="I141" s="664"/>
      <c r="J141" s="664"/>
      <c r="K141" s="664"/>
      <c r="L141" s="664"/>
      <c r="M141" s="664"/>
      <c r="N141" s="664"/>
      <c r="O141" s="664"/>
      <c r="P141" s="664"/>
    </row>
    <row r="142" spans="1:16" ht="11.25" customHeight="1">
      <c r="A142" s="223"/>
      <c r="B142" s="682" t="s">
        <v>858</v>
      </c>
      <c r="C142" s="683"/>
      <c r="D142" s="683"/>
      <c r="E142" s="683"/>
      <c r="F142" s="683"/>
      <c r="G142" s="683"/>
      <c r="H142" s="683"/>
      <c r="I142" s="683"/>
      <c r="J142" s="683"/>
      <c r="K142" s="683"/>
      <c r="L142" s="683"/>
      <c r="M142" s="683"/>
      <c r="N142" s="683"/>
      <c r="O142" s="683"/>
      <c r="P142" s="683"/>
    </row>
    <row r="143" spans="1:16" ht="11.25" customHeight="1">
      <c r="A143" s="270" t="s">
        <v>859</v>
      </c>
      <c r="B143" s="686" t="s">
        <v>860</v>
      </c>
      <c r="C143" s="687"/>
      <c r="D143" s="688"/>
      <c r="E143" s="589" t="s">
        <v>150</v>
      </c>
      <c r="F143" s="692"/>
      <c r="G143" s="224"/>
      <c r="H143" s="23"/>
      <c r="I143" s="23"/>
      <c r="J143" s="23"/>
      <c r="K143" s="508"/>
      <c r="L143" s="509"/>
      <c r="M143" s="509"/>
      <c r="N143" s="509"/>
      <c r="O143" s="509"/>
      <c r="P143" s="510"/>
    </row>
    <row r="144" spans="1:16" ht="11.25" customHeight="1">
      <c r="A144" s="270" t="s">
        <v>861</v>
      </c>
      <c r="B144" s="689"/>
      <c r="C144" s="690"/>
      <c r="D144" s="691"/>
      <c r="E144" s="693" t="s">
        <v>151</v>
      </c>
      <c r="F144" s="694"/>
      <c r="G144" s="224"/>
      <c r="H144" s="23"/>
      <c r="I144" s="23"/>
      <c r="J144" s="23"/>
      <c r="K144" s="508"/>
      <c r="L144" s="509"/>
      <c r="M144" s="509"/>
      <c r="N144" s="509"/>
      <c r="O144" s="509"/>
      <c r="P144" s="510"/>
    </row>
    <row r="145" spans="1:23" ht="11.25" customHeight="1">
      <c r="A145" s="225"/>
      <c r="B145" s="684" t="s">
        <v>862</v>
      </c>
      <c r="C145" s="685"/>
      <c r="D145" s="685"/>
      <c r="E145" s="685"/>
      <c r="F145" s="685"/>
      <c r="G145" s="685"/>
      <c r="H145" s="685"/>
      <c r="I145" s="685"/>
      <c r="J145" s="685"/>
      <c r="K145" s="685"/>
      <c r="L145" s="685"/>
      <c r="M145" s="685"/>
      <c r="N145" s="685"/>
      <c r="O145" s="685"/>
      <c r="P145" s="685"/>
    </row>
    <row r="146" spans="1:23" ht="12" customHeight="1">
      <c r="A146" s="271" t="s">
        <v>863</v>
      </c>
      <c r="B146" s="626" t="s">
        <v>864</v>
      </c>
      <c r="C146" s="627"/>
      <c r="D146" s="628"/>
      <c r="E146" s="629" t="s">
        <v>865</v>
      </c>
      <c r="F146" s="630"/>
      <c r="G146" s="224"/>
      <c r="H146" s="23"/>
      <c r="I146" s="23"/>
      <c r="J146" s="23"/>
      <c r="K146" s="508"/>
      <c r="L146" s="509"/>
      <c r="M146" s="509"/>
      <c r="N146" s="509"/>
      <c r="O146" s="509"/>
      <c r="P146" s="510"/>
    </row>
    <row r="147" spans="1:23" ht="12" customHeight="1">
      <c r="A147" s="271" t="s">
        <v>866</v>
      </c>
      <c r="B147" s="674" t="s">
        <v>867</v>
      </c>
      <c r="C147" s="675"/>
      <c r="D147" s="676"/>
      <c r="E147" s="589" t="s">
        <v>868</v>
      </c>
      <c r="F147" s="590"/>
      <c r="G147" s="224"/>
      <c r="H147" s="23"/>
      <c r="I147" s="23"/>
      <c r="J147" s="23"/>
      <c r="K147" s="508"/>
      <c r="L147" s="509"/>
      <c r="M147" s="509"/>
      <c r="N147" s="509"/>
      <c r="O147" s="509"/>
      <c r="P147" s="510"/>
    </row>
    <row r="148" spans="1:23" ht="12" customHeight="1" thickBot="1">
      <c r="A148" s="272" t="s">
        <v>869</v>
      </c>
      <c r="B148" s="677"/>
      <c r="C148" s="678"/>
      <c r="D148" s="679"/>
      <c r="E148" s="680" t="s">
        <v>870</v>
      </c>
      <c r="F148" s="681"/>
      <c r="G148" s="226"/>
      <c r="H148" s="65"/>
      <c r="I148" s="65"/>
      <c r="J148" s="65"/>
      <c r="K148" s="623"/>
      <c r="L148" s="624"/>
      <c r="M148" s="624"/>
      <c r="N148" s="624"/>
      <c r="O148" s="624"/>
      <c r="P148" s="625"/>
    </row>
    <row r="149" spans="1:23" ht="12" customHeight="1">
      <c r="A149" s="603" t="s">
        <v>628</v>
      </c>
      <c r="B149" s="604"/>
      <c r="C149" s="604"/>
      <c r="D149" s="604"/>
      <c r="E149" s="227"/>
      <c r="H149" s="228"/>
      <c r="I149" s="228"/>
      <c r="J149" s="228"/>
      <c r="K149" s="228"/>
      <c r="L149" s="622"/>
      <c r="M149" s="622"/>
      <c r="N149" s="622"/>
      <c r="O149" s="622"/>
      <c r="P149" s="622"/>
    </row>
    <row r="150" spans="1:23" ht="12" customHeight="1">
      <c r="A150" s="620" t="s">
        <v>629</v>
      </c>
      <c r="B150" s="621"/>
      <c r="C150" s="621"/>
      <c r="D150" s="621"/>
      <c r="E150" s="621"/>
      <c r="F150" s="621"/>
      <c r="G150" s="621"/>
      <c r="H150" s="621"/>
      <c r="I150" s="621"/>
      <c r="J150" s="621"/>
      <c r="K150" s="621"/>
      <c r="L150" s="621"/>
      <c r="M150" s="621"/>
      <c r="N150" s="621"/>
      <c r="O150" s="621"/>
      <c r="P150" s="621"/>
    </row>
    <row r="151" spans="1:23" ht="12" customHeight="1" thickBot="1">
      <c r="A151" s="243" t="s">
        <v>3</v>
      </c>
      <c r="B151" s="242" t="s">
        <v>1028</v>
      </c>
      <c r="C151" s="278"/>
      <c r="D151" s="242" t="s">
        <v>243</v>
      </c>
      <c r="E151" s="242" t="str">
        <f>IF(A151="☑","□無",IF(A151="□","☑無",""))</f>
        <v>☑無</v>
      </c>
      <c r="F151" s="242"/>
      <c r="G151" s="242"/>
      <c r="H151" s="242"/>
      <c r="I151" s="242"/>
      <c r="J151" s="242"/>
      <c r="K151" s="242"/>
      <c r="L151" s="242"/>
      <c r="M151" s="242"/>
      <c r="N151" s="242"/>
      <c r="O151" s="242"/>
      <c r="P151" s="242"/>
    </row>
    <row r="152" spans="1:23" ht="12" customHeight="1">
      <c r="A152" s="605" t="s">
        <v>630</v>
      </c>
      <c r="B152" s="606"/>
      <c r="C152" s="606"/>
      <c r="D152" s="606"/>
      <c r="E152" s="229"/>
      <c r="F152" s="229"/>
      <c r="G152" s="229"/>
      <c r="H152" s="229"/>
      <c r="I152" s="229"/>
      <c r="J152" s="229"/>
      <c r="K152" s="230"/>
      <c r="L152" s="618"/>
      <c r="M152" s="618"/>
      <c r="N152" s="618"/>
      <c r="O152" s="618"/>
      <c r="P152" s="619"/>
    </row>
    <row r="153" spans="1:23" ht="21" customHeight="1">
      <c r="A153" s="231" t="s">
        <v>434</v>
      </c>
      <c r="B153" s="607" t="s">
        <v>631</v>
      </c>
      <c r="C153" s="608"/>
      <c r="D153" s="607" t="s">
        <v>632</v>
      </c>
      <c r="E153" s="608"/>
      <c r="F153" s="607" t="s">
        <v>633</v>
      </c>
      <c r="G153" s="609"/>
      <c r="H153" s="609"/>
      <c r="I153" s="609"/>
      <c r="J153" s="608"/>
      <c r="K153" s="232" t="s">
        <v>652</v>
      </c>
      <c r="L153" s="610" t="s">
        <v>634</v>
      </c>
      <c r="M153" s="610"/>
      <c r="N153" s="610"/>
      <c r="O153" s="610"/>
      <c r="P153" s="611"/>
      <c r="S153" s="32" t="s">
        <v>653</v>
      </c>
      <c r="T153" s="32"/>
      <c r="U153" s="32" t="s">
        <v>654</v>
      </c>
    </row>
    <row r="154" spans="1:23" ht="24.65" customHeight="1">
      <c r="A154" s="76"/>
      <c r="B154" s="631" t="str">
        <f t="shared" ref="B154:B173" si="0">IFERROR(VLOOKUP(A154,指摘選択,8,FALSE),"")</f>
        <v/>
      </c>
      <c r="C154" s="631"/>
      <c r="D154" s="632"/>
      <c r="E154" s="633"/>
      <c r="F154" s="634"/>
      <c r="G154" s="635"/>
      <c r="H154" s="635"/>
      <c r="I154" s="635"/>
      <c r="J154" s="635"/>
      <c r="K154" s="203" t="s">
        <v>3</v>
      </c>
      <c r="L154" s="233" t="s">
        <v>277</v>
      </c>
      <c r="M154" s="204">
        <v>7</v>
      </c>
      <c r="N154" s="234" t="s">
        <v>0</v>
      </c>
      <c r="O154" s="204">
        <v>8</v>
      </c>
      <c r="P154" s="235" t="s">
        <v>331</v>
      </c>
      <c r="R154" s="68" t="str">
        <f t="shared" ref="R154:R173" si="1">IF(K154="□",A154&amp;"　"&amp;D154,"")</f>
        <v>　</v>
      </c>
      <c r="S154" s="497" t="str">
        <f xml:space="preserve"> _xlfn.TEXTJOIN(CHAR(10), , R154:R173)</f>
        <v>　
　</v>
      </c>
      <c r="T154" s="66" t="str">
        <f t="shared" ref="T154:T173" si="2">IF(K154="☑",A154&amp;"　"&amp;D154,"")</f>
        <v/>
      </c>
      <c r="U154" s="497" t="str">
        <f xml:space="preserve"> _xlfn.TEXTJOIN(CHAR(10), TRUE, T154:T173)</f>
        <v/>
      </c>
      <c r="V154" s="67" t="str">
        <f>IF(O154="","",L154&amp;M154&amp;N154&amp;O154&amp;P154)</f>
        <v>令和7年8月</v>
      </c>
      <c r="W154" s="665" t="str">
        <f>_xlfn.TEXTJOIN(CHAR(10), TRUE, V154:V173)</f>
        <v>令和7年8月
令和7年8月
令和7年8月</v>
      </c>
    </row>
    <row r="155" spans="1:23" ht="24.65" customHeight="1">
      <c r="A155" s="76"/>
      <c r="B155" s="631" t="str">
        <f t="shared" si="0"/>
        <v/>
      </c>
      <c r="C155" s="631"/>
      <c r="D155" s="632"/>
      <c r="E155" s="633"/>
      <c r="F155" s="634"/>
      <c r="G155" s="635"/>
      <c r="H155" s="635"/>
      <c r="I155" s="635"/>
      <c r="J155" s="635"/>
      <c r="K155" s="203" t="s">
        <v>3</v>
      </c>
      <c r="L155" s="233" t="s">
        <v>277</v>
      </c>
      <c r="M155" s="204">
        <v>7</v>
      </c>
      <c r="N155" s="234" t="s">
        <v>0</v>
      </c>
      <c r="O155" s="204">
        <v>8</v>
      </c>
      <c r="P155" s="235" t="s">
        <v>331</v>
      </c>
      <c r="R155" s="68" t="str">
        <f t="shared" si="1"/>
        <v>　</v>
      </c>
      <c r="S155" s="497"/>
      <c r="T155" s="66" t="str">
        <f t="shared" si="2"/>
        <v/>
      </c>
      <c r="U155" s="497"/>
      <c r="V155" s="67" t="str">
        <f t="shared" ref="V155:V173" si="3">IF(O155="","",L155&amp;M155&amp;N155&amp;O155&amp;P155)</f>
        <v>令和7年8月</v>
      </c>
      <c r="W155" s="665"/>
    </row>
    <row r="156" spans="1:23" ht="24.65" customHeight="1">
      <c r="A156" s="76"/>
      <c r="B156" s="631" t="str">
        <f t="shared" si="0"/>
        <v/>
      </c>
      <c r="C156" s="631"/>
      <c r="D156" s="632"/>
      <c r="E156" s="633"/>
      <c r="F156" s="634"/>
      <c r="G156" s="635"/>
      <c r="H156" s="635"/>
      <c r="I156" s="635"/>
      <c r="J156" s="635"/>
      <c r="K156" s="203" t="s">
        <v>3</v>
      </c>
      <c r="L156" s="233" t="s">
        <v>277</v>
      </c>
      <c r="M156" s="204">
        <v>7</v>
      </c>
      <c r="N156" s="234" t="s">
        <v>0</v>
      </c>
      <c r="O156" s="204">
        <v>8</v>
      </c>
      <c r="P156" s="235" t="s">
        <v>331</v>
      </c>
      <c r="R156" s="68" t="str">
        <f t="shared" si="1"/>
        <v>　</v>
      </c>
      <c r="S156" s="497"/>
      <c r="T156" s="66" t="str">
        <f t="shared" si="2"/>
        <v/>
      </c>
      <c r="U156" s="497"/>
      <c r="V156" s="67" t="str">
        <f t="shared" si="3"/>
        <v>令和7年8月</v>
      </c>
      <c r="W156" s="665"/>
    </row>
    <row r="157" spans="1:23" ht="24.65" customHeight="1">
      <c r="A157" s="76"/>
      <c r="B157" s="631" t="str">
        <f t="shared" si="0"/>
        <v/>
      </c>
      <c r="C157" s="631"/>
      <c r="D157" s="632"/>
      <c r="E157" s="633"/>
      <c r="F157" s="634"/>
      <c r="G157" s="635"/>
      <c r="H157" s="635"/>
      <c r="I157" s="635"/>
      <c r="J157" s="635"/>
      <c r="K157" s="203" t="s">
        <v>3</v>
      </c>
      <c r="L157" s="233" t="s">
        <v>277</v>
      </c>
      <c r="M157" s="204"/>
      <c r="N157" s="234" t="s">
        <v>0</v>
      </c>
      <c r="O157" s="204"/>
      <c r="P157" s="235" t="s">
        <v>331</v>
      </c>
      <c r="R157" s="68" t="str">
        <f t="shared" si="1"/>
        <v>　</v>
      </c>
      <c r="S157" s="497"/>
      <c r="T157" s="66" t="str">
        <f t="shared" si="2"/>
        <v/>
      </c>
      <c r="U157" s="497"/>
      <c r="V157" s="67" t="str">
        <f t="shared" si="3"/>
        <v/>
      </c>
      <c r="W157" s="665"/>
    </row>
    <row r="158" spans="1:23" ht="24.65" customHeight="1">
      <c r="A158" s="76"/>
      <c r="B158" s="631" t="str">
        <f t="shared" si="0"/>
        <v/>
      </c>
      <c r="C158" s="631"/>
      <c r="D158" s="632"/>
      <c r="E158" s="633"/>
      <c r="F158" s="634"/>
      <c r="G158" s="635"/>
      <c r="H158" s="635"/>
      <c r="I158" s="635"/>
      <c r="J158" s="635"/>
      <c r="K158" s="203" t="s">
        <v>3</v>
      </c>
      <c r="L158" s="233" t="s">
        <v>277</v>
      </c>
      <c r="M158" s="204"/>
      <c r="N158" s="234" t="s">
        <v>0</v>
      </c>
      <c r="O158" s="204"/>
      <c r="P158" s="235" t="s">
        <v>331</v>
      </c>
      <c r="R158" s="68" t="str">
        <f t="shared" si="1"/>
        <v>　</v>
      </c>
      <c r="S158" s="497"/>
      <c r="T158" s="66" t="str">
        <f t="shared" si="2"/>
        <v/>
      </c>
      <c r="U158" s="497"/>
      <c r="V158" s="67" t="str">
        <f t="shared" si="3"/>
        <v/>
      </c>
      <c r="W158" s="665"/>
    </row>
    <row r="159" spans="1:23" ht="24.65" customHeight="1">
      <c r="A159" s="76"/>
      <c r="B159" s="631" t="str">
        <f t="shared" si="0"/>
        <v/>
      </c>
      <c r="C159" s="631"/>
      <c r="D159" s="632"/>
      <c r="E159" s="633"/>
      <c r="F159" s="634"/>
      <c r="G159" s="635"/>
      <c r="H159" s="635"/>
      <c r="I159" s="635"/>
      <c r="J159" s="635"/>
      <c r="K159" s="203" t="s">
        <v>3</v>
      </c>
      <c r="L159" s="233" t="s">
        <v>277</v>
      </c>
      <c r="M159" s="204"/>
      <c r="N159" s="234" t="s">
        <v>0</v>
      </c>
      <c r="O159" s="204"/>
      <c r="P159" s="235" t="s">
        <v>331</v>
      </c>
      <c r="R159" s="68" t="str">
        <f t="shared" si="1"/>
        <v>　</v>
      </c>
      <c r="S159" s="497"/>
      <c r="T159" s="66" t="str">
        <f t="shared" si="2"/>
        <v/>
      </c>
      <c r="U159" s="497"/>
      <c r="V159" s="67" t="str">
        <f t="shared" si="3"/>
        <v/>
      </c>
      <c r="W159" s="665"/>
    </row>
    <row r="160" spans="1:23" ht="24.65" customHeight="1">
      <c r="A160" s="76"/>
      <c r="B160" s="631" t="str">
        <f t="shared" si="0"/>
        <v/>
      </c>
      <c r="C160" s="631"/>
      <c r="D160" s="632"/>
      <c r="E160" s="633"/>
      <c r="F160" s="634"/>
      <c r="G160" s="635"/>
      <c r="H160" s="635"/>
      <c r="I160" s="635"/>
      <c r="J160" s="635"/>
      <c r="K160" s="203" t="s">
        <v>3</v>
      </c>
      <c r="L160" s="233" t="s">
        <v>277</v>
      </c>
      <c r="M160" s="204"/>
      <c r="N160" s="234" t="s">
        <v>0</v>
      </c>
      <c r="O160" s="204"/>
      <c r="P160" s="235" t="s">
        <v>331</v>
      </c>
      <c r="R160" s="68" t="str">
        <f t="shared" si="1"/>
        <v>　</v>
      </c>
      <c r="S160" s="497"/>
      <c r="T160" s="66" t="str">
        <f t="shared" si="2"/>
        <v/>
      </c>
      <c r="U160" s="497"/>
      <c r="V160" s="67" t="str">
        <f t="shared" si="3"/>
        <v/>
      </c>
      <c r="W160" s="665"/>
    </row>
    <row r="161" spans="1:23" ht="24.65" customHeight="1">
      <c r="A161" s="76"/>
      <c r="B161" s="631" t="str">
        <f t="shared" si="0"/>
        <v/>
      </c>
      <c r="C161" s="631"/>
      <c r="D161" s="632"/>
      <c r="E161" s="633"/>
      <c r="F161" s="634"/>
      <c r="G161" s="635"/>
      <c r="H161" s="635"/>
      <c r="I161" s="635"/>
      <c r="J161" s="635"/>
      <c r="K161" s="203" t="s">
        <v>3</v>
      </c>
      <c r="L161" s="233" t="s">
        <v>277</v>
      </c>
      <c r="M161" s="204"/>
      <c r="N161" s="234" t="s">
        <v>0</v>
      </c>
      <c r="O161" s="204"/>
      <c r="P161" s="235" t="s">
        <v>331</v>
      </c>
      <c r="R161" s="68" t="str">
        <f t="shared" si="1"/>
        <v>　</v>
      </c>
      <c r="S161" s="497"/>
      <c r="T161" s="66" t="str">
        <f t="shared" si="2"/>
        <v/>
      </c>
      <c r="U161" s="497"/>
      <c r="V161" s="67" t="str">
        <f t="shared" si="3"/>
        <v/>
      </c>
      <c r="W161" s="665"/>
    </row>
    <row r="162" spans="1:23" ht="24.65" customHeight="1">
      <c r="A162" s="76"/>
      <c r="B162" s="631" t="str">
        <f t="shared" si="0"/>
        <v/>
      </c>
      <c r="C162" s="631"/>
      <c r="D162" s="632"/>
      <c r="E162" s="633"/>
      <c r="F162" s="634"/>
      <c r="G162" s="635"/>
      <c r="H162" s="635"/>
      <c r="I162" s="635"/>
      <c r="J162" s="635"/>
      <c r="K162" s="203" t="s">
        <v>3</v>
      </c>
      <c r="L162" s="233" t="s">
        <v>277</v>
      </c>
      <c r="M162" s="204"/>
      <c r="N162" s="234" t="s">
        <v>0</v>
      </c>
      <c r="O162" s="204"/>
      <c r="P162" s="235" t="s">
        <v>331</v>
      </c>
      <c r="R162" s="68" t="str">
        <f t="shared" si="1"/>
        <v>　</v>
      </c>
      <c r="S162" s="497"/>
      <c r="T162" s="66" t="str">
        <f t="shared" si="2"/>
        <v/>
      </c>
      <c r="U162" s="497"/>
      <c r="V162" s="67" t="str">
        <f t="shared" si="3"/>
        <v/>
      </c>
      <c r="W162" s="665"/>
    </row>
    <row r="163" spans="1:23" ht="24.65" customHeight="1">
      <c r="A163" s="76"/>
      <c r="B163" s="631" t="str">
        <f t="shared" si="0"/>
        <v/>
      </c>
      <c r="C163" s="631"/>
      <c r="D163" s="632"/>
      <c r="E163" s="633"/>
      <c r="F163" s="634"/>
      <c r="G163" s="635"/>
      <c r="H163" s="635"/>
      <c r="I163" s="635"/>
      <c r="J163" s="635"/>
      <c r="K163" s="203" t="s">
        <v>3</v>
      </c>
      <c r="L163" s="233" t="s">
        <v>277</v>
      </c>
      <c r="M163" s="204"/>
      <c r="N163" s="234" t="s">
        <v>0</v>
      </c>
      <c r="O163" s="204"/>
      <c r="P163" s="235" t="s">
        <v>331</v>
      </c>
      <c r="R163" s="68" t="str">
        <f t="shared" si="1"/>
        <v>　</v>
      </c>
      <c r="S163" s="497"/>
      <c r="T163" s="66" t="str">
        <f t="shared" si="2"/>
        <v/>
      </c>
      <c r="U163" s="497"/>
      <c r="V163" s="67" t="str">
        <f t="shared" si="3"/>
        <v/>
      </c>
      <c r="W163" s="665"/>
    </row>
    <row r="164" spans="1:23" ht="24.65" customHeight="1">
      <c r="A164" s="76"/>
      <c r="B164" s="631" t="str">
        <f t="shared" si="0"/>
        <v/>
      </c>
      <c r="C164" s="631"/>
      <c r="D164" s="632"/>
      <c r="E164" s="633"/>
      <c r="F164" s="634"/>
      <c r="G164" s="635"/>
      <c r="H164" s="635"/>
      <c r="I164" s="635"/>
      <c r="J164" s="635"/>
      <c r="K164" s="203" t="s">
        <v>3</v>
      </c>
      <c r="L164" s="233" t="s">
        <v>277</v>
      </c>
      <c r="M164" s="204"/>
      <c r="N164" s="234" t="s">
        <v>0</v>
      </c>
      <c r="O164" s="204"/>
      <c r="P164" s="235" t="s">
        <v>331</v>
      </c>
      <c r="R164" s="68" t="str">
        <f t="shared" si="1"/>
        <v>　</v>
      </c>
      <c r="S164" s="497"/>
      <c r="T164" s="66" t="str">
        <f t="shared" si="2"/>
        <v/>
      </c>
      <c r="U164" s="497"/>
      <c r="V164" s="67" t="str">
        <f t="shared" si="3"/>
        <v/>
      </c>
      <c r="W164" s="665"/>
    </row>
    <row r="165" spans="1:23" ht="24.65" customHeight="1">
      <c r="A165" s="76"/>
      <c r="B165" s="631" t="str">
        <f t="shared" si="0"/>
        <v/>
      </c>
      <c r="C165" s="631"/>
      <c r="D165" s="632"/>
      <c r="E165" s="633"/>
      <c r="F165" s="634"/>
      <c r="G165" s="635"/>
      <c r="H165" s="635"/>
      <c r="I165" s="635"/>
      <c r="J165" s="635"/>
      <c r="K165" s="203" t="s">
        <v>3</v>
      </c>
      <c r="L165" s="233" t="s">
        <v>277</v>
      </c>
      <c r="M165" s="204"/>
      <c r="N165" s="234" t="s">
        <v>0</v>
      </c>
      <c r="O165" s="204"/>
      <c r="P165" s="235" t="s">
        <v>331</v>
      </c>
      <c r="R165" s="68" t="str">
        <f t="shared" si="1"/>
        <v>　</v>
      </c>
      <c r="S165" s="497"/>
      <c r="T165" s="66" t="str">
        <f t="shared" si="2"/>
        <v/>
      </c>
      <c r="U165" s="497"/>
      <c r="V165" s="67" t="str">
        <f t="shared" si="3"/>
        <v/>
      </c>
      <c r="W165" s="665"/>
    </row>
    <row r="166" spans="1:23" ht="24.65" customHeight="1">
      <c r="A166" s="76"/>
      <c r="B166" s="631" t="str">
        <f t="shared" si="0"/>
        <v/>
      </c>
      <c r="C166" s="631"/>
      <c r="D166" s="632"/>
      <c r="E166" s="633"/>
      <c r="F166" s="634"/>
      <c r="G166" s="635"/>
      <c r="H166" s="635"/>
      <c r="I166" s="635"/>
      <c r="J166" s="635"/>
      <c r="K166" s="203" t="s">
        <v>3</v>
      </c>
      <c r="L166" s="233" t="s">
        <v>277</v>
      </c>
      <c r="M166" s="204"/>
      <c r="N166" s="234" t="s">
        <v>0</v>
      </c>
      <c r="O166" s="204"/>
      <c r="P166" s="235" t="s">
        <v>331</v>
      </c>
      <c r="R166" s="68" t="str">
        <f t="shared" si="1"/>
        <v>　</v>
      </c>
      <c r="S166" s="497"/>
      <c r="T166" s="66" t="str">
        <f t="shared" si="2"/>
        <v/>
      </c>
      <c r="U166" s="497"/>
      <c r="V166" s="67" t="str">
        <f t="shared" si="3"/>
        <v/>
      </c>
      <c r="W166" s="665"/>
    </row>
    <row r="167" spans="1:23" ht="24.65" customHeight="1">
      <c r="A167" s="76"/>
      <c r="B167" s="631" t="str">
        <f t="shared" si="0"/>
        <v/>
      </c>
      <c r="C167" s="631"/>
      <c r="D167" s="632"/>
      <c r="E167" s="633"/>
      <c r="F167" s="634"/>
      <c r="G167" s="635"/>
      <c r="H167" s="635"/>
      <c r="I167" s="635"/>
      <c r="J167" s="635"/>
      <c r="K167" s="203" t="s">
        <v>3</v>
      </c>
      <c r="L167" s="233" t="s">
        <v>277</v>
      </c>
      <c r="M167" s="204"/>
      <c r="N167" s="234" t="s">
        <v>0</v>
      </c>
      <c r="O167" s="204"/>
      <c r="P167" s="235" t="s">
        <v>331</v>
      </c>
      <c r="R167" s="68" t="str">
        <f t="shared" si="1"/>
        <v>　</v>
      </c>
      <c r="S167" s="497"/>
      <c r="T167" s="66" t="str">
        <f t="shared" si="2"/>
        <v/>
      </c>
      <c r="U167" s="497"/>
      <c r="V167" s="67" t="str">
        <f t="shared" si="3"/>
        <v/>
      </c>
      <c r="W167" s="665"/>
    </row>
    <row r="168" spans="1:23" ht="24.65" customHeight="1">
      <c r="A168" s="76"/>
      <c r="B168" s="631" t="str">
        <f t="shared" si="0"/>
        <v/>
      </c>
      <c r="C168" s="631"/>
      <c r="D168" s="632"/>
      <c r="E168" s="633"/>
      <c r="F168" s="634"/>
      <c r="G168" s="635"/>
      <c r="H168" s="635"/>
      <c r="I168" s="635"/>
      <c r="J168" s="635"/>
      <c r="K168" s="203" t="s">
        <v>3</v>
      </c>
      <c r="L168" s="233" t="s">
        <v>277</v>
      </c>
      <c r="M168" s="204"/>
      <c r="N168" s="234" t="s">
        <v>0</v>
      </c>
      <c r="O168" s="204"/>
      <c r="P168" s="235" t="s">
        <v>331</v>
      </c>
      <c r="R168" s="68" t="str">
        <f t="shared" si="1"/>
        <v>　</v>
      </c>
      <c r="S168" s="497"/>
      <c r="T168" s="66" t="str">
        <f t="shared" si="2"/>
        <v/>
      </c>
      <c r="U168" s="497"/>
      <c r="V168" s="67" t="str">
        <f t="shared" si="3"/>
        <v/>
      </c>
      <c r="W168" s="665"/>
    </row>
    <row r="169" spans="1:23" ht="24.65" customHeight="1">
      <c r="A169" s="76"/>
      <c r="B169" s="631" t="str">
        <f t="shared" si="0"/>
        <v/>
      </c>
      <c r="C169" s="631"/>
      <c r="D169" s="632"/>
      <c r="E169" s="633"/>
      <c r="F169" s="634"/>
      <c r="G169" s="635"/>
      <c r="H169" s="635"/>
      <c r="I169" s="635"/>
      <c r="J169" s="635"/>
      <c r="K169" s="203" t="s">
        <v>3</v>
      </c>
      <c r="L169" s="233" t="s">
        <v>277</v>
      </c>
      <c r="M169" s="204"/>
      <c r="N169" s="234" t="s">
        <v>0</v>
      </c>
      <c r="O169" s="204"/>
      <c r="P169" s="235" t="s">
        <v>331</v>
      </c>
      <c r="R169" s="68" t="str">
        <f t="shared" si="1"/>
        <v>　</v>
      </c>
      <c r="S169" s="497"/>
      <c r="T169" s="66" t="str">
        <f t="shared" si="2"/>
        <v/>
      </c>
      <c r="U169" s="497"/>
      <c r="V169" s="67" t="str">
        <f t="shared" si="3"/>
        <v/>
      </c>
      <c r="W169" s="665"/>
    </row>
    <row r="170" spans="1:23" ht="24.65" customHeight="1">
      <c r="A170" s="76"/>
      <c r="B170" s="631" t="str">
        <f t="shared" si="0"/>
        <v/>
      </c>
      <c r="C170" s="631"/>
      <c r="D170" s="632"/>
      <c r="E170" s="633"/>
      <c r="F170" s="634"/>
      <c r="G170" s="635"/>
      <c r="H170" s="635"/>
      <c r="I170" s="635"/>
      <c r="J170" s="635"/>
      <c r="K170" s="203" t="s">
        <v>3</v>
      </c>
      <c r="L170" s="233" t="s">
        <v>277</v>
      </c>
      <c r="M170" s="204"/>
      <c r="N170" s="234" t="s">
        <v>0</v>
      </c>
      <c r="O170" s="204"/>
      <c r="P170" s="235" t="s">
        <v>331</v>
      </c>
      <c r="R170" s="68" t="str">
        <f t="shared" si="1"/>
        <v>　</v>
      </c>
      <c r="S170" s="497"/>
      <c r="T170" s="66" t="str">
        <f t="shared" si="2"/>
        <v/>
      </c>
      <c r="U170" s="497"/>
      <c r="V170" s="67" t="str">
        <f t="shared" si="3"/>
        <v/>
      </c>
      <c r="W170" s="665"/>
    </row>
    <row r="171" spans="1:23" ht="24.65" customHeight="1">
      <c r="A171" s="76"/>
      <c r="B171" s="631" t="str">
        <f t="shared" si="0"/>
        <v/>
      </c>
      <c r="C171" s="631"/>
      <c r="D171" s="632"/>
      <c r="E171" s="633"/>
      <c r="F171" s="634"/>
      <c r="G171" s="635"/>
      <c r="H171" s="635"/>
      <c r="I171" s="635"/>
      <c r="J171" s="635"/>
      <c r="K171" s="203" t="s">
        <v>3</v>
      </c>
      <c r="L171" s="233" t="s">
        <v>277</v>
      </c>
      <c r="M171" s="204"/>
      <c r="N171" s="234" t="s">
        <v>0</v>
      </c>
      <c r="O171" s="204"/>
      <c r="P171" s="235" t="s">
        <v>331</v>
      </c>
      <c r="R171" s="68" t="str">
        <f t="shared" si="1"/>
        <v>　</v>
      </c>
      <c r="S171" s="497"/>
      <c r="T171" s="66" t="str">
        <f t="shared" si="2"/>
        <v/>
      </c>
      <c r="U171" s="497"/>
      <c r="V171" s="67" t="str">
        <f t="shared" si="3"/>
        <v/>
      </c>
      <c r="W171" s="665"/>
    </row>
    <row r="172" spans="1:23" ht="24.65" customHeight="1">
      <c r="A172" s="76"/>
      <c r="B172" s="631" t="str">
        <f t="shared" si="0"/>
        <v/>
      </c>
      <c r="C172" s="631"/>
      <c r="D172" s="632"/>
      <c r="E172" s="633"/>
      <c r="F172" s="634"/>
      <c r="G172" s="635"/>
      <c r="H172" s="635"/>
      <c r="I172" s="635"/>
      <c r="J172" s="635"/>
      <c r="K172" s="203" t="s">
        <v>1033</v>
      </c>
      <c r="L172" s="233" t="s">
        <v>277</v>
      </c>
      <c r="M172" s="204"/>
      <c r="N172" s="234" t="s">
        <v>0</v>
      </c>
      <c r="O172" s="204"/>
      <c r="P172" s="235" t="s">
        <v>331</v>
      </c>
      <c r="R172" s="68" t="str">
        <f t="shared" si="1"/>
        <v>　</v>
      </c>
      <c r="S172" s="497"/>
      <c r="T172" s="66" t="str">
        <f t="shared" si="2"/>
        <v/>
      </c>
      <c r="U172" s="497"/>
      <c r="V172" s="67" t="str">
        <f t="shared" si="3"/>
        <v/>
      </c>
      <c r="W172" s="665"/>
    </row>
    <row r="173" spans="1:23" ht="24.65" customHeight="1" thickBot="1">
      <c r="A173" s="77"/>
      <c r="B173" s="666" t="str">
        <f t="shared" si="0"/>
        <v/>
      </c>
      <c r="C173" s="666"/>
      <c r="D173" s="667"/>
      <c r="E173" s="668"/>
      <c r="F173" s="669"/>
      <c r="G173" s="670"/>
      <c r="H173" s="670"/>
      <c r="I173" s="670"/>
      <c r="J173" s="670"/>
      <c r="K173" s="205" t="s">
        <v>3</v>
      </c>
      <c r="L173" s="236" t="s">
        <v>277</v>
      </c>
      <c r="M173" s="206"/>
      <c r="N173" s="237" t="s">
        <v>0</v>
      </c>
      <c r="O173" s="206"/>
      <c r="P173" s="238" t="s">
        <v>331</v>
      </c>
      <c r="R173" s="68" t="str">
        <f t="shared" si="1"/>
        <v>　</v>
      </c>
      <c r="S173" s="497"/>
      <c r="T173" s="66" t="str">
        <f t="shared" si="2"/>
        <v/>
      </c>
      <c r="U173" s="497"/>
      <c r="V173" s="67" t="str">
        <f t="shared" si="3"/>
        <v/>
      </c>
      <c r="W173" s="665"/>
    </row>
    <row r="175" spans="1:23" ht="11.25" customHeight="1">
      <c r="A175" s="563" t="s">
        <v>635</v>
      </c>
      <c r="B175" s="636"/>
      <c r="C175" s="636"/>
      <c r="D175" s="636"/>
      <c r="E175" s="636"/>
      <c r="F175" s="636"/>
      <c r="G175" s="636"/>
      <c r="H175" s="636"/>
      <c r="I175" s="636"/>
      <c r="J175" s="636"/>
      <c r="K175" s="636"/>
      <c r="L175" s="636"/>
      <c r="M175" s="70"/>
      <c r="N175" s="70"/>
      <c r="R175" s="27" t="s">
        <v>1034</v>
      </c>
    </row>
    <row r="176" spans="1:23">
      <c r="A176" s="75" t="s">
        <v>636</v>
      </c>
      <c r="B176" s="563" t="s">
        <v>1003</v>
      </c>
      <c r="C176" s="563"/>
      <c r="D176" s="563"/>
      <c r="E176" s="563"/>
      <c r="F176" s="563"/>
      <c r="G176" s="563"/>
      <c r="H176" s="563"/>
      <c r="I176" s="563"/>
      <c r="J176" s="563"/>
      <c r="K176" s="563"/>
      <c r="L176" s="563"/>
      <c r="M176" s="69"/>
      <c r="N176" s="69"/>
    </row>
    <row r="177" spans="1:14">
      <c r="A177" s="75" t="s">
        <v>637</v>
      </c>
      <c r="B177" s="563" t="s">
        <v>1002</v>
      </c>
      <c r="C177" s="563"/>
      <c r="D177" s="563"/>
      <c r="E177" s="563"/>
      <c r="F177" s="563"/>
      <c r="G177" s="563"/>
      <c r="H177" s="563"/>
      <c r="I177" s="563"/>
      <c r="J177" s="563"/>
      <c r="K177" s="563"/>
      <c r="L177" s="563"/>
      <c r="M177" s="69"/>
      <c r="N177" s="69"/>
    </row>
    <row r="178" spans="1:14" ht="31.5" customHeight="1">
      <c r="A178" s="75" t="s">
        <v>638</v>
      </c>
      <c r="B178" s="563" t="s">
        <v>1004</v>
      </c>
      <c r="C178" s="563"/>
      <c r="D178" s="563"/>
      <c r="E178" s="563"/>
      <c r="F178" s="563"/>
      <c r="G178" s="563"/>
      <c r="H178" s="563"/>
      <c r="I178" s="563"/>
      <c r="J178" s="563"/>
      <c r="K178" s="563"/>
      <c r="L178" s="563"/>
      <c r="M178" s="69"/>
      <c r="N178" s="69"/>
    </row>
    <row r="179" spans="1:14">
      <c r="A179" s="75" t="s">
        <v>639</v>
      </c>
      <c r="B179" s="563" t="s">
        <v>1005</v>
      </c>
      <c r="C179" s="563"/>
      <c r="D179" s="563"/>
      <c r="E179" s="563"/>
      <c r="F179" s="563"/>
      <c r="G179" s="563"/>
      <c r="H179" s="563"/>
      <c r="I179" s="563"/>
      <c r="J179" s="563"/>
      <c r="K179" s="563"/>
      <c r="L179" s="563"/>
      <c r="M179" s="69"/>
      <c r="N179" s="69"/>
    </row>
    <row r="180" spans="1:14">
      <c r="A180" s="75" t="s">
        <v>640</v>
      </c>
      <c r="B180" s="563" t="s">
        <v>1006</v>
      </c>
      <c r="C180" s="563"/>
      <c r="D180" s="563"/>
      <c r="E180" s="563"/>
      <c r="F180" s="563"/>
      <c r="G180" s="563"/>
      <c r="H180" s="563"/>
      <c r="I180" s="563"/>
      <c r="J180" s="563"/>
      <c r="K180" s="563"/>
      <c r="L180" s="563"/>
      <c r="M180" s="69"/>
      <c r="N180" s="69"/>
    </row>
    <row r="181" spans="1:14" ht="21" customHeight="1">
      <c r="A181" s="75" t="s">
        <v>641</v>
      </c>
      <c r="B181" s="563" t="s">
        <v>1007</v>
      </c>
      <c r="C181" s="563"/>
      <c r="D181" s="563"/>
      <c r="E181" s="563"/>
      <c r="F181" s="563"/>
      <c r="G181" s="563"/>
      <c r="H181" s="563"/>
      <c r="I181" s="563"/>
      <c r="J181" s="563"/>
      <c r="K181" s="563"/>
      <c r="L181" s="563"/>
      <c r="M181" s="69"/>
      <c r="N181" s="69"/>
    </row>
    <row r="182" spans="1:14" ht="11.25" customHeight="1">
      <c r="A182" s="75" t="s">
        <v>642</v>
      </c>
      <c r="B182" s="563" t="s">
        <v>643</v>
      </c>
      <c r="C182" s="563"/>
      <c r="D182" s="563"/>
      <c r="E182" s="563"/>
      <c r="F182" s="563"/>
      <c r="G182" s="563"/>
      <c r="H182" s="563"/>
      <c r="I182" s="563"/>
      <c r="J182" s="563"/>
      <c r="K182" s="563"/>
      <c r="L182" s="563"/>
      <c r="M182" s="69"/>
      <c r="N182" s="69"/>
    </row>
    <row r="183" spans="1:14" ht="21.75" customHeight="1">
      <c r="A183" s="75" t="s">
        <v>644</v>
      </c>
      <c r="B183" s="563" t="s">
        <v>645</v>
      </c>
      <c r="C183" s="563"/>
      <c r="D183" s="563"/>
      <c r="E183" s="563"/>
      <c r="F183" s="563"/>
      <c r="G183" s="563"/>
      <c r="H183" s="563"/>
      <c r="I183" s="563"/>
      <c r="J183" s="563"/>
      <c r="K183" s="563"/>
      <c r="L183" s="563"/>
      <c r="M183" s="69"/>
      <c r="N183" s="69"/>
    </row>
    <row r="184" spans="1:14" ht="21.75" customHeight="1">
      <c r="A184" s="75" t="s">
        <v>646</v>
      </c>
      <c r="B184" s="563" t="s">
        <v>1008</v>
      </c>
      <c r="C184" s="563"/>
      <c r="D184" s="563"/>
      <c r="E184" s="563"/>
      <c r="F184" s="563"/>
      <c r="G184" s="563"/>
      <c r="H184" s="563"/>
      <c r="I184" s="563"/>
      <c r="J184" s="563"/>
      <c r="K184" s="563"/>
      <c r="L184" s="563"/>
      <c r="M184" s="69"/>
      <c r="N184" s="69"/>
    </row>
    <row r="185" spans="1:14" ht="21" customHeight="1">
      <c r="A185" s="75" t="s">
        <v>647</v>
      </c>
      <c r="B185" s="563" t="s">
        <v>1009</v>
      </c>
      <c r="C185" s="563"/>
      <c r="D185" s="563"/>
      <c r="E185" s="563"/>
      <c r="F185" s="563"/>
      <c r="G185" s="563"/>
      <c r="H185" s="563"/>
      <c r="I185" s="563"/>
      <c r="J185" s="563"/>
      <c r="K185" s="563"/>
      <c r="L185" s="563"/>
      <c r="M185" s="69"/>
      <c r="N185" s="69"/>
    </row>
    <row r="186" spans="1:14" ht="31" customHeight="1">
      <c r="A186" s="75" t="s">
        <v>648</v>
      </c>
      <c r="B186" s="563" t="s">
        <v>1010</v>
      </c>
      <c r="C186" s="563"/>
      <c r="D186" s="563"/>
      <c r="E186" s="563"/>
      <c r="F186" s="563"/>
      <c r="G186" s="563"/>
      <c r="H186" s="563"/>
      <c r="I186" s="563"/>
      <c r="J186" s="563"/>
      <c r="K186" s="563"/>
      <c r="L186" s="563"/>
      <c r="M186" s="69"/>
      <c r="N186" s="69"/>
    </row>
    <row r="187" spans="1:14" ht="43.5" customHeight="1">
      <c r="A187" s="75" t="s">
        <v>649</v>
      </c>
      <c r="B187" s="563" t="s">
        <v>1011</v>
      </c>
      <c r="C187" s="563"/>
      <c r="D187" s="563"/>
      <c r="E187" s="563"/>
      <c r="F187" s="563"/>
      <c r="G187" s="563"/>
      <c r="H187" s="563"/>
      <c r="I187" s="563"/>
      <c r="J187" s="563"/>
      <c r="K187" s="563"/>
      <c r="L187" s="563"/>
      <c r="M187" s="69"/>
      <c r="N187" s="69"/>
    </row>
    <row r="188" spans="1:14" ht="11.25" customHeight="1">
      <c r="A188" s="75" t="s">
        <v>650</v>
      </c>
      <c r="B188" s="563" t="s">
        <v>1012</v>
      </c>
      <c r="C188" s="563"/>
      <c r="D188" s="563"/>
      <c r="E188" s="563"/>
      <c r="F188" s="563"/>
      <c r="G188" s="563"/>
      <c r="H188" s="563"/>
      <c r="I188" s="563"/>
      <c r="J188" s="563"/>
      <c r="K188" s="563"/>
      <c r="L188" s="563"/>
      <c r="M188" s="69"/>
      <c r="N188" s="69"/>
    </row>
    <row r="189" spans="1:14" ht="22.5" customHeight="1">
      <c r="A189" s="75" t="s">
        <v>651</v>
      </c>
      <c r="B189" s="563" t="s">
        <v>1013</v>
      </c>
      <c r="C189" s="563"/>
      <c r="D189" s="563"/>
      <c r="E189" s="563"/>
      <c r="F189" s="563"/>
      <c r="G189" s="563"/>
      <c r="H189" s="563"/>
      <c r="I189" s="563"/>
      <c r="J189" s="563"/>
      <c r="K189" s="563"/>
      <c r="L189" s="563"/>
      <c r="M189" s="69"/>
      <c r="N189" s="69"/>
    </row>
  </sheetData>
  <sheetProtection algorithmName="SHA-512" hashValue="ejFIJS8qS5HXwypSzJa9gm1wRSHOzcQ3hd/ug7wRhbNqwMdyn7fnpWOqsVHlgX8ZrUowu8vUdzymWRuC9Y4yLg==" saltValue="pRTozZJG5o1hnK28Odu06A==" spinCount="100000" sheet="1" selectLockedCells="1"/>
  <mergeCells count="432">
    <mergeCell ref="B120:B123"/>
    <mergeCell ref="C120:D121"/>
    <mergeCell ref="C122:D123"/>
    <mergeCell ref="B124:B130"/>
    <mergeCell ref="C124:D125"/>
    <mergeCell ref="C126:D129"/>
    <mergeCell ref="C130:D130"/>
    <mergeCell ref="B147:D148"/>
    <mergeCell ref="E147:F147"/>
    <mergeCell ref="E148:F148"/>
    <mergeCell ref="B142:P142"/>
    <mergeCell ref="K143:P143"/>
    <mergeCell ref="K144:P144"/>
    <mergeCell ref="B145:P145"/>
    <mergeCell ref="K146:P146"/>
    <mergeCell ref="K147:P147"/>
    <mergeCell ref="K148:P148"/>
    <mergeCell ref="B143:D144"/>
    <mergeCell ref="E143:F143"/>
    <mergeCell ref="E144:F144"/>
    <mergeCell ref="K132:P132"/>
    <mergeCell ref="K133:P133"/>
    <mergeCell ref="K134:P134"/>
    <mergeCell ref="K135:P135"/>
    <mergeCell ref="D163:E163"/>
    <mergeCell ref="F163:J163"/>
    <mergeCell ref="B164:C164"/>
    <mergeCell ref="D164:E164"/>
    <mergeCell ref="F164:J164"/>
    <mergeCell ref="B165:C165"/>
    <mergeCell ref="D165:E165"/>
    <mergeCell ref="F165:J165"/>
    <mergeCell ref="B166:C166"/>
    <mergeCell ref="D166:E166"/>
    <mergeCell ref="F166:J166"/>
    <mergeCell ref="U154:U173"/>
    <mergeCell ref="W154:W173"/>
    <mergeCell ref="S154:S173"/>
    <mergeCell ref="B173:C173"/>
    <mergeCell ref="D173:E173"/>
    <mergeCell ref="F173:J173"/>
    <mergeCell ref="B169:C169"/>
    <mergeCell ref="D169:E169"/>
    <mergeCell ref="F169:J169"/>
    <mergeCell ref="B170:C170"/>
    <mergeCell ref="D170:E170"/>
    <mergeCell ref="F170:J170"/>
    <mergeCell ref="B171:C171"/>
    <mergeCell ref="D171:E171"/>
    <mergeCell ref="F171:J171"/>
    <mergeCell ref="B172:C172"/>
    <mergeCell ref="D172:E172"/>
    <mergeCell ref="F172:J172"/>
    <mergeCell ref="B167:C167"/>
    <mergeCell ref="D167:E167"/>
    <mergeCell ref="F167:J167"/>
    <mergeCell ref="B168:C168"/>
    <mergeCell ref="D168:E168"/>
    <mergeCell ref="F168:J168"/>
    <mergeCell ref="B159:C159"/>
    <mergeCell ref="D159:E159"/>
    <mergeCell ref="F159:J159"/>
    <mergeCell ref="B160:C160"/>
    <mergeCell ref="D160:E160"/>
    <mergeCell ref="F160:J160"/>
    <mergeCell ref="B161:C161"/>
    <mergeCell ref="D161:E161"/>
    <mergeCell ref="F161:J161"/>
    <mergeCell ref="F155:J155"/>
    <mergeCell ref="B156:C156"/>
    <mergeCell ref="D156:E156"/>
    <mergeCell ref="F156:J156"/>
    <mergeCell ref="B157:C157"/>
    <mergeCell ref="D157:E157"/>
    <mergeCell ref="F157:J157"/>
    <mergeCell ref="B158:C158"/>
    <mergeCell ref="D158:E158"/>
    <mergeCell ref="F158:J158"/>
    <mergeCell ref="K125:P125"/>
    <mergeCell ref="K136:P136"/>
    <mergeCell ref="K137:P137"/>
    <mergeCell ref="B141:P141"/>
    <mergeCell ref="B132:B135"/>
    <mergeCell ref="C132:D133"/>
    <mergeCell ref="E132:F132"/>
    <mergeCell ref="E133:F133"/>
    <mergeCell ref="C134:D135"/>
    <mergeCell ref="E134:F134"/>
    <mergeCell ref="E135:F135"/>
    <mergeCell ref="B131:P131"/>
    <mergeCell ref="E126:F126"/>
    <mergeCell ref="E127:F127"/>
    <mergeCell ref="E128:F128"/>
    <mergeCell ref="E129:F129"/>
    <mergeCell ref="E130:F130"/>
    <mergeCell ref="K126:P126"/>
    <mergeCell ref="K127:P127"/>
    <mergeCell ref="K128:P128"/>
    <mergeCell ref="K129:P129"/>
    <mergeCell ref="K130:P130"/>
    <mergeCell ref="K122:P122"/>
    <mergeCell ref="K123:P123"/>
    <mergeCell ref="K124:P124"/>
    <mergeCell ref="K114:P114"/>
    <mergeCell ref="K115:P115"/>
    <mergeCell ref="K116:P116"/>
    <mergeCell ref="K117:P117"/>
    <mergeCell ref="K118:P118"/>
    <mergeCell ref="K119:P119"/>
    <mergeCell ref="K120:P120"/>
    <mergeCell ref="K121:P121"/>
    <mergeCell ref="K98:P98"/>
    <mergeCell ref="K99:P99"/>
    <mergeCell ref="K100:P100"/>
    <mergeCell ref="K101:P101"/>
    <mergeCell ref="K91:P91"/>
    <mergeCell ref="K92:P92"/>
    <mergeCell ref="K93:P93"/>
    <mergeCell ref="K94:P94"/>
    <mergeCell ref="K95:P95"/>
    <mergeCell ref="K96:P96"/>
    <mergeCell ref="B97:P97"/>
    <mergeCell ref="E95:F95"/>
    <mergeCell ref="E96:F96"/>
    <mergeCell ref="E91:F91"/>
    <mergeCell ref="E92:F92"/>
    <mergeCell ref="E93:F93"/>
    <mergeCell ref="B93:D96"/>
    <mergeCell ref="E94:F94"/>
    <mergeCell ref="B89:D92"/>
    <mergeCell ref="E89:F89"/>
    <mergeCell ref="E90:F90"/>
    <mergeCell ref="K85:P85"/>
    <mergeCell ref="K86:P86"/>
    <mergeCell ref="K87:P87"/>
    <mergeCell ref="K88:P88"/>
    <mergeCell ref="K89:P89"/>
    <mergeCell ref="K90:P90"/>
    <mergeCell ref="K79:P79"/>
    <mergeCell ref="K80:P80"/>
    <mergeCell ref="K81:P81"/>
    <mergeCell ref="K82:P82"/>
    <mergeCell ref="K83:P83"/>
    <mergeCell ref="K84:P84"/>
    <mergeCell ref="K73:P73"/>
    <mergeCell ref="K74:P74"/>
    <mergeCell ref="K75:P75"/>
    <mergeCell ref="K76:P76"/>
    <mergeCell ref="K77:P77"/>
    <mergeCell ref="K78:P78"/>
    <mergeCell ref="K67:P67"/>
    <mergeCell ref="K68:P68"/>
    <mergeCell ref="K69:P69"/>
    <mergeCell ref="K70:P70"/>
    <mergeCell ref="K71:P71"/>
    <mergeCell ref="K72:P72"/>
    <mergeCell ref="K61:P61"/>
    <mergeCell ref="K62:P62"/>
    <mergeCell ref="K63:P63"/>
    <mergeCell ref="K64:P64"/>
    <mergeCell ref="K65:P65"/>
    <mergeCell ref="K66:P66"/>
    <mergeCell ref="K55:P55"/>
    <mergeCell ref="K56:P56"/>
    <mergeCell ref="K57:P57"/>
    <mergeCell ref="K58:P58"/>
    <mergeCell ref="K59:P59"/>
    <mergeCell ref="K60:P60"/>
    <mergeCell ref="K49:P49"/>
    <mergeCell ref="K50:P50"/>
    <mergeCell ref="K52:P52"/>
    <mergeCell ref="K39:P39"/>
    <mergeCell ref="K40:P40"/>
    <mergeCell ref="K42:P42"/>
    <mergeCell ref="K43:P43"/>
    <mergeCell ref="K44:P44"/>
    <mergeCell ref="K45:P45"/>
    <mergeCell ref="K27:P27"/>
    <mergeCell ref="K28:P28"/>
    <mergeCell ref="K29:P29"/>
    <mergeCell ref="K30:P30"/>
    <mergeCell ref="K31:P31"/>
    <mergeCell ref="K32:P32"/>
    <mergeCell ref="K46:P46"/>
    <mergeCell ref="K47:P47"/>
    <mergeCell ref="K48:P48"/>
    <mergeCell ref="K108:P108"/>
    <mergeCell ref="K109:P109"/>
    <mergeCell ref="K110:P110"/>
    <mergeCell ref="K111:P111"/>
    <mergeCell ref="K112:P112"/>
    <mergeCell ref="K113:P113"/>
    <mergeCell ref="C116:D119"/>
    <mergeCell ref="B108:B119"/>
    <mergeCell ref="C108:D112"/>
    <mergeCell ref="C113:D113"/>
    <mergeCell ref="C114:D115"/>
    <mergeCell ref="K102:P102"/>
    <mergeCell ref="E120:F120"/>
    <mergeCell ref="E121:F121"/>
    <mergeCell ref="E122:F122"/>
    <mergeCell ref="E123:F123"/>
    <mergeCell ref="E124:F124"/>
    <mergeCell ref="E125:F125"/>
    <mergeCell ref="E114:F114"/>
    <mergeCell ref="E115:F115"/>
    <mergeCell ref="E116:F116"/>
    <mergeCell ref="E117:F117"/>
    <mergeCell ref="E118:F118"/>
    <mergeCell ref="E119:F119"/>
    <mergeCell ref="E108:F108"/>
    <mergeCell ref="E109:F109"/>
    <mergeCell ref="E110:F110"/>
    <mergeCell ref="E111:F111"/>
    <mergeCell ref="E112:F112"/>
    <mergeCell ref="E113:F113"/>
    <mergeCell ref="K103:P103"/>
    <mergeCell ref="K104:P104"/>
    <mergeCell ref="K105:P105"/>
    <mergeCell ref="K106:P106"/>
    <mergeCell ref="K107:P107"/>
    <mergeCell ref="K53:P53"/>
    <mergeCell ref="K54:P54"/>
    <mergeCell ref="K7:P7"/>
    <mergeCell ref="K6:P6"/>
    <mergeCell ref="B12:P12"/>
    <mergeCell ref="B22:P22"/>
    <mergeCell ref="B41:P41"/>
    <mergeCell ref="K9:P11"/>
    <mergeCell ref="K13:P13"/>
    <mergeCell ref="K14:P14"/>
    <mergeCell ref="K15:P15"/>
    <mergeCell ref="K17:P17"/>
    <mergeCell ref="K18:P18"/>
    <mergeCell ref="K19:P19"/>
    <mergeCell ref="K20:P20"/>
    <mergeCell ref="K21:P21"/>
    <mergeCell ref="K23:P23"/>
    <mergeCell ref="B51:P51"/>
    <mergeCell ref="K33:P33"/>
    <mergeCell ref="K34:P34"/>
    <mergeCell ref="K35:P35"/>
    <mergeCell ref="K36:P36"/>
    <mergeCell ref="K37:P37"/>
    <mergeCell ref="K38:P38"/>
    <mergeCell ref="B187:L187"/>
    <mergeCell ref="B188:L188"/>
    <mergeCell ref="B189:L189"/>
    <mergeCell ref="B154:C154"/>
    <mergeCell ref="D154:E154"/>
    <mergeCell ref="F154:J154"/>
    <mergeCell ref="B181:L181"/>
    <mergeCell ref="B182:L182"/>
    <mergeCell ref="B183:L183"/>
    <mergeCell ref="B184:L184"/>
    <mergeCell ref="B185:L185"/>
    <mergeCell ref="B186:L186"/>
    <mergeCell ref="A175:L175"/>
    <mergeCell ref="B176:L176"/>
    <mergeCell ref="B177:L177"/>
    <mergeCell ref="B178:L178"/>
    <mergeCell ref="B179:L179"/>
    <mergeCell ref="B180:L180"/>
    <mergeCell ref="B162:C162"/>
    <mergeCell ref="D162:E162"/>
    <mergeCell ref="F162:J162"/>
    <mergeCell ref="B163:C163"/>
    <mergeCell ref="B155:C155"/>
    <mergeCell ref="D155:E155"/>
    <mergeCell ref="A149:D149"/>
    <mergeCell ref="A152:D152"/>
    <mergeCell ref="B153:C153"/>
    <mergeCell ref="D153:E153"/>
    <mergeCell ref="F153:J153"/>
    <mergeCell ref="L153:P153"/>
    <mergeCell ref="B136:D136"/>
    <mergeCell ref="E136:F136"/>
    <mergeCell ref="B137:B140"/>
    <mergeCell ref="C137:D138"/>
    <mergeCell ref="E137:F137"/>
    <mergeCell ref="E138:F138"/>
    <mergeCell ref="C139:D140"/>
    <mergeCell ref="E139:F139"/>
    <mergeCell ref="E140:F140"/>
    <mergeCell ref="L152:P152"/>
    <mergeCell ref="A150:P150"/>
    <mergeCell ref="L149:P149"/>
    <mergeCell ref="K138:P138"/>
    <mergeCell ref="K139:P139"/>
    <mergeCell ref="K140:P140"/>
    <mergeCell ref="B146:D146"/>
    <mergeCell ref="E146:F146"/>
    <mergeCell ref="B103:D103"/>
    <mergeCell ref="E103:F103"/>
    <mergeCell ref="B104:D107"/>
    <mergeCell ref="E104:F104"/>
    <mergeCell ref="E105:F105"/>
    <mergeCell ref="E106:F106"/>
    <mergeCell ref="E107:F107"/>
    <mergeCell ref="B98:D98"/>
    <mergeCell ref="E98:F98"/>
    <mergeCell ref="B99:D100"/>
    <mergeCell ref="E99:F99"/>
    <mergeCell ref="E100:F100"/>
    <mergeCell ref="B101:D102"/>
    <mergeCell ref="E101:F101"/>
    <mergeCell ref="E102:F102"/>
    <mergeCell ref="B85:D86"/>
    <mergeCell ref="E85:F85"/>
    <mergeCell ref="E86:F86"/>
    <mergeCell ref="E87:F87"/>
    <mergeCell ref="E88:F88"/>
    <mergeCell ref="E77:F77"/>
    <mergeCell ref="E78:F78"/>
    <mergeCell ref="E79:F79"/>
    <mergeCell ref="E80:F80"/>
    <mergeCell ref="E81:F81"/>
    <mergeCell ref="E82:F82"/>
    <mergeCell ref="E83:F83"/>
    <mergeCell ref="E84:F84"/>
    <mergeCell ref="B77:D83"/>
    <mergeCell ref="B84:D84"/>
    <mergeCell ref="B87:B88"/>
    <mergeCell ref="C87:D88"/>
    <mergeCell ref="B74:B76"/>
    <mergeCell ref="C74:D75"/>
    <mergeCell ref="E74:F74"/>
    <mergeCell ref="E75:F75"/>
    <mergeCell ref="C76:D76"/>
    <mergeCell ref="E76:F76"/>
    <mergeCell ref="B68:B73"/>
    <mergeCell ref="C68:D70"/>
    <mergeCell ref="E68:F68"/>
    <mergeCell ref="E69:F69"/>
    <mergeCell ref="E70:F70"/>
    <mergeCell ref="C71:D73"/>
    <mergeCell ref="E71:F71"/>
    <mergeCell ref="E72:F72"/>
    <mergeCell ref="E73:F73"/>
    <mergeCell ref="E63:F63"/>
    <mergeCell ref="E64:F64"/>
    <mergeCell ref="E65:F65"/>
    <mergeCell ref="C66:D66"/>
    <mergeCell ref="E66:F66"/>
    <mergeCell ref="C67:D67"/>
    <mergeCell ref="E67:F67"/>
    <mergeCell ref="E56:F56"/>
    <mergeCell ref="B57:B67"/>
    <mergeCell ref="C57:D61"/>
    <mergeCell ref="E57:F57"/>
    <mergeCell ref="E58:F58"/>
    <mergeCell ref="E59:F59"/>
    <mergeCell ref="E60:F60"/>
    <mergeCell ref="E61:F61"/>
    <mergeCell ref="C62:D65"/>
    <mergeCell ref="E62:F62"/>
    <mergeCell ref="B49:D50"/>
    <mergeCell ref="E49:F49"/>
    <mergeCell ref="E50:F50"/>
    <mergeCell ref="B52:B56"/>
    <mergeCell ref="C52:F52"/>
    <mergeCell ref="C53:F53"/>
    <mergeCell ref="C54:F54"/>
    <mergeCell ref="C55:D56"/>
    <mergeCell ref="E55:F55"/>
    <mergeCell ref="B43:D46"/>
    <mergeCell ref="E43:F43"/>
    <mergeCell ref="E44:F44"/>
    <mergeCell ref="E45:F45"/>
    <mergeCell ref="E46:F46"/>
    <mergeCell ref="B47:D48"/>
    <mergeCell ref="E47:F47"/>
    <mergeCell ref="E48:F48"/>
    <mergeCell ref="C39:D40"/>
    <mergeCell ref="E39:F39"/>
    <mergeCell ref="E40:F40"/>
    <mergeCell ref="B42:D42"/>
    <mergeCell ref="E42:F42"/>
    <mergeCell ref="E34:F34"/>
    <mergeCell ref="E35:F35"/>
    <mergeCell ref="E36:F36"/>
    <mergeCell ref="C37:D38"/>
    <mergeCell ref="E37:F37"/>
    <mergeCell ref="E38:F38"/>
    <mergeCell ref="B27:B40"/>
    <mergeCell ref="C27:D32"/>
    <mergeCell ref="E27:F27"/>
    <mergeCell ref="E28:F28"/>
    <mergeCell ref="E29:F29"/>
    <mergeCell ref="E30:F30"/>
    <mergeCell ref="E31:F31"/>
    <mergeCell ref="E32:F32"/>
    <mergeCell ref="C33:D36"/>
    <mergeCell ref="E33:F33"/>
    <mergeCell ref="B23:D24"/>
    <mergeCell ref="E23:F23"/>
    <mergeCell ref="E24:F24"/>
    <mergeCell ref="B25:D26"/>
    <mergeCell ref="E25:F25"/>
    <mergeCell ref="E26:F26"/>
    <mergeCell ref="K24:P24"/>
    <mergeCell ref="K25:P25"/>
    <mergeCell ref="K26:P26"/>
    <mergeCell ref="B18:D19"/>
    <mergeCell ref="E18:F18"/>
    <mergeCell ref="E19:F19"/>
    <mergeCell ref="B20:D21"/>
    <mergeCell ref="E20:F20"/>
    <mergeCell ref="E21:F21"/>
    <mergeCell ref="B13:D13"/>
    <mergeCell ref="E13:F13"/>
    <mergeCell ref="B14:D14"/>
    <mergeCell ref="E14:F14"/>
    <mergeCell ref="B15:D17"/>
    <mergeCell ref="E15:F15"/>
    <mergeCell ref="E16:F16"/>
    <mergeCell ref="E17:F17"/>
    <mergeCell ref="K16:P16"/>
    <mergeCell ref="A9:A11"/>
    <mergeCell ref="B9:F11"/>
    <mergeCell ref="G9:G10"/>
    <mergeCell ref="H9:J9"/>
    <mergeCell ref="H10:H11"/>
    <mergeCell ref="A2:L2"/>
    <mergeCell ref="A4:B7"/>
    <mergeCell ref="C6:C7"/>
    <mergeCell ref="K4:P4"/>
    <mergeCell ref="D4:J4"/>
    <mergeCell ref="D5:J5"/>
    <mergeCell ref="D6:J6"/>
    <mergeCell ref="D7:J7"/>
    <mergeCell ref="K5:P5"/>
  </mergeCells>
  <phoneticPr fontId="1"/>
  <conditionalFormatting sqref="B154:B173">
    <cfRule type="cellIs" dxfId="3" priority="28" operator="between">
      <formula>1</formula>
      <formula>1</formula>
    </cfRule>
  </conditionalFormatting>
  <conditionalFormatting sqref="S154">
    <cfRule type="cellIs" dxfId="2" priority="8" operator="between">
      <formula>1</formula>
      <formula>1</formula>
    </cfRule>
  </conditionalFormatting>
  <conditionalFormatting sqref="U153:U154">
    <cfRule type="cellIs" dxfId="1" priority="7" operator="between">
      <formula>1</formula>
      <formula>1</formula>
    </cfRule>
  </conditionalFormatting>
  <conditionalFormatting sqref="V154:W154 V155:V173">
    <cfRule type="cellIs" dxfId="0" priority="6" operator="between">
      <formula>1</formula>
      <formula>1</formula>
    </cfRule>
  </conditionalFormatting>
  <dataValidations count="4">
    <dataValidation type="list" allowBlank="1" showInputMessage="1" showErrorMessage="1" sqref="I129:J129 H132:H140 I133:J133 H13:H21 H23:H40 H42:H50 H52:H96 H143:H144 H146:H148 H98:H130" xr:uid="{0EA129CE-DC67-411E-A90B-4011A6A6E624}">
      <formula1>判定２</formula1>
    </dataValidation>
    <dataValidation type="list" allowBlank="1" showInputMessage="1" showErrorMessage="1" sqref="I13:J21 I23:J40 I42:J50 I52:J96 I130:J130 I132:J132 I134:J140 I143:J144 I146:J148 I98:J128" xr:uid="{F02A7955-1958-4C97-AD0B-80CD01150FB8}">
      <formula1>判定１</formula1>
    </dataValidation>
    <dataValidation type="list" allowBlank="1" showInputMessage="1" showErrorMessage="1" sqref="A154:A173" xr:uid="{473953F8-C061-431C-AE7A-DCB44A5319ED}">
      <formula1>指摘番号</formula1>
    </dataValidation>
    <dataValidation type="list" allowBlank="1" showInputMessage="1" showErrorMessage="1" sqref="A151 K154:K173" xr:uid="{EDB1EB46-0836-4D66-BD08-B5987B57FA9E}">
      <formula1>ﾁｪｯｸﾎﾞｯｸｽ</formula1>
    </dataValidation>
  </dataValidations>
  <printOptions horizontalCentered="1"/>
  <pageMargins left="0.59055118110236227" right="0.59055118110236227" top="0.59055118110236227" bottom="0.39370078740157483" header="0.51181102362204722" footer="0.51181102362204722"/>
  <pageSetup paperSize="9" scale="74" orientation="portrait" r:id="rId1"/>
  <headerFooter alignWithMargins="0">
    <oddFooter xml:space="preserve">&amp;C
</oddFooter>
  </headerFooter>
  <rowBreaks count="2" manualBreakCount="2">
    <brk id="65" max="15" man="1"/>
    <brk id="140" max="15"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12980-BC25-493A-AB1A-6E745BBB58C2}">
  <sheetPr>
    <tabColor theme="0" tint="-0.249977111117893"/>
  </sheetPr>
  <dimension ref="A1:CJ184"/>
  <sheetViews>
    <sheetView showZeros="0" view="pageBreakPreview" zoomScale="85" zoomScaleNormal="100" zoomScaleSheetLayoutView="85" workbookViewId="0">
      <selection activeCell="AJ15" sqref="AJ15"/>
    </sheetView>
  </sheetViews>
  <sheetFormatPr defaultColWidth="9" defaultRowHeight="13" outlineLevelCol="1"/>
  <cols>
    <col min="1" max="32" width="2.26953125" style="140" customWidth="1"/>
    <col min="33" max="42" width="2.26953125" style="133" customWidth="1"/>
    <col min="43" max="87" width="2.26953125" style="133" hidden="1" customWidth="1" outlineLevel="1"/>
    <col min="88" max="88" width="2.26953125" style="133" customWidth="1" collapsed="1"/>
    <col min="89" max="16384" width="9" style="133"/>
  </cols>
  <sheetData>
    <row r="1" spans="1:46" ht="13" customHeight="1">
      <c r="A1" s="708" t="s">
        <v>833</v>
      </c>
      <c r="B1" s="708"/>
      <c r="C1" s="708"/>
      <c r="D1" s="708"/>
      <c r="E1" s="708"/>
      <c r="F1" s="708"/>
      <c r="G1" s="708"/>
      <c r="H1" s="708"/>
      <c r="I1" s="708"/>
      <c r="J1" s="708"/>
      <c r="K1" s="708"/>
      <c r="L1" s="708"/>
      <c r="M1" s="708"/>
      <c r="N1" s="708"/>
      <c r="O1" s="708"/>
      <c r="P1" s="708"/>
      <c r="Q1" s="708"/>
      <c r="R1" s="708"/>
      <c r="S1" s="708"/>
      <c r="T1" s="708"/>
      <c r="U1" s="708"/>
      <c r="V1" s="708"/>
      <c r="W1" s="708"/>
      <c r="X1" s="708"/>
      <c r="Y1" s="708"/>
      <c r="Z1" s="708"/>
      <c r="AA1" s="708"/>
      <c r="AB1" s="708"/>
      <c r="AC1" s="708"/>
      <c r="AD1" s="131"/>
      <c r="AE1" s="131"/>
      <c r="AF1" s="131"/>
      <c r="AG1" s="131"/>
      <c r="AH1" s="131"/>
      <c r="AI1" s="131"/>
      <c r="AJ1" s="131"/>
      <c r="AK1" s="131"/>
      <c r="AL1" s="131"/>
      <c r="AM1" s="132"/>
      <c r="AT1" s="134"/>
    </row>
    <row r="2" spans="1:46" ht="13" customHeight="1">
      <c r="A2" s="709" t="s">
        <v>834</v>
      </c>
      <c r="B2" s="709"/>
      <c r="C2" s="709"/>
      <c r="D2" s="709"/>
      <c r="E2" s="709"/>
      <c r="F2" s="709"/>
      <c r="G2" s="709"/>
      <c r="H2" s="709"/>
      <c r="I2" s="709"/>
      <c r="J2" s="709"/>
      <c r="K2" s="709"/>
      <c r="L2" s="709"/>
      <c r="M2" s="709"/>
      <c r="N2" s="709"/>
      <c r="O2" s="709"/>
      <c r="P2" s="709"/>
      <c r="Q2" s="709"/>
      <c r="R2" s="709"/>
      <c r="S2" s="709"/>
      <c r="T2" s="709"/>
      <c r="U2" s="709"/>
      <c r="V2" s="709"/>
      <c r="W2" s="709"/>
      <c r="X2" s="709"/>
      <c r="Y2" s="709"/>
      <c r="Z2" s="709"/>
      <c r="AA2" s="709"/>
      <c r="AB2" s="709"/>
      <c r="AC2" s="709"/>
      <c r="AD2" s="709"/>
      <c r="AE2" s="709"/>
      <c r="AF2" s="710"/>
      <c r="AG2" s="710"/>
      <c r="AH2" s="710"/>
      <c r="AI2" s="710"/>
      <c r="AJ2" s="710"/>
      <c r="AK2" s="710"/>
      <c r="AL2" s="710"/>
      <c r="AM2" s="710"/>
    </row>
    <row r="3" spans="1:46" ht="13" customHeight="1">
      <c r="A3" s="711" t="s">
        <v>293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row>
    <row r="4" spans="1:46" ht="13" customHeight="1">
      <c r="A4" s="137" t="s">
        <v>835</v>
      </c>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9"/>
      <c r="AG4" s="139"/>
      <c r="AH4" s="139"/>
      <c r="AI4" s="139"/>
      <c r="AJ4" s="139"/>
      <c r="AK4" s="139"/>
      <c r="AL4" s="139"/>
      <c r="AM4" s="139"/>
    </row>
    <row r="5" spans="1:46" ht="13" customHeight="1">
      <c r="A5" s="140" t="s">
        <v>299</v>
      </c>
      <c r="I5" s="141"/>
    </row>
    <row r="6" spans="1:46" ht="13" customHeight="1">
      <c r="A6" s="131"/>
      <c r="B6" s="131" t="s">
        <v>300</v>
      </c>
      <c r="C6" s="131"/>
      <c r="D6" s="131"/>
      <c r="E6" s="131"/>
      <c r="F6" s="131"/>
      <c r="G6" s="131"/>
      <c r="H6" s="131"/>
      <c r="I6" s="131"/>
      <c r="J6" s="712">
        <f>第一面!J12</f>
        <v>0</v>
      </c>
      <c r="K6" s="712"/>
      <c r="L6" s="712"/>
      <c r="M6" s="712"/>
      <c r="N6" s="712"/>
      <c r="O6" s="712"/>
      <c r="P6" s="712"/>
      <c r="Q6" s="712"/>
      <c r="R6" s="712"/>
      <c r="S6" s="712"/>
      <c r="T6" s="712"/>
      <c r="U6" s="712"/>
      <c r="V6" s="712"/>
      <c r="W6" s="712"/>
      <c r="X6" s="712"/>
      <c r="Y6" s="712"/>
      <c r="Z6" s="712"/>
      <c r="AA6" s="712"/>
      <c r="AB6" s="712"/>
      <c r="AC6" s="712"/>
      <c r="AD6" s="712"/>
      <c r="AE6" s="712"/>
      <c r="AF6" s="712"/>
      <c r="AG6" s="712"/>
      <c r="AH6" s="712"/>
      <c r="AI6" s="712"/>
      <c r="AJ6" s="712"/>
      <c r="AK6" s="712"/>
      <c r="AL6" s="712"/>
      <c r="AM6" s="712"/>
    </row>
    <row r="7" spans="1:46" ht="12.75" customHeight="1">
      <c r="A7" s="131"/>
      <c r="B7" s="131" t="s">
        <v>301</v>
      </c>
      <c r="C7" s="131"/>
      <c r="D7" s="131"/>
      <c r="E7" s="131"/>
      <c r="F7" s="131"/>
      <c r="G7" s="131"/>
      <c r="H7" s="131"/>
      <c r="I7" s="131"/>
      <c r="J7" s="712">
        <f>第一面!J13</f>
        <v>0</v>
      </c>
      <c r="K7" s="712"/>
      <c r="L7" s="712"/>
      <c r="M7" s="712"/>
      <c r="N7" s="712"/>
      <c r="O7" s="712"/>
      <c r="P7" s="712"/>
      <c r="Q7" s="712"/>
      <c r="R7" s="712"/>
      <c r="S7" s="712"/>
      <c r="T7" s="712"/>
      <c r="U7" s="712"/>
      <c r="V7" s="712"/>
      <c r="W7" s="712"/>
      <c r="X7" s="712"/>
      <c r="Y7" s="712"/>
      <c r="Z7" s="712"/>
      <c r="AA7" s="712"/>
      <c r="AB7" s="712"/>
      <c r="AC7" s="712"/>
      <c r="AD7" s="712"/>
      <c r="AE7" s="712"/>
      <c r="AF7" s="712"/>
      <c r="AG7" s="712"/>
      <c r="AH7" s="712"/>
      <c r="AI7" s="712"/>
      <c r="AJ7" s="712"/>
      <c r="AK7" s="712"/>
      <c r="AL7" s="712"/>
      <c r="AM7" s="712"/>
    </row>
    <row r="8" spans="1:46" ht="13" customHeight="1">
      <c r="A8" s="131"/>
      <c r="B8" s="131" t="s">
        <v>302</v>
      </c>
      <c r="C8" s="131"/>
      <c r="D8" s="131"/>
      <c r="E8" s="131"/>
      <c r="F8" s="131"/>
      <c r="G8" s="131"/>
      <c r="H8" s="131"/>
      <c r="I8" s="131"/>
      <c r="J8" s="713">
        <f>第一面!J14</f>
        <v>0</v>
      </c>
      <c r="K8" s="712"/>
      <c r="L8" s="712"/>
      <c r="M8" s="712"/>
      <c r="N8" s="712"/>
      <c r="O8" s="712"/>
      <c r="P8" s="712"/>
      <c r="Q8" s="712"/>
      <c r="R8" s="712"/>
      <c r="S8" s="712"/>
      <c r="T8" s="712"/>
      <c r="U8" s="712"/>
      <c r="V8" s="712"/>
      <c r="W8" s="712"/>
      <c r="X8" s="712"/>
      <c r="Y8" s="712"/>
      <c r="Z8" s="712"/>
      <c r="AA8" s="712"/>
      <c r="AB8" s="712"/>
      <c r="AC8" s="712"/>
      <c r="AD8" s="712"/>
      <c r="AE8" s="712"/>
      <c r="AF8" s="712"/>
      <c r="AG8" s="712"/>
      <c r="AH8" s="712"/>
      <c r="AI8" s="712"/>
      <c r="AJ8" s="712"/>
      <c r="AK8" s="712"/>
      <c r="AL8" s="712"/>
      <c r="AM8" s="712"/>
    </row>
    <row r="9" spans="1:46" ht="13" customHeight="1">
      <c r="A9" s="131"/>
      <c r="B9" s="131" t="s">
        <v>303</v>
      </c>
      <c r="C9" s="131"/>
      <c r="D9" s="131"/>
      <c r="E9" s="131"/>
      <c r="F9" s="131"/>
      <c r="G9" s="131"/>
      <c r="H9" s="131"/>
      <c r="I9" s="131"/>
      <c r="J9" s="712">
        <f>第一面!J15</f>
        <v>0</v>
      </c>
      <c r="K9" s="712"/>
      <c r="L9" s="712"/>
      <c r="M9" s="712"/>
      <c r="N9" s="712"/>
      <c r="O9" s="712"/>
      <c r="P9" s="712"/>
      <c r="Q9" s="712"/>
      <c r="R9" s="712"/>
      <c r="S9" s="712"/>
      <c r="T9" s="712"/>
      <c r="U9" s="712"/>
      <c r="V9" s="712"/>
      <c r="W9" s="712"/>
      <c r="X9" s="712"/>
      <c r="Y9" s="712"/>
      <c r="Z9" s="712"/>
      <c r="AA9" s="712"/>
      <c r="AB9" s="712"/>
      <c r="AC9" s="712"/>
      <c r="AD9" s="712"/>
      <c r="AE9" s="712"/>
      <c r="AF9" s="712"/>
      <c r="AG9" s="712"/>
      <c r="AH9" s="712"/>
      <c r="AI9" s="712"/>
      <c r="AJ9" s="712"/>
      <c r="AK9" s="712"/>
      <c r="AL9" s="712"/>
      <c r="AM9" s="712"/>
    </row>
    <row r="10" spans="1:46" ht="13" customHeight="1">
      <c r="A10" s="142" t="s">
        <v>305</v>
      </c>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3"/>
      <c r="AH10" s="143"/>
      <c r="AI10" s="143"/>
      <c r="AJ10" s="143"/>
      <c r="AK10" s="143"/>
      <c r="AL10" s="143"/>
      <c r="AM10" s="143"/>
    </row>
    <row r="11" spans="1:46" ht="13" customHeight="1">
      <c r="A11" s="131"/>
      <c r="B11" s="131" t="s">
        <v>300</v>
      </c>
      <c r="C11" s="131"/>
      <c r="D11" s="131"/>
      <c r="E11" s="131"/>
      <c r="F11" s="131"/>
      <c r="G11" s="131"/>
      <c r="H11" s="131"/>
      <c r="I11" s="131"/>
      <c r="J11" s="712">
        <f>第一面!J18</f>
        <v>0</v>
      </c>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row>
    <row r="12" spans="1:46" ht="13" customHeight="1">
      <c r="A12" s="131"/>
      <c r="B12" s="131" t="s">
        <v>301</v>
      </c>
      <c r="C12" s="131"/>
      <c r="D12" s="131"/>
      <c r="E12" s="131"/>
      <c r="F12" s="131"/>
      <c r="G12" s="131"/>
      <c r="H12" s="131"/>
      <c r="I12" s="131"/>
      <c r="J12" s="712">
        <f>第一面!J19</f>
        <v>0</v>
      </c>
      <c r="K12" s="712"/>
      <c r="L12" s="712"/>
      <c r="M12" s="712"/>
      <c r="N12" s="712"/>
      <c r="O12" s="712"/>
      <c r="P12" s="712"/>
      <c r="Q12" s="712"/>
      <c r="R12" s="712"/>
      <c r="S12" s="712"/>
      <c r="T12" s="712"/>
      <c r="U12" s="712"/>
      <c r="V12" s="712"/>
      <c r="W12" s="712"/>
      <c r="X12" s="712"/>
      <c r="Y12" s="712"/>
      <c r="Z12" s="712"/>
      <c r="AA12" s="712"/>
      <c r="AB12" s="712"/>
      <c r="AC12" s="712"/>
      <c r="AD12" s="712"/>
      <c r="AE12" s="712"/>
      <c r="AF12" s="712"/>
      <c r="AG12" s="712"/>
      <c r="AH12" s="712"/>
      <c r="AI12" s="712"/>
      <c r="AJ12" s="712"/>
      <c r="AK12" s="712"/>
      <c r="AL12" s="712"/>
      <c r="AM12" s="712"/>
    </row>
    <row r="13" spans="1:46" ht="13" customHeight="1">
      <c r="A13" s="131"/>
      <c r="B13" s="131" t="s">
        <v>302</v>
      </c>
      <c r="C13" s="131"/>
      <c r="D13" s="131"/>
      <c r="E13" s="131"/>
      <c r="F13" s="131"/>
      <c r="G13" s="131"/>
      <c r="H13" s="131"/>
      <c r="I13" s="131"/>
      <c r="J13" s="713">
        <f>第一面!J20</f>
        <v>0</v>
      </c>
      <c r="K13" s="712"/>
      <c r="L13" s="712"/>
      <c r="M13" s="712"/>
      <c r="N13" s="712"/>
      <c r="O13" s="712"/>
      <c r="P13" s="712"/>
      <c r="Q13" s="712"/>
      <c r="R13" s="712"/>
      <c r="S13" s="712"/>
      <c r="T13" s="712"/>
      <c r="U13" s="712"/>
      <c r="V13" s="712"/>
      <c r="W13" s="712"/>
      <c r="X13" s="712"/>
      <c r="Y13" s="712"/>
      <c r="Z13" s="712"/>
      <c r="AA13" s="712"/>
      <c r="AB13" s="712"/>
      <c r="AC13" s="712"/>
      <c r="AD13" s="712"/>
      <c r="AE13" s="712"/>
      <c r="AF13" s="712"/>
      <c r="AG13" s="712"/>
      <c r="AH13" s="712"/>
      <c r="AI13" s="712"/>
      <c r="AJ13" s="712"/>
      <c r="AK13" s="712"/>
      <c r="AL13" s="712"/>
      <c r="AM13" s="712"/>
    </row>
    <row r="14" spans="1:46" ht="13" customHeight="1">
      <c r="A14" s="131"/>
      <c r="B14" s="131" t="s">
        <v>303</v>
      </c>
      <c r="C14" s="131"/>
      <c r="D14" s="131"/>
      <c r="E14" s="131"/>
      <c r="F14" s="131"/>
      <c r="G14" s="131"/>
      <c r="H14" s="131"/>
      <c r="I14" s="131"/>
      <c r="J14" s="712">
        <f>第一面!J21</f>
        <v>0</v>
      </c>
      <c r="K14" s="712"/>
      <c r="L14" s="712"/>
      <c r="M14" s="712"/>
      <c r="N14" s="712"/>
      <c r="O14" s="712"/>
      <c r="P14" s="712"/>
      <c r="Q14" s="712"/>
      <c r="R14" s="712"/>
      <c r="S14" s="712"/>
      <c r="T14" s="712"/>
      <c r="U14" s="712"/>
      <c r="V14" s="712"/>
      <c r="W14" s="712"/>
      <c r="X14" s="712"/>
      <c r="Y14" s="712"/>
      <c r="Z14" s="712"/>
      <c r="AA14" s="712"/>
      <c r="AB14" s="712"/>
      <c r="AC14" s="712"/>
      <c r="AD14" s="712"/>
      <c r="AE14" s="712"/>
      <c r="AF14" s="712"/>
      <c r="AG14" s="712"/>
      <c r="AH14" s="712"/>
      <c r="AI14" s="712"/>
      <c r="AJ14" s="712"/>
      <c r="AK14" s="712"/>
      <c r="AL14" s="712"/>
      <c r="AM14" s="712"/>
    </row>
    <row r="15" spans="1:46" ht="13" customHeight="1">
      <c r="A15" s="142" t="s">
        <v>306</v>
      </c>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c r="AH15" s="143"/>
      <c r="AI15" s="143"/>
      <c r="AJ15" s="143"/>
      <c r="AK15" s="143"/>
      <c r="AL15" s="143"/>
      <c r="AM15" s="143"/>
    </row>
    <row r="16" spans="1:46" ht="13" customHeight="1">
      <c r="A16" s="79" t="s">
        <v>290</v>
      </c>
      <c r="B16" s="79"/>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row>
    <row r="17" spans="1:39" ht="13" customHeight="1">
      <c r="A17" s="79"/>
      <c r="B17" s="408" t="s">
        <v>307</v>
      </c>
      <c r="C17" s="408"/>
      <c r="D17" s="408"/>
      <c r="E17" s="408"/>
      <c r="F17" s="408"/>
      <c r="G17" s="408"/>
      <c r="H17" s="408"/>
      <c r="I17" s="408"/>
      <c r="J17" s="408"/>
      <c r="K17" s="408"/>
      <c r="L17" s="408"/>
      <c r="M17" s="408"/>
      <c r="N17" s="408"/>
      <c r="O17" s="408"/>
      <c r="P17" s="408"/>
      <c r="Q17" s="408"/>
      <c r="R17" s="408"/>
      <c r="S17" s="408"/>
      <c r="T17" s="408"/>
      <c r="U17" s="408"/>
      <c r="V17" s="408"/>
      <c r="W17" s="408"/>
      <c r="X17" s="408"/>
      <c r="Y17" s="408"/>
      <c r="Z17" s="408"/>
      <c r="AA17" s="408"/>
      <c r="AB17" s="408"/>
      <c r="AC17" s="408"/>
      <c r="AD17" s="408"/>
      <c r="AE17" s="408"/>
      <c r="AF17" s="408"/>
      <c r="AG17" s="408"/>
      <c r="AH17" s="408"/>
      <c r="AI17" s="408"/>
      <c r="AJ17" s="408"/>
      <c r="AK17" s="408"/>
      <c r="AL17" s="408"/>
      <c r="AM17" s="408"/>
    </row>
    <row r="18" spans="1:39" ht="13" customHeight="1">
      <c r="A18" s="79"/>
      <c r="B18" s="79"/>
      <c r="C18" s="79"/>
      <c r="D18" s="80"/>
      <c r="E18" s="80"/>
      <c r="F18" s="80"/>
      <c r="G18" s="80"/>
      <c r="H18" s="80"/>
      <c r="I18" s="80"/>
      <c r="J18" s="80"/>
      <c r="K18" s="80"/>
      <c r="L18" s="79"/>
      <c r="M18" s="79"/>
      <c r="N18" s="144" t="str">
        <f>第一面!N26</f>
        <v>□</v>
      </c>
      <c r="O18" s="80" t="s">
        <v>308</v>
      </c>
      <c r="P18" s="431" t="str">
        <f>第一面!P26</f>
        <v>　</v>
      </c>
      <c r="Q18" s="431"/>
      <c r="R18" s="431"/>
      <c r="S18" s="79" t="s">
        <v>358</v>
      </c>
      <c r="T18" s="79" t="s">
        <v>817</v>
      </c>
      <c r="U18" s="79"/>
      <c r="V18" s="79"/>
      <c r="W18" s="79"/>
      <c r="X18" s="80" t="s">
        <v>309</v>
      </c>
      <c r="Y18" s="714">
        <f>第一面!Y26</f>
        <v>0</v>
      </c>
      <c r="Z18" s="714"/>
      <c r="AA18" s="714"/>
      <c r="AB18" s="714"/>
      <c r="AC18" s="78" t="s">
        <v>358</v>
      </c>
      <c r="AD18" s="79" t="s">
        <v>818</v>
      </c>
      <c r="AE18" s="79"/>
      <c r="AF18" s="79" t="s">
        <v>310</v>
      </c>
      <c r="AG18" s="461">
        <f>第一面!AG26</f>
        <v>0</v>
      </c>
      <c r="AH18" s="461"/>
      <c r="AI18" s="461"/>
      <c r="AJ18" s="461"/>
      <c r="AK18" s="461"/>
      <c r="AL18" s="461"/>
      <c r="AM18" s="82" t="s">
        <v>311</v>
      </c>
    </row>
    <row r="19" spans="1:39" ht="13" customHeight="1">
      <c r="A19" s="79"/>
      <c r="B19" s="79"/>
      <c r="C19" s="79"/>
      <c r="D19" s="80"/>
      <c r="E19" s="80"/>
      <c r="F19" s="80"/>
      <c r="G19" s="80"/>
      <c r="H19" s="80"/>
      <c r="I19" s="80"/>
      <c r="J19" s="80"/>
      <c r="K19" s="80"/>
      <c r="L19" s="79"/>
      <c r="M19" s="79"/>
      <c r="N19" s="144" t="str">
        <f>第一面!N27</f>
        <v>□</v>
      </c>
      <c r="O19" s="79" t="s">
        <v>312</v>
      </c>
      <c r="P19" s="79"/>
      <c r="Q19" s="79"/>
      <c r="R19" s="79"/>
      <c r="S19" s="79"/>
      <c r="T19" s="79"/>
      <c r="U19" s="79"/>
      <c r="V19" s="79"/>
      <c r="W19" s="79"/>
      <c r="X19" s="79"/>
      <c r="Y19" s="79"/>
      <c r="Z19" s="79"/>
      <c r="AA19" s="79"/>
      <c r="AB19" s="79"/>
      <c r="AC19" s="79"/>
      <c r="AD19" s="79"/>
      <c r="AE19" s="79"/>
      <c r="AF19" s="79" t="s">
        <v>310</v>
      </c>
      <c r="AG19" s="461">
        <f>第一面!AG27</f>
        <v>0</v>
      </c>
      <c r="AH19" s="461"/>
      <c r="AI19" s="461"/>
      <c r="AJ19" s="461"/>
      <c r="AK19" s="461"/>
      <c r="AL19" s="461"/>
      <c r="AM19" s="82" t="s">
        <v>311</v>
      </c>
    </row>
    <row r="20" spans="1:39" ht="13" customHeight="1">
      <c r="A20" s="79"/>
      <c r="B20" s="79" t="s">
        <v>313</v>
      </c>
      <c r="C20" s="79"/>
      <c r="D20" s="79"/>
      <c r="E20" s="79"/>
      <c r="F20" s="79"/>
      <c r="G20" s="79"/>
      <c r="H20" s="79"/>
      <c r="I20" s="79"/>
      <c r="J20" s="79"/>
      <c r="K20" s="715">
        <f>第一面!K28</f>
        <v>0</v>
      </c>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715"/>
      <c r="AK20" s="715"/>
      <c r="AL20" s="715"/>
      <c r="AM20" s="715"/>
    </row>
    <row r="21" spans="1:39" ht="13" customHeight="1">
      <c r="A21" s="79"/>
      <c r="B21" s="79" t="s">
        <v>314</v>
      </c>
      <c r="C21" s="79"/>
      <c r="D21" s="79"/>
      <c r="E21" s="79"/>
      <c r="F21" s="79"/>
      <c r="G21" s="79"/>
      <c r="H21" s="79"/>
      <c r="I21" s="79"/>
      <c r="J21" s="79"/>
      <c r="K21" s="715">
        <f>第一面!K29</f>
        <v>0</v>
      </c>
      <c r="L21" s="715"/>
      <c r="M21" s="715"/>
      <c r="N21" s="715"/>
      <c r="O21" s="715"/>
      <c r="P21" s="715"/>
      <c r="Q21" s="715"/>
      <c r="R21" s="715"/>
      <c r="S21" s="715"/>
      <c r="T21" s="715"/>
      <c r="U21" s="715"/>
      <c r="V21" s="715"/>
      <c r="W21" s="715"/>
      <c r="X21" s="715"/>
      <c r="Y21" s="715"/>
      <c r="Z21" s="715"/>
      <c r="AA21" s="715"/>
      <c r="AB21" s="715"/>
      <c r="AC21" s="715"/>
      <c r="AD21" s="715"/>
      <c r="AE21" s="715"/>
      <c r="AF21" s="715"/>
      <c r="AG21" s="715"/>
      <c r="AH21" s="715"/>
      <c r="AI21" s="715"/>
      <c r="AJ21" s="715"/>
      <c r="AK21" s="715"/>
      <c r="AL21" s="715"/>
      <c r="AM21" s="715"/>
    </row>
    <row r="22" spans="1:39" ht="13" customHeight="1">
      <c r="A22" s="79"/>
      <c r="B22" s="79" t="s">
        <v>315</v>
      </c>
      <c r="C22" s="79"/>
      <c r="D22" s="79"/>
      <c r="E22" s="79"/>
      <c r="F22" s="79"/>
      <c r="G22" s="79"/>
      <c r="H22" s="79"/>
      <c r="I22" s="79"/>
      <c r="J22" s="79"/>
      <c r="K22" s="429">
        <f>第一面!K30</f>
        <v>0</v>
      </c>
      <c r="L22" s="429"/>
      <c r="M22" s="429"/>
      <c r="N22" s="429"/>
      <c r="O22" s="429"/>
      <c r="P22" s="429"/>
      <c r="Q22" s="429"/>
      <c r="R22" s="429"/>
      <c r="S22" s="429"/>
      <c r="T22" s="429"/>
      <c r="U22" s="429"/>
      <c r="V22" s="429"/>
      <c r="W22" s="429"/>
      <c r="X22" s="429"/>
      <c r="Y22" s="429"/>
      <c r="Z22" s="429"/>
      <c r="AA22" s="429"/>
      <c r="AB22" s="429"/>
      <c r="AC22" s="429"/>
      <c r="AD22" s="429"/>
      <c r="AE22" s="429"/>
      <c r="AF22" s="429"/>
      <c r="AG22" s="429"/>
      <c r="AH22" s="429"/>
      <c r="AI22" s="429"/>
      <c r="AJ22" s="429"/>
      <c r="AK22" s="429"/>
      <c r="AL22" s="429"/>
      <c r="AM22" s="429"/>
    </row>
    <row r="23" spans="1:39" ht="13" customHeight="1">
      <c r="A23" s="79"/>
      <c r="B23" s="79"/>
      <c r="C23" s="79"/>
      <c r="D23" s="79"/>
      <c r="E23" s="79"/>
      <c r="F23" s="79"/>
      <c r="G23" s="79"/>
      <c r="H23" s="79"/>
      <c r="I23" s="79"/>
      <c r="J23" s="79"/>
      <c r="K23" s="79"/>
      <c r="L23" s="80" t="s">
        <v>286</v>
      </c>
      <c r="M23" s="431">
        <f>第一面!M31</f>
        <v>0</v>
      </c>
      <c r="N23" s="431"/>
      <c r="O23" s="431"/>
      <c r="P23" s="79" t="s">
        <v>275</v>
      </c>
      <c r="Q23" s="79" t="s">
        <v>819</v>
      </c>
      <c r="R23" s="79"/>
      <c r="S23" s="79"/>
      <c r="T23" s="79"/>
      <c r="U23" s="79"/>
      <c r="V23" s="79"/>
      <c r="W23" s="80" t="s">
        <v>286</v>
      </c>
      <c r="X23" s="714">
        <f>第一面!X31</f>
        <v>0</v>
      </c>
      <c r="Y23" s="714"/>
      <c r="Z23" s="714"/>
      <c r="AA23" s="714"/>
      <c r="AB23" s="78" t="s">
        <v>275</v>
      </c>
      <c r="AC23" s="148" t="s">
        <v>820</v>
      </c>
      <c r="AD23" s="79"/>
      <c r="AE23" s="79"/>
      <c r="AF23" s="79"/>
      <c r="AG23" s="716">
        <f>第一面!AG31</f>
        <v>0</v>
      </c>
      <c r="AH23" s="461"/>
      <c r="AI23" s="461"/>
      <c r="AJ23" s="461"/>
      <c r="AK23" s="461"/>
      <c r="AL23" s="461"/>
      <c r="AM23" s="82" t="s">
        <v>2</v>
      </c>
    </row>
    <row r="24" spans="1:39" ht="13" customHeight="1">
      <c r="A24" s="79"/>
      <c r="B24" s="79" t="s">
        <v>316</v>
      </c>
      <c r="C24" s="79"/>
      <c r="D24" s="79"/>
      <c r="E24" s="79"/>
      <c r="F24" s="79"/>
      <c r="G24" s="79"/>
      <c r="H24" s="79"/>
      <c r="I24" s="79"/>
      <c r="J24" s="79"/>
      <c r="K24" s="717">
        <f>第一面!K32</f>
        <v>0</v>
      </c>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row>
    <row r="25" spans="1:39" ht="13" customHeight="1">
      <c r="A25" s="79"/>
      <c r="B25" s="79" t="s">
        <v>317</v>
      </c>
      <c r="C25" s="79"/>
      <c r="D25" s="79"/>
      <c r="E25" s="79"/>
      <c r="F25" s="79"/>
      <c r="G25" s="79"/>
      <c r="H25" s="79"/>
      <c r="I25" s="79"/>
      <c r="J25" s="79"/>
      <c r="K25" s="715">
        <f>第一面!K33</f>
        <v>0</v>
      </c>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5"/>
      <c r="AL25" s="715"/>
      <c r="AM25" s="715"/>
    </row>
    <row r="26" spans="1:39" ht="13" customHeight="1">
      <c r="A26" s="79"/>
      <c r="B26" s="79" t="s">
        <v>318</v>
      </c>
      <c r="C26" s="79"/>
      <c r="D26" s="79"/>
      <c r="E26" s="79"/>
      <c r="F26" s="79"/>
      <c r="G26" s="79"/>
      <c r="H26" s="79"/>
      <c r="I26" s="79"/>
      <c r="J26" s="79"/>
      <c r="K26" s="715">
        <f>第一面!K34</f>
        <v>0</v>
      </c>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5"/>
      <c r="AI26" s="715"/>
      <c r="AJ26" s="715"/>
      <c r="AK26" s="715"/>
      <c r="AL26" s="715"/>
      <c r="AM26" s="715"/>
    </row>
    <row r="27" spans="1:39" ht="13" customHeight="1">
      <c r="A27" s="79" t="s">
        <v>319</v>
      </c>
      <c r="B27" s="79"/>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row>
    <row r="28" spans="1:39" ht="13" customHeight="1">
      <c r="A28" s="79"/>
      <c r="B28" s="408" t="s">
        <v>307</v>
      </c>
      <c r="C28" s="408"/>
      <c r="D28" s="408"/>
      <c r="E28" s="408"/>
      <c r="F28" s="408"/>
      <c r="G28" s="408"/>
      <c r="H28" s="408"/>
      <c r="I28" s="408"/>
      <c r="J28" s="408"/>
      <c r="K28" s="408"/>
      <c r="L28" s="408"/>
      <c r="M28" s="408"/>
      <c r="N28" s="408"/>
      <c r="O28" s="408"/>
      <c r="P28" s="408"/>
      <c r="Q28" s="408"/>
      <c r="R28" s="408"/>
      <c r="S28" s="408"/>
      <c r="T28" s="408"/>
      <c r="U28" s="408"/>
      <c r="V28" s="408"/>
      <c r="W28" s="408"/>
      <c r="X28" s="408"/>
      <c r="Y28" s="408"/>
      <c r="Z28" s="408"/>
      <c r="AA28" s="408"/>
      <c r="AB28" s="408"/>
      <c r="AC28" s="408"/>
      <c r="AD28" s="408"/>
      <c r="AE28" s="408"/>
      <c r="AF28" s="408"/>
      <c r="AG28" s="408"/>
      <c r="AH28" s="408"/>
      <c r="AI28" s="408"/>
      <c r="AJ28" s="408"/>
      <c r="AK28" s="408"/>
      <c r="AL28" s="408"/>
      <c r="AM28" s="408"/>
    </row>
    <row r="29" spans="1:39" ht="13" customHeight="1">
      <c r="A29" s="79"/>
      <c r="B29" s="79"/>
      <c r="C29" s="79"/>
      <c r="D29" s="80"/>
      <c r="E29" s="80"/>
      <c r="F29" s="80"/>
      <c r="G29" s="80"/>
      <c r="H29" s="80"/>
      <c r="I29" s="80"/>
      <c r="J29" s="80"/>
      <c r="K29" s="80"/>
      <c r="L29" s="79"/>
      <c r="M29" s="79"/>
      <c r="N29" s="144" t="str">
        <f>第一面!N37</f>
        <v>□</v>
      </c>
      <c r="O29" s="80" t="s">
        <v>308</v>
      </c>
      <c r="P29" s="431" t="str">
        <f>第一面!P37</f>
        <v>　</v>
      </c>
      <c r="Q29" s="431"/>
      <c r="R29" s="431"/>
      <c r="S29" s="79" t="s">
        <v>358</v>
      </c>
      <c r="T29" s="79" t="s">
        <v>817</v>
      </c>
      <c r="U29" s="79"/>
      <c r="V29" s="79"/>
      <c r="W29" s="79"/>
      <c r="X29" s="80" t="s">
        <v>308</v>
      </c>
      <c r="Y29" s="714">
        <f>第一面!Y37</f>
        <v>0</v>
      </c>
      <c r="Z29" s="714"/>
      <c r="AA29" s="714"/>
      <c r="AB29" s="714"/>
      <c r="AC29" s="78" t="s">
        <v>358</v>
      </c>
      <c r="AD29" s="79" t="s">
        <v>818</v>
      </c>
      <c r="AE29" s="79"/>
      <c r="AF29" s="79" t="s">
        <v>310</v>
      </c>
      <c r="AG29" s="461">
        <f>第一面!AG37</f>
        <v>0</v>
      </c>
      <c r="AH29" s="461"/>
      <c r="AI29" s="461"/>
      <c r="AJ29" s="461"/>
      <c r="AK29" s="461"/>
      <c r="AL29" s="461"/>
      <c r="AM29" s="82" t="s">
        <v>311</v>
      </c>
    </row>
    <row r="30" spans="1:39" ht="13" customHeight="1">
      <c r="A30" s="79"/>
      <c r="B30" s="79"/>
      <c r="C30" s="79"/>
      <c r="D30" s="80"/>
      <c r="E30" s="80"/>
      <c r="F30" s="80"/>
      <c r="G30" s="80"/>
      <c r="H30" s="80"/>
      <c r="I30" s="80"/>
      <c r="J30" s="80"/>
      <c r="K30" s="80"/>
      <c r="L30" s="79"/>
      <c r="M30" s="79"/>
      <c r="N30" s="144" t="str">
        <f>第一面!N38</f>
        <v>□</v>
      </c>
      <c r="O30" s="79" t="s">
        <v>312</v>
      </c>
      <c r="P30" s="79"/>
      <c r="Q30" s="79"/>
      <c r="R30" s="79"/>
      <c r="S30" s="79"/>
      <c r="T30" s="79"/>
      <c r="U30" s="79"/>
      <c r="V30" s="79"/>
      <c r="W30" s="79"/>
      <c r="X30" s="79"/>
      <c r="Y30" s="79"/>
      <c r="Z30" s="79"/>
      <c r="AA30" s="79"/>
      <c r="AB30" s="79"/>
      <c r="AC30" s="79"/>
      <c r="AD30" s="79"/>
      <c r="AE30" s="79"/>
      <c r="AF30" s="79" t="s">
        <v>310</v>
      </c>
      <c r="AG30" s="461">
        <f>第一面!AG38</f>
        <v>0</v>
      </c>
      <c r="AH30" s="461"/>
      <c r="AI30" s="461"/>
      <c r="AJ30" s="461"/>
      <c r="AK30" s="461"/>
      <c r="AL30" s="461"/>
      <c r="AM30" s="82" t="s">
        <v>311</v>
      </c>
    </row>
    <row r="31" spans="1:39" ht="13" customHeight="1">
      <c r="A31" s="79"/>
      <c r="B31" s="79" t="s">
        <v>313</v>
      </c>
      <c r="C31" s="79"/>
      <c r="D31" s="79"/>
      <c r="E31" s="79"/>
      <c r="F31" s="79"/>
      <c r="G31" s="79"/>
      <c r="H31" s="79"/>
      <c r="I31" s="79"/>
      <c r="J31" s="79"/>
      <c r="K31" s="715">
        <f>第一面!K39</f>
        <v>0</v>
      </c>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row>
    <row r="32" spans="1:39" ht="13" customHeight="1">
      <c r="A32" s="79"/>
      <c r="B32" s="79" t="s">
        <v>314</v>
      </c>
      <c r="C32" s="79"/>
      <c r="D32" s="79"/>
      <c r="E32" s="79"/>
      <c r="F32" s="79"/>
      <c r="G32" s="79"/>
      <c r="H32" s="79"/>
      <c r="I32" s="79"/>
      <c r="J32" s="79"/>
      <c r="K32" s="715">
        <f>第一面!K40</f>
        <v>0</v>
      </c>
      <c r="L32" s="715"/>
      <c r="M32" s="715"/>
      <c r="N32" s="715"/>
      <c r="O32" s="715"/>
      <c r="P32" s="715"/>
      <c r="Q32" s="715"/>
      <c r="R32" s="715"/>
      <c r="S32" s="715"/>
      <c r="T32" s="715"/>
      <c r="U32" s="715"/>
      <c r="V32" s="715"/>
      <c r="W32" s="715"/>
      <c r="X32" s="715"/>
      <c r="Y32" s="715"/>
      <c r="Z32" s="715"/>
      <c r="AA32" s="715"/>
      <c r="AB32" s="715"/>
      <c r="AC32" s="715"/>
      <c r="AD32" s="715"/>
      <c r="AE32" s="715"/>
      <c r="AF32" s="715"/>
      <c r="AG32" s="715"/>
      <c r="AH32" s="715"/>
      <c r="AI32" s="715"/>
      <c r="AJ32" s="715"/>
      <c r="AK32" s="715"/>
      <c r="AL32" s="715"/>
      <c r="AM32" s="715"/>
    </row>
    <row r="33" spans="1:39" ht="13" customHeight="1">
      <c r="A33" s="79"/>
      <c r="B33" s="79" t="s">
        <v>315</v>
      </c>
      <c r="C33" s="79"/>
      <c r="D33" s="79"/>
      <c r="E33" s="79"/>
      <c r="F33" s="79"/>
      <c r="G33" s="79"/>
      <c r="H33" s="79"/>
      <c r="I33" s="79"/>
      <c r="J33" s="79"/>
      <c r="K33" s="429">
        <f>第一面!K41</f>
        <v>0</v>
      </c>
      <c r="L33" s="429"/>
      <c r="M33" s="429"/>
      <c r="N33" s="429"/>
      <c r="O33" s="429"/>
      <c r="P33" s="429"/>
      <c r="Q33" s="429"/>
      <c r="R33" s="429"/>
      <c r="S33" s="429"/>
      <c r="T33" s="429"/>
      <c r="U33" s="429"/>
      <c r="V33" s="429"/>
      <c r="W33" s="429"/>
      <c r="X33" s="429"/>
      <c r="Y33" s="429"/>
      <c r="Z33" s="429"/>
      <c r="AA33" s="429"/>
      <c r="AB33" s="429"/>
      <c r="AC33" s="429"/>
      <c r="AD33" s="429"/>
      <c r="AE33" s="429"/>
      <c r="AF33" s="429"/>
      <c r="AG33" s="429"/>
      <c r="AH33" s="429"/>
      <c r="AI33" s="429"/>
      <c r="AJ33" s="429"/>
      <c r="AK33" s="429"/>
      <c r="AL33" s="429"/>
      <c r="AM33" s="429"/>
    </row>
    <row r="34" spans="1:39" ht="13" customHeight="1">
      <c r="A34" s="79"/>
      <c r="B34" s="79"/>
      <c r="C34" s="79"/>
      <c r="D34" s="79"/>
      <c r="E34" s="79"/>
      <c r="F34" s="79"/>
      <c r="G34" s="79"/>
      <c r="H34" s="79"/>
      <c r="I34" s="79"/>
      <c r="J34" s="79"/>
      <c r="K34" s="79"/>
      <c r="L34" s="80" t="s">
        <v>286</v>
      </c>
      <c r="M34" s="431">
        <f>第一面!M42</f>
        <v>0</v>
      </c>
      <c r="N34" s="431"/>
      <c r="O34" s="431"/>
      <c r="P34" s="79" t="s">
        <v>275</v>
      </c>
      <c r="Q34" s="79" t="s">
        <v>819</v>
      </c>
      <c r="R34" s="79"/>
      <c r="S34" s="79"/>
      <c r="T34" s="79"/>
      <c r="U34" s="79"/>
      <c r="V34" s="79"/>
      <c r="W34" s="80" t="s">
        <v>286</v>
      </c>
      <c r="X34" s="714">
        <f>第一面!X42</f>
        <v>0</v>
      </c>
      <c r="Y34" s="714"/>
      <c r="Z34" s="714"/>
      <c r="AA34" s="714"/>
      <c r="AB34" s="78" t="s">
        <v>275</v>
      </c>
      <c r="AC34" s="148" t="s">
        <v>820</v>
      </c>
      <c r="AD34" s="79"/>
      <c r="AE34" s="79"/>
      <c r="AF34" s="79"/>
      <c r="AG34" s="461">
        <f>第一面!AG42</f>
        <v>0</v>
      </c>
      <c r="AH34" s="461"/>
      <c r="AI34" s="461"/>
      <c r="AJ34" s="461"/>
      <c r="AK34" s="461"/>
      <c r="AL34" s="461"/>
      <c r="AM34" s="82" t="s">
        <v>2</v>
      </c>
    </row>
    <row r="35" spans="1:39" ht="13" customHeight="1">
      <c r="A35" s="79"/>
      <c r="B35" s="79" t="s">
        <v>316</v>
      </c>
      <c r="C35" s="79"/>
      <c r="D35" s="79"/>
      <c r="E35" s="79"/>
      <c r="F35" s="79"/>
      <c r="G35" s="79"/>
      <c r="H35" s="79"/>
      <c r="I35" s="79"/>
      <c r="J35" s="79"/>
      <c r="K35" s="715">
        <f>第一面!K43</f>
        <v>0</v>
      </c>
      <c r="L35" s="715"/>
      <c r="M35" s="715"/>
      <c r="N35" s="715"/>
      <c r="O35" s="715"/>
      <c r="P35" s="715"/>
      <c r="Q35" s="715"/>
      <c r="R35" s="715"/>
      <c r="S35" s="715"/>
      <c r="T35" s="715"/>
      <c r="U35" s="715"/>
      <c r="V35" s="715"/>
      <c r="W35" s="715"/>
      <c r="X35" s="715"/>
      <c r="Y35" s="715"/>
      <c r="Z35" s="715"/>
      <c r="AA35" s="715"/>
      <c r="AB35" s="715"/>
      <c r="AC35" s="715"/>
      <c r="AD35" s="715"/>
      <c r="AE35" s="715"/>
      <c r="AF35" s="715"/>
      <c r="AG35" s="715"/>
      <c r="AH35" s="715"/>
      <c r="AI35" s="715"/>
      <c r="AJ35" s="715"/>
      <c r="AK35" s="715"/>
      <c r="AL35" s="715"/>
      <c r="AM35" s="715"/>
    </row>
    <row r="36" spans="1:39" ht="13" customHeight="1">
      <c r="A36" s="79"/>
      <c r="B36" s="79" t="s">
        <v>317</v>
      </c>
      <c r="C36" s="79"/>
      <c r="D36" s="79"/>
      <c r="E36" s="79"/>
      <c r="F36" s="79"/>
      <c r="G36" s="79"/>
      <c r="H36" s="79"/>
      <c r="I36" s="79"/>
      <c r="J36" s="79"/>
      <c r="K36" s="717">
        <f>第一面!K44</f>
        <v>0</v>
      </c>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row>
    <row r="37" spans="1:39" ht="13" customHeight="1">
      <c r="A37" s="79"/>
      <c r="B37" s="79" t="s">
        <v>318</v>
      </c>
      <c r="C37" s="79"/>
      <c r="D37" s="79"/>
      <c r="E37" s="79"/>
      <c r="F37" s="79"/>
      <c r="G37" s="79"/>
      <c r="H37" s="79"/>
      <c r="I37" s="79"/>
      <c r="J37" s="79"/>
      <c r="K37" s="715">
        <f>第一面!K45</f>
        <v>0</v>
      </c>
      <c r="L37" s="715"/>
      <c r="M37" s="715"/>
      <c r="N37" s="715"/>
      <c r="O37" s="715"/>
      <c r="P37" s="715"/>
      <c r="Q37" s="715"/>
      <c r="R37" s="715"/>
      <c r="S37" s="715"/>
      <c r="T37" s="715"/>
      <c r="U37" s="715"/>
      <c r="V37" s="715"/>
      <c r="W37" s="715"/>
      <c r="X37" s="715"/>
      <c r="Y37" s="715"/>
      <c r="Z37" s="715"/>
      <c r="AA37" s="715"/>
      <c r="AB37" s="715"/>
      <c r="AC37" s="715"/>
      <c r="AD37" s="715"/>
      <c r="AE37" s="715"/>
      <c r="AF37" s="715"/>
      <c r="AG37" s="715"/>
      <c r="AH37" s="715"/>
      <c r="AI37" s="715"/>
      <c r="AJ37" s="715"/>
      <c r="AK37" s="715"/>
      <c r="AL37" s="715"/>
      <c r="AM37" s="715"/>
    </row>
    <row r="38" spans="1:39" ht="13" customHeight="1">
      <c r="A38" s="142" t="s">
        <v>320</v>
      </c>
      <c r="B38" s="142"/>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3"/>
      <c r="AH38" s="143"/>
      <c r="AI38" s="143"/>
      <c r="AJ38" s="143"/>
      <c r="AK38" s="143"/>
      <c r="AL38" s="143"/>
      <c r="AM38" s="143"/>
    </row>
    <row r="39" spans="1:39" ht="13" customHeight="1">
      <c r="A39" s="131"/>
      <c r="B39" s="131" t="s">
        <v>321</v>
      </c>
      <c r="C39" s="131"/>
      <c r="D39" s="131"/>
      <c r="E39" s="131"/>
      <c r="F39" s="131"/>
      <c r="G39" s="131"/>
      <c r="H39" s="131"/>
      <c r="I39" s="131"/>
      <c r="J39" s="131"/>
      <c r="K39" s="712">
        <f>第一面!K47</f>
        <v>0</v>
      </c>
      <c r="L39" s="712"/>
      <c r="M39" s="712"/>
      <c r="N39" s="712"/>
      <c r="O39" s="712"/>
      <c r="P39" s="712"/>
      <c r="Q39" s="712"/>
      <c r="R39" s="712"/>
      <c r="S39" s="712"/>
      <c r="T39" s="712"/>
      <c r="U39" s="712"/>
      <c r="V39" s="712"/>
      <c r="W39" s="712"/>
      <c r="X39" s="712"/>
      <c r="Y39" s="712"/>
      <c r="Z39" s="712"/>
      <c r="AA39" s="712"/>
      <c r="AB39" s="712"/>
      <c r="AC39" s="712"/>
      <c r="AD39" s="712"/>
      <c r="AE39" s="712"/>
      <c r="AF39" s="712"/>
      <c r="AG39" s="712"/>
      <c r="AH39" s="712"/>
      <c r="AI39" s="712"/>
      <c r="AJ39" s="712"/>
      <c r="AK39" s="712"/>
      <c r="AL39" s="712"/>
      <c r="AM39" s="712"/>
    </row>
    <row r="40" spans="1:39" ht="13" customHeight="1">
      <c r="A40" s="131"/>
      <c r="B40" s="131" t="s">
        <v>322</v>
      </c>
      <c r="C40" s="131"/>
      <c r="D40" s="131"/>
      <c r="E40" s="131"/>
      <c r="F40" s="131"/>
      <c r="G40" s="131"/>
      <c r="H40" s="131"/>
      <c r="I40" s="131"/>
      <c r="J40" s="131"/>
      <c r="K40" s="712">
        <f>第一面!K48</f>
        <v>0</v>
      </c>
      <c r="L40" s="712"/>
      <c r="M40" s="712"/>
      <c r="N40" s="712"/>
      <c r="O40" s="712"/>
      <c r="P40" s="712"/>
      <c r="Q40" s="712"/>
      <c r="R40" s="712"/>
      <c r="S40" s="712"/>
      <c r="T40" s="712"/>
      <c r="U40" s="712"/>
      <c r="V40" s="712"/>
      <c r="W40" s="712"/>
      <c r="X40" s="712"/>
      <c r="Y40" s="712"/>
      <c r="Z40" s="712"/>
      <c r="AA40" s="712"/>
      <c r="AB40" s="712"/>
      <c r="AC40" s="712"/>
      <c r="AD40" s="712"/>
      <c r="AE40" s="712"/>
      <c r="AF40" s="712"/>
      <c r="AG40" s="712"/>
      <c r="AH40" s="712"/>
      <c r="AI40" s="712"/>
      <c r="AJ40" s="712"/>
      <c r="AK40" s="712"/>
      <c r="AL40" s="712"/>
      <c r="AM40" s="712"/>
    </row>
    <row r="41" spans="1:39" ht="13" customHeight="1">
      <c r="A41" s="131"/>
      <c r="B41" s="131" t="s">
        <v>323</v>
      </c>
      <c r="C41" s="131"/>
      <c r="D41" s="131"/>
      <c r="E41" s="131"/>
      <c r="F41" s="131"/>
      <c r="G41" s="131"/>
      <c r="H41" s="131"/>
      <c r="I41" s="131"/>
      <c r="J41" s="131"/>
      <c r="K41" s="712">
        <f>第一面!K49</f>
        <v>0</v>
      </c>
      <c r="L41" s="712"/>
      <c r="M41" s="712"/>
      <c r="N41" s="712"/>
      <c r="O41" s="712"/>
      <c r="P41" s="712"/>
      <c r="Q41" s="712"/>
      <c r="R41" s="712"/>
      <c r="S41" s="712"/>
      <c r="T41" s="712"/>
      <c r="U41" s="712"/>
      <c r="V41" s="712"/>
      <c r="W41" s="712"/>
      <c r="X41" s="712"/>
      <c r="Y41" s="712"/>
      <c r="Z41" s="712"/>
      <c r="AA41" s="712"/>
      <c r="AB41" s="712"/>
      <c r="AC41" s="712"/>
      <c r="AD41" s="712"/>
      <c r="AE41" s="712"/>
      <c r="AF41" s="712"/>
      <c r="AG41" s="712"/>
      <c r="AH41" s="712"/>
      <c r="AI41" s="712"/>
      <c r="AJ41" s="712"/>
      <c r="AK41" s="712"/>
      <c r="AL41" s="712"/>
      <c r="AM41" s="712"/>
    </row>
    <row r="42" spans="1:39" ht="13" customHeight="1">
      <c r="A42" s="131"/>
      <c r="B42" s="131" t="s">
        <v>324</v>
      </c>
      <c r="C42" s="131"/>
      <c r="D42" s="131"/>
      <c r="E42" s="131"/>
      <c r="F42" s="131"/>
      <c r="G42" s="131"/>
      <c r="H42" s="131"/>
      <c r="I42" s="131"/>
      <c r="J42" s="131"/>
      <c r="K42" s="712">
        <f>第一面!K50</f>
        <v>0</v>
      </c>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712"/>
      <c r="AL42" s="712"/>
      <c r="AM42" s="712"/>
    </row>
    <row r="43" spans="1:39" ht="13" customHeight="1">
      <c r="A43" s="155"/>
      <c r="B43" s="155"/>
      <c r="C43" s="155"/>
      <c r="D43" s="155"/>
      <c r="E43" s="155"/>
      <c r="F43" s="155"/>
      <c r="G43" s="155"/>
      <c r="H43" s="155"/>
      <c r="I43" s="155"/>
      <c r="J43" s="155"/>
      <c r="K43" s="280"/>
      <c r="L43" s="280"/>
      <c r="M43" s="280"/>
      <c r="N43" s="280"/>
      <c r="O43" s="280"/>
      <c r="P43" s="280"/>
      <c r="Q43" s="280"/>
      <c r="R43" s="280"/>
      <c r="S43" s="280"/>
      <c r="T43" s="280"/>
      <c r="U43" s="280"/>
      <c r="V43" s="280"/>
      <c r="W43" s="280"/>
      <c r="X43" s="280"/>
      <c r="Y43" s="280"/>
      <c r="Z43" s="280"/>
      <c r="AA43" s="280"/>
      <c r="AB43" s="280"/>
      <c r="AC43" s="280"/>
      <c r="AD43" s="280"/>
      <c r="AE43" s="280"/>
      <c r="AF43" s="280"/>
      <c r="AG43" s="280"/>
      <c r="AH43" s="280"/>
      <c r="AI43" s="280"/>
      <c r="AJ43" s="280"/>
      <c r="AK43" s="280"/>
      <c r="AL43" s="280"/>
      <c r="AM43" s="280"/>
    </row>
    <row r="44" spans="1:39">
      <c r="Z44" s="695" t="str">
        <f>第一面!AF61</f>
        <v/>
      </c>
      <c r="AA44" s="695"/>
      <c r="AB44" s="695"/>
      <c r="AC44" s="695"/>
      <c r="AD44" s="695"/>
      <c r="AE44" s="695"/>
      <c r="AF44" s="281"/>
      <c r="AG44" s="696" t="str">
        <f>第一面!AF59</f>
        <v/>
      </c>
      <c r="AH44" s="696"/>
      <c r="AI44" s="696"/>
      <c r="AJ44" s="150"/>
      <c r="AK44" s="150"/>
      <c r="AL44" s="150"/>
    </row>
    <row r="45" spans="1:39">
      <c r="AE45" s="149"/>
      <c r="AF45" s="150"/>
      <c r="AG45" s="150"/>
      <c r="AH45" s="150"/>
      <c r="AI45" s="150"/>
      <c r="AJ45" s="150"/>
      <c r="AK45" s="150"/>
      <c r="AL45" s="150"/>
    </row>
    <row r="46" spans="1:39" ht="13" customHeight="1">
      <c r="A46" s="142" t="s">
        <v>325</v>
      </c>
      <c r="B46" s="142"/>
      <c r="C46" s="142"/>
      <c r="D46" s="142"/>
      <c r="E46" s="142"/>
      <c r="F46" s="142"/>
      <c r="G46" s="142"/>
      <c r="H46" s="142"/>
      <c r="I46" s="142"/>
      <c r="J46" s="142"/>
      <c r="K46" s="142"/>
      <c r="L46" s="142"/>
      <c r="M46" s="142"/>
      <c r="N46" s="142"/>
      <c r="O46" s="142"/>
      <c r="P46" s="142"/>
      <c r="Q46" s="142"/>
      <c r="R46" s="142"/>
      <c r="S46" s="151"/>
      <c r="T46" s="142"/>
      <c r="U46" s="142"/>
      <c r="V46" s="142"/>
      <c r="W46" s="142"/>
      <c r="X46" s="142"/>
      <c r="Y46" s="142"/>
      <c r="Z46" s="142"/>
      <c r="AA46" s="142"/>
      <c r="AB46" s="142"/>
      <c r="AC46" s="142"/>
      <c r="AD46" s="142"/>
      <c r="AE46" s="142"/>
      <c r="AF46" s="142"/>
      <c r="AG46" s="143"/>
      <c r="AH46" s="143"/>
      <c r="AI46" s="143"/>
      <c r="AJ46" s="143"/>
      <c r="AK46" s="143"/>
      <c r="AL46" s="143"/>
      <c r="AM46" s="143"/>
    </row>
    <row r="47" spans="1:39" ht="13" customHeight="1">
      <c r="A47" s="131"/>
      <c r="B47" s="131" t="s">
        <v>326</v>
      </c>
      <c r="C47" s="131"/>
      <c r="D47" s="131"/>
      <c r="E47" s="131"/>
      <c r="F47" s="131"/>
      <c r="G47" s="131"/>
      <c r="H47" s="131"/>
      <c r="I47" s="131"/>
      <c r="J47" s="131"/>
      <c r="K47" s="131"/>
      <c r="L47" s="152" t="str">
        <f>第一面!L52</f>
        <v>□</v>
      </c>
      <c r="M47" s="131" t="s">
        <v>327</v>
      </c>
      <c r="N47" s="131"/>
      <c r="O47" s="131"/>
      <c r="P47" s="131"/>
      <c r="Q47" s="131"/>
      <c r="R47" s="131"/>
      <c r="S47" s="131"/>
      <c r="T47" s="131"/>
      <c r="U47" s="132" t="s">
        <v>308</v>
      </c>
      <c r="V47" s="152" t="str">
        <f>第一面!V52</f>
        <v>□</v>
      </c>
      <c r="W47" s="131" t="s">
        <v>836</v>
      </c>
      <c r="X47" s="131"/>
      <c r="Y47" s="131"/>
      <c r="Z47" s="131"/>
      <c r="AA47" s="131"/>
      <c r="AB47" s="131"/>
      <c r="AC47" s="152" t="str">
        <f>第一面!AC52</f>
        <v>□</v>
      </c>
      <c r="AD47" s="131" t="s">
        <v>262</v>
      </c>
      <c r="AE47" s="131"/>
      <c r="AF47" s="131"/>
      <c r="AG47" s="131"/>
      <c r="AH47" s="131"/>
      <c r="AI47" s="131"/>
      <c r="AJ47" s="131"/>
      <c r="AK47" s="131"/>
      <c r="AL47" s="131"/>
      <c r="AM47" s="131"/>
    </row>
    <row r="48" spans="1:39" ht="13.5" customHeight="1">
      <c r="A48" s="131"/>
      <c r="B48" s="153" t="s">
        <v>328</v>
      </c>
      <c r="C48" s="131"/>
      <c r="D48" s="131"/>
      <c r="E48" s="131"/>
      <c r="F48" s="131"/>
      <c r="G48" s="131"/>
      <c r="H48" s="131"/>
      <c r="I48" s="131"/>
      <c r="J48" s="131"/>
      <c r="K48" s="131"/>
      <c r="L48" s="720">
        <f>第一面!K53</f>
        <v>0</v>
      </c>
      <c r="M48" s="720"/>
      <c r="N48" s="720"/>
      <c r="O48" s="720"/>
      <c r="P48" s="720"/>
      <c r="Q48" s="720"/>
      <c r="R48" s="720"/>
      <c r="S48" s="720"/>
      <c r="T48" s="720"/>
      <c r="U48" s="720"/>
      <c r="V48" s="720"/>
      <c r="W48" s="720"/>
      <c r="X48" s="720"/>
      <c r="Y48" s="720"/>
      <c r="Z48" s="720"/>
      <c r="AA48" s="720"/>
      <c r="AB48" s="720"/>
      <c r="AC48" s="720"/>
      <c r="AD48" s="720"/>
      <c r="AE48" s="720"/>
      <c r="AF48" s="720"/>
      <c r="AG48" s="720"/>
      <c r="AH48" s="720"/>
      <c r="AI48" s="720"/>
      <c r="AJ48" s="720"/>
      <c r="AK48" s="720"/>
      <c r="AL48" s="720"/>
      <c r="AM48" s="720"/>
    </row>
    <row r="49" spans="1:39" ht="13" customHeight="1">
      <c r="A49" s="131"/>
      <c r="B49" s="131" t="s">
        <v>329</v>
      </c>
      <c r="C49" s="131"/>
      <c r="D49" s="131"/>
      <c r="E49" s="131"/>
      <c r="F49" s="131"/>
      <c r="G49" s="131"/>
      <c r="H49" s="131"/>
      <c r="I49" s="131"/>
      <c r="J49" s="131"/>
      <c r="K49" s="131"/>
      <c r="L49" s="152" t="str">
        <f>第一面!L54</f>
        <v>□</v>
      </c>
      <c r="M49" s="140" t="s">
        <v>837</v>
      </c>
      <c r="N49" s="131"/>
      <c r="O49" s="721" t="s">
        <v>854</v>
      </c>
      <c r="P49" s="721"/>
      <c r="Q49" s="721">
        <f>第一面!R54</f>
        <v>0</v>
      </c>
      <c r="R49" s="721"/>
      <c r="S49" s="131" t="s">
        <v>296</v>
      </c>
      <c r="T49" s="721">
        <f>第一面!U54</f>
        <v>0</v>
      </c>
      <c r="U49" s="721"/>
      <c r="V49" s="131" t="s">
        <v>331</v>
      </c>
      <c r="W49" s="131" t="s">
        <v>332</v>
      </c>
      <c r="X49" s="131"/>
      <c r="Y49" s="131"/>
      <c r="AB49" s="131"/>
      <c r="AE49" s="131"/>
      <c r="AF49" s="131"/>
      <c r="AG49" s="152" t="str">
        <f>第一面!AG54</f>
        <v>□</v>
      </c>
      <c r="AH49" s="131" t="s">
        <v>371</v>
      </c>
      <c r="AI49" s="131"/>
      <c r="AJ49" s="131"/>
      <c r="AK49" s="131"/>
      <c r="AL49" s="131"/>
      <c r="AM49" s="131"/>
    </row>
    <row r="50" spans="1:39" ht="13" customHeight="1">
      <c r="A50" s="131"/>
      <c r="B50" s="131" t="s">
        <v>333</v>
      </c>
      <c r="C50" s="131"/>
      <c r="D50" s="131"/>
      <c r="E50" s="131"/>
      <c r="F50" s="131"/>
      <c r="G50" s="131"/>
      <c r="H50" s="131"/>
      <c r="I50" s="131"/>
      <c r="J50" s="131"/>
      <c r="K50" s="131"/>
      <c r="L50" s="718">
        <f>第一面!K55</f>
        <v>0</v>
      </c>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row>
    <row r="51" spans="1:39">
      <c r="A51" s="154" t="s">
        <v>838</v>
      </c>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row>
    <row r="52" spans="1:39">
      <c r="A52" s="131"/>
      <c r="B52" s="131" t="s">
        <v>385</v>
      </c>
      <c r="C52" s="131"/>
      <c r="D52" s="131"/>
      <c r="E52" s="131"/>
      <c r="F52" s="131"/>
      <c r="G52" s="131"/>
      <c r="H52" s="131"/>
      <c r="I52" s="131"/>
      <c r="J52" s="131"/>
      <c r="K52" s="131"/>
      <c r="L52" s="131"/>
      <c r="M52" s="131"/>
      <c r="N52" s="131"/>
      <c r="O52" s="131"/>
      <c r="P52" s="131"/>
      <c r="R52" s="131">
        <v>0</v>
      </c>
      <c r="S52" s="719">
        <f>第三面!T4</f>
        <v>0</v>
      </c>
      <c r="T52" s="719"/>
      <c r="U52" s="719"/>
      <c r="V52" s="719"/>
      <c r="W52" s="719"/>
      <c r="X52" s="719"/>
      <c r="Y52" s="719"/>
      <c r="Z52" s="719"/>
      <c r="AA52" s="719"/>
      <c r="AB52" s="719"/>
      <c r="AC52" s="131" t="s">
        <v>855</v>
      </c>
      <c r="AD52" s="131"/>
      <c r="AE52" s="131"/>
      <c r="AF52" s="131"/>
      <c r="AG52" s="131"/>
      <c r="AH52" s="131"/>
      <c r="AI52" s="131"/>
      <c r="AJ52" s="131"/>
      <c r="AK52" s="131"/>
      <c r="AL52" s="131"/>
      <c r="AM52" s="131"/>
    </row>
    <row r="53" spans="1:39" ht="2.25" customHeight="1">
      <c r="A53" s="131"/>
      <c r="B53" s="131"/>
      <c r="C53" s="131"/>
      <c r="D53" s="131"/>
      <c r="E53" s="131"/>
      <c r="F53" s="131"/>
      <c r="G53" s="131"/>
      <c r="H53" s="131"/>
      <c r="I53" s="131"/>
      <c r="J53" s="131"/>
      <c r="K53" s="131"/>
      <c r="L53" s="131"/>
      <c r="M53" s="131"/>
      <c r="N53" s="131"/>
      <c r="O53" s="131"/>
      <c r="P53" s="131"/>
      <c r="R53" s="131"/>
      <c r="S53" s="132"/>
      <c r="T53" s="132"/>
      <c r="U53" s="132"/>
      <c r="W53" s="131"/>
      <c r="X53" s="132"/>
      <c r="Y53" s="132"/>
      <c r="Z53" s="131"/>
      <c r="AA53" s="132"/>
      <c r="AB53" s="132"/>
      <c r="AC53" s="131"/>
      <c r="AD53" s="131"/>
      <c r="AE53" s="131"/>
      <c r="AF53" s="131"/>
      <c r="AG53" s="131"/>
      <c r="AH53" s="131"/>
      <c r="AI53" s="131"/>
      <c r="AJ53" s="131"/>
      <c r="AK53" s="131"/>
      <c r="AL53" s="131"/>
      <c r="AM53" s="131"/>
    </row>
    <row r="54" spans="1:39">
      <c r="A54" s="131"/>
      <c r="B54" s="131" t="s">
        <v>386</v>
      </c>
      <c r="C54" s="131"/>
      <c r="D54" s="131"/>
      <c r="E54" s="131"/>
      <c r="F54" s="131"/>
      <c r="G54" s="131"/>
      <c r="H54" s="131"/>
      <c r="I54" s="131"/>
      <c r="J54" s="131"/>
      <c r="K54" s="131"/>
      <c r="L54" s="131"/>
      <c r="M54" s="131"/>
      <c r="N54" s="152" t="str">
        <f>第三面!N6</f>
        <v>□</v>
      </c>
      <c r="O54" s="131" t="s">
        <v>387</v>
      </c>
      <c r="P54" s="131"/>
      <c r="R54" s="131" t="s">
        <v>839</v>
      </c>
      <c r="S54" s="719">
        <f>第三面!T6</f>
        <v>0</v>
      </c>
      <c r="T54" s="719"/>
      <c r="U54" s="719"/>
      <c r="V54" s="719"/>
      <c r="W54" s="719"/>
      <c r="X54" s="719"/>
      <c r="Y54" s="719"/>
      <c r="Z54" s="719"/>
      <c r="AA54" s="719"/>
      <c r="AB54" s="719"/>
      <c r="AC54" s="131" t="s">
        <v>813</v>
      </c>
      <c r="AD54" s="131"/>
      <c r="AE54" s="131"/>
      <c r="AH54" s="152" t="str">
        <f>第三面!AE6</f>
        <v>□</v>
      </c>
      <c r="AI54" s="131" t="s">
        <v>388</v>
      </c>
      <c r="AJ54" s="131"/>
      <c r="AK54" s="131"/>
      <c r="AL54" s="131"/>
      <c r="AM54" s="131"/>
    </row>
    <row r="55" spans="1:39" ht="2.25" customHeight="1">
      <c r="A55" s="131"/>
      <c r="B55" s="131"/>
      <c r="C55" s="131"/>
      <c r="D55" s="131"/>
      <c r="E55" s="131"/>
      <c r="F55" s="131"/>
      <c r="G55" s="131"/>
      <c r="H55" s="131"/>
      <c r="I55" s="131"/>
      <c r="J55" s="131"/>
      <c r="K55" s="131"/>
      <c r="L55" s="131"/>
      <c r="M55" s="131"/>
      <c r="N55" s="156"/>
      <c r="O55" s="131"/>
      <c r="P55" s="131"/>
      <c r="R55" s="131"/>
      <c r="S55" s="132"/>
      <c r="T55" s="132"/>
      <c r="U55" s="132"/>
      <c r="W55" s="131"/>
      <c r="X55" s="132"/>
      <c r="Y55" s="132"/>
      <c r="Z55" s="131"/>
      <c r="AA55" s="132"/>
      <c r="AB55" s="132"/>
      <c r="AC55" s="131"/>
      <c r="AD55" s="131"/>
      <c r="AE55" s="131"/>
      <c r="AH55" s="156"/>
      <c r="AI55" s="131"/>
      <c r="AJ55" s="131"/>
      <c r="AK55" s="131"/>
      <c r="AL55" s="131"/>
      <c r="AM55" s="131"/>
    </row>
    <row r="56" spans="1:39">
      <c r="A56" s="131"/>
      <c r="B56" s="131" t="s">
        <v>389</v>
      </c>
      <c r="C56" s="131"/>
      <c r="D56" s="131"/>
      <c r="E56" s="131"/>
      <c r="F56" s="131"/>
      <c r="G56" s="131"/>
      <c r="H56" s="131"/>
      <c r="I56" s="131"/>
      <c r="J56" s="131"/>
      <c r="K56" s="131"/>
      <c r="L56" s="131"/>
      <c r="M56" s="131"/>
      <c r="N56" s="152" t="str">
        <f>第三面!N8</f>
        <v>□</v>
      </c>
      <c r="O56" s="131" t="s">
        <v>387</v>
      </c>
      <c r="P56" s="131"/>
      <c r="R56" s="131" t="s">
        <v>839</v>
      </c>
      <c r="S56" s="719">
        <f>第三面!T8</f>
        <v>0</v>
      </c>
      <c r="T56" s="719"/>
      <c r="U56" s="719"/>
      <c r="V56" s="719"/>
      <c r="W56" s="719"/>
      <c r="X56" s="719"/>
      <c r="Y56" s="719"/>
      <c r="Z56" s="719"/>
      <c r="AA56" s="719"/>
      <c r="AB56" s="719"/>
      <c r="AC56" s="131" t="s">
        <v>813</v>
      </c>
      <c r="AD56" s="131"/>
      <c r="AE56" s="131"/>
      <c r="AH56" s="152" t="str">
        <f>第三面!AE8</f>
        <v>□</v>
      </c>
      <c r="AI56" s="131" t="s">
        <v>388</v>
      </c>
      <c r="AJ56" s="131"/>
      <c r="AK56" s="131"/>
      <c r="AL56" s="131"/>
      <c r="AM56" s="131"/>
    </row>
    <row r="57" spans="1:39" ht="2.25" customHeight="1">
      <c r="A57" s="131"/>
      <c r="B57" s="131"/>
      <c r="C57" s="131"/>
      <c r="D57" s="131"/>
      <c r="E57" s="131"/>
      <c r="F57" s="131"/>
      <c r="G57" s="131"/>
      <c r="H57" s="131"/>
      <c r="I57" s="131"/>
      <c r="J57" s="131"/>
      <c r="K57" s="131"/>
      <c r="L57" s="131"/>
      <c r="M57" s="131"/>
      <c r="N57" s="156"/>
      <c r="O57" s="131"/>
      <c r="P57" s="131"/>
      <c r="R57" s="131"/>
      <c r="S57" s="132"/>
      <c r="T57" s="132"/>
      <c r="U57" s="132"/>
      <c r="W57" s="131"/>
      <c r="X57" s="132"/>
      <c r="Y57" s="132"/>
      <c r="Z57" s="131"/>
      <c r="AA57" s="132"/>
      <c r="AB57" s="132"/>
      <c r="AC57" s="131"/>
      <c r="AD57" s="131"/>
      <c r="AE57" s="131"/>
      <c r="AH57" s="156"/>
      <c r="AI57" s="131"/>
      <c r="AJ57" s="131"/>
      <c r="AK57" s="131"/>
      <c r="AL57" s="131"/>
      <c r="AM57" s="131"/>
    </row>
    <row r="58" spans="1:39">
      <c r="A58" s="131"/>
      <c r="B58" s="131" t="s">
        <v>390</v>
      </c>
      <c r="C58" s="131"/>
      <c r="D58" s="131"/>
      <c r="E58" s="131"/>
      <c r="F58" s="131"/>
      <c r="G58" s="131"/>
      <c r="H58" s="131"/>
      <c r="I58" s="131"/>
      <c r="J58" s="131"/>
      <c r="K58" s="131"/>
      <c r="L58" s="131"/>
      <c r="M58" s="131"/>
      <c r="N58" s="152" t="str">
        <f>第三面!N10</f>
        <v>□</v>
      </c>
      <c r="O58" s="131" t="s">
        <v>387</v>
      </c>
      <c r="P58" s="131"/>
      <c r="R58" s="131" t="s">
        <v>308</v>
      </c>
      <c r="S58" s="719">
        <f>第三面!T10</f>
        <v>0</v>
      </c>
      <c r="T58" s="719"/>
      <c r="U58" s="719"/>
      <c r="V58" s="719"/>
      <c r="W58" s="719"/>
      <c r="X58" s="719"/>
      <c r="Y58" s="719"/>
      <c r="Z58" s="719"/>
      <c r="AA58" s="719"/>
      <c r="AB58" s="719"/>
      <c r="AC58" s="131" t="s">
        <v>813</v>
      </c>
      <c r="AD58" s="131"/>
      <c r="AE58" s="131"/>
      <c r="AH58" s="152" t="str">
        <f>第三面!AE10</f>
        <v>□</v>
      </c>
      <c r="AI58" s="131" t="s">
        <v>388</v>
      </c>
      <c r="AJ58" s="131"/>
      <c r="AK58" s="131"/>
      <c r="AL58" s="131"/>
      <c r="AM58" s="131"/>
    </row>
    <row r="59" spans="1:39" ht="2.25" customHeight="1">
      <c r="A59" s="131"/>
      <c r="B59" s="131"/>
      <c r="C59" s="131"/>
      <c r="D59" s="131"/>
      <c r="E59" s="131"/>
      <c r="F59" s="131"/>
      <c r="G59" s="131"/>
      <c r="H59" s="131"/>
      <c r="I59" s="131"/>
      <c r="J59" s="131"/>
      <c r="K59" s="131"/>
      <c r="L59" s="131"/>
      <c r="M59" s="131"/>
      <c r="N59" s="131"/>
      <c r="O59" s="131"/>
      <c r="P59" s="131"/>
      <c r="R59" s="131"/>
      <c r="S59" s="132"/>
      <c r="T59" s="132"/>
      <c r="U59" s="132"/>
      <c r="W59" s="131"/>
      <c r="X59" s="132"/>
      <c r="Y59" s="132"/>
      <c r="Z59" s="131"/>
      <c r="AA59" s="132"/>
      <c r="AB59" s="132"/>
      <c r="AC59" s="131"/>
      <c r="AD59" s="131"/>
      <c r="AE59" s="131"/>
      <c r="AH59" s="131"/>
      <c r="AI59" s="131"/>
      <c r="AJ59" s="131"/>
      <c r="AK59" s="131"/>
      <c r="AL59" s="131"/>
      <c r="AM59" s="131"/>
    </row>
    <row r="60" spans="1:39">
      <c r="A60" s="131"/>
      <c r="B60" s="131" t="s">
        <v>391</v>
      </c>
      <c r="C60" s="131"/>
      <c r="D60" s="131"/>
      <c r="E60" s="131"/>
      <c r="F60" s="131"/>
      <c r="G60" s="131"/>
      <c r="H60" s="131"/>
      <c r="I60" s="131"/>
      <c r="J60" s="131"/>
      <c r="K60" s="131"/>
      <c r="L60" s="131"/>
      <c r="M60" s="131"/>
      <c r="N60" s="152" t="str">
        <f>第三面!N12</f>
        <v>□</v>
      </c>
      <c r="O60" s="131" t="s">
        <v>387</v>
      </c>
      <c r="P60" s="131"/>
      <c r="R60" s="131" t="s">
        <v>308</v>
      </c>
      <c r="S60" s="719">
        <f>第三面!T12</f>
        <v>0</v>
      </c>
      <c r="T60" s="719"/>
      <c r="U60" s="719"/>
      <c r="V60" s="719"/>
      <c r="W60" s="719"/>
      <c r="X60" s="719"/>
      <c r="Y60" s="719"/>
      <c r="Z60" s="719"/>
      <c r="AA60" s="719"/>
      <c r="AB60" s="719"/>
      <c r="AC60" s="131" t="s">
        <v>813</v>
      </c>
      <c r="AD60" s="131"/>
      <c r="AE60" s="131"/>
      <c r="AH60" s="152" t="str">
        <f>第三面!AE12</f>
        <v>□</v>
      </c>
      <c r="AI60" s="131" t="s">
        <v>388</v>
      </c>
      <c r="AJ60" s="131"/>
      <c r="AK60" s="131"/>
      <c r="AL60" s="131"/>
      <c r="AM60" s="131"/>
    </row>
    <row r="61" spans="1:39" ht="2.25" customHeight="1">
      <c r="A61" s="131"/>
      <c r="B61" s="131"/>
      <c r="C61" s="131"/>
      <c r="D61" s="131"/>
      <c r="E61" s="131"/>
      <c r="F61" s="131"/>
      <c r="G61" s="131"/>
      <c r="H61" s="131"/>
      <c r="I61" s="131"/>
      <c r="J61" s="131"/>
      <c r="K61" s="131"/>
      <c r="L61" s="131"/>
      <c r="M61" s="131"/>
      <c r="N61" s="157"/>
      <c r="O61" s="131"/>
      <c r="P61" s="131"/>
      <c r="R61" s="131"/>
      <c r="S61" s="132"/>
      <c r="U61" s="133"/>
      <c r="V61" s="131"/>
      <c r="W61" s="131"/>
      <c r="X61" s="131"/>
      <c r="Y61" s="131"/>
      <c r="Z61" s="131"/>
      <c r="AA61" s="131"/>
      <c r="AB61" s="131"/>
      <c r="AC61" s="131"/>
      <c r="AD61" s="131"/>
      <c r="AH61" s="157"/>
      <c r="AI61" s="131"/>
      <c r="AJ61" s="131"/>
      <c r="AK61" s="131"/>
      <c r="AL61" s="131"/>
      <c r="AM61" s="131"/>
    </row>
    <row r="62" spans="1:39">
      <c r="A62" s="158" t="s">
        <v>840</v>
      </c>
      <c r="B62" s="142"/>
      <c r="C62" s="142"/>
      <c r="D62" s="142"/>
      <c r="E62" s="142"/>
      <c r="F62" s="142"/>
      <c r="G62" s="142"/>
      <c r="H62" s="142"/>
      <c r="I62" s="142"/>
      <c r="J62" s="142"/>
      <c r="K62" s="142"/>
      <c r="L62" s="142"/>
      <c r="M62" s="142"/>
      <c r="N62" s="142"/>
      <c r="O62" s="142"/>
      <c r="P62" s="142"/>
      <c r="Q62" s="142"/>
      <c r="R62" s="142"/>
      <c r="S62" s="142"/>
      <c r="T62" s="142"/>
      <c r="U62" s="142"/>
      <c r="V62" s="142"/>
      <c r="W62" s="142"/>
      <c r="X62" s="142"/>
      <c r="Y62" s="142"/>
      <c r="Z62" s="142"/>
      <c r="AA62" s="142"/>
      <c r="AB62" s="142"/>
      <c r="AC62" s="142"/>
      <c r="AD62" s="142"/>
      <c r="AE62" s="142"/>
      <c r="AF62" s="142"/>
      <c r="AG62" s="143"/>
      <c r="AH62" s="143"/>
      <c r="AI62" s="143"/>
      <c r="AJ62" s="143"/>
      <c r="AK62" s="143"/>
      <c r="AL62" s="143"/>
      <c r="AM62" s="143"/>
    </row>
    <row r="63" spans="1:39">
      <c r="A63" s="131"/>
      <c r="B63" s="131" t="s">
        <v>412</v>
      </c>
      <c r="C63" s="131"/>
      <c r="D63" s="131"/>
      <c r="E63" s="131"/>
      <c r="F63" s="131"/>
      <c r="G63" s="131"/>
      <c r="H63" s="131"/>
      <c r="I63" s="131"/>
      <c r="J63" s="131"/>
      <c r="K63" s="131"/>
      <c r="L63" s="131"/>
      <c r="M63" s="131"/>
      <c r="N63" s="131"/>
      <c r="O63" s="131"/>
      <c r="P63" s="152" t="str">
        <f>第三面!P60</f>
        <v>□</v>
      </c>
      <c r="Q63" s="131" t="s">
        <v>330</v>
      </c>
      <c r="R63" s="131"/>
      <c r="S63" s="131"/>
      <c r="T63" s="152" t="str">
        <f>第三面!T60</f>
        <v>□</v>
      </c>
      <c r="U63" s="131" t="s">
        <v>246</v>
      </c>
      <c r="V63" s="131"/>
      <c r="W63" s="131"/>
      <c r="X63" s="131"/>
      <c r="Y63" s="131"/>
      <c r="Z63" s="131"/>
      <c r="AA63" s="131"/>
      <c r="AB63" s="131"/>
      <c r="AC63" s="131"/>
      <c r="AD63" s="131"/>
      <c r="AE63" s="131"/>
      <c r="AF63" s="131"/>
      <c r="AG63" s="131"/>
      <c r="AH63" s="131"/>
      <c r="AI63" s="131"/>
      <c r="AJ63" s="131"/>
      <c r="AK63" s="131"/>
      <c r="AL63" s="131"/>
      <c r="AM63" s="131"/>
    </row>
    <row r="64" spans="1:39" ht="2.25" customHeight="1">
      <c r="A64" s="131"/>
      <c r="B64" s="131"/>
      <c r="C64" s="131"/>
      <c r="D64" s="131"/>
      <c r="E64" s="131"/>
      <c r="F64" s="131"/>
      <c r="G64" s="131"/>
      <c r="H64" s="131"/>
      <c r="I64" s="131"/>
      <c r="J64" s="131"/>
      <c r="K64" s="131"/>
      <c r="L64" s="131"/>
      <c r="M64" s="131"/>
      <c r="N64" s="131"/>
      <c r="O64" s="131"/>
      <c r="P64" s="156"/>
      <c r="Q64" s="131"/>
      <c r="R64" s="131"/>
      <c r="S64" s="131"/>
      <c r="T64" s="156"/>
      <c r="U64" s="131"/>
      <c r="V64" s="131"/>
      <c r="W64" s="131"/>
      <c r="X64" s="131"/>
      <c r="Y64" s="131"/>
      <c r="Z64" s="131"/>
      <c r="AA64" s="131"/>
      <c r="AB64" s="131"/>
      <c r="AC64" s="131"/>
      <c r="AD64" s="131"/>
      <c r="AE64" s="131"/>
      <c r="AF64" s="131"/>
      <c r="AG64" s="131"/>
      <c r="AH64" s="131"/>
      <c r="AI64" s="131"/>
      <c r="AJ64" s="131"/>
      <c r="AK64" s="131"/>
      <c r="AL64" s="131"/>
      <c r="AM64" s="131"/>
    </row>
    <row r="65" spans="1:84" ht="12" customHeight="1">
      <c r="A65" s="131"/>
      <c r="B65" s="131" t="s">
        <v>413</v>
      </c>
      <c r="C65" s="131"/>
      <c r="D65" s="131"/>
      <c r="E65" s="131"/>
      <c r="F65" s="131"/>
      <c r="G65" s="131"/>
      <c r="H65" s="131"/>
      <c r="I65" s="131"/>
      <c r="J65" s="131"/>
      <c r="K65" s="131"/>
      <c r="L65" s="131"/>
      <c r="M65" s="131"/>
      <c r="N65" s="131"/>
      <c r="O65" s="131"/>
      <c r="P65" s="152" t="str">
        <f>第三面!P62</f>
        <v>□</v>
      </c>
      <c r="Q65" s="131" t="s">
        <v>330</v>
      </c>
      <c r="R65" s="131"/>
      <c r="S65" s="131"/>
      <c r="T65" s="152" t="str">
        <f>第三面!T62</f>
        <v>□</v>
      </c>
      <c r="U65" s="131" t="s">
        <v>246</v>
      </c>
      <c r="V65" s="131"/>
      <c r="W65" s="131"/>
      <c r="X65" s="131"/>
      <c r="Y65" s="131"/>
      <c r="Z65" s="131"/>
      <c r="AA65" s="131"/>
      <c r="AB65" s="131"/>
      <c r="AC65" s="131"/>
      <c r="AD65" s="131"/>
      <c r="AE65" s="131"/>
      <c r="AF65" s="131"/>
      <c r="AG65" s="131"/>
      <c r="AH65" s="131"/>
      <c r="AI65" s="131"/>
      <c r="AJ65" s="131"/>
      <c r="AK65" s="131"/>
      <c r="AL65" s="131"/>
      <c r="AM65" s="131"/>
    </row>
    <row r="66" spans="1:84" ht="2.25" customHeight="1">
      <c r="A66" s="131"/>
      <c r="B66" s="131"/>
      <c r="C66" s="131"/>
      <c r="D66" s="131"/>
      <c r="E66" s="131"/>
      <c r="F66" s="131"/>
      <c r="G66" s="131"/>
      <c r="H66" s="131"/>
      <c r="I66" s="131"/>
      <c r="J66" s="131"/>
      <c r="K66" s="131"/>
      <c r="L66" s="131"/>
      <c r="M66" s="131"/>
      <c r="N66" s="131"/>
      <c r="O66" s="131"/>
      <c r="P66" s="159"/>
      <c r="Q66" s="131"/>
      <c r="R66" s="131"/>
      <c r="S66" s="131"/>
      <c r="T66" s="159"/>
      <c r="U66" s="131"/>
      <c r="V66" s="131"/>
      <c r="W66" s="131"/>
      <c r="X66" s="131"/>
      <c r="Y66" s="131"/>
      <c r="Z66" s="131"/>
      <c r="AA66" s="131"/>
      <c r="AB66" s="131"/>
      <c r="AC66" s="131"/>
      <c r="AD66" s="131"/>
      <c r="AE66" s="131"/>
      <c r="AF66" s="131"/>
      <c r="AG66" s="131"/>
      <c r="AH66" s="131"/>
      <c r="AI66" s="131"/>
      <c r="AJ66" s="131"/>
      <c r="AK66" s="131"/>
      <c r="AL66" s="131"/>
      <c r="AM66" s="131"/>
    </row>
    <row r="67" spans="1:84">
      <c r="A67" s="131"/>
      <c r="B67" s="131" t="s">
        <v>841</v>
      </c>
      <c r="C67" s="131"/>
      <c r="D67" s="131"/>
      <c r="E67" s="131"/>
      <c r="F67" s="131"/>
      <c r="G67" s="131"/>
      <c r="H67" s="131"/>
      <c r="I67" s="131"/>
      <c r="J67" s="131"/>
      <c r="K67" s="722" t="str">
        <f>第四面!F8&amp;IF(NOT(ISBLANK(第四面!F11)),"など","")</f>
        <v/>
      </c>
      <c r="L67" s="723"/>
      <c r="M67" s="723"/>
      <c r="N67" s="723"/>
      <c r="O67" s="723"/>
      <c r="P67" s="723"/>
      <c r="Q67" s="723"/>
      <c r="R67" s="723"/>
      <c r="S67" s="723"/>
      <c r="T67" s="723"/>
      <c r="U67" s="723"/>
      <c r="V67" s="723"/>
      <c r="W67" s="723"/>
      <c r="X67" s="723"/>
      <c r="Y67" s="723"/>
      <c r="Z67" s="723"/>
      <c r="AA67" s="723"/>
      <c r="AB67" s="723"/>
      <c r="AC67" s="723"/>
      <c r="AD67" s="723"/>
      <c r="AE67" s="723"/>
      <c r="AF67" s="723"/>
      <c r="AG67" s="723"/>
      <c r="AH67" s="723"/>
      <c r="AI67" s="723"/>
      <c r="AJ67" s="723"/>
      <c r="AK67" s="723"/>
      <c r="AL67" s="723"/>
      <c r="AM67" s="131"/>
    </row>
    <row r="68" spans="1:84" ht="2.25" customHeight="1">
      <c r="P68" s="160"/>
      <c r="Q68" s="131"/>
      <c r="R68" s="131"/>
      <c r="S68" s="131"/>
    </row>
    <row r="69" spans="1:84">
      <c r="A69" s="131"/>
      <c r="B69" s="131" t="s">
        <v>842</v>
      </c>
      <c r="C69" s="131"/>
      <c r="D69" s="131"/>
      <c r="E69" s="131"/>
      <c r="F69" s="131"/>
      <c r="G69" s="131"/>
      <c r="H69" s="131"/>
      <c r="I69" s="131"/>
      <c r="J69" s="131"/>
      <c r="K69" s="152" t="str">
        <f>第三面!K64</f>
        <v>□</v>
      </c>
      <c r="L69" s="131" t="s">
        <v>415</v>
      </c>
      <c r="M69" s="131"/>
      <c r="N69" s="131"/>
      <c r="O69" s="131"/>
      <c r="P69" s="152" t="str">
        <f>第三面!P64</f>
        <v>□</v>
      </c>
      <c r="Q69" s="131" t="s">
        <v>816</v>
      </c>
      <c r="R69" s="131"/>
      <c r="S69" s="131"/>
      <c r="T69" s="131"/>
      <c r="U69" s="131" t="s">
        <v>308</v>
      </c>
      <c r="V69" s="721" t="str">
        <f>第三面!U64</f>
        <v>令和</v>
      </c>
      <c r="W69" s="721"/>
      <c r="X69" s="721">
        <f>第三面!W64</f>
        <v>0</v>
      </c>
      <c r="Y69" s="721"/>
      <c r="Z69" s="131" t="s">
        <v>296</v>
      </c>
      <c r="AA69" s="721">
        <f>第三面!Z64</f>
        <v>0</v>
      </c>
      <c r="AB69" s="721"/>
      <c r="AC69" s="131" t="s">
        <v>297</v>
      </c>
      <c r="AD69" s="131" t="s">
        <v>332</v>
      </c>
      <c r="AE69" s="131"/>
      <c r="AG69" s="131"/>
      <c r="AH69" s="131"/>
      <c r="AI69" s="161"/>
    </row>
    <row r="70" spans="1:84" ht="2.25" customHeight="1">
      <c r="K70" s="162"/>
      <c r="P70" s="161"/>
      <c r="AI70" s="161"/>
    </row>
    <row r="71" spans="1:84">
      <c r="K71" s="152" t="str">
        <f>第三面!AI64</f>
        <v>□</v>
      </c>
      <c r="L71" s="131" t="s">
        <v>843</v>
      </c>
      <c r="M71" s="131"/>
      <c r="N71" s="133"/>
      <c r="T71" s="725"/>
      <c r="U71" s="726"/>
      <c r="V71" s="726"/>
      <c r="W71" s="726"/>
      <c r="X71" s="726"/>
      <c r="Y71" s="726"/>
      <c r="Z71" s="726"/>
      <c r="AA71" s="726"/>
      <c r="AB71" s="726"/>
      <c r="AC71" s="726"/>
      <c r="AD71" s="726"/>
      <c r="AE71" s="726"/>
      <c r="AF71" s="726"/>
      <c r="AG71" s="726"/>
      <c r="AH71" s="726"/>
      <c r="AI71" s="726"/>
      <c r="AJ71" s="726"/>
      <c r="AK71" s="726"/>
      <c r="AL71" s="726"/>
    </row>
    <row r="72" spans="1:84" ht="2.25" customHeight="1">
      <c r="A72" s="165"/>
      <c r="B72" s="165"/>
      <c r="C72" s="165"/>
      <c r="D72" s="165"/>
      <c r="E72" s="165"/>
      <c r="F72" s="165"/>
      <c r="G72" s="165"/>
      <c r="H72" s="165"/>
      <c r="I72" s="165"/>
      <c r="J72" s="165"/>
      <c r="K72" s="165"/>
      <c r="L72" s="165"/>
      <c r="M72" s="165"/>
      <c r="N72" s="165"/>
      <c r="O72" s="165"/>
      <c r="P72" s="165"/>
      <c r="Q72" s="165"/>
      <c r="R72" s="165"/>
      <c r="S72" s="165"/>
      <c r="T72" s="165"/>
      <c r="U72" s="165"/>
      <c r="V72" s="165"/>
      <c r="W72" s="165"/>
      <c r="X72" s="165"/>
      <c r="Y72" s="165"/>
      <c r="Z72" s="165"/>
      <c r="AA72" s="165"/>
      <c r="AB72" s="165"/>
      <c r="AC72" s="165"/>
      <c r="AD72" s="165"/>
      <c r="AE72" s="166"/>
      <c r="AF72" s="167"/>
      <c r="AG72" s="167"/>
      <c r="AH72" s="167"/>
      <c r="AI72" s="167"/>
      <c r="AJ72" s="167"/>
      <c r="AK72" s="167"/>
      <c r="AL72" s="167"/>
      <c r="AM72" s="168"/>
    </row>
    <row r="73" spans="1:84">
      <c r="A73" s="727" t="s">
        <v>336</v>
      </c>
      <c r="B73" s="727"/>
      <c r="C73" s="727"/>
      <c r="D73" s="727"/>
      <c r="E73" s="727"/>
      <c r="F73" s="727"/>
      <c r="G73" s="727"/>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10"/>
      <c r="AG73" s="710"/>
      <c r="AH73" s="710"/>
      <c r="AI73" s="710"/>
      <c r="AJ73" s="710"/>
      <c r="AK73" s="710"/>
      <c r="AL73" s="710"/>
      <c r="AM73" s="710"/>
      <c r="AQ73" s="260" t="s">
        <v>1030</v>
      </c>
      <c r="AR73" s="142"/>
      <c r="AS73" s="142"/>
      <c r="AT73" s="142"/>
      <c r="AU73" s="142"/>
      <c r="AV73" s="142"/>
      <c r="AW73" s="142"/>
      <c r="AX73" s="142"/>
      <c r="AY73" s="142"/>
      <c r="AZ73" s="142"/>
      <c r="BA73" s="155"/>
      <c r="BB73" s="143"/>
      <c r="BC73" s="143"/>
      <c r="BD73" s="155"/>
      <c r="BE73" s="155"/>
      <c r="BF73" s="155"/>
      <c r="BG73" s="155"/>
      <c r="BH73" s="155"/>
      <c r="BI73" s="155"/>
      <c r="BJ73" s="155"/>
      <c r="BK73" s="170" t="s">
        <v>308</v>
      </c>
      <c r="BL73" s="700" t="s">
        <v>357</v>
      </c>
      <c r="BM73" s="701"/>
      <c r="BN73" s="701"/>
      <c r="BO73" s="701"/>
      <c r="BP73" s="701"/>
      <c r="BQ73" s="701"/>
      <c r="BR73" s="701"/>
      <c r="BS73" s="701"/>
      <c r="BT73" s="154" t="s">
        <v>358</v>
      </c>
      <c r="BU73" s="170" t="s">
        <v>308</v>
      </c>
      <c r="BV73" s="700" t="s">
        <v>359</v>
      </c>
      <c r="BW73" s="701"/>
      <c r="BX73" s="701"/>
      <c r="BY73" s="701"/>
      <c r="BZ73" s="701"/>
      <c r="CA73" s="702"/>
      <c r="CB73" s="702"/>
      <c r="CC73" s="154" t="s">
        <v>358</v>
      </c>
      <c r="CD73" s="155"/>
      <c r="CE73" s="143"/>
      <c r="CF73" s="261"/>
    </row>
    <row r="74" spans="1:84" ht="12.75" customHeight="1">
      <c r="A74" s="165" t="s">
        <v>337</v>
      </c>
      <c r="B74" s="165"/>
      <c r="C74" s="165"/>
      <c r="D74" s="165"/>
      <c r="E74" s="165"/>
      <c r="F74" s="165"/>
      <c r="G74" s="165"/>
      <c r="H74" s="165"/>
      <c r="I74" s="165"/>
      <c r="J74" s="165"/>
      <c r="K74" s="165"/>
      <c r="L74" s="165"/>
      <c r="M74" s="165"/>
      <c r="N74" s="165"/>
      <c r="O74" s="165"/>
      <c r="P74" s="165"/>
      <c r="Q74" s="165"/>
      <c r="R74" s="165"/>
      <c r="S74" s="165"/>
      <c r="T74" s="165"/>
      <c r="U74" s="165"/>
      <c r="V74" s="165"/>
      <c r="W74" s="165"/>
      <c r="X74" s="165"/>
      <c r="Y74" s="165"/>
      <c r="Z74" s="165"/>
      <c r="AA74" s="165"/>
      <c r="AB74" s="165"/>
      <c r="AC74" s="165"/>
      <c r="AD74" s="165"/>
      <c r="AE74" s="165"/>
      <c r="AF74" s="165"/>
      <c r="AG74" s="168"/>
      <c r="AH74" s="168"/>
      <c r="AI74" s="168"/>
      <c r="AJ74" s="168"/>
      <c r="AK74" s="168"/>
      <c r="AL74" s="168"/>
      <c r="AM74" s="168"/>
      <c r="AQ74" s="262"/>
      <c r="AR74" s="131" t="s">
        <v>360</v>
      </c>
      <c r="AS74" s="131"/>
      <c r="AT74" s="131"/>
      <c r="AU74" s="131"/>
      <c r="AV74" s="131"/>
      <c r="AW74" s="131"/>
      <c r="AX74" s="131"/>
      <c r="AY74" s="136"/>
      <c r="AZ74" s="136"/>
      <c r="BA74" s="136"/>
      <c r="BD74" s="131" t="s">
        <v>308</v>
      </c>
      <c r="BE74" s="697">
        <f>'第二面 (別紙)'!N40</f>
        <v>0</v>
      </c>
      <c r="BF74" s="697"/>
      <c r="BG74" s="697"/>
      <c r="BH74" s="131" t="s">
        <v>243</v>
      </c>
      <c r="BI74" s="131"/>
      <c r="BJ74" s="131"/>
      <c r="BK74" s="132" t="s">
        <v>308</v>
      </c>
      <c r="BL74" s="698">
        <f>'第二面 (別紙)'!U40</f>
        <v>0</v>
      </c>
      <c r="BM74" s="698"/>
      <c r="BN74" s="698"/>
      <c r="BO74" s="698"/>
      <c r="BP74" s="698"/>
      <c r="BQ74" s="698"/>
      <c r="BR74" s="698"/>
      <c r="BS74" s="698"/>
      <c r="BT74" s="130" t="s">
        <v>238</v>
      </c>
      <c r="BU74" s="132" t="s">
        <v>308</v>
      </c>
      <c r="BV74" s="699">
        <f>'第二面 (別紙)'!AE40</f>
        <v>0</v>
      </c>
      <c r="BW74" s="699"/>
      <c r="BX74" s="699"/>
      <c r="BY74" s="699"/>
      <c r="BZ74" s="699"/>
      <c r="CA74" s="699"/>
      <c r="CB74" s="131" t="s">
        <v>361</v>
      </c>
      <c r="CC74" s="130" t="s">
        <v>358</v>
      </c>
      <c r="CD74" s="131"/>
      <c r="CF74" s="263"/>
    </row>
    <row r="75" spans="1:84">
      <c r="A75" s="140" t="s">
        <v>338</v>
      </c>
      <c r="AQ75" s="264"/>
      <c r="BD75" s="131"/>
      <c r="BE75" s="171"/>
      <c r="BF75" s="171"/>
      <c r="BG75" s="171"/>
      <c r="BH75" s="131"/>
      <c r="BI75" s="131"/>
      <c r="BJ75" s="131"/>
      <c r="BK75" s="132" t="s">
        <v>308</v>
      </c>
      <c r="BL75" s="698">
        <f>'第二面 (別紙)'!U41</f>
        <v>0</v>
      </c>
      <c r="BM75" s="698"/>
      <c r="BN75" s="698"/>
      <c r="BO75" s="698"/>
      <c r="BP75" s="698"/>
      <c r="BQ75" s="698"/>
      <c r="BR75" s="698"/>
      <c r="BS75" s="698"/>
      <c r="BT75" s="130" t="s">
        <v>238</v>
      </c>
      <c r="BU75" s="132" t="s">
        <v>308</v>
      </c>
      <c r="BV75" s="699">
        <f>'第二面 (別紙)'!AE41</f>
        <v>0</v>
      </c>
      <c r="BW75" s="699"/>
      <c r="BX75" s="699"/>
      <c r="BY75" s="699"/>
      <c r="BZ75" s="699"/>
      <c r="CA75" s="699"/>
      <c r="CB75" s="131" t="s">
        <v>361</v>
      </c>
      <c r="CC75" s="130" t="s">
        <v>358</v>
      </c>
      <c r="CD75" s="131"/>
      <c r="CF75" s="263"/>
    </row>
    <row r="76" spans="1:84">
      <c r="A76" s="131"/>
      <c r="B76" s="131" t="s">
        <v>844</v>
      </c>
      <c r="C76" s="131"/>
      <c r="D76" s="131"/>
      <c r="E76" s="131"/>
      <c r="F76" s="131"/>
      <c r="G76" s="131"/>
      <c r="H76" s="131"/>
      <c r="I76" s="131"/>
      <c r="J76" s="131"/>
      <c r="K76" s="131"/>
      <c r="L76" s="152" t="str">
        <f>第二面!L4</f>
        <v>□</v>
      </c>
      <c r="M76" s="131" t="s">
        <v>340</v>
      </c>
      <c r="N76" s="131"/>
      <c r="O76" s="131"/>
      <c r="P76" s="131"/>
      <c r="Q76" s="131"/>
      <c r="R76" s="152" t="str">
        <f>第二面!R4</f>
        <v>□</v>
      </c>
      <c r="S76" s="131" t="s">
        <v>237</v>
      </c>
      <c r="T76" s="131"/>
      <c r="U76" s="131"/>
      <c r="V76" s="131"/>
      <c r="W76" s="131"/>
      <c r="X76" s="131"/>
      <c r="Y76" s="131"/>
      <c r="Z76" s="131"/>
      <c r="AA76" s="131"/>
      <c r="AB76" s="131"/>
      <c r="AC76" s="131"/>
      <c r="AD76" s="131"/>
      <c r="AE76" s="131"/>
      <c r="AF76" s="131"/>
      <c r="AG76" s="131"/>
      <c r="AH76" s="131"/>
      <c r="AI76" s="131"/>
      <c r="AJ76" s="131"/>
      <c r="AK76" s="131"/>
      <c r="AL76" s="131"/>
      <c r="AM76" s="131"/>
      <c r="AQ76" s="264"/>
      <c r="BD76" s="131"/>
      <c r="BE76" s="171"/>
      <c r="BF76" s="171"/>
      <c r="BG76" s="171"/>
      <c r="BH76" s="131"/>
      <c r="BI76" s="131"/>
      <c r="BJ76" s="131"/>
      <c r="BK76" s="132" t="s">
        <v>308</v>
      </c>
      <c r="BL76" s="698">
        <f>'第二面 (別紙)'!U42</f>
        <v>0</v>
      </c>
      <c r="BM76" s="698"/>
      <c r="BN76" s="698"/>
      <c r="BO76" s="698"/>
      <c r="BP76" s="698"/>
      <c r="BQ76" s="698"/>
      <c r="BR76" s="698"/>
      <c r="BS76" s="698"/>
      <c r="BT76" s="130" t="s">
        <v>238</v>
      </c>
      <c r="BU76" s="132" t="s">
        <v>308</v>
      </c>
      <c r="BV76" s="699">
        <f>'第二面 (別紙)'!AE42</f>
        <v>0</v>
      </c>
      <c r="BW76" s="699"/>
      <c r="BX76" s="699"/>
      <c r="BY76" s="699"/>
      <c r="BZ76" s="699"/>
      <c r="CA76" s="699"/>
      <c r="CB76" s="131" t="s">
        <v>361</v>
      </c>
      <c r="CC76" s="130" t="s">
        <v>358</v>
      </c>
      <c r="CD76" s="131"/>
      <c r="CF76" s="263"/>
    </row>
    <row r="77" spans="1:84">
      <c r="A77" s="131"/>
      <c r="B77" s="131" t="s">
        <v>341</v>
      </c>
      <c r="C77" s="131"/>
      <c r="D77" s="131"/>
      <c r="E77" s="131"/>
      <c r="F77" s="131"/>
      <c r="G77" s="131"/>
      <c r="H77" s="131"/>
      <c r="I77" s="131"/>
      <c r="J77" s="131"/>
      <c r="K77" s="131"/>
      <c r="L77" s="152" t="str">
        <f>第二面!L6</f>
        <v>□</v>
      </c>
      <c r="M77" s="131" t="s">
        <v>342</v>
      </c>
      <c r="N77" s="133"/>
      <c r="O77" s="133"/>
      <c r="P77" s="712">
        <f>第二面!P6</f>
        <v>0</v>
      </c>
      <c r="Q77" s="712"/>
      <c r="R77" s="712"/>
      <c r="S77" s="712"/>
      <c r="T77" s="712"/>
      <c r="U77" s="712"/>
      <c r="V77" s="712"/>
      <c r="W77" s="133" t="s">
        <v>358</v>
      </c>
      <c r="X77" s="133"/>
      <c r="Y77" s="131"/>
      <c r="Z77" s="131"/>
      <c r="AA77" s="131"/>
      <c r="AB77" s="131"/>
      <c r="AC77" s="131"/>
      <c r="AD77" s="131"/>
      <c r="AE77" s="131"/>
      <c r="AF77" s="152" t="str">
        <f>第二面!AF6</f>
        <v>□</v>
      </c>
      <c r="AG77" s="131" t="s">
        <v>239</v>
      </c>
      <c r="AH77" s="131"/>
      <c r="AI77" s="131"/>
      <c r="AJ77" s="131"/>
      <c r="AK77" s="131"/>
      <c r="AL77" s="131"/>
      <c r="AM77" s="131"/>
      <c r="AQ77" s="264"/>
      <c r="BD77" s="131" t="s">
        <v>308</v>
      </c>
      <c r="BE77" s="697">
        <f>'第二面 (別紙)'!N43</f>
        <v>0</v>
      </c>
      <c r="BF77" s="697"/>
      <c r="BG77" s="697"/>
      <c r="BH77" s="131" t="s">
        <v>243</v>
      </c>
      <c r="BI77" s="131"/>
      <c r="BJ77" s="131"/>
      <c r="BK77" s="132" t="s">
        <v>308</v>
      </c>
      <c r="BL77" s="698">
        <f>'第二面 (別紙)'!U43</f>
        <v>0</v>
      </c>
      <c r="BM77" s="698"/>
      <c r="BN77" s="698"/>
      <c r="BO77" s="698"/>
      <c r="BP77" s="698"/>
      <c r="BQ77" s="698"/>
      <c r="BR77" s="698"/>
      <c r="BS77" s="698"/>
      <c r="BT77" s="130" t="s">
        <v>238</v>
      </c>
      <c r="BU77" s="132" t="s">
        <v>308</v>
      </c>
      <c r="BV77" s="699">
        <f>'第二面 (別紙)'!AE43</f>
        <v>0</v>
      </c>
      <c r="BW77" s="699"/>
      <c r="BX77" s="699"/>
      <c r="BY77" s="699"/>
      <c r="BZ77" s="699"/>
      <c r="CA77" s="699"/>
      <c r="CB77" s="131" t="s">
        <v>361</v>
      </c>
      <c r="CC77" s="130" t="s">
        <v>358</v>
      </c>
      <c r="CD77" s="131"/>
      <c r="CF77" s="263"/>
    </row>
    <row r="78" spans="1:84">
      <c r="A78" s="169"/>
      <c r="B78" s="169" t="s">
        <v>343</v>
      </c>
      <c r="C78" s="169"/>
      <c r="D78" s="169"/>
      <c r="E78" s="169"/>
      <c r="F78" s="169"/>
      <c r="G78" s="169"/>
      <c r="H78" s="169"/>
      <c r="I78" s="169"/>
      <c r="J78" s="169"/>
      <c r="K78" s="718">
        <f>第二面!K7</f>
        <v>0</v>
      </c>
      <c r="L78" s="718"/>
      <c r="M78" s="718"/>
      <c r="N78" s="718"/>
      <c r="O78" s="718"/>
      <c r="P78" s="718"/>
      <c r="Q78" s="718"/>
      <c r="R78" s="718"/>
      <c r="S78" s="718"/>
      <c r="T78" s="718"/>
      <c r="U78" s="718"/>
      <c r="V78" s="718"/>
      <c r="W78" s="718"/>
      <c r="X78" s="718"/>
      <c r="Y78" s="718"/>
      <c r="Z78" s="718"/>
      <c r="AA78" s="718"/>
      <c r="AB78" s="718"/>
      <c r="AC78" s="718"/>
      <c r="AD78" s="718"/>
      <c r="AE78" s="718"/>
      <c r="AF78" s="718"/>
      <c r="AG78" s="718"/>
      <c r="AH78" s="718"/>
      <c r="AI78" s="718"/>
      <c r="AJ78" s="718"/>
      <c r="AK78" s="718"/>
      <c r="AL78" s="718"/>
      <c r="AM78" s="718"/>
      <c r="AQ78" s="264"/>
      <c r="BD78" s="131"/>
      <c r="BE78" s="171"/>
      <c r="BF78" s="171"/>
      <c r="BG78" s="171"/>
      <c r="BH78" s="131"/>
      <c r="BI78" s="131"/>
      <c r="BJ78" s="131"/>
      <c r="BK78" s="132" t="s">
        <v>308</v>
      </c>
      <c r="BL78" s="698">
        <f>'第二面 (別紙)'!U44</f>
        <v>0</v>
      </c>
      <c r="BM78" s="698"/>
      <c r="BN78" s="698"/>
      <c r="BO78" s="698"/>
      <c r="BP78" s="698"/>
      <c r="BQ78" s="698"/>
      <c r="BR78" s="698"/>
      <c r="BS78" s="698"/>
      <c r="BT78" s="130" t="s">
        <v>238</v>
      </c>
      <c r="BU78" s="132" t="s">
        <v>308</v>
      </c>
      <c r="BV78" s="699">
        <f>'第二面 (別紙)'!AE44</f>
        <v>0</v>
      </c>
      <c r="BW78" s="699"/>
      <c r="BX78" s="699"/>
      <c r="BY78" s="699"/>
      <c r="BZ78" s="699"/>
      <c r="CA78" s="699"/>
      <c r="CB78" s="131" t="s">
        <v>361</v>
      </c>
      <c r="CC78" s="130" t="s">
        <v>358</v>
      </c>
      <c r="CD78" s="131"/>
      <c r="CF78" s="263"/>
    </row>
    <row r="79" spans="1:84">
      <c r="A79" s="163" t="s">
        <v>344</v>
      </c>
      <c r="AQ79" s="264"/>
      <c r="BD79" s="131"/>
      <c r="BE79" s="171"/>
      <c r="BF79" s="171"/>
      <c r="BG79" s="171"/>
      <c r="BH79" s="131"/>
      <c r="BI79" s="131"/>
      <c r="BJ79" s="131"/>
      <c r="BK79" s="132" t="s">
        <v>308</v>
      </c>
      <c r="BL79" s="698">
        <f>'第二面 (別紙)'!U45</f>
        <v>0</v>
      </c>
      <c r="BM79" s="698"/>
      <c r="BN79" s="698"/>
      <c r="BO79" s="698"/>
      <c r="BP79" s="698"/>
      <c r="BQ79" s="698"/>
      <c r="BR79" s="698"/>
      <c r="BS79" s="698"/>
      <c r="BT79" s="130" t="s">
        <v>238</v>
      </c>
      <c r="BU79" s="132" t="s">
        <v>308</v>
      </c>
      <c r="BV79" s="699">
        <f>'第二面 (別紙)'!AE45</f>
        <v>0</v>
      </c>
      <c r="BW79" s="699"/>
      <c r="BX79" s="699"/>
      <c r="BY79" s="699"/>
      <c r="BZ79" s="699"/>
      <c r="CA79" s="699"/>
      <c r="CB79" s="131" t="s">
        <v>361</v>
      </c>
      <c r="CC79" s="130" t="s">
        <v>358</v>
      </c>
      <c r="CD79" s="131"/>
      <c r="CF79" s="263"/>
    </row>
    <row r="80" spans="1:84">
      <c r="A80" s="131"/>
      <c r="B80" s="131" t="s">
        <v>345</v>
      </c>
      <c r="C80" s="131"/>
      <c r="D80" s="131"/>
      <c r="E80" s="131"/>
      <c r="F80" s="131"/>
      <c r="G80" s="131"/>
      <c r="H80" s="131"/>
      <c r="I80" s="152" t="str">
        <f>第二面!I9</f>
        <v>□</v>
      </c>
      <c r="J80" s="131" t="s">
        <v>346</v>
      </c>
      <c r="K80" s="131"/>
      <c r="L80" s="131"/>
      <c r="M80" s="131"/>
      <c r="N80" s="131"/>
      <c r="O80" s="131"/>
      <c r="P80" s="131"/>
      <c r="Q80" s="131"/>
      <c r="R80" s="131"/>
      <c r="S80" s="131"/>
      <c r="T80" s="131"/>
      <c r="U80" s="131"/>
      <c r="V80" s="152" t="str">
        <f>第二面!V9</f>
        <v>□</v>
      </c>
      <c r="W80" s="131" t="s">
        <v>240</v>
      </c>
      <c r="X80" s="131"/>
      <c r="Y80" s="131"/>
      <c r="Z80" s="131"/>
      <c r="AA80" s="131"/>
      <c r="AB80" s="131"/>
      <c r="AC80" s="131"/>
      <c r="AD80" s="131"/>
      <c r="AE80" s="131"/>
      <c r="AF80" s="131"/>
      <c r="AG80" s="131"/>
      <c r="AH80" s="131"/>
      <c r="AI80" s="131"/>
      <c r="AJ80" s="131"/>
      <c r="AK80" s="131"/>
      <c r="AL80" s="131"/>
      <c r="AM80" s="131"/>
      <c r="AQ80" s="264"/>
      <c r="BD80" s="131" t="s">
        <v>308</v>
      </c>
      <c r="BE80" s="697">
        <f>'第二面 (別紙)'!N46</f>
        <v>0</v>
      </c>
      <c r="BF80" s="697"/>
      <c r="BG80" s="697"/>
      <c r="BH80" s="131" t="s">
        <v>243</v>
      </c>
      <c r="BI80" s="131"/>
      <c r="BJ80" s="131"/>
      <c r="BK80" s="132" t="s">
        <v>308</v>
      </c>
      <c r="BL80" s="698">
        <f>'第二面 (別紙)'!U46</f>
        <v>0</v>
      </c>
      <c r="BM80" s="698"/>
      <c r="BN80" s="698"/>
      <c r="BO80" s="698"/>
      <c r="BP80" s="698"/>
      <c r="BQ80" s="698"/>
      <c r="BR80" s="698"/>
      <c r="BS80" s="698"/>
      <c r="BT80" s="130" t="s">
        <v>238</v>
      </c>
      <c r="BU80" s="132" t="s">
        <v>308</v>
      </c>
      <c r="BV80" s="699">
        <f>'第二面 (別紙)'!AE46</f>
        <v>0</v>
      </c>
      <c r="BW80" s="699"/>
      <c r="BX80" s="699"/>
      <c r="BY80" s="699"/>
      <c r="BZ80" s="699"/>
      <c r="CA80" s="699"/>
      <c r="CB80" s="131" t="s">
        <v>361</v>
      </c>
      <c r="CC80" s="130" t="s">
        <v>358</v>
      </c>
      <c r="CD80" s="131"/>
      <c r="CF80" s="263"/>
    </row>
    <row r="81" spans="1:84">
      <c r="A81" s="131"/>
      <c r="B81" s="131"/>
      <c r="C81" s="131"/>
      <c r="D81" s="131"/>
      <c r="E81" s="131"/>
      <c r="F81" s="131"/>
      <c r="G81" s="131"/>
      <c r="H81" s="131"/>
      <c r="I81" s="152" t="str">
        <f>第二面!I11</f>
        <v>□</v>
      </c>
      <c r="J81" s="131" t="s">
        <v>347</v>
      </c>
      <c r="K81" s="131"/>
      <c r="L81" s="131"/>
      <c r="M81" s="131"/>
      <c r="N81" s="131"/>
      <c r="O81" s="131"/>
      <c r="P81" s="131"/>
      <c r="Q81" s="131"/>
      <c r="R81" s="131"/>
      <c r="S81" s="131"/>
      <c r="T81" s="131"/>
      <c r="U81" s="131"/>
      <c r="V81" s="152" t="str">
        <f>第二面!V11</f>
        <v>□</v>
      </c>
      <c r="W81" s="131" t="s">
        <v>342</v>
      </c>
      <c r="X81" s="133"/>
      <c r="Y81" s="133"/>
      <c r="Z81" s="712">
        <f>第二面!Z11</f>
        <v>0</v>
      </c>
      <c r="AA81" s="712"/>
      <c r="AB81" s="712"/>
      <c r="AC81" s="712"/>
      <c r="AD81" s="712"/>
      <c r="AE81" s="712"/>
      <c r="AF81" s="712"/>
      <c r="AG81" s="712"/>
      <c r="AH81" s="712"/>
      <c r="AI81" s="712"/>
      <c r="AJ81" s="131" t="s">
        <v>358</v>
      </c>
      <c r="AK81" s="131"/>
      <c r="AL81" s="131"/>
      <c r="AM81" s="131"/>
      <c r="AQ81" s="264"/>
      <c r="BD81" s="131"/>
      <c r="BE81" s="171"/>
      <c r="BF81" s="171"/>
      <c r="BG81" s="171"/>
      <c r="BH81" s="131"/>
      <c r="BI81" s="131"/>
      <c r="BJ81" s="131"/>
      <c r="BK81" s="132" t="s">
        <v>308</v>
      </c>
      <c r="BL81" s="698">
        <f>'第二面 (別紙)'!U47</f>
        <v>0</v>
      </c>
      <c r="BM81" s="698"/>
      <c r="BN81" s="698"/>
      <c r="BO81" s="698"/>
      <c r="BP81" s="698"/>
      <c r="BQ81" s="698"/>
      <c r="BR81" s="698"/>
      <c r="BS81" s="698"/>
      <c r="BT81" s="130" t="s">
        <v>238</v>
      </c>
      <c r="BU81" s="132" t="s">
        <v>308</v>
      </c>
      <c r="BV81" s="699">
        <f>'第二面 (別紙)'!AE47</f>
        <v>0</v>
      </c>
      <c r="BW81" s="699"/>
      <c r="BX81" s="699"/>
      <c r="BY81" s="699"/>
      <c r="BZ81" s="699"/>
      <c r="CA81" s="699"/>
      <c r="CB81" s="131" t="s">
        <v>361</v>
      </c>
      <c r="CC81" s="130" t="s">
        <v>358</v>
      </c>
      <c r="CD81" s="131"/>
      <c r="CF81" s="263"/>
    </row>
    <row r="82" spans="1:84">
      <c r="A82" s="131"/>
      <c r="B82" s="131" t="s">
        <v>349</v>
      </c>
      <c r="C82" s="131"/>
      <c r="D82" s="131"/>
      <c r="E82" s="131"/>
      <c r="F82" s="131"/>
      <c r="G82" s="131"/>
      <c r="H82" s="131" t="s">
        <v>350</v>
      </c>
      <c r="I82" s="131"/>
      <c r="J82" s="722">
        <f>第二面!J12</f>
        <v>0</v>
      </c>
      <c r="K82" s="722"/>
      <c r="L82" s="722"/>
      <c r="M82" s="722"/>
      <c r="N82" s="131" t="s">
        <v>351</v>
      </c>
      <c r="O82" s="131"/>
      <c r="P82" s="131"/>
      <c r="Q82" s="131" t="s">
        <v>352</v>
      </c>
      <c r="R82" s="131"/>
      <c r="S82" s="722">
        <f>第二面!S12</f>
        <v>0</v>
      </c>
      <c r="T82" s="722"/>
      <c r="U82" s="722"/>
      <c r="V82" s="722"/>
      <c r="W82" s="131" t="s">
        <v>351</v>
      </c>
      <c r="X82" s="131"/>
      <c r="Y82" s="131"/>
      <c r="Z82" s="131"/>
      <c r="AA82" s="131"/>
      <c r="AB82" s="131"/>
      <c r="AC82" s="131"/>
      <c r="AD82" s="131"/>
      <c r="AE82" s="131"/>
      <c r="AF82" s="131"/>
      <c r="AG82" s="131"/>
      <c r="AH82" s="131"/>
      <c r="AI82" s="131"/>
      <c r="AJ82" s="131"/>
      <c r="AK82" s="131"/>
      <c r="AL82" s="131"/>
      <c r="AM82" s="131"/>
      <c r="AQ82" s="264"/>
      <c r="BD82" s="131"/>
      <c r="BE82" s="171"/>
      <c r="BF82" s="171"/>
      <c r="BG82" s="171"/>
      <c r="BH82" s="131"/>
      <c r="BI82" s="131"/>
      <c r="BJ82" s="131"/>
      <c r="BK82" s="132" t="s">
        <v>308</v>
      </c>
      <c r="BL82" s="698">
        <f>'第二面 (別紙)'!U48</f>
        <v>0</v>
      </c>
      <c r="BM82" s="698"/>
      <c r="BN82" s="698"/>
      <c r="BO82" s="698"/>
      <c r="BP82" s="698"/>
      <c r="BQ82" s="698"/>
      <c r="BR82" s="698"/>
      <c r="BS82" s="698"/>
      <c r="BT82" s="130" t="s">
        <v>238</v>
      </c>
      <c r="BU82" s="132" t="s">
        <v>308</v>
      </c>
      <c r="BV82" s="699">
        <f>'第二面 (別紙)'!AE48</f>
        <v>0</v>
      </c>
      <c r="BW82" s="699"/>
      <c r="BX82" s="699"/>
      <c r="BY82" s="699"/>
      <c r="BZ82" s="699"/>
      <c r="CA82" s="699"/>
      <c r="CB82" s="131" t="s">
        <v>361</v>
      </c>
      <c r="CC82" s="130" t="s">
        <v>358</v>
      </c>
      <c r="CD82" s="131"/>
      <c r="CF82" s="263"/>
    </row>
    <row r="83" spans="1:84">
      <c r="A83" s="131"/>
      <c r="B83" s="131" t="s">
        <v>353</v>
      </c>
      <c r="C83" s="131"/>
      <c r="D83" s="131"/>
      <c r="E83" s="131"/>
      <c r="F83" s="131"/>
      <c r="G83" s="131"/>
      <c r="H83" s="131"/>
      <c r="I83" s="703">
        <f>第二面!I13</f>
        <v>0</v>
      </c>
      <c r="J83" s="704"/>
      <c r="K83" s="704"/>
      <c r="L83" s="704"/>
      <c r="M83" s="704"/>
      <c r="N83" s="704"/>
      <c r="O83" s="704"/>
      <c r="P83" s="131" t="s">
        <v>361</v>
      </c>
      <c r="Q83" s="131"/>
      <c r="R83" s="131"/>
      <c r="S83" s="131"/>
      <c r="T83" s="131"/>
      <c r="U83" s="131"/>
      <c r="V83" s="131"/>
      <c r="W83" s="131"/>
      <c r="X83" s="131"/>
      <c r="Y83" s="131"/>
      <c r="Z83" s="131"/>
      <c r="AA83" s="131"/>
      <c r="AB83" s="131"/>
      <c r="AC83" s="131"/>
      <c r="AD83" s="131"/>
      <c r="AE83" s="131"/>
      <c r="AF83" s="131"/>
      <c r="AG83" s="131"/>
      <c r="AH83" s="131"/>
      <c r="AI83" s="131"/>
      <c r="AJ83" s="131"/>
      <c r="AK83" s="131"/>
      <c r="AL83" s="131"/>
      <c r="AM83" s="131"/>
      <c r="AQ83" s="264"/>
      <c r="BD83" s="131" t="s">
        <v>308</v>
      </c>
      <c r="BE83" s="697">
        <f>'第二面 (別紙)'!N49</f>
        <v>0</v>
      </c>
      <c r="BF83" s="697"/>
      <c r="BG83" s="697"/>
      <c r="BH83" s="131" t="s">
        <v>243</v>
      </c>
      <c r="BI83" s="131"/>
      <c r="BJ83" s="131"/>
      <c r="BK83" s="132" t="s">
        <v>308</v>
      </c>
      <c r="BL83" s="698">
        <f>'第二面 (別紙)'!U49</f>
        <v>0</v>
      </c>
      <c r="BM83" s="698"/>
      <c r="BN83" s="698"/>
      <c r="BO83" s="698"/>
      <c r="BP83" s="698"/>
      <c r="BQ83" s="698"/>
      <c r="BR83" s="698"/>
      <c r="BS83" s="698"/>
      <c r="BT83" s="130" t="s">
        <v>238</v>
      </c>
      <c r="BU83" s="132" t="s">
        <v>308</v>
      </c>
      <c r="BV83" s="699">
        <f>'第二面 (別紙)'!AE49</f>
        <v>0</v>
      </c>
      <c r="BW83" s="699"/>
      <c r="BX83" s="699"/>
      <c r="BY83" s="699"/>
      <c r="BZ83" s="699"/>
      <c r="CA83" s="699"/>
      <c r="CB83" s="131" t="s">
        <v>361</v>
      </c>
      <c r="CC83" s="130" t="s">
        <v>358</v>
      </c>
      <c r="CD83" s="131"/>
      <c r="CF83" s="263"/>
    </row>
    <row r="84" spans="1:84">
      <c r="A84" s="131"/>
      <c r="B84" s="131" t="s">
        <v>354</v>
      </c>
      <c r="C84" s="131"/>
      <c r="D84" s="131"/>
      <c r="E84" s="131"/>
      <c r="F84" s="131"/>
      <c r="G84" s="131"/>
      <c r="H84" s="131"/>
      <c r="I84" s="703">
        <f>第二面!I14</f>
        <v>0</v>
      </c>
      <c r="J84" s="703"/>
      <c r="K84" s="703"/>
      <c r="L84" s="703"/>
      <c r="M84" s="703"/>
      <c r="N84" s="703"/>
      <c r="O84" s="703"/>
      <c r="P84" s="131" t="s">
        <v>361</v>
      </c>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Q84" s="264"/>
      <c r="BD84" s="131"/>
      <c r="BE84" s="171"/>
      <c r="BF84" s="171"/>
      <c r="BG84" s="171"/>
      <c r="BH84" s="131"/>
      <c r="BI84" s="131"/>
      <c r="BJ84" s="131"/>
      <c r="BK84" s="132" t="s">
        <v>308</v>
      </c>
      <c r="BL84" s="698">
        <f>'第二面 (別紙)'!U50</f>
        <v>0</v>
      </c>
      <c r="BM84" s="698"/>
      <c r="BN84" s="698"/>
      <c r="BO84" s="698"/>
      <c r="BP84" s="698"/>
      <c r="BQ84" s="698"/>
      <c r="BR84" s="698"/>
      <c r="BS84" s="698"/>
      <c r="BT84" s="130" t="s">
        <v>238</v>
      </c>
      <c r="BU84" s="132" t="s">
        <v>308</v>
      </c>
      <c r="BV84" s="699">
        <f>'第二面 (別紙)'!AE50</f>
        <v>0</v>
      </c>
      <c r="BW84" s="699"/>
      <c r="BX84" s="699"/>
      <c r="BY84" s="699"/>
      <c r="BZ84" s="699"/>
      <c r="CA84" s="699"/>
      <c r="CB84" s="131" t="s">
        <v>361</v>
      </c>
      <c r="CC84" s="130" t="s">
        <v>358</v>
      </c>
      <c r="CD84" s="131"/>
      <c r="CF84" s="263"/>
    </row>
    <row r="85" spans="1:84">
      <c r="A85" s="169"/>
      <c r="B85" s="169" t="s">
        <v>355</v>
      </c>
      <c r="C85" s="169"/>
      <c r="D85" s="169"/>
      <c r="E85" s="169"/>
      <c r="F85" s="169"/>
      <c r="G85" s="169"/>
      <c r="H85" s="169"/>
      <c r="I85" s="724">
        <f>第二面!I15</f>
        <v>0</v>
      </c>
      <c r="J85" s="724"/>
      <c r="K85" s="724"/>
      <c r="L85" s="724"/>
      <c r="M85" s="724"/>
      <c r="N85" s="724"/>
      <c r="O85" s="724"/>
      <c r="P85" s="169" t="s">
        <v>361</v>
      </c>
      <c r="Q85" s="169"/>
      <c r="R85" s="169"/>
      <c r="S85" s="169"/>
      <c r="T85" s="169"/>
      <c r="U85" s="169"/>
      <c r="V85" s="169"/>
      <c r="W85" s="169"/>
      <c r="X85" s="169"/>
      <c r="Y85" s="169"/>
      <c r="Z85" s="169"/>
      <c r="AA85" s="169"/>
      <c r="AB85" s="169"/>
      <c r="AC85" s="169"/>
      <c r="AD85" s="169"/>
      <c r="AE85" s="169"/>
      <c r="AF85" s="169"/>
      <c r="AG85" s="169"/>
      <c r="AH85" s="169"/>
      <c r="AI85" s="169"/>
      <c r="AJ85" s="169"/>
      <c r="AK85" s="169"/>
      <c r="AL85" s="169"/>
      <c r="AM85" s="169"/>
      <c r="AQ85" s="264"/>
      <c r="BD85" s="131"/>
      <c r="BE85" s="171"/>
      <c r="BF85" s="171"/>
      <c r="BG85" s="171"/>
      <c r="BH85" s="131"/>
      <c r="BI85" s="131"/>
      <c r="BJ85" s="131"/>
      <c r="BK85" s="132" t="s">
        <v>308</v>
      </c>
      <c r="BL85" s="698">
        <f>'第二面 (別紙)'!U51</f>
        <v>0</v>
      </c>
      <c r="BM85" s="698"/>
      <c r="BN85" s="698"/>
      <c r="BO85" s="698"/>
      <c r="BP85" s="698"/>
      <c r="BQ85" s="698"/>
      <c r="BR85" s="698"/>
      <c r="BS85" s="698"/>
      <c r="BT85" s="130" t="s">
        <v>238</v>
      </c>
      <c r="BU85" s="132" t="s">
        <v>308</v>
      </c>
      <c r="BV85" s="699">
        <f>'第二面 (別紙)'!AE51</f>
        <v>0</v>
      </c>
      <c r="BW85" s="699"/>
      <c r="BX85" s="699"/>
      <c r="BY85" s="699"/>
      <c r="BZ85" s="699"/>
      <c r="CA85" s="699"/>
      <c r="CB85" s="131" t="s">
        <v>361</v>
      </c>
      <c r="CC85" s="130" t="s">
        <v>358</v>
      </c>
      <c r="CD85" s="131"/>
      <c r="CF85" s="263"/>
    </row>
    <row r="86" spans="1:84">
      <c r="A86" s="140" t="s">
        <v>356</v>
      </c>
      <c r="K86" s="131"/>
      <c r="L86" s="131"/>
      <c r="M86" s="131"/>
      <c r="N86" s="131"/>
      <c r="O86" s="131"/>
      <c r="P86" s="131"/>
      <c r="Q86" s="131"/>
      <c r="R86" s="131"/>
      <c r="S86" s="131"/>
      <c r="T86" s="170" t="s">
        <v>308</v>
      </c>
      <c r="U86" s="700" t="s">
        <v>357</v>
      </c>
      <c r="V86" s="701"/>
      <c r="W86" s="701"/>
      <c r="X86" s="701"/>
      <c r="Y86" s="701"/>
      <c r="Z86" s="701"/>
      <c r="AA86" s="701"/>
      <c r="AB86" s="701"/>
      <c r="AC86" s="154" t="s">
        <v>358</v>
      </c>
      <c r="AD86" s="170" t="s">
        <v>308</v>
      </c>
      <c r="AE86" s="700" t="s">
        <v>359</v>
      </c>
      <c r="AF86" s="701"/>
      <c r="AG86" s="701"/>
      <c r="AH86" s="701"/>
      <c r="AI86" s="701"/>
      <c r="AJ86" s="702"/>
      <c r="AK86" s="702"/>
      <c r="AL86" s="154" t="s">
        <v>358</v>
      </c>
      <c r="AM86" s="131"/>
      <c r="AQ86" s="264"/>
      <c r="BD86" s="131" t="s">
        <v>308</v>
      </c>
      <c r="BE86" s="697">
        <f>'第二面 (別紙)'!N52</f>
        <v>0</v>
      </c>
      <c r="BF86" s="697"/>
      <c r="BG86" s="697"/>
      <c r="BH86" s="131" t="s">
        <v>243</v>
      </c>
      <c r="BI86" s="131"/>
      <c r="BJ86" s="131"/>
      <c r="BK86" s="132" t="s">
        <v>308</v>
      </c>
      <c r="BL86" s="698">
        <f>'第二面 (別紙)'!U52</f>
        <v>0</v>
      </c>
      <c r="BM86" s="698"/>
      <c r="BN86" s="698"/>
      <c r="BO86" s="698"/>
      <c r="BP86" s="698"/>
      <c r="BQ86" s="698"/>
      <c r="BR86" s="698"/>
      <c r="BS86" s="698"/>
      <c r="BT86" s="130" t="s">
        <v>238</v>
      </c>
      <c r="BU86" s="132" t="s">
        <v>308</v>
      </c>
      <c r="BV86" s="699">
        <f>'第二面 (別紙)'!AE52</f>
        <v>0</v>
      </c>
      <c r="BW86" s="699"/>
      <c r="BX86" s="699"/>
      <c r="BY86" s="699"/>
      <c r="BZ86" s="699"/>
      <c r="CA86" s="699"/>
      <c r="CB86" s="131" t="s">
        <v>361</v>
      </c>
      <c r="CC86" s="130" t="s">
        <v>358</v>
      </c>
      <c r="CD86" s="131"/>
      <c r="CF86" s="263"/>
    </row>
    <row r="87" spans="1:84">
      <c r="A87" s="131"/>
      <c r="B87" s="131" t="s">
        <v>360</v>
      </c>
      <c r="C87" s="131"/>
      <c r="D87" s="131"/>
      <c r="E87" s="131"/>
      <c r="F87" s="131"/>
      <c r="G87" s="131"/>
      <c r="H87" s="131"/>
      <c r="I87" s="136"/>
      <c r="J87" s="136"/>
      <c r="K87" s="136"/>
      <c r="L87" s="136"/>
      <c r="M87" s="131" t="s">
        <v>308</v>
      </c>
      <c r="N87" s="697">
        <f>'第二面 (別紙)'!N4</f>
        <v>0</v>
      </c>
      <c r="O87" s="697"/>
      <c r="P87" s="697"/>
      <c r="Q87" s="131" t="s">
        <v>243</v>
      </c>
      <c r="R87" s="131"/>
      <c r="S87" s="131"/>
      <c r="T87" s="132" t="s">
        <v>308</v>
      </c>
      <c r="U87" s="698">
        <f>'第二面 (別紙)'!U4</f>
        <v>0</v>
      </c>
      <c r="V87" s="698"/>
      <c r="W87" s="698"/>
      <c r="X87" s="698"/>
      <c r="Y87" s="698"/>
      <c r="Z87" s="698"/>
      <c r="AA87" s="698"/>
      <c r="AB87" s="698"/>
      <c r="AC87" s="130" t="s">
        <v>238</v>
      </c>
      <c r="AD87" s="132" t="s">
        <v>308</v>
      </c>
      <c r="AE87" s="699">
        <f>'第二面 (別紙)'!AE4</f>
        <v>0</v>
      </c>
      <c r="AF87" s="699"/>
      <c r="AG87" s="699"/>
      <c r="AH87" s="699"/>
      <c r="AI87" s="699"/>
      <c r="AJ87" s="699"/>
      <c r="AK87" s="131" t="s">
        <v>361</v>
      </c>
      <c r="AL87" s="130" t="s">
        <v>358</v>
      </c>
      <c r="AM87" s="131"/>
      <c r="AQ87" s="264"/>
      <c r="BD87" s="131"/>
      <c r="BE87" s="171"/>
      <c r="BF87" s="171"/>
      <c r="BG87" s="171"/>
      <c r="BH87" s="131"/>
      <c r="BI87" s="131"/>
      <c r="BJ87" s="131"/>
      <c r="BK87" s="132" t="s">
        <v>308</v>
      </c>
      <c r="BL87" s="698">
        <f>'第二面 (別紙)'!U53</f>
        <v>0</v>
      </c>
      <c r="BM87" s="698"/>
      <c r="BN87" s="698"/>
      <c r="BO87" s="698"/>
      <c r="BP87" s="698"/>
      <c r="BQ87" s="698"/>
      <c r="BR87" s="698"/>
      <c r="BS87" s="698"/>
      <c r="BT87" s="130" t="s">
        <v>238</v>
      </c>
      <c r="BU87" s="132" t="s">
        <v>308</v>
      </c>
      <c r="BV87" s="699">
        <f>'第二面 (別紙)'!AE53</f>
        <v>0</v>
      </c>
      <c r="BW87" s="699"/>
      <c r="BX87" s="699"/>
      <c r="BY87" s="699"/>
      <c r="BZ87" s="699"/>
      <c r="CA87" s="699"/>
      <c r="CB87" s="131" t="s">
        <v>361</v>
      </c>
      <c r="CC87" s="130" t="s">
        <v>358</v>
      </c>
      <c r="CD87" s="131"/>
      <c r="CF87" s="263"/>
    </row>
    <row r="88" spans="1:84">
      <c r="A88" s="131"/>
      <c r="B88" s="131"/>
      <c r="C88" s="131"/>
      <c r="D88" s="131"/>
      <c r="E88" s="131"/>
      <c r="F88" s="131"/>
      <c r="G88" s="131"/>
      <c r="H88" s="131"/>
      <c r="I88" s="131"/>
      <c r="J88" s="131"/>
      <c r="K88" s="131"/>
      <c r="L88" s="131"/>
      <c r="M88" s="131"/>
      <c r="N88" s="171"/>
      <c r="O88" s="171"/>
      <c r="P88" s="171"/>
      <c r="Q88" s="131"/>
      <c r="R88" s="131"/>
      <c r="S88" s="131"/>
      <c r="T88" s="132" t="s">
        <v>308</v>
      </c>
      <c r="U88" s="698">
        <f>'第二面 (別紙)'!U5</f>
        <v>0</v>
      </c>
      <c r="V88" s="698"/>
      <c r="W88" s="698"/>
      <c r="X88" s="698"/>
      <c r="Y88" s="698"/>
      <c r="Z88" s="698"/>
      <c r="AA88" s="698"/>
      <c r="AB88" s="698"/>
      <c r="AC88" s="130" t="s">
        <v>238</v>
      </c>
      <c r="AD88" s="132" t="s">
        <v>308</v>
      </c>
      <c r="AE88" s="699">
        <f>'第二面 (別紙)'!AE5</f>
        <v>0</v>
      </c>
      <c r="AF88" s="699"/>
      <c r="AG88" s="699"/>
      <c r="AH88" s="699"/>
      <c r="AI88" s="699"/>
      <c r="AJ88" s="699"/>
      <c r="AK88" s="131" t="s">
        <v>361</v>
      </c>
      <c r="AL88" s="130" t="s">
        <v>358</v>
      </c>
      <c r="AM88" s="131"/>
      <c r="AQ88" s="264"/>
      <c r="BD88" s="131"/>
      <c r="BE88" s="171"/>
      <c r="BF88" s="171"/>
      <c r="BG88" s="171"/>
      <c r="BH88" s="131"/>
      <c r="BI88" s="131"/>
      <c r="BJ88" s="131"/>
      <c r="BK88" s="132" t="s">
        <v>308</v>
      </c>
      <c r="BL88" s="698">
        <f>'第二面 (別紙)'!U54</f>
        <v>0</v>
      </c>
      <c r="BM88" s="698"/>
      <c r="BN88" s="698"/>
      <c r="BO88" s="698"/>
      <c r="BP88" s="698"/>
      <c r="BQ88" s="698"/>
      <c r="BR88" s="698"/>
      <c r="BS88" s="698"/>
      <c r="BT88" s="130" t="s">
        <v>238</v>
      </c>
      <c r="BU88" s="132" t="s">
        <v>308</v>
      </c>
      <c r="BV88" s="699">
        <f>'第二面 (別紙)'!AE54</f>
        <v>0</v>
      </c>
      <c r="BW88" s="699"/>
      <c r="BX88" s="699"/>
      <c r="BY88" s="699"/>
      <c r="BZ88" s="699"/>
      <c r="CA88" s="699"/>
      <c r="CB88" s="131" t="s">
        <v>361</v>
      </c>
      <c r="CC88" s="130" t="s">
        <v>358</v>
      </c>
      <c r="CD88" s="131"/>
      <c r="CF88" s="263"/>
    </row>
    <row r="89" spans="1:84">
      <c r="A89" s="131"/>
      <c r="B89" s="131"/>
      <c r="C89" s="131"/>
      <c r="D89" s="131"/>
      <c r="E89" s="131"/>
      <c r="F89" s="131"/>
      <c r="G89" s="131"/>
      <c r="H89" s="131"/>
      <c r="I89" s="131"/>
      <c r="J89" s="131"/>
      <c r="K89" s="131"/>
      <c r="L89" s="131"/>
      <c r="M89" s="131"/>
      <c r="N89" s="171"/>
      <c r="O89" s="171"/>
      <c r="P89" s="171"/>
      <c r="Q89" s="131"/>
      <c r="R89" s="131"/>
      <c r="S89" s="131"/>
      <c r="T89" s="132" t="s">
        <v>308</v>
      </c>
      <c r="U89" s="698">
        <f>'第二面 (別紙)'!U6</f>
        <v>0</v>
      </c>
      <c r="V89" s="698"/>
      <c r="W89" s="698"/>
      <c r="X89" s="698"/>
      <c r="Y89" s="698"/>
      <c r="Z89" s="698"/>
      <c r="AA89" s="698"/>
      <c r="AB89" s="698"/>
      <c r="AC89" s="130" t="s">
        <v>238</v>
      </c>
      <c r="AD89" s="132" t="s">
        <v>308</v>
      </c>
      <c r="AE89" s="699">
        <f>'第二面 (別紙)'!AE6</f>
        <v>0</v>
      </c>
      <c r="AF89" s="699"/>
      <c r="AG89" s="699"/>
      <c r="AH89" s="699"/>
      <c r="AI89" s="699"/>
      <c r="AJ89" s="699"/>
      <c r="AK89" s="131" t="s">
        <v>361</v>
      </c>
      <c r="AL89" s="130" t="s">
        <v>358</v>
      </c>
      <c r="AM89" s="131"/>
      <c r="AQ89" s="264"/>
      <c r="BD89" s="131" t="s">
        <v>308</v>
      </c>
      <c r="BE89" s="697">
        <f>'第二面 (別紙)'!N55</f>
        <v>0</v>
      </c>
      <c r="BF89" s="697"/>
      <c r="BG89" s="697"/>
      <c r="BH89" s="131" t="s">
        <v>243</v>
      </c>
      <c r="BI89" s="131"/>
      <c r="BJ89" s="131"/>
      <c r="BK89" s="132" t="s">
        <v>308</v>
      </c>
      <c r="BL89" s="698">
        <f>'第二面 (別紙)'!U55</f>
        <v>0</v>
      </c>
      <c r="BM89" s="698"/>
      <c r="BN89" s="698"/>
      <c r="BO89" s="698"/>
      <c r="BP89" s="698"/>
      <c r="BQ89" s="698"/>
      <c r="BR89" s="698"/>
      <c r="BS89" s="698"/>
      <c r="BT89" s="130" t="s">
        <v>238</v>
      </c>
      <c r="BU89" s="132" t="s">
        <v>308</v>
      </c>
      <c r="BV89" s="699">
        <f>'第二面 (別紙)'!AE55</f>
        <v>0</v>
      </c>
      <c r="BW89" s="699"/>
      <c r="BX89" s="699"/>
      <c r="BY89" s="699"/>
      <c r="BZ89" s="699"/>
      <c r="CA89" s="699"/>
      <c r="CB89" s="131" t="s">
        <v>361</v>
      </c>
      <c r="CC89" s="130" t="s">
        <v>358</v>
      </c>
      <c r="CD89" s="131"/>
      <c r="CF89" s="263"/>
    </row>
    <row r="90" spans="1:84">
      <c r="A90" s="131"/>
      <c r="B90" s="131"/>
      <c r="C90" s="131"/>
      <c r="D90" s="131"/>
      <c r="E90" s="131"/>
      <c r="F90" s="131"/>
      <c r="G90" s="131"/>
      <c r="H90" s="131"/>
      <c r="I90" s="136"/>
      <c r="J90" s="136"/>
      <c r="K90" s="136"/>
      <c r="L90" s="136"/>
      <c r="M90" s="131" t="s">
        <v>308</v>
      </c>
      <c r="N90" s="697">
        <f>'第二面 (別紙)'!N7</f>
        <v>0</v>
      </c>
      <c r="O90" s="697"/>
      <c r="P90" s="697"/>
      <c r="Q90" s="131" t="s">
        <v>243</v>
      </c>
      <c r="R90" s="131"/>
      <c r="S90" s="131"/>
      <c r="T90" s="132" t="s">
        <v>308</v>
      </c>
      <c r="U90" s="698">
        <f>'第二面 (別紙)'!U7</f>
        <v>0</v>
      </c>
      <c r="V90" s="698"/>
      <c r="W90" s="698"/>
      <c r="X90" s="698"/>
      <c r="Y90" s="698"/>
      <c r="Z90" s="698"/>
      <c r="AA90" s="698"/>
      <c r="AB90" s="698"/>
      <c r="AC90" s="130" t="s">
        <v>238</v>
      </c>
      <c r="AD90" s="132" t="s">
        <v>308</v>
      </c>
      <c r="AE90" s="699">
        <f>'第二面 (別紙)'!AE7</f>
        <v>0</v>
      </c>
      <c r="AF90" s="699"/>
      <c r="AG90" s="699"/>
      <c r="AH90" s="699"/>
      <c r="AI90" s="699"/>
      <c r="AJ90" s="699"/>
      <c r="AK90" s="131" t="s">
        <v>361</v>
      </c>
      <c r="AL90" s="130" t="s">
        <v>358</v>
      </c>
      <c r="AM90" s="131"/>
      <c r="AQ90" s="264"/>
      <c r="BD90" s="131"/>
      <c r="BE90" s="171"/>
      <c r="BF90" s="171"/>
      <c r="BG90" s="171"/>
      <c r="BH90" s="131"/>
      <c r="BI90" s="131"/>
      <c r="BJ90" s="131"/>
      <c r="BK90" s="132" t="s">
        <v>308</v>
      </c>
      <c r="BL90" s="698">
        <f>'第二面 (別紙)'!U56</f>
        <v>0</v>
      </c>
      <c r="BM90" s="698"/>
      <c r="BN90" s="698"/>
      <c r="BO90" s="698"/>
      <c r="BP90" s="698"/>
      <c r="BQ90" s="698"/>
      <c r="BR90" s="698"/>
      <c r="BS90" s="698"/>
      <c r="BT90" s="130" t="s">
        <v>238</v>
      </c>
      <c r="BU90" s="132" t="s">
        <v>308</v>
      </c>
      <c r="BV90" s="699">
        <f>'第二面 (別紙)'!AE56</f>
        <v>0</v>
      </c>
      <c r="BW90" s="699"/>
      <c r="BX90" s="699"/>
      <c r="BY90" s="699"/>
      <c r="BZ90" s="699"/>
      <c r="CA90" s="699"/>
      <c r="CB90" s="131" t="s">
        <v>361</v>
      </c>
      <c r="CC90" s="130" t="s">
        <v>358</v>
      </c>
      <c r="CD90" s="131"/>
      <c r="CF90" s="263"/>
    </row>
    <row r="91" spans="1:84">
      <c r="A91" s="131"/>
      <c r="B91" s="131"/>
      <c r="C91" s="131"/>
      <c r="D91" s="131"/>
      <c r="E91" s="131"/>
      <c r="F91" s="131"/>
      <c r="G91" s="131"/>
      <c r="H91" s="131"/>
      <c r="I91" s="131"/>
      <c r="J91" s="131"/>
      <c r="K91" s="131"/>
      <c r="L91" s="131"/>
      <c r="M91" s="131"/>
      <c r="N91" s="171"/>
      <c r="O91" s="171"/>
      <c r="P91" s="171"/>
      <c r="Q91" s="131"/>
      <c r="R91" s="131"/>
      <c r="S91" s="131"/>
      <c r="T91" s="132" t="s">
        <v>308</v>
      </c>
      <c r="U91" s="698">
        <f>'第二面 (別紙)'!U8</f>
        <v>0</v>
      </c>
      <c r="V91" s="698"/>
      <c r="W91" s="698"/>
      <c r="X91" s="698"/>
      <c r="Y91" s="698"/>
      <c r="Z91" s="698"/>
      <c r="AA91" s="698"/>
      <c r="AB91" s="698"/>
      <c r="AC91" s="130" t="s">
        <v>238</v>
      </c>
      <c r="AD91" s="132" t="s">
        <v>308</v>
      </c>
      <c r="AE91" s="699">
        <f>'第二面 (別紙)'!AE8</f>
        <v>0</v>
      </c>
      <c r="AF91" s="699"/>
      <c r="AG91" s="699"/>
      <c r="AH91" s="699"/>
      <c r="AI91" s="699"/>
      <c r="AJ91" s="699"/>
      <c r="AK91" s="131" t="s">
        <v>361</v>
      </c>
      <c r="AL91" s="130" t="s">
        <v>358</v>
      </c>
      <c r="AM91" s="131"/>
      <c r="AQ91" s="264"/>
      <c r="BD91" s="131"/>
      <c r="BE91" s="171"/>
      <c r="BF91" s="171"/>
      <c r="BG91" s="171"/>
      <c r="BH91" s="131"/>
      <c r="BI91" s="131"/>
      <c r="BJ91" s="131"/>
      <c r="BK91" s="132" t="s">
        <v>308</v>
      </c>
      <c r="BL91" s="698">
        <f>'第二面 (別紙)'!U57</f>
        <v>0</v>
      </c>
      <c r="BM91" s="698"/>
      <c r="BN91" s="698"/>
      <c r="BO91" s="698"/>
      <c r="BP91" s="698"/>
      <c r="BQ91" s="698"/>
      <c r="BR91" s="698"/>
      <c r="BS91" s="698"/>
      <c r="BT91" s="130" t="s">
        <v>238</v>
      </c>
      <c r="BU91" s="132" t="s">
        <v>308</v>
      </c>
      <c r="BV91" s="699">
        <f>'第二面 (別紙)'!AE57</f>
        <v>0</v>
      </c>
      <c r="BW91" s="699"/>
      <c r="BX91" s="699"/>
      <c r="BY91" s="699"/>
      <c r="BZ91" s="699"/>
      <c r="CA91" s="699"/>
      <c r="CB91" s="131" t="s">
        <v>361</v>
      </c>
      <c r="CC91" s="130" t="s">
        <v>358</v>
      </c>
      <c r="CD91" s="131"/>
      <c r="CF91" s="263"/>
    </row>
    <row r="92" spans="1:84">
      <c r="A92" s="131"/>
      <c r="B92" s="131"/>
      <c r="C92" s="131"/>
      <c r="D92" s="131"/>
      <c r="E92" s="131"/>
      <c r="F92" s="131"/>
      <c r="G92" s="131"/>
      <c r="H92" s="131"/>
      <c r="I92" s="131"/>
      <c r="J92" s="131"/>
      <c r="K92" s="131"/>
      <c r="L92" s="131"/>
      <c r="M92" s="131"/>
      <c r="N92" s="171"/>
      <c r="O92" s="171"/>
      <c r="P92" s="171"/>
      <c r="Q92" s="131"/>
      <c r="R92" s="131"/>
      <c r="S92" s="131"/>
      <c r="T92" s="132" t="s">
        <v>308</v>
      </c>
      <c r="U92" s="698">
        <f>'第二面 (別紙)'!U9</f>
        <v>0</v>
      </c>
      <c r="V92" s="698"/>
      <c r="W92" s="698"/>
      <c r="X92" s="698"/>
      <c r="Y92" s="698"/>
      <c r="Z92" s="698"/>
      <c r="AA92" s="698"/>
      <c r="AB92" s="698"/>
      <c r="AC92" s="130" t="s">
        <v>238</v>
      </c>
      <c r="AD92" s="132" t="s">
        <v>308</v>
      </c>
      <c r="AE92" s="699">
        <f>'第二面 (別紙)'!AE9</f>
        <v>0</v>
      </c>
      <c r="AF92" s="699"/>
      <c r="AG92" s="699"/>
      <c r="AH92" s="699"/>
      <c r="AI92" s="699"/>
      <c r="AJ92" s="699"/>
      <c r="AK92" s="131" t="s">
        <v>361</v>
      </c>
      <c r="AL92" s="130" t="s">
        <v>358</v>
      </c>
      <c r="AM92" s="131"/>
      <c r="AQ92" s="264"/>
      <c r="BD92" s="131" t="s">
        <v>308</v>
      </c>
      <c r="BE92" s="697">
        <f>'第二面 (別紙)'!N58</f>
        <v>0</v>
      </c>
      <c r="BF92" s="697"/>
      <c r="BG92" s="697"/>
      <c r="BH92" s="131" t="s">
        <v>243</v>
      </c>
      <c r="BI92" s="131"/>
      <c r="BJ92" s="131"/>
      <c r="BK92" s="132" t="s">
        <v>308</v>
      </c>
      <c r="BL92" s="698">
        <f>'第二面 (別紙)'!U58</f>
        <v>0</v>
      </c>
      <c r="BM92" s="698"/>
      <c r="BN92" s="698"/>
      <c r="BO92" s="698"/>
      <c r="BP92" s="698"/>
      <c r="BQ92" s="698"/>
      <c r="BR92" s="698"/>
      <c r="BS92" s="698"/>
      <c r="BT92" s="130" t="s">
        <v>238</v>
      </c>
      <c r="BU92" s="132" t="s">
        <v>308</v>
      </c>
      <c r="BV92" s="699">
        <f>'第二面 (別紙)'!AE58</f>
        <v>0</v>
      </c>
      <c r="BW92" s="699"/>
      <c r="BX92" s="699"/>
      <c r="BY92" s="699"/>
      <c r="BZ92" s="699"/>
      <c r="CA92" s="699"/>
      <c r="CB92" s="131" t="s">
        <v>361</v>
      </c>
      <c r="CC92" s="130" t="s">
        <v>358</v>
      </c>
      <c r="CD92" s="131"/>
      <c r="CF92" s="263"/>
    </row>
    <row r="93" spans="1:84">
      <c r="A93" s="131"/>
      <c r="B93" s="131"/>
      <c r="C93" s="131"/>
      <c r="D93" s="131"/>
      <c r="E93" s="131"/>
      <c r="F93" s="131"/>
      <c r="G93" s="131"/>
      <c r="H93" s="131"/>
      <c r="I93" s="136"/>
      <c r="J93" s="136"/>
      <c r="K93" s="136"/>
      <c r="L93" s="136"/>
      <c r="M93" s="131" t="s">
        <v>308</v>
      </c>
      <c r="N93" s="697">
        <f>'第二面 (別紙)'!N10</f>
        <v>0</v>
      </c>
      <c r="O93" s="697"/>
      <c r="P93" s="697"/>
      <c r="Q93" s="131" t="s">
        <v>243</v>
      </c>
      <c r="R93" s="131"/>
      <c r="S93" s="131"/>
      <c r="T93" s="132" t="s">
        <v>308</v>
      </c>
      <c r="U93" s="698">
        <f>'第二面 (別紙)'!U10</f>
        <v>0</v>
      </c>
      <c r="V93" s="698"/>
      <c r="W93" s="698"/>
      <c r="X93" s="698"/>
      <c r="Y93" s="698"/>
      <c r="Z93" s="698"/>
      <c r="AA93" s="698"/>
      <c r="AB93" s="698"/>
      <c r="AC93" s="130" t="s">
        <v>238</v>
      </c>
      <c r="AD93" s="132" t="s">
        <v>308</v>
      </c>
      <c r="AE93" s="699">
        <f>'第二面 (別紙)'!AE10</f>
        <v>0</v>
      </c>
      <c r="AF93" s="699"/>
      <c r="AG93" s="699"/>
      <c r="AH93" s="699"/>
      <c r="AI93" s="699"/>
      <c r="AJ93" s="699"/>
      <c r="AK93" s="131" t="s">
        <v>361</v>
      </c>
      <c r="AL93" s="130" t="s">
        <v>358</v>
      </c>
      <c r="AM93" s="131"/>
      <c r="AQ93" s="264"/>
      <c r="BD93" s="131"/>
      <c r="BE93" s="171"/>
      <c r="BF93" s="171"/>
      <c r="BG93" s="171"/>
      <c r="BH93" s="131"/>
      <c r="BI93" s="131"/>
      <c r="BJ93" s="131"/>
      <c r="BK93" s="132" t="s">
        <v>308</v>
      </c>
      <c r="BL93" s="698">
        <f>'第二面 (別紙)'!U59</f>
        <v>0</v>
      </c>
      <c r="BM93" s="698"/>
      <c r="BN93" s="698"/>
      <c r="BO93" s="698"/>
      <c r="BP93" s="698"/>
      <c r="BQ93" s="698"/>
      <c r="BR93" s="698"/>
      <c r="BS93" s="698"/>
      <c r="BT93" s="130" t="s">
        <v>238</v>
      </c>
      <c r="BU93" s="132" t="s">
        <v>308</v>
      </c>
      <c r="BV93" s="699">
        <f>'第二面 (別紙)'!AE59</f>
        <v>0</v>
      </c>
      <c r="BW93" s="699"/>
      <c r="BX93" s="699"/>
      <c r="BY93" s="699"/>
      <c r="BZ93" s="699"/>
      <c r="CA93" s="699"/>
      <c r="CB93" s="131" t="s">
        <v>361</v>
      </c>
      <c r="CC93" s="130" t="s">
        <v>358</v>
      </c>
      <c r="CD93" s="131"/>
      <c r="CF93" s="263"/>
    </row>
    <row r="94" spans="1:84">
      <c r="A94" s="131"/>
      <c r="B94" s="131"/>
      <c r="C94" s="131"/>
      <c r="D94" s="131"/>
      <c r="E94" s="131"/>
      <c r="F94" s="131"/>
      <c r="G94" s="131"/>
      <c r="H94" s="131"/>
      <c r="I94" s="131"/>
      <c r="J94" s="131"/>
      <c r="K94" s="131"/>
      <c r="L94" s="131"/>
      <c r="M94" s="131"/>
      <c r="N94" s="171"/>
      <c r="O94" s="171"/>
      <c r="P94" s="171"/>
      <c r="Q94" s="131"/>
      <c r="R94" s="131"/>
      <c r="S94" s="131"/>
      <c r="T94" s="132" t="s">
        <v>308</v>
      </c>
      <c r="U94" s="698">
        <f>'第二面 (別紙)'!U11</f>
        <v>0</v>
      </c>
      <c r="V94" s="698"/>
      <c r="W94" s="698"/>
      <c r="X94" s="698"/>
      <c r="Y94" s="698"/>
      <c r="Z94" s="698"/>
      <c r="AA94" s="698"/>
      <c r="AB94" s="698"/>
      <c r="AC94" s="130" t="s">
        <v>238</v>
      </c>
      <c r="AD94" s="132" t="s">
        <v>308</v>
      </c>
      <c r="AE94" s="699">
        <f>'第二面 (別紙)'!AE11</f>
        <v>0</v>
      </c>
      <c r="AF94" s="699"/>
      <c r="AG94" s="699"/>
      <c r="AH94" s="699"/>
      <c r="AI94" s="699"/>
      <c r="AJ94" s="699"/>
      <c r="AK94" s="131" t="s">
        <v>361</v>
      </c>
      <c r="AL94" s="130" t="s">
        <v>358</v>
      </c>
      <c r="AM94" s="131"/>
      <c r="AQ94" s="264"/>
      <c r="BD94" s="131"/>
      <c r="BE94" s="171"/>
      <c r="BF94" s="171"/>
      <c r="BG94" s="171"/>
      <c r="BH94" s="131"/>
      <c r="BI94" s="131"/>
      <c r="BJ94" s="131"/>
      <c r="BK94" s="132" t="s">
        <v>308</v>
      </c>
      <c r="BL94" s="698">
        <f>'第二面 (別紙)'!U60</f>
        <v>0</v>
      </c>
      <c r="BM94" s="698"/>
      <c r="BN94" s="698"/>
      <c r="BO94" s="698"/>
      <c r="BP94" s="698"/>
      <c r="BQ94" s="698"/>
      <c r="BR94" s="698"/>
      <c r="BS94" s="698"/>
      <c r="BT94" s="130" t="s">
        <v>238</v>
      </c>
      <c r="BU94" s="132" t="s">
        <v>308</v>
      </c>
      <c r="BV94" s="699">
        <f>'第二面 (別紙)'!AE60</f>
        <v>0</v>
      </c>
      <c r="BW94" s="699"/>
      <c r="BX94" s="699"/>
      <c r="BY94" s="699"/>
      <c r="BZ94" s="699"/>
      <c r="CA94" s="699"/>
      <c r="CB94" s="131" t="s">
        <v>361</v>
      </c>
      <c r="CC94" s="130" t="s">
        <v>358</v>
      </c>
      <c r="CD94" s="131"/>
      <c r="CF94" s="263"/>
    </row>
    <row r="95" spans="1:84">
      <c r="A95" s="131"/>
      <c r="B95" s="131"/>
      <c r="C95" s="131"/>
      <c r="D95" s="131"/>
      <c r="E95" s="131"/>
      <c r="F95" s="131"/>
      <c r="G95" s="131"/>
      <c r="H95" s="131"/>
      <c r="I95" s="131"/>
      <c r="J95" s="131"/>
      <c r="K95" s="131"/>
      <c r="L95" s="131"/>
      <c r="M95" s="131"/>
      <c r="N95" s="171"/>
      <c r="O95" s="171"/>
      <c r="P95" s="171"/>
      <c r="Q95" s="131"/>
      <c r="R95" s="131"/>
      <c r="S95" s="131"/>
      <c r="T95" s="132" t="s">
        <v>308</v>
      </c>
      <c r="U95" s="698">
        <f>'第二面 (別紙)'!U12</f>
        <v>0</v>
      </c>
      <c r="V95" s="698"/>
      <c r="W95" s="698"/>
      <c r="X95" s="698"/>
      <c r="Y95" s="698"/>
      <c r="Z95" s="698"/>
      <c r="AA95" s="698"/>
      <c r="AB95" s="698"/>
      <c r="AC95" s="130" t="s">
        <v>238</v>
      </c>
      <c r="AD95" s="132" t="s">
        <v>308</v>
      </c>
      <c r="AE95" s="699">
        <f>'第二面 (別紙)'!AE12</f>
        <v>0</v>
      </c>
      <c r="AF95" s="699"/>
      <c r="AG95" s="699"/>
      <c r="AH95" s="699"/>
      <c r="AI95" s="699"/>
      <c r="AJ95" s="699"/>
      <c r="AK95" s="131" t="s">
        <v>361</v>
      </c>
      <c r="AL95" s="130" t="s">
        <v>358</v>
      </c>
      <c r="AM95" s="131"/>
      <c r="AQ95" s="264"/>
      <c r="BD95" s="131" t="s">
        <v>308</v>
      </c>
      <c r="BE95" s="697">
        <f>'第二面 (別紙)'!N61</f>
        <v>0</v>
      </c>
      <c r="BF95" s="697"/>
      <c r="BG95" s="697"/>
      <c r="BH95" s="131" t="s">
        <v>243</v>
      </c>
      <c r="BI95" s="131"/>
      <c r="BJ95" s="131"/>
      <c r="BK95" s="132" t="s">
        <v>308</v>
      </c>
      <c r="BL95" s="698">
        <f>'第二面 (別紙)'!U61</f>
        <v>0</v>
      </c>
      <c r="BM95" s="698"/>
      <c r="BN95" s="698"/>
      <c r="BO95" s="698"/>
      <c r="BP95" s="698"/>
      <c r="BQ95" s="698"/>
      <c r="BR95" s="698"/>
      <c r="BS95" s="698"/>
      <c r="BT95" s="130" t="s">
        <v>238</v>
      </c>
      <c r="BU95" s="132" t="s">
        <v>308</v>
      </c>
      <c r="BV95" s="699">
        <f>'第二面 (別紙)'!AE61</f>
        <v>0</v>
      </c>
      <c r="BW95" s="699"/>
      <c r="BX95" s="699"/>
      <c r="BY95" s="699"/>
      <c r="BZ95" s="699"/>
      <c r="CA95" s="699"/>
      <c r="CB95" s="131" t="s">
        <v>361</v>
      </c>
      <c r="CC95" s="130" t="s">
        <v>358</v>
      </c>
      <c r="CD95" s="131"/>
      <c r="CF95" s="263"/>
    </row>
    <row r="96" spans="1:84">
      <c r="A96" s="131"/>
      <c r="B96" s="131"/>
      <c r="C96" s="131"/>
      <c r="D96" s="131"/>
      <c r="E96" s="131"/>
      <c r="F96" s="131"/>
      <c r="G96" s="131"/>
      <c r="H96" s="131"/>
      <c r="I96" s="136"/>
      <c r="J96" s="136"/>
      <c r="K96" s="136"/>
      <c r="L96" s="136"/>
      <c r="M96" s="131" t="s">
        <v>308</v>
      </c>
      <c r="N96" s="697">
        <f>'第二面 (別紙)'!N13</f>
        <v>0</v>
      </c>
      <c r="O96" s="697"/>
      <c r="P96" s="697"/>
      <c r="Q96" s="131" t="s">
        <v>243</v>
      </c>
      <c r="R96" s="131"/>
      <c r="S96" s="131"/>
      <c r="T96" s="132" t="s">
        <v>308</v>
      </c>
      <c r="U96" s="698">
        <f>'第二面 (別紙)'!U13</f>
        <v>0</v>
      </c>
      <c r="V96" s="698"/>
      <c r="W96" s="698"/>
      <c r="X96" s="698"/>
      <c r="Y96" s="698"/>
      <c r="Z96" s="698"/>
      <c r="AA96" s="698"/>
      <c r="AB96" s="698"/>
      <c r="AC96" s="130" t="s">
        <v>238</v>
      </c>
      <c r="AD96" s="132" t="s">
        <v>308</v>
      </c>
      <c r="AE96" s="699">
        <f>'第二面 (別紙)'!AE13</f>
        <v>0</v>
      </c>
      <c r="AF96" s="699"/>
      <c r="AG96" s="699"/>
      <c r="AH96" s="699"/>
      <c r="AI96" s="699"/>
      <c r="AJ96" s="699"/>
      <c r="AK96" s="131" t="s">
        <v>361</v>
      </c>
      <c r="AL96" s="130" t="s">
        <v>358</v>
      </c>
      <c r="AM96" s="131"/>
      <c r="AQ96" s="264"/>
      <c r="BD96" s="131"/>
      <c r="BE96" s="171"/>
      <c r="BF96" s="171"/>
      <c r="BG96" s="171"/>
      <c r="BH96" s="131"/>
      <c r="BI96" s="131"/>
      <c r="BJ96" s="131"/>
      <c r="BK96" s="132" t="s">
        <v>308</v>
      </c>
      <c r="BL96" s="698">
        <f>'第二面 (別紙)'!U62</f>
        <v>0</v>
      </c>
      <c r="BM96" s="698"/>
      <c r="BN96" s="698"/>
      <c r="BO96" s="698"/>
      <c r="BP96" s="698"/>
      <c r="BQ96" s="698"/>
      <c r="BR96" s="698"/>
      <c r="BS96" s="698"/>
      <c r="BT96" s="130" t="s">
        <v>238</v>
      </c>
      <c r="BU96" s="132" t="s">
        <v>308</v>
      </c>
      <c r="BV96" s="699">
        <f>'第二面 (別紙)'!AE62</f>
        <v>0</v>
      </c>
      <c r="BW96" s="699"/>
      <c r="BX96" s="699"/>
      <c r="BY96" s="699"/>
      <c r="BZ96" s="699"/>
      <c r="CA96" s="699"/>
      <c r="CB96" s="131" t="s">
        <v>361</v>
      </c>
      <c r="CC96" s="130" t="s">
        <v>358</v>
      </c>
      <c r="CD96" s="131"/>
      <c r="CF96" s="263"/>
    </row>
    <row r="97" spans="1:84">
      <c r="A97" s="131"/>
      <c r="B97" s="131"/>
      <c r="C97" s="131"/>
      <c r="D97" s="131"/>
      <c r="E97" s="131"/>
      <c r="F97" s="131"/>
      <c r="G97" s="131"/>
      <c r="H97" s="131"/>
      <c r="I97" s="136"/>
      <c r="J97" s="136"/>
      <c r="K97" s="136"/>
      <c r="L97" s="136"/>
      <c r="M97" s="131"/>
      <c r="N97" s="171"/>
      <c r="O97" s="171"/>
      <c r="P97" s="171"/>
      <c r="Q97" s="131"/>
      <c r="R97" s="131"/>
      <c r="S97" s="131"/>
      <c r="T97" s="132" t="s">
        <v>308</v>
      </c>
      <c r="U97" s="698">
        <f>'第二面 (別紙)'!U14</f>
        <v>0</v>
      </c>
      <c r="V97" s="698"/>
      <c r="W97" s="698"/>
      <c r="X97" s="698"/>
      <c r="Y97" s="698"/>
      <c r="Z97" s="698"/>
      <c r="AA97" s="698"/>
      <c r="AB97" s="698"/>
      <c r="AC97" s="130" t="s">
        <v>238</v>
      </c>
      <c r="AD97" s="132" t="s">
        <v>308</v>
      </c>
      <c r="AE97" s="699">
        <f>'第二面 (別紙)'!AE14</f>
        <v>0</v>
      </c>
      <c r="AF97" s="699"/>
      <c r="AG97" s="699"/>
      <c r="AH97" s="699"/>
      <c r="AI97" s="699"/>
      <c r="AJ97" s="699"/>
      <c r="AK97" s="131" t="s">
        <v>361</v>
      </c>
      <c r="AL97" s="130" t="s">
        <v>358</v>
      </c>
      <c r="AM97" s="131"/>
      <c r="AQ97" s="264"/>
      <c r="BD97" s="131"/>
      <c r="BE97" s="171"/>
      <c r="BF97" s="171"/>
      <c r="BG97" s="171"/>
      <c r="BH97" s="131"/>
      <c r="BI97" s="131"/>
      <c r="BJ97" s="131"/>
      <c r="BK97" s="132" t="s">
        <v>308</v>
      </c>
      <c r="BL97" s="698">
        <f>'第二面 (別紙)'!U63</f>
        <v>0</v>
      </c>
      <c r="BM97" s="698"/>
      <c r="BN97" s="698"/>
      <c r="BO97" s="698"/>
      <c r="BP97" s="698"/>
      <c r="BQ97" s="698"/>
      <c r="BR97" s="698"/>
      <c r="BS97" s="698"/>
      <c r="BT97" s="130" t="s">
        <v>238</v>
      </c>
      <c r="BU97" s="132" t="s">
        <v>308</v>
      </c>
      <c r="BV97" s="699">
        <f>'第二面 (別紙)'!AE63</f>
        <v>0</v>
      </c>
      <c r="BW97" s="699"/>
      <c r="BX97" s="699"/>
      <c r="BY97" s="699"/>
      <c r="BZ97" s="699"/>
      <c r="CA97" s="699"/>
      <c r="CB97" s="131" t="s">
        <v>361</v>
      </c>
      <c r="CC97" s="130" t="s">
        <v>358</v>
      </c>
      <c r="CD97" s="131"/>
      <c r="CF97" s="263"/>
    </row>
    <row r="98" spans="1:84">
      <c r="A98" s="131"/>
      <c r="B98" s="131"/>
      <c r="C98" s="131"/>
      <c r="D98" s="131"/>
      <c r="E98" s="131"/>
      <c r="F98" s="131"/>
      <c r="G98" s="131"/>
      <c r="H98" s="131"/>
      <c r="I98" s="136"/>
      <c r="J98" s="136"/>
      <c r="K98" s="136"/>
      <c r="L98" s="136"/>
      <c r="M98" s="131"/>
      <c r="N98" s="171"/>
      <c r="O98" s="171"/>
      <c r="P98" s="171"/>
      <c r="Q98" s="131"/>
      <c r="R98" s="131"/>
      <c r="S98" s="131"/>
      <c r="T98" s="132" t="s">
        <v>308</v>
      </c>
      <c r="U98" s="698">
        <f>'第二面 (別紙)'!U15</f>
        <v>0</v>
      </c>
      <c r="V98" s="698"/>
      <c r="W98" s="698"/>
      <c r="X98" s="698"/>
      <c r="Y98" s="698"/>
      <c r="Z98" s="698"/>
      <c r="AA98" s="698"/>
      <c r="AB98" s="698"/>
      <c r="AC98" s="130" t="s">
        <v>238</v>
      </c>
      <c r="AD98" s="132" t="s">
        <v>308</v>
      </c>
      <c r="AE98" s="699">
        <f>'第二面 (別紙)'!AE15</f>
        <v>0</v>
      </c>
      <c r="AF98" s="699"/>
      <c r="AG98" s="699"/>
      <c r="AH98" s="699"/>
      <c r="AI98" s="699"/>
      <c r="AJ98" s="699"/>
      <c r="AK98" s="131" t="s">
        <v>361</v>
      </c>
      <c r="AL98" s="130" t="s">
        <v>358</v>
      </c>
      <c r="AM98" s="131"/>
      <c r="AQ98" s="264"/>
      <c r="BD98" s="131" t="s">
        <v>308</v>
      </c>
      <c r="BE98" s="697">
        <f>'第二面 (別紙)'!N64</f>
        <v>0</v>
      </c>
      <c r="BF98" s="697"/>
      <c r="BG98" s="697"/>
      <c r="BH98" s="131" t="s">
        <v>243</v>
      </c>
      <c r="BI98" s="131"/>
      <c r="BJ98" s="131"/>
      <c r="BK98" s="132" t="s">
        <v>308</v>
      </c>
      <c r="BL98" s="698">
        <f>'第二面 (別紙)'!U64</f>
        <v>0</v>
      </c>
      <c r="BM98" s="698"/>
      <c r="BN98" s="698"/>
      <c r="BO98" s="698"/>
      <c r="BP98" s="698"/>
      <c r="BQ98" s="698"/>
      <c r="BR98" s="698"/>
      <c r="BS98" s="698"/>
      <c r="BT98" s="130" t="s">
        <v>238</v>
      </c>
      <c r="BU98" s="132" t="s">
        <v>308</v>
      </c>
      <c r="BV98" s="699">
        <f>'第二面 (別紙)'!AE64</f>
        <v>0</v>
      </c>
      <c r="BW98" s="699"/>
      <c r="BX98" s="699"/>
      <c r="BY98" s="699"/>
      <c r="BZ98" s="699"/>
      <c r="CA98" s="699"/>
      <c r="CB98" s="131" t="s">
        <v>361</v>
      </c>
      <c r="CC98" s="130" t="s">
        <v>358</v>
      </c>
      <c r="CD98" s="131"/>
      <c r="CF98" s="263"/>
    </row>
    <row r="99" spans="1:84">
      <c r="A99" s="131"/>
      <c r="B99" s="131"/>
      <c r="C99" s="131"/>
      <c r="D99" s="131"/>
      <c r="E99" s="131"/>
      <c r="F99" s="131"/>
      <c r="G99" s="131"/>
      <c r="H99" s="131"/>
      <c r="I99" s="136"/>
      <c r="J99" s="136"/>
      <c r="K99" s="136"/>
      <c r="L99" s="136"/>
      <c r="M99" s="131" t="s">
        <v>308</v>
      </c>
      <c r="N99" s="697">
        <f>'第二面 (別紙)'!N16</f>
        <v>0</v>
      </c>
      <c r="O99" s="697"/>
      <c r="P99" s="697"/>
      <c r="Q99" s="131" t="s">
        <v>243</v>
      </c>
      <c r="R99" s="131"/>
      <c r="S99" s="131"/>
      <c r="T99" s="132" t="s">
        <v>308</v>
      </c>
      <c r="U99" s="698">
        <f>'第二面 (別紙)'!U16</f>
        <v>0</v>
      </c>
      <c r="V99" s="698"/>
      <c r="W99" s="698"/>
      <c r="X99" s="698"/>
      <c r="Y99" s="698"/>
      <c r="Z99" s="698"/>
      <c r="AA99" s="698"/>
      <c r="AB99" s="698"/>
      <c r="AC99" s="130" t="s">
        <v>238</v>
      </c>
      <c r="AD99" s="132" t="s">
        <v>308</v>
      </c>
      <c r="AE99" s="699">
        <f>'第二面 (別紙)'!AE16</f>
        <v>0</v>
      </c>
      <c r="AF99" s="699"/>
      <c r="AG99" s="699"/>
      <c r="AH99" s="699"/>
      <c r="AI99" s="699"/>
      <c r="AJ99" s="699"/>
      <c r="AK99" s="131" t="s">
        <v>361</v>
      </c>
      <c r="AL99" s="130" t="s">
        <v>358</v>
      </c>
      <c r="AM99" s="131"/>
      <c r="AQ99" s="264"/>
      <c r="BD99" s="131"/>
      <c r="BE99" s="171"/>
      <c r="BF99" s="171"/>
      <c r="BG99" s="171"/>
      <c r="BH99" s="131"/>
      <c r="BI99" s="131"/>
      <c r="BJ99" s="131"/>
      <c r="BK99" s="132" t="s">
        <v>308</v>
      </c>
      <c r="BL99" s="698">
        <f>'第二面 (別紙)'!U65</f>
        <v>0</v>
      </c>
      <c r="BM99" s="698"/>
      <c r="BN99" s="698"/>
      <c r="BO99" s="698"/>
      <c r="BP99" s="698"/>
      <c r="BQ99" s="698"/>
      <c r="BR99" s="698"/>
      <c r="BS99" s="698"/>
      <c r="BT99" s="130" t="s">
        <v>238</v>
      </c>
      <c r="BU99" s="132" t="s">
        <v>308</v>
      </c>
      <c r="BV99" s="699">
        <f>'第二面 (別紙)'!AE65</f>
        <v>0</v>
      </c>
      <c r="BW99" s="699"/>
      <c r="BX99" s="699"/>
      <c r="BY99" s="699"/>
      <c r="BZ99" s="699"/>
      <c r="CA99" s="699"/>
      <c r="CB99" s="131" t="s">
        <v>361</v>
      </c>
      <c r="CC99" s="130" t="s">
        <v>358</v>
      </c>
      <c r="CD99" s="131"/>
      <c r="CF99" s="263"/>
    </row>
    <row r="100" spans="1:84">
      <c r="A100" s="131"/>
      <c r="B100" s="131"/>
      <c r="C100" s="131"/>
      <c r="D100" s="131"/>
      <c r="E100" s="131"/>
      <c r="F100" s="131"/>
      <c r="G100" s="131"/>
      <c r="H100" s="131"/>
      <c r="I100" s="136"/>
      <c r="J100" s="136"/>
      <c r="K100" s="136"/>
      <c r="L100" s="136"/>
      <c r="M100" s="131"/>
      <c r="N100" s="171"/>
      <c r="O100" s="171"/>
      <c r="P100" s="171"/>
      <c r="Q100" s="131"/>
      <c r="R100" s="131"/>
      <c r="S100" s="131"/>
      <c r="T100" s="132" t="s">
        <v>308</v>
      </c>
      <c r="U100" s="698">
        <f>'第二面 (別紙)'!U17</f>
        <v>0</v>
      </c>
      <c r="V100" s="698"/>
      <c r="W100" s="698"/>
      <c r="X100" s="698"/>
      <c r="Y100" s="698"/>
      <c r="Z100" s="698"/>
      <c r="AA100" s="698"/>
      <c r="AB100" s="698"/>
      <c r="AC100" s="130" t="s">
        <v>238</v>
      </c>
      <c r="AD100" s="132" t="s">
        <v>308</v>
      </c>
      <c r="AE100" s="699">
        <f>'第二面 (別紙)'!AE17</f>
        <v>0</v>
      </c>
      <c r="AF100" s="699"/>
      <c r="AG100" s="699"/>
      <c r="AH100" s="699"/>
      <c r="AI100" s="699"/>
      <c r="AJ100" s="699"/>
      <c r="AK100" s="131" t="s">
        <v>361</v>
      </c>
      <c r="AL100" s="130" t="s">
        <v>358</v>
      </c>
      <c r="AM100" s="131"/>
      <c r="AQ100" s="264"/>
      <c r="BD100" s="131"/>
      <c r="BE100" s="171"/>
      <c r="BF100" s="171"/>
      <c r="BG100" s="171"/>
      <c r="BH100" s="131"/>
      <c r="BI100" s="131"/>
      <c r="BJ100" s="131"/>
      <c r="BK100" s="132" t="s">
        <v>308</v>
      </c>
      <c r="BL100" s="698">
        <f>'第二面 (別紙)'!U66</f>
        <v>0</v>
      </c>
      <c r="BM100" s="698"/>
      <c r="BN100" s="698"/>
      <c r="BO100" s="698"/>
      <c r="BP100" s="698"/>
      <c r="BQ100" s="698"/>
      <c r="BR100" s="698"/>
      <c r="BS100" s="698"/>
      <c r="BT100" s="130" t="s">
        <v>238</v>
      </c>
      <c r="BU100" s="132" t="s">
        <v>308</v>
      </c>
      <c r="BV100" s="699">
        <f>'第二面 (別紙)'!AE66</f>
        <v>0</v>
      </c>
      <c r="BW100" s="699"/>
      <c r="BX100" s="699"/>
      <c r="BY100" s="699"/>
      <c r="BZ100" s="699"/>
      <c r="CA100" s="699"/>
      <c r="CB100" s="131" t="s">
        <v>361</v>
      </c>
      <c r="CC100" s="130" t="s">
        <v>358</v>
      </c>
      <c r="CD100" s="131"/>
      <c r="CF100" s="263"/>
    </row>
    <row r="101" spans="1:84">
      <c r="A101" s="131"/>
      <c r="B101" s="131"/>
      <c r="C101" s="131"/>
      <c r="D101" s="131"/>
      <c r="E101" s="131"/>
      <c r="F101" s="131"/>
      <c r="G101" s="131"/>
      <c r="H101" s="131"/>
      <c r="I101" s="136"/>
      <c r="J101" s="136"/>
      <c r="K101" s="136"/>
      <c r="L101" s="136"/>
      <c r="M101" s="131"/>
      <c r="N101" s="171"/>
      <c r="O101" s="171"/>
      <c r="P101" s="171"/>
      <c r="Q101" s="131"/>
      <c r="R101" s="131"/>
      <c r="S101" s="131"/>
      <c r="T101" s="132" t="s">
        <v>308</v>
      </c>
      <c r="U101" s="698">
        <f>'第二面 (別紙)'!U18</f>
        <v>0</v>
      </c>
      <c r="V101" s="698"/>
      <c r="W101" s="698"/>
      <c r="X101" s="698"/>
      <c r="Y101" s="698"/>
      <c r="Z101" s="698"/>
      <c r="AA101" s="698"/>
      <c r="AB101" s="698"/>
      <c r="AC101" s="130" t="s">
        <v>238</v>
      </c>
      <c r="AD101" s="132" t="s">
        <v>308</v>
      </c>
      <c r="AE101" s="699">
        <f>'第二面 (別紙)'!AE18</f>
        <v>0</v>
      </c>
      <c r="AF101" s="699"/>
      <c r="AG101" s="699"/>
      <c r="AH101" s="699"/>
      <c r="AI101" s="699"/>
      <c r="AJ101" s="699"/>
      <c r="AK101" s="131" t="s">
        <v>361</v>
      </c>
      <c r="AL101" s="130" t="s">
        <v>358</v>
      </c>
      <c r="AM101" s="131"/>
      <c r="AQ101" s="264"/>
      <c r="BD101" s="131" t="s">
        <v>308</v>
      </c>
      <c r="BE101" s="697">
        <f>'第二面 (別紙)'!N67</f>
        <v>0</v>
      </c>
      <c r="BF101" s="697"/>
      <c r="BG101" s="697"/>
      <c r="BH101" s="131" t="s">
        <v>243</v>
      </c>
      <c r="BI101" s="131"/>
      <c r="BJ101" s="131"/>
      <c r="BK101" s="132" t="s">
        <v>308</v>
      </c>
      <c r="BL101" s="698">
        <f>'第二面 (別紙)'!U67</f>
        <v>0</v>
      </c>
      <c r="BM101" s="698"/>
      <c r="BN101" s="698"/>
      <c r="BO101" s="698"/>
      <c r="BP101" s="698"/>
      <c r="BQ101" s="698"/>
      <c r="BR101" s="698"/>
      <c r="BS101" s="698"/>
      <c r="BT101" s="130" t="s">
        <v>238</v>
      </c>
      <c r="BU101" s="132" t="s">
        <v>308</v>
      </c>
      <c r="BV101" s="699">
        <f>'第二面 (別紙)'!AE67</f>
        <v>0</v>
      </c>
      <c r="BW101" s="699"/>
      <c r="BX101" s="699"/>
      <c r="BY101" s="699"/>
      <c r="BZ101" s="699"/>
      <c r="CA101" s="699"/>
      <c r="CB101" s="131" t="s">
        <v>361</v>
      </c>
      <c r="CC101" s="130" t="s">
        <v>358</v>
      </c>
      <c r="CD101" s="131"/>
      <c r="CF101" s="263"/>
    </row>
    <row r="102" spans="1:84">
      <c r="A102" s="131"/>
      <c r="B102" s="131"/>
      <c r="C102" s="131"/>
      <c r="D102" s="131"/>
      <c r="E102" s="131"/>
      <c r="F102" s="131"/>
      <c r="G102" s="131"/>
      <c r="H102" s="131"/>
      <c r="I102" s="136"/>
      <c r="J102" s="136"/>
      <c r="K102" s="136"/>
      <c r="L102" s="136"/>
      <c r="M102" s="131" t="s">
        <v>308</v>
      </c>
      <c r="N102" s="697">
        <f>'第二面 (別紙)'!N19</f>
        <v>0</v>
      </c>
      <c r="O102" s="697"/>
      <c r="P102" s="697"/>
      <c r="Q102" s="131" t="s">
        <v>243</v>
      </c>
      <c r="R102" s="131"/>
      <c r="S102" s="131"/>
      <c r="T102" s="132" t="s">
        <v>308</v>
      </c>
      <c r="U102" s="698">
        <f>'第二面 (別紙)'!U19</f>
        <v>0</v>
      </c>
      <c r="V102" s="698"/>
      <c r="W102" s="698"/>
      <c r="X102" s="698"/>
      <c r="Y102" s="698"/>
      <c r="Z102" s="698"/>
      <c r="AA102" s="698"/>
      <c r="AB102" s="698"/>
      <c r="AC102" s="130" t="s">
        <v>238</v>
      </c>
      <c r="AD102" s="132" t="s">
        <v>308</v>
      </c>
      <c r="AE102" s="699">
        <f>'第二面 (別紙)'!AE19</f>
        <v>0</v>
      </c>
      <c r="AF102" s="699"/>
      <c r="AG102" s="699"/>
      <c r="AH102" s="699"/>
      <c r="AI102" s="699"/>
      <c r="AJ102" s="699"/>
      <c r="AK102" s="131" t="s">
        <v>361</v>
      </c>
      <c r="AL102" s="130" t="s">
        <v>358</v>
      </c>
      <c r="AM102" s="131"/>
      <c r="AQ102" s="264"/>
      <c r="BD102" s="131"/>
      <c r="BE102" s="171"/>
      <c r="BF102" s="171"/>
      <c r="BG102" s="171"/>
      <c r="BH102" s="131"/>
      <c r="BI102" s="131"/>
      <c r="BJ102" s="131"/>
      <c r="BK102" s="132" t="s">
        <v>308</v>
      </c>
      <c r="BL102" s="698">
        <f>'第二面 (別紙)'!U68</f>
        <v>0</v>
      </c>
      <c r="BM102" s="698"/>
      <c r="BN102" s="698"/>
      <c r="BO102" s="698"/>
      <c r="BP102" s="698"/>
      <c r="BQ102" s="698"/>
      <c r="BR102" s="698"/>
      <c r="BS102" s="698"/>
      <c r="BT102" s="130" t="s">
        <v>238</v>
      </c>
      <c r="BU102" s="132" t="s">
        <v>308</v>
      </c>
      <c r="BV102" s="699">
        <f>'第二面 (別紙)'!AE68</f>
        <v>0</v>
      </c>
      <c r="BW102" s="699"/>
      <c r="BX102" s="699"/>
      <c r="BY102" s="699"/>
      <c r="BZ102" s="699"/>
      <c r="CA102" s="699"/>
      <c r="CB102" s="131" t="s">
        <v>361</v>
      </c>
      <c r="CC102" s="130" t="s">
        <v>358</v>
      </c>
      <c r="CD102" s="131"/>
      <c r="CF102" s="263"/>
    </row>
    <row r="103" spans="1:84">
      <c r="A103" s="131"/>
      <c r="B103" s="131"/>
      <c r="C103" s="131"/>
      <c r="D103" s="131"/>
      <c r="E103" s="131"/>
      <c r="F103" s="131"/>
      <c r="G103" s="131"/>
      <c r="H103" s="131"/>
      <c r="I103" s="131"/>
      <c r="J103" s="131"/>
      <c r="K103" s="131"/>
      <c r="L103" s="131"/>
      <c r="M103" s="131"/>
      <c r="N103" s="171"/>
      <c r="O103" s="171"/>
      <c r="P103" s="171"/>
      <c r="Q103" s="131"/>
      <c r="R103" s="131"/>
      <c r="S103" s="131"/>
      <c r="T103" s="132" t="s">
        <v>308</v>
      </c>
      <c r="U103" s="698">
        <f>'第二面 (別紙)'!U20</f>
        <v>0</v>
      </c>
      <c r="V103" s="698"/>
      <c r="W103" s="698"/>
      <c r="X103" s="698"/>
      <c r="Y103" s="698"/>
      <c r="Z103" s="698"/>
      <c r="AA103" s="698"/>
      <c r="AB103" s="698"/>
      <c r="AC103" s="130" t="s">
        <v>238</v>
      </c>
      <c r="AD103" s="132" t="s">
        <v>308</v>
      </c>
      <c r="AE103" s="699">
        <f>'第二面 (別紙)'!AE20</f>
        <v>0</v>
      </c>
      <c r="AF103" s="699"/>
      <c r="AG103" s="699"/>
      <c r="AH103" s="699"/>
      <c r="AI103" s="699"/>
      <c r="AJ103" s="699"/>
      <c r="AK103" s="131" t="s">
        <v>361</v>
      </c>
      <c r="AL103" s="130" t="s">
        <v>358</v>
      </c>
      <c r="AM103" s="131"/>
      <c r="AQ103" s="264"/>
      <c r="BD103" s="131"/>
      <c r="BE103" s="171"/>
      <c r="BF103" s="171"/>
      <c r="BG103" s="171"/>
      <c r="BH103" s="131"/>
      <c r="BI103" s="131"/>
      <c r="BJ103" s="131"/>
      <c r="BK103" s="132" t="s">
        <v>308</v>
      </c>
      <c r="BL103" s="698">
        <f>'第二面 (別紙)'!U69</f>
        <v>0</v>
      </c>
      <c r="BM103" s="698"/>
      <c r="BN103" s="698"/>
      <c r="BO103" s="698"/>
      <c r="BP103" s="698"/>
      <c r="BQ103" s="698"/>
      <c r="BR103" s="698"/>
      <c r="BS103" s="698"/>
      <c r="BT103" s="130" t="s">
        <v>238</v>
      </c>
      <c r="BU103" s="132" t="s">
        <v>308</v>
      </c>
      <c r="BV103" s="699">
        <f>'第二面 (別紙)'!AE69</f>
        <v>0</v>
      </c>
      <c r="BW103" s="699"/>
      <c r="BX103" s="699"/>
      <c r="BY103" s="699"/>
      <c r="BZ103" s="699"/>
      <c r="CA103" s="699"/>
      <c r="CB103" s="131" t="s">
        <v>361</v>
      </c>
      <c r="CC103" s="130" t="s">
        <v>358</v>
      </c>
      <c r="CD103" s="131"/>
      <c r="CF103" s="263"/>
    </row>
    <row r="104" spans="1:84">
      <c r="A104" s="131"/>
      <c r="B104" s="131"/>
      <c r="C104" s="131"/>
      <c r="D104" s="131"/>
      <c r="E104" s="131"/>
      <c r="F104" s="131"/>
      <c r="G104" s="131"/>
      <c r="H104" s="131"/>
      <c r="I104" s="131"/>
      <c r="J104" s="131"/>
      <c r="K104" s="131"/>
      <c r="L104" s="131"/>
      <c r="M104" s="131"/>
      <c r="N104" s="171"/>
      <c r="O104" s="171"/>
      <c r="P104" s="171"/>
      <c r="Q104" s="131"/>
      <c r="R104" s="131"/>
      <c r="S104" s="131"/>
      <c r="T104" s="132" t="s">
        <v>308</v>
      </c>
      <c r="U104" s="698">
        <f>'第二面 (別紙)'!U21</f>
        <v>0</v>
      </c>
      <c r="V104" s="698"/>
      <c r="W104" s="698"/>
      <c r="X104" s="698"/>
      <c r="Y104" s="698"/>
      <c r="Z104" s="698"/>
      <c r="AA104" s="698"/>
      <c r="AB104" s="698"/>
      <c r="AC104" s="130" t="s">
        <v>238</v>
      </c>
      <c r="AD104" s="132" t="s">
        <v>308</v>
      </c>
      <c r="AE104" s="699">
        <f>'第二面 (別紙)'!AE21</f>
        <v>0</v>
      </c>
      <c r="AF104" s="699"/>
      <c r="AG104" s="699"/>
      <c r="AH104" s="699"/>
      <c r="AI104" s="699"/>
      <c r="AJ104" s="699"/>
      <c r="AK104" s="131" t="s">
        <v>361</v>
      </c>
      <c r="AL104" s="130" t="s">
        <v>358</v>
      </c>
      <c r="AM104" s="131"/>
      <c r="AQ104" s="264"/>
      <c r="BD104" s="131" t="s">
        <v>308</v>
      </c>
      <c r="BE104" s="697">
        <f>'第二面 (別紙)'!N70</f>
        <v>0</v>
      </c>
      <c r="BF104" s="697"/>
      <c r="BG104" s="697"/>
      <c r="BH104" s="131" t="s">
        <v>243</v>
      </c>
      <c r="BI104" s="131"/>
      <c r="BJ104" s="131"/>
      <c r="BK104" s="132" t="s">
        <v>308</v>
      </c>
      <c r="BL104" s="698">
        <f>'第二面 (別紙)'!U70</f>
        <v>0</v>
      </c>
      <c r="BM104" s="698"/>
      <c r="BN104" s="698"/>
      <c r="BO104" s="698"/>
      <c r="BP104" s="698"/>
      <c r="BQ104" s="698"/>
      <c r="BR104" s="698"/>
      <c r="BS104" s="698"/>
      <c r="BT104" s="130" t="s">
        <v>238</v>
      </c>
      <c r="BU104" s="132" t="s">
        <v>308</v>
      </c>
      <c r="BV104" s="699">
        <f>'第二面 (別紙)'!AE70</f>
        <v>0</v>
      </c>
      <c r="BW104" s="699"/>
      <c r="BX104" s="699"/>
      <c r="BY104" s="699"/>
      <c r="BZ104" s="699"/>
      <c r="CA104" s="699"/>
      <c r="CB104" s="131" t="s">
        <v>361</v>
      </c>
      <c r="CC104" s="130" t="s">
        <v>358</v>
      </c>
      <c r="CD104" s="131"/>
      <c r="CF104" s="263"/>
    </row>
    <row r="105" spans="1:84">
      <c r="A105" s="131"/>
      <c r="B105" s="131"/>
      <c r="C105" s="131"/>
      <c r="D105" s="131"/>
      <c r="E105" s="131"/>
      <c r="F105" s="131"/>
      <c r="G105" s="131"/>
      <c r="H105" s="131"/>
      <c r="I105" s="131"/>
      <c r="J105" s="131"/>
      <c r="K105" s="131"/>
      <c r="L105" s="131"/>
      <c r="M105" s="131" t="s">
        <v>308</v>
      </c>
      <c r="N105" s="697">
        <f>'第二面 (別紙)'!N22</f>
        <v>0</v>
      </c>
      <c r="O105" s="697"/>
      <c r="P105" s="697"/>
      <c r="Q105" s="131" t="s">
        <v>243</v>
      </c>
      <c r="R105" s="131"/>
      <c r="S105" s="131"/>
      <c r="T105" s="132" t="s">
        <v>308</v>
      </c>
      <c r="U105" s="698">
        <f>'第二面 (別紙)'!U22</f>
        <v>0</v>
      </c>
      <c r="V105" s="698"/>
      <c r="W105" s="698"/>
      <c r="X105" s="698"/>
      <c r="Y105" s="698"/>
      <c r="Z105" s="698"/>
      <c r="AA105" s="698"/>
      <c r="AB105" s="698"/>
      <c r="AC105" s="130" t="s">
        <v>238</v>
      </c>
      <c r="AD105" s="132" t="s">
        <v>308</v>
      </c>
      <c r="AE105" s="699">
        <f>'第二面 (別紙)'!AE22</f>
        <v>0</v>
      </c>
      <c r="AF105" s="699"/>
      <c r="AG105" s="699"/>
      <c r="AH105" s="699"/>
      <c r="AI105" s="699"/>
      <c r="AJ105" s="699"/>
      <c r="AK105" s="131" t="s">
        <v>361</v>
      </c>
      <c r="AL105" s="130" t="s">
        <v>358</v>
      </c>
      <c r="AM105" s="131"/>
      <c r="AQ105" s="264"/>
      <c r="BD105" s="131"/>
      <c r="BE105" s="171"/>
      <c r="BF105" s="171"/>
      <c r="BG105" s="171"/>
      <c r="BH105" s="131"/>
      <c r="BI105" s="131"/>
      <c r="BJ105" s="131"/>
      <c r="BK105" s="132" t="s">
        <v>308</v>
      </c>
      <c r="BL105" s="698">
        <f>'第二面 (別紙)'!U71</f>
        <v>0</v>
      </c>
      <c r="BM105" s="698"/>
      <c r="BN105" s="698"/>
      <c r="BO105" s="698"/>
      <c r="BP105" s="698"/>
      <c r="BQ105" s="698"/>
      <c r="BR105" s="698"/>
      <c r="BS105" s="698"/>
      <c r="BT105" s="130" t="s">
        <v>238</v>
      </c>
      <c r="BU105" s="132" t="s">
        <v>308</v>
      </c>
      <c r="BV105" s="699">
        <f>'第二面 (別紙)'!AE71</f>
        <v>0</v>
      </c>
      <c r="BW105" s="699"/>
      <c r="BX105" s="699"/>
      <c r="BY105" s="699"/>
      <c r="BZ105" s="699"/>
      <c r="CA105" s="699"/>
      <c r="CB105" s="131" t="s">
        <v>361</v>
      </c>
      <c r="CC105" s="130" t="s">
        <v>358</v>
      </c>
      <c r="CD105" s="131"/>
      <c r="CF105" s="263"/>
    </row>
    <row r="106" spans="1:84">
      <c r="A106" s="131"/>
      <c r="B106" s="131"/>
      <c r="C106" s="131"/>
      <c r="D106" s="131"/>
      <c r="E106" s="131"/>
      <c r="F106" s="131"/>
      <c r="G106" s="131"/>
      <c r="H106" s="131"/>
      <c r="I106" s="131"/>
      <c r="J106" s="131"/>
      <c r="K106" s="131"/>
      <c r="L106" s="131"/>
      <c r="M106" s="131"/>
      <c r="N106" s="171"/>
      <c r="O106" s="171"/>
      <c r="P106" s="171"/>
      <c r="Q106" s="131"/>
      <c r="R106" s="131"/>
      <c r="S106" s="131"/>
      <c r="T106" s="132" t="s">
        <v>308</v>
      </c>
      <c r="U106" s="698">
        <f>'第二面 (別紙)'!U23</f>
        <v>0</v>
      </c>
      <c r="V106" s="698"/>
      <c r="W106" s="698"/>
      <c r="X106" s="698"/>
      <c r="Y106" s="698"/>
      <c r="Z106" s="698"/>
      <c r="AA106" s="698"/>
      <c r="AB106" s="698"/>
      <c r="AC106" s="130" t="s">
        <v>238</v>
      </c>
      <c r="AD106" s="132" t="s">
        <v>308</v>
      </c>
      <c r="AE106" s="699">
        <f>'第二面 (別紙)'!AE23</f>
        <v>0</v>
      </c>
      <c r="AF106" s="699"/>
      <c r="AG106" s="699"/>
      <c r="AH106" s="699"/>
      <c r="AI106" s="699"/>
      <c r="AJ106" s="699"/>
      <c r="AK106" s="131" t="s">
        <v>361</v>
      </c>
      <c r="AL106" s="130" t="s">
        <v>358</v>
      </c>
      <c r="AM106" s="131"/>
      <c r="AQ106" s="264"/>
      <c r="BD106" s="131"/>
      <c r="BE106" s="171"/>
      <c r="BF106" s="171"/>
      <c r="BG106" s="171"/>
      <c r="BH106" s="131"/>
      <c r="BI106" s="131"/>
      <c r="BJ106" s="131"/>
      <c r="BK106" s="132" t="s">
        <v>308</v>
      </c>
      <c r="BL106" s="698">
        <f>'第二面 (別紙)'!U72</f>
        <v>0</v>
      </c>
      <c r="BM106" s="698"/>
      <c r="BN106" s="698"/>
      <c r="BO106" s="698"/>
      <c r="BP106" s="698"/>
      <c r="BQ106" s="698"/>
      <c r="BR106" s="698"/>
      <c r="BS106" s="698"/>
      <c r="BT106" s="130" t="s">
        <v>238</v>
      </c>
      <c r="BU106" s="132" t="s">
        <v>308</v>
      </c>
      <c r="BV106" s="699">
        <f>'第二面 (別紙)'!AE72</f>
        <v>0</v>
      </c>
      <c r="BW106" s="699"/>
      <c r="BX106" s="699"/>
      <c r="BY106" s="699"/>
      <c r="BZ106" s="699"/>
      <c r="CA106" s="699"/>
      <c r="CB106" s="131" t="s">
        <v>361</v>
      </c>
      <c r="CC106" s="130" t="s">
        <v>358</v>
      </c>
      <c r="CD106" s="131"/>
      <c r="CF106" s="263"/>
    </row>
    <row r="107" spans="1:84">
      <c r="A107" s="131"/>
      <c r="B107" s="131"/>
      <c r="C107" s="131"/>
      <c r="D107" s="131"/>
      <c r="E107" s="131"/>
      <c r="F107" s="131"/>
      <c r="G107" s="131"/>
      <c r="H107" s="131"/>
      <c r="I107" s="131"/>
      <c r="J107" s="131"/>
      <c r="K107" s="131"/>
      <c r="L107" s="131"/>
      <c r="M107" s="131"/>
      <c r="N107" s="171"/>
      <c r="O107" s="171"/>
      <c r="P107" s="171"/>
      <c r="Q107" s="131"/>
      <c r="R107" s="131"/>
      <c r="S107" s="131"/>
      <c r="T107" s="132" t="s">
        <v>308</v>
      </c>
      <c r="U107" s="698">
        <f>'第二面 (別紙)'!U24</f>
        <v>0</v>
      </c>
      <c r="V107" s="698"/>
      <c r="W107" s="698"/>
      <c r="X107" s="698"/>
      <c r="Y107" s="698"/>
      <c r="Z107" s="698"/>
      <c r="AA107" s="698"/>
      <c r="AB107" s="698"/>
      <c r="AC107" s="130" t="s">
        <v>238</v>
      </c>
      <c r="AD107" s="132" t="s">
        <v>308</v>
      </c>
      <c r="AE107" s="699">
        <f>'第二面 (別紙)'!AE24</f>
        <v>0</v>
      </c>
      <c r="AF107" s="699"/>
      <c r="AG107" s="699"/>
      <c r="AH107" s="699"/>
      <c r="AI107" s="699"/>
      <c r="AJ107" s="699"/>
      <c r="AK107" s="131" t="s">
        <v>361</v>
      </c>
      <c r="AL107" s="130" t="s">
        <v>358</v>
      </c>
      <c r="AM107" s="131"/>
      <c r="AQ107" s="264"/>
      <c r="BD107" s="131" t="s">
        <v>308</v>
      </c>
      <c r="BE107" s="697">
        <f>'第二面 (別紙)'!N73</f>
        <v>0</v>
      </c>
      <c r="BF107" s="697"/>
      <c r="BG107" s="697"/>
      <c r="BH107" s="131" t="s">
        <v>243</v>
      </c>
      <c r="BI107" s="131"/>
      <c r="BJ107" s="131"/>
      <c r="BK107" s="132" t="s">
        <v>308</v>
      </c>
      <c r="BL107" s="698">
        <f>'第二面 (別紙)'!U73</f>
        <v>0</v>
      </c>
      <c r="BM107" s="698"/>
      <c r="BN107" s="698"/>
      <c r="BO107" s="698"/>
      <c r="BP107" s="698"/>
      <c r="BQ107" s="698"/>
      <c r="BR107" s="698"/>
      <c r="BS107" s="698"/>
      <c r="BT107" s="130" t="s">
        <v>238</v>
      </c>
      <c r="BU107" s="132" t="s">
        <v>308</v>
      </c>
      <c r="BV107" s="699">
        <f>'第二面 (別紙)'!AE73</f>
        <v>0</v>
      </c>
      <c r="BW107" s="699"/>
      <c r="BX107" s="699"/>
      <c r="BY107" s="699"/>
      <c r="BZ107" s="699"/>
      <c r="CA107" s="699"/>
      <c r="CB107" s="131" t="s">
        <v>361</v>
      </c>
      <c r="CC107" s="130" t="s">
        <v>358</v>
      </c>
      <c r="CD107" s="131"/>
      <c r="CF107" s="263"/>
    </row>
    <row r="108" spans="1:84">
      <c r="A108" s="131"/>
      <c r="B108" s="131"/>
      <c r="C108" s="131"/>
      <c r="D108" s="131"/>
      <c r="E108" s="131"/>
      <c r="F108" s="131"/>
      <c r="G108" s="131"/>
      <c r="H108" s="131"/>
      <c r="I108" s="131"/>
      <c r="J108" s="131"/>
      <c r="K108" s="131"/>
      <c r="L108" s="131"/>
      <c r="M108" s="131" t="s">
        <v>308</v>
      </c>
      <c r="N108" s="697">
        <f>'第二面 (別紙)'!N25</f>
        <v>0</v>
      </c>
      <c r="O108" s="697"/>
      <c r="P108" s="697"/>
      <c r="Q108" s="131" t="s">
        <v>243</v>
      </c>
      <c r="R108" s="131"/>
      <c r="S108" s="131"/>
      <c r="T108" s="132" t="s">
        <v>308</v>
      </c>
      <c r="U108" s="698">
        <f>'第二面 (別紙)'!U25</f>
        <v>0</v>
      </c>
      <c r="V108" s="698"/>
      <c r="W108" s="698"/>
      <c r="X108" s="698"/>
      <c r="Y108" s="698"/>
      <c r="Z108" s="698"/>
      <c r="AA108" s="698"/>
      <c r="AB108" s="698"/>
      <c r="AC108" s="130" t="s">
        <v>238</v>
      </c>
      <c r="AD108" s="132" t="s">
        <v>308</v>
      </c>
      <c r="AE108" s="699">
        <f>'第二面 (別紙)'!AE25</f>
        <v>0</v>
      </c>
      <c r="AF108" s="699"/>
      <c r="AG108" s="699"/>
      <c r="AH108" s="699"/>
      <c r="AI108" s="699"/>
      <c r="AJ108" s="699"/>
      <c r="AK108" s="131" t="s">
        <v>361</v>
      </c>
      <c r="AL108" s="130" t="s">
        <v>358</v>
      </c>
      <c r="AM108" s="131"/>
      <c r="AQ108" s="264"/>
      <c r="BD108" s="131"/>
      <c r="BE108" s="171"/>
      <c r="BF108" s="171"/>
      <c r="BG108" s="171"/>
      <c r="BH108" s="131"/>
      <c r="BI108" s="131"/>
      <c r="BJ108" s="131"/>
      <c r="BK108" s="132" t="s">
        <v>308</v>
      </c>
      <c r="BL108" s="698">
        <f>'第二面 (別紙)'!U74</f>
        <v>0</v>
      </c>
      <c r="BM108" s="698"/>
      <c r="BN108" s="698"/>
      <c r="BO108" s="698"/>
      <c r="BP108" s="698"/>
      <c r="BQ108" s="698"/>
      <c r="BR108" s="698"/>
      <c r="BS108" s="698"/>
      <c r="BT108" s="130" t="s">
        <v>238</v>
      </c>
      <c r="BU108" s="132" t="s">
        <v>308</v>
      </c>
      <c r="BV108" s="699">
        <f>'第二面 (別紙)'!AE74</f>
        <v>0</v>
      </c>
      <c r="BW108" s="699"/>
      <c r="BX108" s="699"/>
      <c r="BY108" s="699"/>
      <c r="BZ108" s="699"/>
      <c r="CA108" s="699"/>
      <c r="CB108" s="131" t="s">
        <v>361</v>
      </c>
      <c r="CC108" s="130" t="s">
        <v>358</v>
      </c>
      <c r="CD108" s="131"/>
      <c r="CF108" s="263"/>
    </row>
    <row r="109" spans="1:84">
      <c r="A109" s="131"/>
      <c r="B109" s="131"/>
      <c r="C109" s="131"/>
      <c r="D109" s="131"/>
      <c r="E109" s="131"/>
      <c r="F109" s="131"/>
      <c r="G109" s="131"/>
      <c r="H109" s="131"/>
      <c r="I109" s="131"/>
      <c r="J109" s="131"/>
      <c r="K109" s="131"/>
      <c r="L109" s="131"/>
      <c r="M109" s="131"/>
      <c r="N109" s="171"/>
      <c r="O109" s="171"/>
      <c r="P109" s="171"/>
      <c r="Q109" s="131"/>
      <c r="R109" s="131"/>
      <c r="S109" s="131"/>
      <c r="T109" s="132" t="s">
        <v>308</v>
      </c>
      <c r="U109" s="698">
        <f>'第二面 (別紙)'!U26</f>
        <v>0</v>
      </c>
      <c r="V109" s="698"/>
      <c r="W109" s="698"/>
      <c r="X109" s="698"/>
      <c r="Y109" s="698"/>
      <c r="Z109" s="698"/>
      <c r="AA109" s="698"/>
      <c r="AB109" s="698"/>
      <c r="AC109" s="130" t="s">
        <v>238</v>
      </c>
      <c r="AD109" s="132" t="s">
        <v>308</v>
      </c>
      <c r="AE109" s="699">
        <f>'第二面 (別紙)'!AE26</f>
        <v>0</v>
      </c>
      <c r="AF109" s="699"/>
      <c r="AG109" s="699"/>
      <c r="AH109" s="699"/>
      <c r="AI109" s="699"/>
      <c r="AJ109" s="699"/>
      <c r="AK109" s="131" t="s">
        <v>361</v>
      </c>
      <c r="AL109" s="130" t="s">
        <v>358</v>
      </c>
      <c r="AM109" s="131"/>
      <c r="AQ109" s="264"/>
      <c r="BD109" s="131"/>
      <c r="BE109" s="171"/>
      <c r="BF109" s="171"/>
      <c r="BG109" s="171"/>
      <c r="BH109" s="131"/>
      <c r="BI109" s="131"/>
      <c r="BJ109" s="131"/>
      <c r="BK109" s="132" t="s">
        <v>308</v>
      </c>
      <c r="BL109" s="698">
        <f>'第二面 (別紙)'!U75</f>
        <v>0</v>
      </c>
      <c r="BM109" s="698"/>
      <c r="BN109" s="698"/>
      <c r="BO109" s="698"/>
      <c r="BP109" s="698"/>
      <c r="BQ109" s="698"/>
      <c r="BR109" s="698"/>
      <c r="BS109" s="698"/>
      <c r="BT109" s="130" t="s">
        <v>238</v>
      </c>
      <c r="BU109" s="132" t="s">
        <v>308</v>
      </c>
      <c r="BV109" s="699">
        <f>'第二面 (別紙)'!AE75</f>
        <v>0</v>
      </c>
      <c r="BW109" s="699"/>
      <c r="BX109" s="699"/>
      <c r="BY109" s="699"/>
      <c r="BZ109" s="699"/>
      <c r="CA109" s="699"/>
      <c r="CB109" s="131" t="s">
        <v>361</v>
      </c>
      <c r="CC109" s="130" t="s">
        <v>358</v>
      </c>
      <c r="CD109" s="131"/>
      <c r="CF109" s="263"/>
    </row>
    <row r="110" spans="1:84">
      <c r="A110" s="131"/>
      <c r="B110" s="131"/>
      <c r="C110" s="131"/>
      <c r="D110" s="131"/>
      <c r="E110" s="131"/>
      <c r="F110" s="131"/>
      <c r="G110" s="131"/>
      <c r="H110" s="131"/>
      <c r="I110" s="131"/>
      <c r="J110" s="131"/>
      <c r="K110" s="131"/>
      <c r="L110" s="131"/>
      <c r="M110" s="131"/>
      <c r="N110" s="171"/>
      <c r="O110" s="171"/>
      <c r="P110" s="171"/>
      <c r="Q110" s="131"/>
      <c r="R110" s="131"/>
      <c r="S110" s="131"/>
      <c r="T110" s="132" t="s">
        <v>308</v>
      </c>
      <c r="U110" s="698">
        <f>'第二面 (別紙)'!U27</f>
        <v>0</v>
      </c>
      <c r="V110" s="698"/>
      <c r="W110" s="698"/>
      <c r="X110" s="698"/>
      <c r="Y110" s="698"/>
      <c r="Z110" s="698"/>
      <c r="AA110" s="698"/>
      <c r="AB110" s="698"/>
      <c r="AC110" s="130" t="s">
        <v>238</v>
      </c>
      <c r="AD110" s="132" t="s">
        <v>308</v>
      </c>
      <c r="AE110" s="699">
        <f>'第二面 (別紙)'!AE27</f>
        <v>0</v>
      </c>
      <c r="AF110" s="699"/>
      <c r="AG110" s="699"/>
      <c r="AH110" s="699"/>
      <c r="AI110" s="699"/>
      <c r="AJ110" s="699"/>
      <c r="AK110" s="131" t="s">
        <v>361</v>
      </c>
      <c r="AL110" s="130" t="s">
        <v>358</v>
      </c>
      <c r="AM110" s="131"/>
      <c r="AQ110" s="264"/>
      <c r="BD110" s="131" t="s">
        <v>308</v>
      </c>
      <c r="BE110" s="697">
        <f>'第二面 (別紙)'!N76</f>
        <v>0</v>
      </c>
      <c r="BF110" s="697"/>
      <c r="BG110" s="697"/>
      <c r="BH110" s="131" t="s">
        <v>243</v>
      </c>
      <c r="BI110" s="131"/>
      <c r="BJ110" s="131"/>
      <c r="BK110" s="132" t="s">
        <v>308</v>
      </c>
      <c r="BL110" s="698">
        <f>'第二面 (別紙)'!U76</f>
        <v>0</v>
      </c>
      <c r="BM110" s="698"/>
      <c r="BN110" s="698"/>
      <c r="BO110" s="698"/>
      <c r="BP110" s="698"/>
      <c r="BQ110" s="698"/>
      <c r="BR110" s="698"/>
      <c r="BS110" s="698"/>
      <c r="BT110" s="130" t="s">
        <v>238</v>
      </c>
      <c r="BU110" s="132" t="s">
        <v>308</v>
      </c>
      <c r="BV110" s="699">
        <f>'第二面 (別紙)'!AE76</f>
        <v>0</v>
      </c>
      <c r="BW110" s="699"/>
      <c r="BX110" s="699"/>
      <c r="BY110" s="699"/>
      <c r="BZ110" s="699"/>
      <c r="CA110" s="699"/>
      <c r="CB110" s="131" t="s">
        <v>361</v>
      </c>
      <c r="CC110" s="130" t="s">
        <v>358</v>
      </c>
      <c r="CD110" s="131"/>
      <c r="CF110" s="263"/>
    </row>
    <row r="111" spans="1:84">
      <c r="A111" s="131"/>
      <c r="B111" s="131"/>
      <c r="C111" s="131"/>
      <c r="D111" s="131"/>
      <c r="E111" s="131"/>
      <c r="F111" s="131"/>
      <c r="G111" s="131"/>
      <c r="H111" s="131"/>
      <c r="I111" s="136"/>
      <c r="J111" s="136"/>
      <c r="K111" s="136"/>
      <c r="L111" s="136"/>
      <c r="M111" s="131" t="s">
        <v>308</v>
      </c>
      <c r="N111" s="697">
        <f>'第二面 (別紙)'!N28</f>
        <v>0</v>
      </c>
      <c r="O111" s="697"/>
      <c r="P111" s="697"/>
      <c r="Q111" s="131" t="s">
        <v>243</v>
      </c>
      <c r="R111" s="131"/>
      <c r="S111" s="131"/>
      <c r="T111" s="132" t="s">
        <v>308</v>
      </c>
      <c r="U111" s="698">
        <f>'第二面 (別紙)'!U28</f>
        <v>0</v>
      </c>
      <c r="V111" s="698"/>
      <c r="W111" s="698"/>
      <c r="X111" s="698"/>
      <c r="Y111" s="698"/>
      <c r="Z111" s="698"/>
      <c r="AA111" s="698"/>
      <c r="AB111" s="698"/>
      <c r="AC111" s="130" t="s">
        <v>238</v>
      </c>
      <c r="AD111" s="132" t="s">
        <v>308</v>
      </c>
      <c r="AE111" s="699">
        <f>'第二面 (別紙)'!AE28</f>
        <v>0</v>
      </c>
      <c r="AF111" s="699"/>
      <c r="AG111" s="699"/>
      <c r="AH111" s="699"/>
      <c r="AI111" s="699"/>
      <c r="AJ111" s="699"/>
      <c r="AK111" s="131" t="s">
        <v>361</v>
      </c>
      <c r="AL111" s="130" t="s">
        <v>358</v>
      </c>
      <c r="AM111" s="131"/>
      <c r="AQ111" s="264"/>
      <c r="AU111" s="265"/>
      <c r="BD111" s="131"/>
      <c r="BE111" s="171"/>
      <c r="BF111" s="171"/>
      <c r="BG111" s="171"/>
      <c r="BH111" s="131"/>
      <c r="BI111" s="131"/>
      <c r="BJ111" s="131"/>
      <c r="BK111" s="132" t="s">
        <v>308</v>
      </c>
      <c r="BL111" s="698">
        <f>'第二面 (別紙)'!U77</f>
        <v>0</v>
      </c>
      <c r="BM111" s="698"/>
      <c r="BN111" s="698"/>
      <c r="BO111" s="698"/>
      <c r="BP111" s="698"/>
      <c r="BQ111" s="698"/>
      <c r="BR111" s="698"/>
      <c r="BS111" s="698"/>
      <c r="BT111" s="130" t="s">
        <v>238</v>
      </c>
      <c r="BU111" s="132" t="s">
        <v>308</v>
      </c>
      <c r="BV111" s="699">
        <f>'第二面 (別紙)'!AE77</f>
        <v>0</v>
      </c>
      <c r="BW111" s="699"/>
      <c r="BX111" s="699"/>
      <c r="BY111" s="699"/>
      <c r="BZ111" s="699"/>
      <c r="CA111" s="699"/>
      <c r="CB111" s="131" t="s">
        <v>361</v>
      </c>
      <c r="CC111" s="130" t="s">
        <v>358</v>
      </c>
      <c r="CD111" s="131"/>
      <c r="CF111" s="263"/>
    </row>
    <row r="112" spans="1:84">
      <c r="A112" s="131"/>
      <c r="B112" s="131"/>
      <c r="C112" s="131"/>
      <c r="D112" s="131"/>
      <c r="E112" s="131"/>
      <c r="F112" s="131"/>
      <c r="G112" s="131"/>
      <c r="H112" s="131"/>
      <c r="I112" s="131"/>
      <c r="J112" s="131"/>
      <c r="K112" s="131"/>
      <c r="L112" s="131"/>
      <c r="M112" s="131"/>
      <c r="N112" s="171"/>
      <c r="O112" s="171"/>
      <c r="P112" s="171"/>
      <c r="Q112" s="131"/>
      <c r="R112" s="131"/>
      <c r="S112" s="131"/>
      <c r="T112" s="132" t="s">
        <v>308</v>
      </c>
      <c r="U112" s="698">
        <f>'第二面 (別紙)'!U29</f>
        <v>0</v>
      </c>
      <c r="V112" s="698"/>
      <c r="W112" s="698"/>
      <c r="X112" s="698"/>
      <c r="Y112" s="698"/>
      <c r="Z112" s="698"/>
      <c r="AA112" s="698"/>
      <c r="AB112" s="698"/>
      <c r="AC112" s="130" t="s">
        <v>238</v>
      </c>
      <c r="AD112" s="132" t="s">
        <v>308</v>
      </c>
      <c r="AE112" s="699">
        <f>'第二面 (別紙)'!AE29</f>
        <v>0</v>
      </c>
      <c r="AF112" s="699"/>
      <c r="AG112" s="699"/>
      <c r="AH112" s="699"/>
      <c r="AI112" s="699"/>
      <c r="AJ112" s="699"/>
      <c r="AK112" s="131" t="s">
        <v>361</v>
      </c>
      <c r="AL112" s="130" t="s">
        <v>358</v>
      </c>
      <c r="AM112" s="131"/>
      <c r="AQ112" s="264"/>
      <c r="BD112" s="131"/>
      <c r="BE112" s="171"/>
      <c r="BF112" s="171"/>
      <c r="BG112" s="171"/>
      <c r="BH112" s="131"/>
      <c r="BI112" s="131"/>
      <c r="BJ112" s="131"/>
      <c r="BK112" s="132" t="s">
        <v>308</v>
      </c>
      <c r="BL112" s="698">
        <f>'第二面 (別紙)'!U78</f>
        <v>0</v>
      </c>
      <c r="BM112" s="698"/>
      <c r="BN112" s="698"/>
      <c r="BO112" s="698"/>
      <c r="BP112" s="698"/>
      <c r="BQ112" s="698"/>
      <c r="BR112" s="698"/>
      <c r="BS112" s="698"/>
      <c r="BT112" s="130" t="s">
        <v>238</v>
      </c>
      <c r="BU112" s="132" t="s">
        <v>308</v>
      </c>
      <c r="BV112" s="699">
        <f>'第二面 (別紙)'!AE78</f>
        <v>0</v>
      </c>
      <c r="BW112" s="699"/>
      <c r="BX112" s="699"/>
      <c r="BY112" s="699"/>
      <c r="BZ112" s="699"/>
      <c r="CA112" s="699"/>
      <c r="CB112" s="131" t="s">
        <v>361</v>
      </c>
      <c r="CC112" s="130" t="s">
        <v>358</v>
      </c>
      <c r="CD112" s="131"/>
      <c r="CF112" s="263"/>
    </row>
    <row r="113" spans="1:84">
      <c r="A113" s="131"/>
      <c r="B113" s="131"/>
      <c r="C113" s="131"/>
      <c r="D113" s="131"/>
      <c r="E113" s="131"/>
      <c r="F113" s="131"/>
      <c r="G113" s="131"/>
      <c r="H113" s="131"/>
      <c r="I113" s="131"/>
      <c r="J113" s="131"/>
      <c r="K113" s="131"/>
      <c r="L113" s="131"/>
      <c r="M113" s="131"/>
      <c r="N113" s="171"/>
      <c r="O113" s="171"/>
      <c r="P113" s="171"/>
      <c r="Q113" s="131"/>
      <c r="R113" s="131"/>
      <c r="S113" s="131"/>
      <c r="T113" s="132" t="s">
        <v>308</v>
      </c>
      <c r="U113" s="698">
        <f>'第二面 (別紙)'!U30</f>
        <v>0</v>
      </c>
      <c r="V113" s="698"/>
      <c r="W113" s="698"/>
      <c r="X113" s="698"/>
      <c r="Y113" s="698"/>
      <c r="Z113" s="698"/>
      <c r="AA113" s="698"/>
      <c r="AB113" s="698"/>
      <c r="AC113" s="130" t="s">
        <v>238</v>
      </c>
      <c r="AD113" s="132" t="s">
        <v>308</v>
      </c>
      <c r="AE113" s="699">
        <f>'第二面 (別紙)'!AE30</f>
        <v>0</v>
      </c>
      <c r="AF113" s="699"/>
      <c r="AG113" s="699"/>
      <c r="AH113" s="699"/>
      <c r="AI113" s="699"/>
      <c r="AJ113" s="699"/>
      <c r="AK113" s="131" t="s">
        <v>361</v>
      </c>
      <c r="AL113" s="130" t="s">
        <v>358</v>
      </c>
      <c r="AM113" s="131"/>
      <c r="AQ113" s="264"/>
      <c r="BD113" s="131" t="s">
        <v>308</v>
      </c>
      <c r="BE113" s="697">
        <f>'第二面 (別紙)'!N79</f>
        <v>0</v>
      </c>
      <c r="BF113" s="697"/>
      <c r="BG113" s="697"/>
      <c r="BH113" s="131" t="s">
        <v>243</v>
      </c>
      <c r="BI113" s="131"/>
      <c r="BJ113" s="131"/>
      <c r="BK113" s="132" t="s">
        <v>308</v>
      </c>
      <c r="BL113" s="698">
        <f>'第二面 (別紙)'!U79</f>
        <v>0</v>
      </c>
      <c r="BM113" s="698"/>
      <c r="BN113" s="698"/>
      <c r="BO113" s="698"/>
      <c r="BP113" s="698"/>
      <c r="BQ113" s="698"/>
      <c r="BR113" s="698"/>
      <c r="BS113" s="698"/>
      <c r="BT113" s="130" t="s">
        <v>238</v>
      </c>
      <c r="BU113" s="132" t="s">
        <v>308</v>
      </c>
      <c r="BV113" s="699">
        <f>'第二面 (別紙)'!AE79</f>
        <v>0</v>
      </c>
      <c r="BW113" s="699"/>
      <c r="BX113" s="699"/>
      <c r="BY113" s="699"/>
      <c r="BZ113" s="699"/>
      <c r="CA113" s="699"/>
      <c r="CB113" s="131" t="s">
        <v>361</v>
      </c>
      <c r="CC113" s="130" t="s">
        <v>358</v>
      </c>
      <c r="CD113" s="131"/>
      <c r="CF113" s="263"/>
    </row>
    <row r="114" spans="1:84">
      <c r="A114" s="131"/>
      <c r="B114" s="131"/>
      <c r="C114" s="131"/>
      <c r="D114" s="131"/>
      <c r="E114" s="131"/>
      <c r="F114" s="131"/>
      <c r="G114" s="131"/>
      <c r="H114" s="131"/>
      <c r="I114" s="131"/>
      <c r="J114" s="131"/>
      <c r="K114" s="131"/>
      <c r="L114" s="131"/>
      <c r="M114" s="131" t="s">
        <v>308</v>
      </c>
      <c r="N114" s="697">
        <f>'第二面 (別紙)'!N31</f>
        <v>0</v>
      </c>
      <c r="O114" s="697"/>
      <c r="P114" s="697"/>
      <c r="Q114" s="131" t="s">
        <v>243</v>
      </c>
      <c r="R114" s="131"/>
      <c r="S114" s="131"/>
      <c r="T114" s="132" t="s">
        <v>308</v>
      </c>
      <c r="U114" s="698">
        <f>'第二面 (別紙)'!U31</f>
        <v>0</v>
      </c>
      <c r="V114" s="698"/>
      <c r="W114" s="698"/>
      <c r="X114" s="698"/>
      <c r="Y114" s="698"/>
      <c r="Z114" s="698"/>
      <c r="AA114" s="698"/>
      <c r="AB114" s="698"/>
      <c r="AC114" s="130" t="s">
        <v>238</v>
      </c>
      <c r="AD114" s="132" t="s">
        <v>308</v>
      </c>
      <c r="AE114" s="699">
        <f>'第二面 (別紙)'!AE31</f>
        <v>0</v>
      </c>
      <c r="AF114" s="699"/>
      <c r="AG114" s="699"/>
      <c r="AH114" s="699"/>
      <c r="AI114" s="699"/>
      <c r="AJ114" s="699"/>
      <c r="AK114" s="131" t="s">
        <v>361</v>
      </c>
      <c r="AL114" s="130" t="s">
        <v>358</v>
      </c>
      <c r="AM114" s="131"/>
      <c r="AQ114" s="264"/>
      <c r="BD114" s="131"/>
      <c r="BE114" s="171"/>
      <c r="BF114" s="171"/>
      <c r="BG114" s="171"/>
      <c r="BH114" s="131"/>
      <c r="BI114" s="131"/>
      <c r="BJ114" s="131"/>
      <c r="BK114" s="132" t="s">
        <v>308</v>
      </c>
      <c r="BL114" s="698">
        <f>'第二面 (別紙)'!U80</f>
        <v>0</v>
      </c>
      <c r="BM114" s="698"/>
      <c r="BN114" s="698"/>
      <c r="BO114" s="698"/>
      <c r="BP114" s="698"/>
      <c r="BQ114" s="698"/>
      <c r="BR114" s="698"/>
      <c r="BS114" s="698"/>
      <c r="BT114" s="130" t="s">
        <v>238</v>
      </c>
      <c r="BU114" s="132" t="s">
        <v>308</v>
      </c>
      <c r="BV114" s="699">
        <f>'第二面 (別紙)'!AE80</f>
        <v>0</v>
      </c>
      <c r="BW114" s="699"/>
      <c r="BX114" s="699"/>
      <c r="BY114" s="699"/>
      <c r="BZ114" s="699"/>
      <c r="CA114" s="699"/>
      <c r="CB114" s="131" t="s">
        <v>361</v>
      </c>
      <c r="CC114" s="130" t="s">
        <v>358</v>
      </c>
      <c r="CF114" s="263"/>
    </row>
    <row r="115" spans="1:84">
      <c r="A115" s="131"/>
      <c r="B115" s="131"/>
      <c r="C115" s="131"/>
      <c r="D115" s="131"/>
      <c r="E115" s="131"/>
      <c r="F115" s="131"/>
      <c r="G115" s="131"/>
      <c r="H115" s="131"/>
      <c r="I115" s="131"/>
      <c r="J115" s="131"/>
      <c r="K115" s="131"/>
      <c r="L115" s="131"/>
      <c r="M115" s="131"/>
      <c r="N115" s="171"/>
      <c r="O115" s="171"/>
      <c r="P115" s="171"/>
      <c r="Q115" s="131"/>
      <c r="R115" s="131"/>
      <c r="S115" s="131"/>
      <c r="T115" s="132" t="s">
        <v>308</v>
      </c>
      <c r="U115" s="698">
        <f>'第二面 (別紙)'!U32</f>
        <v>0</v>
      </c>
      <c r="V115" s="698"/>
      <c r="W115" s="698"/>
      <c r="X115" s="698"/>
      <c r="Y115" s="698"/>
      <c r="Z115" s="698"/>
      <c r="AA115" s="698"/>
      <c r="AB115" s="698"/>
      <c r="AC115" s="130" t="s">
        <v>238</v>
      </c>
      <c r="AD115" s="132" t="s">
        <v>308</v>
      </c>
      <c r="AE115" s="699">
        <f>'第二面 (別紙)'!AE32</f>
        <v>0</v>
      </c>
      <c r="AF115" s="699"/>
      <c r="AG115" s="699"/>
      <c r="AH115" s="699"/>
      <c r="AI115" s="699"/>
      <c r="AJ115" s="699"/>
      <c r="AK115" s="131" t="s">
        <v>361</v>
      </c>
      <c r="AL115" s="130" t="s">
        <v>358</v>
      </c>
      <c r="AM115" s="131"/>
      <c r="AQ115" s="264"/>
      <c r="BD115" s="131"/>
      <c r="BE115" s="171"/>
      <c r="BF115" s="171"/>
      <c r="BG115" s="171"/>
      <c r="BH115" s="131"/>
      <c r="BI115" s="131"/>
      <c r="BJ115" s="131"/>
      <c r="BK115" s="132" t="s">
        <v>308</v>
      </c>
      <c r="BL115" s="698">
        <f>'第二面 (別紙)'!U81</f>
        <v>0</v>
      </c>
      <c r="BM115" s="698"/>
      <c r="BN115" s="698"/>
      <c r="BO115" s="698"/>
      <c r="BP115" s="698"/>
      <c r="BQ115" s="698"/>
      <c r="BR115" s="698"/>
      <c r="BS115" s="698"/>
      <c r="BT115" s="130" t="s">
        <v>238</v>
      </c>
      <c r="BU115" s="132" t="s">
        <v>308</v>
      </c>
      <c r="BV115" s="699">
        <f>'第二面 (別紙)'!AE81</f>
        <v>0</v>
      </c>
      <c r="BW115" s="699"/>
      <c r="BX115" s="699"/>
      <c r="BY115" s="699"/>
      <c r="BZ115" s="699"/>
      <c r="CA115" s="699"/>
      <c r="CB115" s="131" t="s">
        <v>361</v>
      </c>
      <c r="CC115" s="130" t="s">
        <v>358</v>
      </c>
      <c r="CF115" s="263"/>
    </row>
    <row r="116" spans="1:84">
      <c r="A116" s="131"/>
      <c r="B116" s="131"/>
      <c r="C116" s="131"/>
      <c r="D116" s="131"/>
      <c r="E116" s="131"/>
      <c r="F116" s="131"/>
      <c r="G116" s="131"/>
      <c r="H116" s="131"/>
      <c r="I116" s="131"/>
      <c r="J116" s="131"/>
      <c r="K116" s="131"/>
      <c r="L116" s="131"/>
      <c r="M116" s="131"/>
      <c r="N116" s="171"/>
      <c r="O116" s="171"/>
      <c r="P116" s="171"/>
      <c r="Q116" s="131"/>
      <c r="R116" s="131"/>
      <c r="S116" s="131"/>
      <c r="T116" s="132" t="s">
        <v>308</v>
      </c>
      <c r="U116" s="698">
        <f>'第二面 (別紙)'!U33</f>
        <v>0</v>
      </c>
      <c r="V116" s="698"/>
      <c r="W116" s="698"/>
      <c r="X116" s="698"/>
      <c r="Y116" s="698"/>
      <c r="Z116" s="698"/>
      <c r="AA116" s="698"/>
      <c r="AB116" s="698"/>
      <c r="AC116" s="130" t="s">
        <v>238</v>
      </c>
      <c r="AD116" s="132" t="s">
        <v>308</v>
      </c>
      <c r="AE116" s="699">
        <f>'第二面 (別紙)'!AE33</f>
        <v>0</v>
      </c>
      <c r="AF116" s="699"/>
      <c r="AG116" s="699"/>
      <c r="AH116" s="699"/>
      <c r="AI116" s="699"/>
      <c r="AJ116" s="699"/>
      <c r="AK116" s="131" t="s">
        <v>361</v>
      </c>
      <c r="AL116" s="130" t="s">
        <v>358</v>
      </c>
      <c r="AM116" s="131"/>
      <c r="AQ116" s="264"/>
      <c r="BD116" s="131" t="s">
        <v>308</v>
      </c>
      <c r="BE116" s="697">
        <f>'第二面 (別紙)'!N82</f>
        <v>0</v>
      </c>
      <c r="BF116" s="697"/>
      <c r="BG116" s="697"/>
      <c r="BH116" s="131" t="s">
        <v>243</v>
      </c>
      <c r="BI116" s="131"/>
      <c r="BJ116" s="131"/>
      <c r="BK116" s="132" t="s">
        <v>308</v>
      </c>
      <c r="BL116" s="698">
        <f>'第二面 (別紙)'!U82</f>
        <v>0</v>
      </c>
      <c r="BM116" s="698"/>
      <c r="BN116" s="698"/>
      <c r="BO116" s="698"/>
      <c r="BP116" s="698"/>
      <c r="BQ116" s="698"/>
      <c r="BR116" s="698"/>
      <c r="BS116" s="698"/>
      <c r="BT116" s="130" t="s">
        <v>238</v>
      </c>
      <c r="BU116" s="132" t="s">
        <v>308</v>
      </c>
      <c r="BV116" s="699">
        <f>'第二面 (別紙)'!AE82</f>
        <v>0</v>
      </c>
      <c r="BW116" s="699"/>
      <c r="BX116" s="699"/>
      <c r="BY116" s="699"/>
      <c r="BZ116" s="699"/>
      <c r="CA116" s="699"/>
      <c r="CB116" s="131" t="s">
        <v>361</v>
      </c>
      <c r="CC116" s="130" t="s">
        <v>358</v>
      </c>
      <c r="CF116" s="263"/>
    </row>
    <row r="117" spans="1:84">
      <c r="A117" s="131"/>
      <c r="B117" s="131"/>
      <c r="C117" s="131"/>
      <c r="D117" s="131"/>
      <c r="E117" s="131"/>
      <c r="F117" s="131"/>
      <c r="G117" s="131"/>
      <c r="H117" s="131"/>
      <c r="I117" s="131"/>
      <c r="J117" s="131"/>
      <c r="K117" s="131"/>
      <c r="L117" s="131"/>
      <c r="M117" s="131" t="s">
        <v>308</v>
      </c>
      <c r="N117" s="697">
        <f>'第二面 (別紙)'!N34</f>
        <v>0</v>
      </c>
      <c r="O117" s="697"/>
      <c r="P117" s="697"/>
      <c r="Q117" s="131" t="s">
        <v>243</v>
      </c>
      <c r="R117" s="131"/>
      <c r="S117" s="131"/>
      <c r="T117" s="132" t="s">
        <v>308</v>
      </c>
      <c r="U117" s="698">
        <f>'第二面 (別紙)'!U34</f>
        <v>0</v>
      </c>
      <c r="V117" s="698"/>
      <c r="W117" s="698"/>
      <c r="X117" s="698"/>
      <c r="Y117" s="698"/>
      <c r="Z117" s="698"/>
      <c r="AA117" s="698"/>
      <c r="AB117" s="698"/>
      <c r="AC117" s="130" t="s">
        <v>238</v>
      </c>
      <c r="AD117" s="132" t="s">
        <v>308</v>
      </c>
      <c r="AE117" s="699">
        <f>'第二面 (別紙)'!AE34</f>
        <v>0</v>
      </c>
      <c r="AF117" s="699"/>
      <c r="AG117" s="699"/>
      <c r="AH117" s="699"/>
      <c r="AI117" s="699"/>
      <c r="AJ117" s="699"/>
      <c r="AK117" s="131" t="s">
        <v>361</v>
      </c>
      <c r="AL117" s="130" t="s">
        <v>358</v>
      </c>
      <c r="AM117" s="131"/>
      <c r="AQ117" s="264"/>
      <c r="BD117" s="131"/>
      <c r="BE117" s="171"/>
      <c r="BF117" s="171"/>
      <c r="BG117" s="171"/>
      <c r="BH117" s="131"/>
      <c r="BI117" s="131"/>
      <c r="BJ117" s="131"/>
      <c r="BK117" s="132" t="s">
        <v>308</v>
      </c>
      <c r="BL117" s="698">
        <f>'第二面 (別紙)'!U83</f>
        <v>0</v>
      </c>
      <c r="BM117" s="698"/>
      <c r="BN117" s="698"/>
      <c r="BO117" s="698"/>
      <c r="BP117" s="698"/>
      <c r="BQ117" s="698"/>
      <c r="BR117" s="698"/>
      <c r="BS117" s="698"/>
      <c r="BT117" s="130" t="s">
        <v>238</v>
      </c>
      <c r="BU117" s="132" t="s">
        <v>308</v>
      </c>
      <c r="BV117" s="699">
        <f>'第二面 (別紙)'!AE83</f>
        <v>0</v>
      </c>
      <c r="BW117" s="699"/>
      <c r="BX117" s="699"/>
      <c r="BY117" s="699"/>
      <c r="BZ117" s="699"/>
      <c r="CA117" s="699"/>
      <c r="CB117" s="131" t="s">
        <v>361</v>
      </c>
      <c r="CC117" s="130" t="s">
        <v>358</v>
      </c>
      <c r="CF117" s="263"/>
    </row>
    <row r="118" spans="1:84">
      <c r="A118" s="131"/>
      <c r="B118" s="131"/>
      <c r="C118" s="131"/>
      <c r="D118" s="131"/>
      <c r="E118" s="131"/>
      <c r="F118" s="131"/>
      <c r="G118" s="131"/>
      <c r="H118" s="131"/>
      <c r="I118" s="131"/>
      <c r="J118" s="131"/>
      <c r="K118" s="131"/>
      <c r="L118" s="131"/>
      <c r="M118" s="131"/>
      <c r="N118" s="171"/>
      <c r="O118" s="171"/>
      <c r="P118" s="171"/>
      <c r="Q118" s="131"/>
      <c r="R118" s="131"/>
      <c r="S118" s="131"/>
      <c r="T118" s="132" t="s">
        <v>308</v>
      </c>
      <c r="U118" s="698">
        <f>'第二面 (別紙)'!U35</f>
        <v>0</v>
      </c>
      <c r="V118" s="698"/>
      <c r="W118" s="698"/>
      <c r="X118" s="698"/>
      <c r="Y118" s="698"/>
      <c r="Z118" s="698"/>
      <c r="AA118" s="698"/>
      <c r="AB118" s="698"/>
      <c r="AC118" s="130" t="s">
        <v>238</v>
      </c>
      <c r="AD118" s="132" t="s">
        <v>308</v>
      </c>
      <c r="AE118" s="699">
        <f>'第二面 (別紙)'!AE35</f>
        <v>0</v>
      </c>
      <c r="AF118" s="699"/>
      <c r="AG118" s="699"/>
      <c r="AH118" s="699"/>
      <c r="AI118" s="699"/>
      <c r="AJ118" s="699"/>
      <c r="AK118" s="131" t="s">
        <v>361</v>
      </c>
      <c r="AL118" s="130" t="s">
        <v>358</v>
      </c>
      <c r="AM118" s="131"/>
      <c r="AQ118" s="264"/>
      <c r="BD118" s="131"/>
      <c r="BE118" s="171"/>
      <c r="BF118" s="171"/>
      <c r="BG118" s="171"/>
      <c r="BH118" s="131"/>
      <c r="BI118" s="131"/>
      <c r="BJ118" s="131"/>
      <c r="BK118" s="132" t="s">
        <v>308</v>
      </c>
      <c r="BL118" s="698">
        <f>'第二面 (別紙)'!U84</f>
        <v>0</v>
      </c>
      <c r="BM118" s="698"/>
      <c r="BN118" s="698"/>
      <c r="BO118" s="698"/>
      <c r="BP118" s="698"/>
      <c r="BQ118" s="698"/>
      <c r="BR118" s="698"/>
      <c r="BS118" s="698"/>
      <c r="BT118" s="130" t="s">
        <v>238</v>
      </c>
      <c r="BU118" s="132" t="s">
        <v>308</v>
      </c>
      <c r="BV118" s="699">
        <f>'第二面 (別紙)'!AE84</f>
        <v>0</v>
      </c>
      <c r="BW118" s="699"/>
      <c r="BX118" s="699"/>
      <c r="BY118" s="699"/>
      <c r="BZ118" s="699"/>
      <c r="CA118" s="699"/>
      <c r="CB118" s="131" t="s">
        <v>361</v>
      </c>
      <c r="CC118" s="130" t="s">
        <v>358</v>
      </c>
      <c r="CF118" s="263"/>
    </row>
    <row r="119" spans="1:84">
      <c r="A119" s="131"/>
      <c r="B119" s="131"/>
      <c r="C119" s="131"/>
      <c r="D119" s="131"/>
      <c r="E119" s="131"/>
      <c r="F119" s="131"/>
      <c r="G119" s="131"/>
      <c r="H119" s="131"/>
      <c r="I119" s="131"/>
      <c r="J119" s="131"/>
      <c r="K119" s="131"/>
      <c r="L119" s="131"/>
      <c r="M119" s="131"/>
      <c r="N119" s="171"/>
      <c r="O119" s="171"/>
      <c r="P119" s="171"/>
      <c r="Q119" s="131"/>
      <c r="R119" s="131"/>
      <c r="S119" s="131"/>
      <c r="T119" s="132" t="s">
        <v>308</v>
      </c>
      <c r="U119" s="698">
        <f>'第二面 (別紙)'!U36</f>
        <v>0</v>
      </c>
      <c r="V119" s="698"/>
      <c r="W119" s="698"/>
      <c r="X119" s="698"/>
      <c r="Y119" s="698"/>
      <c r="Z119" s="698"/>
      <c r="AA119" s="698"/>
      <c r="AB119" s="698"/>
      <c r="AC119" s="130" t="s">
        <v>238</v>
      </c>
      <c r="AD119" s="132" t="s">
        <v>308</v>
      </c>
      <c r="AE119" s="699">
        <f>'第二面 (別紙)'!AE36</f>
        <v>0</v>
      </c>
      <c r="AF119" s="699"/>
      <c r="AG119" s="699"/>
      <c r="AH119" s="699"/>
      <c r="AI119" s="699"/>
      <c r="AJ119" s="699"/>
      <c r="AK119" s="131" t="s">
        <v>361</v>
      </c>
      <c r="AL119" s="130" t="s">
        <v>358</v>
      </c>
      <c r="AM119" s="131"/>
      <c r="AQ119" s="264"/>
      <c r="BD119" s="131" t="s">
        <v>308</v>
      </c>
      <c r="BE119" s="697">
        <f>'第二面 (別紙)'!N85</f>
        <v>0</v>
      </c>
      <c r="BF119" s="697"/>
      <c r="BG119" s="697"/>
      <c r="BH119" s="131" t="s">
        <v>243</v>
      </c>
      <c r="BI119" s="131"/>
      <c r="BJ119" s="131"/>
      <c r="BK119" s="132" t="s">
        <v>308</v>
      </c>
      <c r="BL119" s="698">
        <f>'第二面 (別紙)'!U85</f>
        <v>0</v>
      </c>
      <c r="BM119" s="698"/>
      <c r="BN119" s="698"/>
      <c r="BO119" s="698"/>
      <c r="BP119" s="698"/>
      <c r="BQ119" s="698"/>
      <c r="BR119" s="698"/>
      <c r="BS119" s="698"/>
      <c r="BT119" s="130" t="s">
        <v>238</v>
      </c>
      <c r="BU119" s="132" t="s">
        <v>308</v>
      </c>
      <c r="BV119" s="699">
        <f>'第二面 (別紙)'!AE85</f>
        <v>0</v>
      </c>
      <c r="BW119" s="699"/>
      <c r="BX119" s="699"/>
      <c r="BY119" s="699"/>
      <c r="BZ119" s="699"/>
      <c r="CA119" s="699"/>
      <c r="CB119" s="131" t="s">
        <v>361</v>
      </c>
      <c r="CC119" s="130" t="s">
        <v>358</v>
      </c>
      <c r="CF119" s="263"/>
    </row>
    <row r="120" spans="1:84">
      <c r="A120" s="131"/>
      <c r="B120" s="131"/>
      <c r="C120" s="131"/>
      <c r="D120" s="131"/>
      <c r="E120" s="131"/>
      <c r="F120" s="131"/>
      <c r="G120" s="131"/>
      <c r="H120" s="131"/>
      <c r="I120" s="131"/>
      <c r="J120" s="131"/>
      <c r="K120" s="131"/>
      <c r="L120" s="131"/>
      <c r="M120" s="131" t="s">
        <v>308</v>
      </c>
      <c r="N120" s="697">
        <f>'第二面 (別紙)'!N37</f>
        <v>0</v>
      </c>
      <c r="O120" s="697"/>
      <c r="P120" s="697"/>
      <c r="Q120" s="131" t="s">
        <v>243</v>
      </c>
      <c r="R120" s="131"/>
      <c r="S120" s="131"/>
      <c r="T120" s="132" t="s">
        <v>308</v>
      </c>
      <c r="U120" s="698">
        <f>'第二面 (別紙)'!U37</f>
        <v>0</v>
      </c>
      <c r="V120" s="698"/>
      <c r="W120" s="698"/>
      <c r="X120" s="698"/>
      <c r="Y120" s="698"/>
      <c r="Z120" s="698"/>
      <c r="AA120" s="698"/>
      <c r="AB120" s="698"/>
      <c r="AC120" s="130" t="s">
        <v>238</v>
      </c>
      <c r="AD120" s="132" t="s">
        <v>308</v>
      </c>
      <c r="AE120" s="699">
        <f>'第二面 (別紙)'!AE37</f>
        <v>0</v>
      </c>
      <c r="AF120" s="699"/>
      <c r="AG120" s="699"/>
      <c r="AH120" s="699"/>
      <c r="AI120" s="699"/>
      <c r="AJ120" s="699"/>
      <c r="AK120" s="131" t="s">
        <v>361</v>
      </c>
      <c r="AL120" s="130" t="s">
        <v>358</v>
      </c>
      <c r="AM120" s="131"/>
      <c r="AQ120" s="264"/>
      <c r="BD120" s="131"/>
      <c r="BE120" s="171"/>
      <c r="BF120" s="171"/>
      <c r="BG120" s="171"/>
      <c r="BH120" s="131"/>
      <c r="BI120" s="131"/>
      <c r="BJ120" s="131"/>
      <c r="BK120" s="132" t="s">
        <v>308</v>
      </c>
      <c r="BL120" s="698">
        <f>'第二面 (別紙)'!U86</f>
        <v>0</v>
      </c>
      <c r="BM120" s="698"/>
      <c r="BN120" s="698"/>
      <c r="BO120" s="698"/>
      <c r="BP120" s="698"/>
      <c r="BQ120" s="698"/>
      <c r="BR120" s="698"/>
      <c r="BS120" s="698"/>
      <c r="BT120" s="130" t="s">
        <v>238</v>
      </c>
      <c r="BU120" s="132" t="s">
        <v>308</v>
      </c>
      <c r="BV120" s="699">
        <f>'第二面 (別紙)'!AE86</f>
        <v>0</v>
      </c>
      <c r="BW120" s="699"/>
      <c r="BX120" s="699"/>
      <c r="BY120" s="699"/>
      <c r="BZ120" s="699"/>
      <c r="CA120" s="699"/>
      <c r="CB120" s="131" t="s">
        <v>361</v>
      </c>
      <c r="CC120" s="130" t="s">
        <v>358</v>
      </c>
      <c r="CF120" s="263"/>
    </row>
    <row r="121" spans="1:84">
      <c r="A121" s="131"/>
      <c r="B121" s="131"/>
      <c r="C121" s="131"/>
      <c r="D121" s="131"/>
      <c r="E121" s="131"/>
      <c r="F121" s="131"/>
      <c r="G121" s="131"/>
      <c r="H121" s="131"/>
      <c r="I121" s="131"/>
      <c r="J121" s="131"/>
      <c r="K121" s="131"/>
      <c r="L121" s="131"/>
      <c r="M121" s="131"/>
      <c r="N121" s="171"/>
      <c r="O121" s="171"/>
      <c r="P121" s="171"/>
      <c r="Q121" s="131"/>
      <c r="R121" s="131"/>
      <c r="S121" s="131"/>
      <c r="T121" s="132" t="s">
        <v>308</v>
      </c>
      <c r="U121" s="698">
        <f>'第二面 (別紙)'!U38</f>
        <v>0</v>
      </c>
      <c r="V121" s="698"/>
      <c r="W121" s="698"/>
      <c r="X121" s="698"/>
      <c r="Y121" s="698"/>
      <c r="Z121" s="698"/>
      <c r="AA121" s="698"/>
      <c r="AB121" s="698"/>
      <c r="AC121" s="130" t="s">
        <v>238</v>
      </c>
      <c r="AD121" s="132" t="s">
        <v>308</v>
      </c>
      <c r="AE121" s="699">
        <f>'第二面 (別紙)'!AE38</f>
        <v>0</v>
      </c>
      <c r="AF121" s="699"/>
      <c r="AG121" s="699"/>
      <c r="AH121" s="699"/>
      <c r="AI121" s="699"/>
      <c r="AJ121" s="699"/>
      <c r="AK121" s="131" t="s">
        <v>361</v>
      </c>
      <c r="AL121" s="130" t="s">
        <v>358</v>
      </c>
      <c r="AM121" s="131"/>
      <c r="AQ121" s="264"/>
      <c r="BD121" s="131"/>
      <c r="BE121" s="171"/>
      <c r="BF121" s="171"/>
      <c r="BG121" s="171"/>
      <c r="BH121" s="131"/>
      <c r="BI121" s="131"/>
      <c r="BJ121" s="131"/>
      <c r="BK121" s="132" t="s">
        <v>308</v>
      </c>
      <c r="BL121" s="698">
        <f>'第二面 (別紙)'!U87</f>
        <v>0</v>
      </c>
      <c r="BM121" s="698"/>
      <c r="BN121" s="698"/>
      <c r="BO121" s="698"/>
      <c r="BP121" s="698"/>
      <c r="BQ121" s="698"/>
      <c r="BR121" s="698"/>
      <c r="BS121" s="698"/>
      <c r="BT121" s="130" t="s">
        <v>238</v>
      </c>
      <c r="BU121" s="132" t="s">
        <v>308</v>
      </c>
      <c r="BV121" s="699">
        <f>'第二面 (別紙)'!AE87</f>
        <v>0</v>
      </c>
      <c r="BW121" s="699"/>
      <c r="BX121" s="699"/>
      <c r="BY121" s="699"/>
      <c r="BZ121" s="699"/>
      <c r="CA121" s="699"/>
      <c r="CB121" s="131" t="s">
        <v>361</v>
      </c>
      <c r="CC121" s="130" t="s">
        <v>358</v>
      </c>
      <c r="CF121" s="263"/>
    </row>
    <row r="122" spans="1:84">
      <c r="A122" s="131"/>
      <c r="B122" s="131"/>
      <c r="C122" s="131"/>
      <c r="D122" s="131"/>
      <c r="E122" s="131"/>
      <c r="F122" s="131"/>
      <c r="G122" s="131"/>
      <c r="H122" s="131"/>
      <c r="I122" s="131"/>
      <c r="J122" s="131"/>
      <c r="K122" s="131"/>
      <c r="L122" s="131"/>
      <c r="M122" s="131"/>
      <c r="N122" s="171"/>
      <c r="O122" s="171"/>
      <c r="P122" s="171"/>
      <c r="Q122" s="131"/>
      <c r="R122" s="131"/>
      <c r="S122" s="131"/>
      <c r="T122" s="132" t="s">
        <v>308</v>
      </c>
      <c r="U122" s="698">
        <f>'第二面 (別紙)'!U39</f>
        <v>0</v>
      </c>
      <c r="V122" s="698"/>
      <c r="W122" s="698"/>
      <c r="X122" s="698"/>
      <c r="Y122" s="698"/>
      <c r="Z122" s="698"/>
      <c r="AA122" s="698"/>
      <c r="AB122" s="698"/>
      <c r="AC122" s="130" t="s">
        <v>238</v>
      </c>
      <c r="AD122" s="132" t="s">
        <v>308</v>
      </c>
      <c r="AE122" s="699">
        <f>'第二面 (別紙)'!AE39</f>
        <v>0</v>
      </c>
      <c r="AF122" s="699"/>
      <c r="AG122" s="699"/>
      <c r="AH122" s="699"/>
      <c r="AI122" s="699"/>
      <c r="AJ122" s="699"/>
      <c r="AK122" s="131" t="s">
        <v>361</v>
      </c>
      <c r="AL122" s="130" t="s">
        <v>358</v>
      </c>
      <c r="AM122" s="131"/>
      <c r="AQ122" s="264"/>
      <c r="BD122" s="131" t="s">
        <v>308</v>
      </c>
      <c r="BE122" s="697">
        <f>'第二面 (別紙)'!N88</f>
        <v>0</v>
      </c>
      <c r="BF122" s="697"/>
      <c r="BG122" s="697"/>
      <c r="BH122" s="131" t="s">
        <v>243</v>
      </c>
      <c r="BI122" s="131"/>
      <c r="BJ122" s="131"/>
      <c r="BK122" s="132" t="s">
        <v>308</v>
      </c>
      <c r="BL122" s="698">
        <f>'第二面 (別紙)'!U88</f>
        <v>0</v>
      </c>
      <c r="BM122" s="698"/>
      <c r="BN122" s="698"/>
      <c r="BO122" s="698"/>
      <c r="BP122" s="698"/>
      <c r="BQ122" s="698"/>
      <c r="BR122" s="698"/>
      <c r="BS122" s="698"/>
      <c r="BT122" s="130" t="s">
        <v>238</v>
      </c>
      <c r="BU122" s="132" t="s">
        <v>308</v>
      </c>
      <c r="BV122" s="699">
        <f>'第二面 (別紙)'!AE88</f>
        <v>0</v>
      </c>
      <c r="BW122" s="699"/>
      <c r="BX122" s="699"/>
      <c r="BY122" s="699"/>
      <c r="BZ122" s="699"/>
      <c r="CA122" s="699"/>
      <c r="CB122" s="131" t="s">
        <v>361</v>
      </c>
      <c r="CC122" s="130" t="s">
        <v>358</v>
      </c>
      <c r="CF122" s="263"/>
    </row>
    <row r="123" spans="1:84">
      <c r="A123" s="131"/>
      <c r="B123" s="172"/>
      <c r="C123" s="172"/>
      <c r="D123" s="172"/>
      <c r="E123" s="172"/>
      <c r="F123" s="172"/>
      <c r="G123" s="172"/>
      <c r="H123" s="172"/>
      <c r="I123" s="172"/>
      <c r="J123" s="172"/>
      <c r="K123" s="172"/>
      <c r="L123" s="172"/>
      <c r="M123" s="172"/>
      <c r="N123" s="173"/>
      <c r="O123" s="173"/>
      <c r="P123" s="173"/>
      <c r="Q123" s="172"/>
      <c r="R123" s="172"/>
      <c r="S123" s="172"/>
      <c r="T123" s="174"/>
      <c r="U123" s="707"/>
      <c r="V123" s="707"/>
      <c r="W123" s="707"/>
      <c r="X123" s="707"/>
      <c r="Y123" s="707"/>
      <c r="Z123" s="707"/>
      <c r="AA123" s="707"/>
      <c r="AB123" s="707"/>
      <c r="AC123" s="175"/>
      <c r="AD123" s="174"/>
      <c r="AE123" s="705"/>
      <c r="AF123" s="705"/>
      <c r="AG123" s="705"/>
      <c r="AH123" s="705"/>
      <c r="AI123" s="705"/>
      <c r="AJ123" s="705"/>
      <c r="AK123" s="172"/>
      <c r="AL123" s="175"/>
      <c r="AM123" s="131"/>
      <c r="AQ123" s="264"/>
      <c r="BD123" s="131"/>
      <c r="BE123" s="171"/>
      <c r="BF123" s="171"/>
      <c r="BG123" s="171"/>
      <c r="BH123" s="131"/>
      <c r="BI123" s="131"/>
      <c r="BJ123" s="131"/>
      <c r="BK123" s="132" t="s">
        <v>308</v>
      </c>
      <c r="BL123" s="698">
        <f>'第二面 (別紙)'!U89</f>
        <v>0</v>
      </c>
      <c r="BM123" s="698"/>
      <c r="BN123" s="698"/>
      <c r="BO123" s="698"/>
      <c r="BP123" s="698"/>
      <c r="BQ123" s="698"/>
      <c r="BR123" s="698"/>
      <c r="BS123" s="698"/>
      <c r="BT123" s="130" t="s">
        <v>238</v>
      </c>
      <c r="BU123" s="132" t="s">
        <v>308</v>
      </c>
      <c r="BV123" s="699">
        <f>'第二面 (別紙)'!AE89</f>
        <v>0</v>
      </c>
      <c r="BW123" s="699"/>
      <c r="BX123" s="699"/>
      <c r="BY123" s="699"/>
      <c r="BZ123" s="699"/>
      <c r="CA123" s="699"/>
      <c r="CB123" s="131" t="s">
        <v>361</v>
      </c>
      <c r="CC123" s="130" t="s">
        <v>358</v>
      </c>
      <c r="CF123" s="263"/>
    </row>
    <row r="124" spans="1:84">
      <c r="A124" s="131"/>
      <c r="B124" s="131" t="s">
        <v>362</v>
      </c>
      <c r="C124" s="131"/>
      <c r="D124" s="131"/>
      <c r="E124" s="131"/>
      <c r="F124" s="131"/>
      <c r="G124" s="131"/>
      <c r="H124" s="131"/>
      <c r="I124" s="131"/>
      <c r="J124" s="131"/>
      <c r="K124" s="131"/>
      <c r="L124" s="131"/>
      <c r="M124" s="131"/>
      <c r="N124" s="131"/>
      <c r="O124" s="131"/>
      <c r="P124" s="131"/>
      <c r="Q124" s="131"/>
      <c r="R124" s="131"/>
      <c r="S124" s="131"/>
      <c r="T124" s="132" t="s">
        <v>308</v>
      </c>
      <c r="U124" s="698">
        <f>'第二面 (別紙)'!U95</f>
        <v>0</v>
      </c>
      <c r="V124" s="706"/>
      <c r="W124" s="706"/>
      <c r="X124" s="706"/>
      <c r="Y124" s="706"/>
      <c r="Z124" s="706"/>
      <c r="AA124" s="706"/>
      <c r="AB124" s="706"/>
      <c r="AC124" s="130" t="s">
        <v>358</v>
      </c>
      <c r="AD124" s="132" t="s">
        <v>308</v>
      </c>
      <c r="AE124" s="703">
        <f>'第二面 (別紙)'!AE95</f>
        <v>0</v>
      </c>
      <c r="AF124" s="704"/>
      <c r="AG124" s="704"/>
      <c r="AH124" s="704"/>
      <c r="AI124" s="704"/>
      <c r="AJ124" s="704"/>
      <c r="AK124" s="131" t="s">
        <v>361</v>
      </c>
      <c r="AL124" s="130" t="s">
        <v>358</v>
      </c>
      <c r="AM124" s="131"/>
      <c r="AQ124" s="264"/>
      <c r="BD124" s="131"/>
      <c r="BE124" s="171"/>
      <c r="BF124" s="171"/>
      <c r="BG124" s="171"/>
      <c r="BH124" s="131"/>
      <c r="BI124" s="131"/>
      <c r="BJ124" s="131"/>
      <c r="BK124" s="132" t="s">
        <v>308</v>
      </c>
      <c r="BL124" s="698">
        <f>'第二面 (別紙)'!U90</f>
        <v>0</v>
      </c>
      <c r="BM124" s="698"/>
      <c r="BN124" s="698"/>
      <c r="BO124" s="698"/>
      <c r="BP124" s="698"/>
      <c r="BQ124" s="698"/>
      <c r="BR124" s="698"/>
      <c r="BS124" s="698"/>
      <c r="BT124" s="130" t="s">
        <v>238</v>
      </c>
      <c r="BU124" s="132" t="s">
        <v>308</v>
      </c>
      <c r="BV124" s="699">
        <f>'第二面 (別紙)'!AE90</f>
        <v>0</v>
      </c>
      <c r="BW124" s="699"/>
      <c r="BX124" s="699"/>
      <c r="BY124" s="699"/>
      <c r="BZ124" s="699"/>
      <c r="CA124" s="699"/>
      <c r="CB124" s="131" t="s">
        <v>361</v>
      </c>
      <c r="CC124" s="130" t="s">
        <v>358</v>
      </c>
      <c r="CF124" s="263"/>
    </row>
    <row r="125" spans="1:84">
      <c r="A125" s="131"/>
      <c r="B125" s="131"/>
      <c r="C125" s="131"/>
      <c r="D125" s="131"/>
      <c r="E125" s="131"/>
      <c r="F125" s="131"/>
      <c r="G125" s="131"/>
      <c r="H125" s="131"/>
      <c r="I125" s="131"/>
      <c r="J125" s="131"/>
      <c r="K125" s="131"/>
      <c r="L125" s="131"/>
      <c r="M125" s="131"/>
      <c r="N125" s="131"/>
      <c r="O125" s="131"/>
      <c r="P125" s="131"/>
      <c r="Q125" s="131"/>
      <c r="R125" s="131"/>
      <c r="S125" s="131"/>
      <c r="T125" s="132" t="s">
        <v>308</v>
      </c>
      <c r="U125" s="698">
        <f>'第二面 (別紙)'!U96</f>
        <v>0</v>
      </c>
      <c r="V125" s="706"/>
      <c r="W125" s="706"/>
      <c r="X125" s="706"/>
      <c r="Y125" s="706"/>
      <c r="Z125" s="706"/>
      <c r="AA125" s="706"/>
      <c r="AB125" s="706"/>
      <c r="AC125" s="130" t="s">
        <v>358</v>
      </c>
      <c r="AD125" s="132" t="s">
        <v>308</v>
      </c>
      <c r="AE125" s="703">
        <f>'第二面 (別紙)'!AE96</f>
        <v>0</v>
      </c>
      <c r="AF125" s="704"/>
      <c r="AG125" s="704"/>
      <c r="AH125" s="704"/>
      <c r="AI125" s="704"/>
      <c r="AJ125" s="704"/>
      <c r="AK125" s="131" t="s">
        <v>361</v>
      </c>
      <c r="AL125" s="130" t="s">
        <v>358</v>
      </c>
      <c r="AM125" s="131"/>
      <c r="AQ125" s="264"/>
      <c r="BD125" s="131" t="s">
        <v>308</v>
      </c>
      <c r="BE125" s="697">
        <f>'第二面 (別紙)'!N91</f>
        <v>0</v>
      </c>
      <c r="BF125" s="697"/>
      <c r="BG125" s="697"/>
      <c r="BH125" s="131" t="s">
        <v>243</v>
      </c>
      <c r="BI125" s="131"/>
      <c r="BJ125" s="131"/>
      <c r="BK125" s="132" t="s">
        <v>308</v>
      </c>
      <c r="BL125" s="698">
        <f>'第二面 (別紙)'!U91</f>
        <v>0</v>
      </c>
      <c r="BM125" s="698"/>
      <c r="BN125" s="698"/>
      <c r="BO125" s="698"/>
      <c r="BP125" s="698"/>
      <c r="BQ125" s="698"/>
      <c r="BR125" s="698"/>
      <c r="BS125" s="698"/>
      <c r="BT125" s="130" t="s">
        <v>238</v>
      </c>
      <c r="BU125" s="132" t="s">
        <v>308</v>
      </c>
      <c r="BV125" s="699">
        <f>'第二面 (別紙)'!AE91</f>
        <v>0</v>
      </c>
      <c r="BW125" s="699"/>
      <c r="BX125" s="699"/>
      <c r="BY125" s="699"/>
      <c r="BZ125" s="699"/>
      <c r="CA125" s="699"/>
      <c r="CB125" s="131" t="s">
        <v>361</v>
      </c>
      <c r="CC125" s="130" t="s">
        <v>358</v>
      </c>
      <c r="CF125" s="263"/>
    </row>
    <row r="126" spans="1:84">
      <c r="A126" s="131"/>
      <c r="B126" s="131"/>
      <c r="C126" s="131"/>
      <c r="D126" s="131"/>
      <c r="E126" s="131"/>
      <c r="F126" s="131"/>
      <c r="G126" s="131"/>
      <c r="H126" s="131"/>
      <c r="I126" s="131"/>
      <c r="J126" s="131"/>
      <c r="K126" s="131"/>
      <c r="L126" s="131"/>
      <c r="M126" s="131"/>
      <c r="N126" s="131"/>
      <c r="O126" s="131"/>
      <c r="P126" s="131"/>
      <c r="Q126" s="131"/>
      <c r="R126" s="131"/>
      <c r="S126" s="131"/>
      <c r="T126" s="132" t="s">
        <v>308</v>
      </c>
      <c r="U126" s="698">
        <f>'第二面 (別紙)'!U97</f>
        <v>0</v>
      </c>
      <c r="V126" s="706"/>
      <c r="W126" s="706"/>
      <c r="X126" s="706"/>
      <c r="Y126" s="706"/>
      <c r="Z126" s="706"/>
      <c r="AA126" s="706"/>
      <c r="AB126" s="706"/>
      <c r="AC126" s="130" t="s">
        <v>358</v>
      </c>
      <c r="AD126" s="132" t="s">
        <v>308</v>
      </c>
      <c r="AE126" s="703">
        <f>'第二面 (別紙)'!AE97</f>
        <v>0</v>
      </c>
      <c r="AF126" s="704"/>
      <c r="AG126" s="704"/>
      <c r="AH126" s="704"/>
      <c r="AI126" s="704"/>
      <c r="AJ126" s="704"/>
      <c r="AK126" s="131" t="s">
        <v>361</v>
      </c>
      <c r="AL126" s="130" t="s">
        <v>358</v>
      </c>
      <c r="AM126" s="131"/>
      <c r="AQ126" s="264"/>
      <c r="BD126" s="131"/>
      <c r="BE126" s="171"/>
      <c r="BF126" s="171"/>
      <c r="BG126" s="171"/>
      <c r="BH126" s="131"/>
      <c r="BI126" s="131"/>
      <c r="BJ126" s="131"/>
      <c r="BK126" s="132" t="s">
        <v>308</v>
      </c>
      <c r="BL126" s="698">
        <f>'第二面 (別紙)'!U92</f>
        <v>0</v>
      </c>
      <c r="BM126" s="698"/>
      <c r="BN126" s="698"/>
      <c r="BO126" s="698"/>
      <c r="BP126" s="698"/>
      <c r="BQ126" s="698"/>
      <c r="BR126" s="698"/>
      <c r="BS126" s="698"/>
      <c r="BT126" s="130" t="s">
        <v>238</v>
      </c>
      <c r="BU126" s="132" t="s">
        <v>308</v>
      </c>
      <c r="BV126" s="699">
        <f>'第二面 (別紙)'!AE92</f>
        <v>0</v>
      </c>
      <c r="BW126" s="699"/>
      <c r="BX126" s="699"/>
      <c r="BY126" s="699"/>
      <c r="BZ126" s="699"/>
      <c r="CA126" s="699"/>
      <c r="CB126" s="131" t="s">
        <v>361</v>
      </c>
      <c r="CC126" s="130" t="s">
        <v>358</v>
      </c>
      <c r="CF126" s="263"/>
    </row>
    <row r="127" spans="1:84">
      <c r="A127" s="131"/>
      <c r="B127" s="131"/>
      <c r="C127" s="131"/>
      <c r="D127" s="131"/>
      <c r="E127" s="131"/>
      <c r="F127" s="131"/>
      <c r="G127" s="131"/>
      <c r="H127" s="131"/>
      <c r="I127" s="131"/>
      <c r="J127" s="131"/>
      <c r="K127" s="131"/>
      <c r="L127" s="131"/>
      <c r="M127" s="131"/>
      <c r="N127" s="131"/>
      <c r="O127" s="131"/>
      <c r="P127" s="131"/>
      <c r="Q127" s="131"/>
      <c r="R127" s="131"/>
      <c r="S127" s="131"/>
      <c r="T127" s="132" t="s">
        <v>308</v>
      </c>
      <c r="U127" s="698">
        <f>'第二面 (別紙)'!U98</f>
        <v>0</v>
      </c>
      <c r="V127" s="706"/>
      <c r="W127" s="706"/>
      <c r="X127" s="706"/>
      <c r="Y127" s="706"/>
      <c r="Z127" s="706"/>
      <c r="AA127" s="706"/>
      <c r="AB127" s="706"/>
      <c r="AC127" s="130" t="s">
        <v>358</v>
      </c>
      <c r="AD127" s="132" t="s">
        <v>308</v>
      </c>
      <c r="AE127" s="703">
        <f>'第二面 (別紙)'!AE98</f>
        <v>0</v>
      </c>
      <c r="AF127" s="704"/>
      <c r="AG127" s="704"/>
      <c r="AH127" s="704"/>
      <c r="AI127" s="704"/>
      <c r="AJ127" s="704"/>
      <c r="AK127" s="131" t="s">
        <v>361</v>
      </c>
      <c r="AL127" s="130" t="s">
        <v>358</v>
      </c>
      <c r="AM127" s="131"/>
      <c r="AQ127" s="264"/>
      <c r="BD127" s="131"/>
      <c r="BE127" s="171"/>
      <c r="BF127" s="171"/>
      <c r="BG127" s="171"/>
      <c r="BH127" s="131"/>
      <c r="BI127" s="131"/>
      <c r="BJ127" s="131"/>
      <c r="BK127" s="132" t="s">
        <v>308</v>
      </c>
      <c r="BL127" s="698">
        <f>'第二面 (別紙)'!U93</f>
        <v>0</v>
      </c>
      <c r="BM127" s="698"/>
      <c r="BN127" s="698"/>
      <c r="BO127" s="698"/>
      <c r="BP127" s="698"/>
      <c r="BQ127" s="698"/>
      <c r="BR127" s="698"/>
      <c r="BS127" s="698"/>
      <c r="BT127" s="130" t="s">
        <v>238</v>
      </c>
      <c r="BU127" s="132" t="s">
        <v>308</v>
      </c>
      <c r="BV127" s="699">
        <f>'第二面 (別紙)'!AE93</f>
        <v>0</v>
      </c>
      <c r="BW127" s="699"/>
      <c r="BX127" s="699"/>
      <c r="BY127" s="699"/>
      <c r="BZ127" s="699"/>
      <c r="CA127" s="699"/>
      <c r="CB127" s="131" t="s">
        <v>361</v>
      </c>
      <c r="CC127" s="130" t="s">
        <v>358</v>
      </c>
      <c r="CF127" s="263"/>
    </row>
    <row r="128" spans="1:84">
      <c r="A128" s="131"/>
      <c r="B128" s="131"/>
      <c r="C128" s="131"/>
      <c r="D128" s="131"/>
      <c r="E128" s="131"/>
      <c r="F128" s="131"/>
      <c r="G128" s="131"/>
      <c r="H128" s="131"/>
      <c r="I128" s="131"/>
      <c r="J128" s="131"/>
      <c r="K128" s="131"/>
      <c r="L128" s="131"/>
      <c r="M128" s="131"/>
      <c r="N128" s="131"/>
      <c r="O128" s="131"/>
      <c r="P128" s="131"/>
      <c r="Q128" s="131"/>
      <c r="R128" s="131"/>
      <c r="S128" s="131"/>
      <c r="T128" s="132" t="s">
        <v>308</v>
      </c>
      <c r="U128" s="698">
        <f>'第二面 (別紙)'!U99</f>
        <v>0</v>
      </c>
      <c r="V128" s="706"/>
      <c r="W128" s="706"/>
      <c r="X128" s="706"/>
      <c r="Y128" s="706"/>
      <c r="Z128" s="706"/>
      <c r="AA128" s="706"/>
      <c r="AB128" s="706"/>
      <c r="AC128" s="130" t="s">
        <v>358</v>
      </c>
      <c r="AD128" s="132" t="s">
        <v>308</v>
      </c>
      <c r="AE128" s="703">
        <f>'第二面 (別紙)'!AE99</f>
        <v>0</v>
      </c>
      <c r="AF128" s="704"/>
      <c r="AG128" s="704"/>
      <c r="AH128" s="704"/>
      <c r="AI128" s="704"/>
      <c r="AJ128" s="704"/>
      <c r="AK128" s="131" t="s">
        <v>361</v>
      </c>
      <c r="AL128" s="130" t="s">
        <v>358</v>
      </c>
      <c r="AM128" s="131"/>
      <c r="AQ128" s="264"/>
      <c r="CF128" s="263"/>
    </row>
    <row r="129" spans="1:84">
      <c r="A129" s="169"/>
      <c r="B129" s="169"/>
      <c r="C129" s="169"/>
      <c r="D129" s="169"/>
      <c r="E129" s="169"/>
      <c r="F129" s="169"/>
      <c r="G129" s="169"/>
      <c r="H129" s="169"/>
      <c r="I129" s="169"/>
      <c r="J129" s="169"/>
      <c r="K129" s="169"/>
      <c r="L129" s="169"/>
      <c r="M129" s="169"/>
      <c r="N129" s="169"/>
      <c r="O129" s="169"/>
      <c r="P129" s="169"/>
      <c r="Q129" s="169"/>
      <c r="R129" s="169"/>
      <c r="S129" s="169"/>
      <c r="T129" s="176" t="s">
        <v>308</v>
      </c>
      <c r="U129" s="698">
        <f>'第二面 (別紙)'!U100</f>
        <v>0</v>
      </c>
      <c r="V129" s="706"/>
      <c r="W129" s="706"/>
      <c r="X129" s="706"/>
      <c r="Y129" s="706"/>
      <c r="Z129" s="706"/>
      <c r="AA129" s="706"/>
      <c r="AB129" s="706"/>
      <c r="AC129" s="177" t="s">
        <v>358</v>
      </c>
      <c r="AD129" s="132" t="s">
        <v>308</v>
      </c>
      <c r="AE129" s="703">
        <f>'第二面 (別紙)'!AE100</f>
        <v>0</v>
      </c>
      <c r="AF129" s="704"/>
      <c r="AG129" s="704"/>
      <c r="AH129" s="704"/>
      <c r="AI129" s="704"/>
      <c r="AJ129" s="704"/>
      <c r="AK129" s="169" t="s">
        <v>361</v>
      </c>
      <c r="AL129" s="177" t="s">
        <v>358</v>
      </c>
      <c r="AM129" s="169"/>
      <c r="AQ129" s="264"/>
      <c r="CF129" s="263"/>
    </row>
    <row r="130" spans="1:84" ht="2.25" customHeight="1">
      <c r="A130" s="155"/>
      <c r="B130" s="155"/>
      <c r="C130" s="155"/>
      <c r="D130" s="155"/>
      <c r="E130" s="155"/>
      <c r="F130" s="155"/>
      <c r="G130" s="155"/>
      <c r="H130" s="155"/>
      <c r="I130" s="155"/>
      <c r="J130" s="155"/>
      <c r="K130" s="155"/>
      <c r="L130" s="155"/>
      <c r="M130" s="155"/>
      <c r="N130" s="155"/>
      <c r="O130" s="155"/>
      <c r="P130" s="155"/>
      <c r="Q130" s="155"/>
      <c r="R130" s="155"/>
      <c r="S130" s="155"/>
      <c r="T130" s="155"/>
      <c r="U130" s="155"/>
      <c r="V130" s="155"/>
      <c r="W130" s="155"/>
      <c r="X130" s="155"/>
      <c r="Y130" s="155"/>
      <c r="Z130" s="155"/>
      <c r="AA130" s="155"/>
      <c r="AB130" s="155"/>
      <c r="AC130" s="170"/>
      <c r="AD130" s="170"/>
      <c r="AE130" s="170"/>
      <c r="AF130" s="170"/>
      <c r="AG130" s="170"/>
      <c r="AH130" s="170"/>
      <c r="AI130" s="155"/>
      <c r="AJ130" s="155"/>
      <c r="AK130" s="155"/>
      <c r="AL130" s="155"/>
      <c r="AM130" s="155"/>
      <c r="AQ130" s="264"/>
      <c r="CF130" s="263"/>
    </row>
    <row r="131" spans="1:84">
      <c r="A131" s="140" t="s">
        <v>363</v>
      </c>
      <c r="M131" s="152" t="str">
        <f>第二面!K24</f>
        <v>□</v>
      </c>
      <c r="N131" s="131" t="s">
        <v>364</v>
      </c>
      <c r="P131" s="131"/>
      <c r="Q131" s="131"/>
      <c r="R131" s="131"/>
      <c r="S131" s="131"/>
      <c r="T131" s="131"/>
      <c r="U131" s="131"/>
      <c r="V131" s="131"/>
      <c r="W131" s="131"/>
      <c r="X131" s="131"/>
      <c r="Y131" s="131"/>
      <c r="AA131" s="135" t="str">
        <f>第二面!Y24</f>
        <v>□</v>
      </c>
      <c r="AB131" s="131" t="s">
        <v>365</v>
      </c>
      <c r="AD131" s="131"/>
      <c r="AE131" s="131"/>
      <c r="AF131" s="131"/>
      <c r="AG131" s="131"/>
      <c r="AH131" s="131"/>
      <c r="AI131" s="131"/>
      <c r="AJ131" s="131"/>
      <c r="AK131" s="131"/>
      <c r="AL131" s="131"/>
      <c r="AM131" s="131"/>
      <c r="AQ131" s="264"/>
      <c r="CF131" s="263"/>
    </row>
    <row r="132" spans="1:84">
      <c r="M132" s="156"/>
      <c r="N132" s="131"/>
      <c r="P132" s="131"/>
      <c r="Q132" s="131"/>
      <c r="R132" s="131"/>
      <c r="S132" s="131"/>
      <c r="T132" s="131"/>
      <c r="U132" s="131"/>
      <c r="V132" s="131"/>
      <c r="W132" s="131"/>
      <c r="X132" s="131"/>
      <c r="Y132" s="131"/>
      <c r="AA132" s="131"/>
      <c r="AC132" s="131"/>
      <c r="AD132" s="131"/>
      <c r="AE132" s="131"/>
      <c r="AF132" s="131"/>
      <c r="AG132" s="131"/>
      <c r="AH132" s="131"/>
      <c r="AI132" s="131"/>
      <c r="AJ132" s="131"/>
      <c r="AK132" s="131"/>
      <c r="AL132" s="131"/>
      <c r="AM132" s="131"/>
      <c r="AQ132" s="264"/>
      <c r="CF132" s="263"/>
    </row>
    <row r="133" spans="1:84">
      <c r="M133" s="152" t="str">
        <f>第二面!K26</f>
        <v>□</v>
      </c>
      <c r="N133" s="131" t="s">
        <v>845</v>
      </c>
      <c r="P133" s="133"/>
      <c r="Q133" s="133"/>
      <c r="R133" s="133"/>
      <c r="S133" s="133"/>
      <c r="T133" s="133"/>
      <c r="U133" s="133"/>
      <c r="V133" s="133"/>
      <c r="W133" s="721">
        <f>第二面!U26</f>
        <v>0</v>
      </c>
      <c r="X133" s="721"/>
      <c r="Y133" s="131" t="s">
        <v>243</v>
      </c>
      <c r="AA133" s="152" t="str">
        <f>第二面!Y26</f>
        <v>□</v>
      </c>
      <c r="AB133" s="131" t="s">
        <v>846</v>
      </c>
      <c r="AD133" s="131"/>
      <c r="AE133" s="131"/>
      <c r="AF133" s="131"/>
      <c r="AG133" s="131"/>
      <c r="AH133" s="131"/>
      <c r="AI133" s="131"/>
      <c r="AJ133" s="721">
        <f>第二面!AI26</f>
        <v>0</v>
      </c>
      <c r="AK133" s="721"/>
      <c r="AL133" s="131" t="s">
        <v>847</v>
      </c>
      <c r="AM133" s="131"/>
      <c r="AQ133" s="264"/>
      <c r="CF133" s="263"/>
    </row>
    <row r="134" spans="1:84">
      <c r="M134" s="156">
        <v>0</v>
      </c>
      <c r="N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Q134" s="264"/>
      <c r="CF134" s="263"/>
    </row>
    <row r="135" spans="1:84">
      <c r="M135" s="152" t="str">
        <f>第二面!K28</f>
        <v>□</v>
      </c>
      <c r="N135" s="131" t="s">
        <v>244</v>
      </c>
      <c r="P135" s="131"/>
      <c r="Q135" s="131"/>
      <c r="R135" s="131"/>
      <c r="S135" s="131"/>
      <c r="T135" s="131"/>
      <c r="U135" s="131"/>
      <c r="V135" s="131"/>
      <c r="W135" s="131"/>
      <c r="X135" s="131"/>
      <c r="Y135" s="131"/>
      <c r="Z135" s="131"/>
      <c r="AA135" s="131"/>
      <c r="AB135" s="131"/>
      <c r="AC135" s="131"/>
      <c r="AD135" s="131"/>
      <c r="AE135" s="131"/>
      <c r="AF135" s="131"/>
      <c r="AG135" s="131"/>
      <c r="AH135" s="131"/>
      <c r="AI135" s="131"/>
      <c r="AJ135" s="131"/>
      <c r="AK135" s="131"/>
      <c r="AL135" s="131"/>
      <c r="AM135" s="131"/>
      <c r="AQ135" s="264"/>
      <c r="CF135" s="263"/>
    </row>
    <row r="136" spans="1:84">
      <c r="M136" s="156"/>
      <c r="N136" s="131"/>
      <c r="P136" s="131"/>
      <c r="Q136" s="131"/>
      <c r="R136" s="131"/>
      <c r="S136" s="131"/>
      <c r="T136" s="131"/>
      <c r="U136" s="131"/>
      <c r="V136" s="131"/>
      <c r="W136" s="131"/>
      <c r="X136" s="131"/>
      <c r="Y136" s="131"/>
      <c r="Z136" s="131"/>
      <c r="AA136" s="131"/>
      <c r="AB136" s="131"/>
      <c r="AC136" s="131"/>
      <c r="AD136" s="131"/>
      <c r="AE136" s="131"/>
      <c r="AF136" s="131"/>
      <c r="AG136" s="131"/>
      <c r="AH136" s="131"/>
      <c r="AI136" s="131"/>
      <c r="AJ136" s="131"/>
      <c r="AK136" s="131"/>
      <c r="AL136" s="131"/>
      <c r="AM136" s="131"/>
      <c r="AQ136" s="264"/>
      <c r="CF136" s="263"/>
    </row>
    <row r="137" spans="1:84">
      <c r="J137" s="140" t="s">
        <v>366</v>
      </c>
      <c r="M137" s="152" t="str">
        <f>第二面!K30</f>
        <v>□</v>
      </c>
      <c r="N137" s="131" t="s">
        <v>342</v>
      </c>
      <c r="P137" s="131"/>
      <c r="Q137" s="131"/>
      <c r="R137" s="698">
        <f>第二面!P30</f>
        <v>0</v>
      </c>
      <c r="S137" s="698"/>
      <c r="T137" s="698"/>
      <c r="U137" s="698"/>
      <c r="V137" s="698"/>
      <c r="W137" s="698"/>
      <c r="X137" s="698"/>
      <c r="Y137" s="698"/>
      <c r="Z137" s="698"/>
      <c r="AA137" s="698"/>
      <c r="AB137" s="698"/>
      <c r="AC137" s="698"/>
      <c r="AD137" s="698"/>
      <c r="AE137" s="698"/>
      <c r="AF137" s="698"/>
      <c r="AG137" s="131" t="s">
        <v>358</v>
      </c>
      <c r="AH137" s="131"/>
      <c r="AI137" s="131"/>
      <c r="AJ137" s="131"/>
      <c r="AK137" s="131"/>
      <c r="AL137" s="131"/>
      <c r="AM137" s="131"/>
      <c r="AQ137" s="264"/>
      <c r="CF137" s="263"/>
    </row>
    <row r="138" spans="1:84" ht="2.25" customHeight="1">
      <c r="A138" s="165"/>
      <c r="B138" s="165"/>
      <c r="C138" s="165"/>
      <c r="D138" s="165"/>
      <c r="E138" s="165"/>
      <c r="F138" s="165"/>
      <c r="G138" s="165"/>
      <c r="H138" s="165"/>
      <c r="I138" s="165"/>
      <c r="J138" s="165"/>
      <c r="K138" s="165"/>
      <c r="L138" s="165"/>
      <c r="M138" s="165"/>
      <c r="N138" s="178"/>
      <c r="O138" s="169"/>
      <c r="P138" s="169"/>
      <c r="Q138" s="169"/>
      <c r="R138" s="169"/>
      <c r="S138" s="169"/>
      <c r="T138" s="169"/>
      <c r="U138" s="169"/>
      <c r="V138" s="169"/>
      <c r="W138" s="169"/>
      <c r="X138" s="169"/>
      <c r="Y138" s="169"/>
      <c r="Z138" s="169"/>
      <c r="AA138" s="169"/>
      <c r="AB138" s="169"/>
      <c r="AC138" s="169"/>
      <c r="AD138" s="169"/>
      <c r="AE138" s="169"/>
      <c r="AF138" s="169"/>
      <c r="AG138" s="169"/>
      <c r="AH138" s="169"/>
      <c r="AI138" s="169"/>
      <c r="AJ138" s="169"/>
      <c r="AK138" s="169"/>
      <c r="AL138" s="169"/>
      <c r="AM138" s="169"/>
      <c r="AQ138" s="264"/>
      <c r="CF138" s="263"/>
    </row>
    <row r="139" spans="1:84">
      <c r="A139" s="140" t="s">
        <v>367</v>
      </c>
      <c r="AQ139" s="264"/>
      <c r="CF139" s="263"/>
    </row>
    <row r="140" spans="1:84" ht="14.25" customHeight="1">
      <c r="A140" s="131"/>
      <c r="B140" s="131"/>
      <c r="C140" s="732" t="s">
        <v>856</v>
      </c>
      <c r="D140" s="732"/>
      <c r="E140" s="732"/>
      <c r="F140" s="732"/>
      <c r="G140" s="732"/>
      <c r="H140" s="732"/>
      <c r="I140" s="732"/>
      <c r="J140" s="733">
        <f>第二面!K33</f>
        <v>0</v>
      </c>
      <c r="K140" s="733"/>
      <c r="L140" s="733"/>
      <c r="M140" s="733"/>
      <c r="N140" s="733"/>
      <c r="O140" s="733"/>
      <c r="P140" s="733"/>
      <c r="Q140" s="733"/>
      <c r="R140" s="733"/>
      <c r="S140" s="131" t="s">
        <v>857</v>
      </c>
      <c r="T140" s="131"/>
      <c r="U140" s="131"/>
      <c r="V140" s="712">
        <f>第二面!V33</f>
        <v>0</v>
      </c>
      <c r="W140" s="712"/>
      <c r="X140" s="712"/>
      <c r="Y140" s="712"/>
      <c r="Z140" s="712"/>
      <c r="AA140" s="712"/>
      <c r="AB140" s="712"/>
      <c r="AC140" s="712"/>
      <c r="AD140" s="712"/>
      <c r="AE140" s="712"/>
      <c r="AF140" s="712"/>
      <c r="AG140" s="712"/>
      <c r="AH140" s="712"/>
      <c r="AI140" s="712"/>
      <c r="AJ140" s="712"/>
      <c r="AK140" s="712"/>
      <c r="AL140" s="131" t="s">
        <v>358</v>
      </c>
      <c r="AM140" s="131"/>
      <c r="AQ140" s="264"/>
      <c r="CF140" s="263"/>
    </row>
    <row r="141" spans="1:84" ht="14.25" customHeight="1">
      <c r="A141" s="131"/>
      <c r="B141" s="131"/>
      <c r="C141" s="732" t="s">
        <v>856</v>
      </c>
      <c r="D141" s="732"/>
      <c r="E141" s="732"/>
      <c r="F141" s="732"/>
      <c r="G141" s="732"/>
      <c r="H141" s="732"/>
      <c r="I141" s="732"/>
      <c r="J141" s="733">
        <f>第二面!K34</f>
        <v>0</v>
      </c>
      <c r="K141" s="733"/>
      <c r="L141" s="733"/>
      <c r="M141" s="733"/>
      <c r="N141" s="733"/>
      <c r="O141" s="733"/>
      <c r="P141" s="733"/>
      <c r="Q141" s="733"/>
      <c r="R141" s="733"/>
      <c r="S141" s="131" t="s">
        <v>857</v>
      </c>
      <c r="T141" s="131"/>
      <c r="U141" s="131"/>
      <c r="V141" s="712">
        <f>第二面!V34</f>
        <v>0</v>
      </c>
      <c r="W141" s="712"/>
      <c r="X141" s="712"/>
      <c r="Y141" s="712"/>
      <c r="Z141" s="712"/>
      <c r="AA141" s="712"/>
      <c r="AB141" s="712"/>
      <c r="AC141" s="712"/>
      <c r="AD141" s="712"/>
      <c r="AE141" s="712"/>
      <c r="AF141" s="712"/>
      <c r="AG141" s="712"/>
      <c r="AH141" s="712"/>
      <c r="AI141" s="712"/>
      <c r="AJ141" s="712"/>
      <c r="AK141" s="712"/>
      <c r="AL141" s="131" t="s">
        <v>358</v>
      </c>
      <c r="AM141" s="131"/>
      <c r="AQ141" s="264"/>
      <c r="CF141" s="263"/>
    </row>
    <row r="142" spans="1:84" ht="14.25" customHeight="1">
      <c r="A142" s="131"/>
      <c r="B142" s="131"/>
      <c r="C142" s="732" t="s">
        <v>856</v>
      </c>
      <c r="D142" s="732"/>
      <c r="E142" s="732"/>
      <c r="F142" s="732"/>
      <c r="G142" s="732"/>
      <c r="H142" s="732"/>
      <c r="I142" s="732"/>
      <c r="J142" s="733">
        <f>第二面!K35</f>
        <v>0</v>
      </c>
      <c r="K142" s="733"/>
      <c r="L142" s="733"/>
      <c r="M142" s="733"/>
      <c r="N142" s="733"/>
      <c r="O142" s="733"/>
      <c r="P142" s="733"/>
      <c r="Q142" s="733"/>
      <c r="R142" s="733"/>
      <c r="S142" s="131" t="s">
        <v>857</v>
      </c>
      <c r="T142" s="131"/>
      <c r="U142" s="131"/>
      <c r="V142" s="712">
        <f>第二面!V35</f>
        <v>0</v>
      </c>
      <c r="W142" s="712"/>
      <c r="X142" s="712"/>
      <c r="Y142" s="712"/>
      <c r="Z142" s="712"/>
      <c r="AA142" s="712"/>
      <c r="AB142" s="712"/>
      <c r="AC142" s="712"/>
      <c r="AD142" s="712"/>
      <c r="AE142" s="712"/>
      <c r="AF142" s="712"/>
      <c r="AG142" s="712"/>
      <c r="AH142" s="712"/>
      <c r="AI142" s="712"/>
      <c r="AJ142" s="712"/>
      <c r="AK142" s="712"/>
      <c r="AL142" s="131" t="s">
        <v>358</v>
      </c>
      <c r="AM142" s="131"/>
      <c r="AQ142" s="264"/>
      <c r="CF142" s="263"/>
    </row>
    <row r="143" spans="1:84" ht="14.25" customHeight="1">
      <c r="A143" s="169"/>
      <c r="B143" s="169"/>
      <c r="C143" s="728" t="s">
        <v>856</v>
      </c>
      <c r="D143" s="728"/>
      <c r="E143" s="728"/>
      <c r="F143" s="728"/>
      <c r="G143" s="728"/>
      <c r="H143" s="728"/>
      <c r="I143" s="728"/>
      <c r="J143" s="729">
        <f>第二面!K36</f>
        <v>0</v>
      </c>
      <c r="K143" s="729"/>
      <c r="L143" s="729"/>
      <c r="M143" s="729"/>
      <c r="N143" s="729"/>
      <c r="O143" s="729"/>
      <c r="P143" s="729"/>
      <c r="Q143" s="729"/>
      <c r="R143" s="729"/>
      <c r="S143" s="169" t="s">
        <v>857</v>
      </c>
      <c r="T143" s="169"/>
      <c r="U143" s="169"/>
      <c r="V143" s="718">
        <f>第二面!V36</f>
        <v>0</v>
      </c>
      <c r="W143" s="718"/>
      <c r="X143" s="718"/>
      <c r="Y143" s="718"/>
      <c r="Z143" s="718"/>
      <c r="AA143" s="718"/>
      <c r="AB143" s="718"/>
      <c r="AC143" s="718"/>
      <c r="AD143" s="718"/>
      <c r="AE143" s="718"/>
      <c r="AF143" s="718"/>
      <c r="AG143" s="718"/>
      <c r="AH143" s="718"/>
      <c r="AI143" s="718"/>
      <c r="AJ143" s="718"/>
      <c r="AK143" s="718"/>
      <c r="AL143" s="169" t="s">
        <v>358</v>
      </c>
      <c r="AM143" s="169"/>
      <c r="AQ143" s="264"/>
      <c r="CF143" s="263"/>
    </row>
    <row r="144" spans="1:84">
      <c r="A144" s="140" t="s">
        <v>848</v>
      </c>
      <c r="AQ144" s="264"/>
      <c r="CF144" s="263"/>
    </row>
    <row r="145" spans="1:84">
      <c r="A145" s="131"/>
      <c r="B145" s="131" t="s">
        <v>368</v>
      </c>
      <c r="C145" s="131"/>
      <c r="D145" s="131"/>
      <c r="E145" s="131"/>
      <c r="F145" s="131"/>
      <c r="G145" s="131"/>
      <c r="H145" s="131"/>
      <c r="I145" s="131"/>
      <c r="J145" s="131"/>
      <c r="K145" s="131"/>
      <c r="L145" s="131"/>
      <c r="M145" s="152"/>
      <c r="N145" s="135" t="str">
        <f>第二面!N39</f>
        <v>□</v>
      </c>
      <c r="O145" s="131" t="s">
        <v>369</v>
      </c>
      <c r="P145" s="132" t="s">
        <v>309</v>
      </c>
      <c r="Q145" s="135" t="str">
        <f>第二面!Q39</f>
        <v>□</v>
      </c>
      <c r="R145" s="131" t="s">
        <v>370</v>
      </c>
      <c r="S145" s="131"/>
      <c r="T145" s="131"/>
      <c r="U145" s="131"/>
      <c r="V145" s="131"/>
      <c r="W145" s="131"/>
      <c r="X145" s="131"/>
      <c r="Y145" s="152"/>
      <c r="Z145" s="135" t="str">
        <f>第二面!Z39</f>
        <v>□</v>
      </c>
      <c r="AA145" s="131" t="s">
        <v>371</v>
      </c>
      <c r="AB145" s="131"/>
      <c r="AC145" s="131"/>
      <c r="AD145" s="131"/>
      <c r="AE145" s="131"/>
      <c r="AF145" s="131"/>
      <c r="AG145" s="131"/>
      <c r="AH145" s="131"/>
      <c r="AI145" s="131"/>
      <c r="AJ145" s="131"/>
      <c r="AK145" s="131"/>
      <c r="AL145" s="131"/>
      <c r="AM145" s="131"/>
      <c r="AQ145" s="264"/>
      <c r="CF145" s="263"/>
    </row>
    <row r="146" spans="1:84">
      <c r="A146" s="131"/>
      <c r="B146" s="131"/>
      <c r="C146" s="131"/>
      <c r="D146" s="131"/>
      <c r="E146" s="131"/>
      <c r="F146" s="131"/>
      <c r="G146" s="131"/>
      <c r="H146" s="131"/>
      <c r="I146" s="131"/>
      <c r="J146" s="131"/>
      <c r="K146" s="131"/>
      <c r="L146" s="131"/>
      <c r="M146" s="156"/>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Q146" s="264"/>
      <c r="CF146" s="263"/>
    </row>
    <row r="147" spans="1:84">
      <c r="A147" s="131"/>
      <c r="B147" s="131" t="s">
        <v>372</v>
      </c>
      <c r="C147" s="131"/>
      <c r="D147" s="131"/>
      <c r="E147" s="131"/>
      <c r="F147" s="131"/>
      <c r="G147" s="131"/>
      <c r="H147" s="131"/>
      <c r="I147" s="131"/>
      <c r="J147" s="152"/>
      <c r="K147" s="131"/>
      <c r="L147" s="131"/>
      <c r="M147" s="152"/>
      <c r="N147" s="135" t="str">
        <f>第二面!N41</f>
        <v>□</v>
      </c>
      <c r="O147" s="131" t="s">
        <v>369</v>
      </c>
      <c r="P147" s="131"/>
      <c r="Q147" s="135" t="str">
        <f>第二面!Q41</f>
        <v>□</v>
      </c>
      <c r="R147" s="131" t="s">
        <v>371</v>
      </c>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Q147" s="264"/>
      <c r="CF147" s="263"/>
    </row>
    <row r="148" spans="1:84">
      <c r="A148" s="131"/>
      <c r="B148" s="131"/>
      <c r="C148" s="131"/>
      <c r="D148" s="131"/>
      <c r="E148" s="131"/>
      <c r="F148" s="131"/>
      <c r="G148" s="131"/>
      <c r="H148" s="721" t="s">
        <v>373</v>
      </c>
      <c r="I148" s="737"/>
      <c r="J148" s="737"/>
      <c r="K148" s="737"/>
      <c r="L148" s="156"/>
      <c r="M148" s="179"/>
      <c r="N148" s="180"/>
      <c r="O148" s="180"/>
      <c r="P148" s="180"/>
      <c r="Q148" s="180"/>
      <c r="R148" s="180"/>
      <c r="S148" s="738">
        <v>0</v>
      </c>
      <c r="T148" s="738"/>
      <c r="U148" s="719">
        <f>第二面!S42</f>
        <v>0</v>
      </c>
      <c r="V148" s="719"/>
      <c r="W148" s="719"/>
      <c r="X148" s="719"/>
      <c r="Y148" s="719"/>
      <c r="Z148" s="719"/>
      <c r="AA148" s="719"/>
      <c r="AB148" s="719"/>
      <c r="AC148" s="719"/>
      <c r="AD148" s="136"/>
      <c r="AE148" s="132" t="s">
        <v>310</v>
      </c>
      <c r="AF148" s="735">
        <f>第二面!AD42</f>
        <v>0</v>
      </c>
      <c r="AG148" s="736"/>
      <c r="AH148" s="736"/>
      <c r="AI148" s="736"/>
      <c r="AJ148" s="736"/>
      <c r="AK148" s="736"/>
      <c r="AL148" s="131" t="s">
        <v>245</v>
      </c>
      <c r="AM148" s="131"/>
      <c r="AQ148" s="264"/>
      <c r="CF148" s="263"/>
    </row>
    <row r="149" spans="1:84">
      <c r="A149" s="131"/>
      <c r="B149" s="131"/>
      <c r="C149" s="131"/>
      <c r="D149" s="131"/>
      <c r="E149" s="131"/>
      <c r="F149" s="131"/>
      <c r="G149" s="131"/>
      <c r="H149" s="721" t="s">
        <v>374</v>
      </c>
      <c r="I149" s="721"/>
      <c r="J149" s="721"/>
      <c r="K149" s="721"/>
      <c r="L149" s="131"/>
      <c r="M149" s="131"/>
      <c r="N149" s="135" t="str">
        <f>第二面!N43</f>
        <v>□</v>
      </c>
      <c r="O149" s="131" t="s">
        <v>1017</v>
      </c>
      <c r="P149" s="131"/>
      <c r="Q149" s="131"/>
      <c r="R149" s="131"/>
      <c r="S149" s="181"/>
      <c r="T149" s="135" t="str">
        <f>第二面!T43</f>
        <v>□</v>
      </c>
      <c r="U149" s="722" t="s">
        <v>849</v>
      </c>
      <c r="V149" s="723"/>
      <c r="W149" s="723"/>
      <c r="X149" s="723"/>
      <c r="Y149" s="723"/>
      <c r="Z149" s="723"/>
      <c r="AA149" s="723"/>
      <c r="AB149" s="723"/>
      <c r="AC149" s="698">
        <f>第二面!AC43</f>
        <v>0</v>
      </c>
      <c r="AD149" s="706"/>
      <c r="AE149" s="706"/>
      <c r="AF149" s="706"/>
      <c r="AG149" s="706"/>
      <c r="AH149" s="706"/>
      <c r="AI149" s="706"/>
      <c r="AJ149" s="706"/>
      <c r="AK149" s="133" t="s">
        <v>358</v>
      </c>
      <c r="AL149" s="164"/>
      <c r="AM149" s="131"/>
      <c r="AQ149" s="264"/>
      <c r="CF149" s="263"/>
    </row>
    <row r="150" spans="1:84">
      <c r="A150" s="131"/>
      <c r="B150" s="131"/>
      <c r="C150" s="131"/>
      <c r="D150" s="131"/>
      <c r="E150" s="131"/>
      <c r="F150" s="131"/>
      <c r="G150" s="131"/>
      <c r="H150" s="131"/>
      <c r="I150" s="131"/>
      <c r="J150" s="131"/>
      <c r="K150" s="131"/>
      <c r="L150" s="131"/>
      <c r="M150" s="131"/>
      <c r="N150" s="131"/>
      <c r="O150" s="131"/>
      <c r="P150" s="131"/>
      <c r="Q150" s="131"/>
      <c r="R150" s="131"/>
      <c r="S150" s="157"/>
      <c r="T150" s="131"/>
      <c r="U150" s="131"/>
      <c r="V150" s="131"/>
      <c r="W150" s="131"/>
      <c r="X150" s="131"/>
      <c r="Y150" s="157"/>
      <c r="Z150" s="131"/>
      <c r="AA150" s="131"/>
      <c r="AB150" s="131"/>
      <c r="AC150" s="131"/>
      <c r="AD150" s="131"/>
      <c r="AE150" s="131"/>
      <c r="AF150" s="131"/>
      <c r="AG150" s="131"/>
      <c r="AH150" s="131"/>
      <c r="AI150" s="131"/>
      <c r="AJ150" s="131"/>
      <c r="AK150" s="131"/>
      <c r="AL150" s="131"/>
      <c r="AM150" s="131"/>
      <c r="AQ150" s="264"/>
      <c r="CF150" s="263"/>
    </row>
    <row r="151" spans="1:84">
      <c r="A151" s="131"/>
      <c r="B151" s="131" t="s">
        <v>376</v>
      </c>
      <c r="C151" s="131"/>
      <c r="D151" s="131"/>
      <c r="E151" s="131"/>
      <c r="F151" s="131"/>
      <c r="G151" s="131"/>
      <c r="H151" s="131"/>
      <c r="I151" s="131"/>
      <c r="J151" s="131"/>
      <c r="K151" s="131"/>
      <c r="L151" s="131"/>
      <c r="M151" s="131"/>
      <c r="N151" s="135" t="str">
        <f>第二面!N45</f>
        <v>□</v>
      </c>
      <c r="O151" s="156" t="s">
        <v>369</v>
      </c>
      <c r="P151" s="131"/>
      <c r="Q151" s="135" t="str">
        <f>第二面!Q45</f>
        <v>□</v>
      </c>
      <c r="R151" s="156" t="s">
        <v>371</v>
      </c>
      <c r="S151" s="131"/>
      <c r="T151" s="131"/>
      <c r="U151" s="131"/>
      <c r="V151" s="131"/>
      <c r="W151" s="131"/>
      <c r="X151" s="131"/>
      <c r="Y151" s="131"/>
      <c r="Z151" s="131"/>
      <c r="AA151" s="131"/>
      <c r="AB151" s="131"/>
      <c r="AC151" s="131"/>
      <c r="AD151" s="131"/>
      <c r="AE151" s="131"/>
      <c r="AF151" s="131"/>
      <c r="AG151" s="131"/>
      <c r="AH151" s="131"/>
      <c r="AI151" s="131"/>
      <c r="AJ151" s="131"/>
      <c r="AK151" s="131"/>
      <c r="AL151" s="131"/>
      <c r="AM151" s="131"/>
      <c r="AQ151" s="264"/>
      <c r="CF151" s="263"/>
    </row>
    <row r="152" spans="1:84">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c r="X152" s="131"/>
      <c r="Y152" s="131"/>
      <c r="Z152" s="131"/>
      <c r="AA152" s="131"/>
      <c r="AB152" s="131"/>
      <c r="AC152" s="131"/>
      <c r="AD152" s="131"/>
      <c r="AE152" s="131"/>
      <c r="AF152" s="131"/>
      <c r="AG152" s="131"/>
      <c r="AH152" s="131"/>
      <c r="AI152" s="131"/>
      <c r="AJ152" s="131"/>
      <c r="AK152" s="131"/>
      <c r="AL152" s="131"/>
      <c r="AM152" s="131"/>
      <c r="AQ152" s="266"/>
      <c r="AR152" s="168"/>
      <c r="AS152" s="168"/>
      <c r="AT152" s="168"/>
      <c r="AU152" s="168"/>
      <c r="AV152" s="168"/>
      <c r="AW152" s="168"/>
      <c r="AX152" s="168"/>
      <c r="AY152" s="168"/>
      <c r="AZ152" s="168"/>
      <c r="BA152" s="168"/>
      <c r="BB152" s="168"/>
      <c r="BC152" s="168"/>
      <c r="BD152" s="168"/>
      <c r="BE152" s="168"/>
      <c r="BF152" s="168"/>
      <c r="BG152" s="168"/>
      <c r="BH152" s="168"/>
      <c r="BI152" s="168"/>
      <c r="BJ152" s="168"/>
      <c r="BK152" s="168"/>
      <c r="BL152" s="168"/>
      <c r="BM152" s="168"/>
      <c r="BN152" s="168"/>
      <c r="BO152" s="168"/>
      <c r="BP152" s="168"/>
      <c r="BQ152" s="168"/>
      <c r="BR152" s="168"/>
      <c r="BS152" s="168"/>
      <c r="BT152" s="168"/>
      <c r="BU152" s="168"/>
      <c r="BV152" s="168"/>
      <c r="BW152" s="168"/>
      <c r="BX152" s="168"/>
      <c r="BY152" s="168"/>
      <c r="BZ152" s="168"/>
      <c r="CA152" s="168"/>
      <c r="CB152" s="168"/>
      <c r="CC152" s="168"/>
      <c r="CD152" s="168"/>
      <c r="CE152" s="168"/>
      <c r="CF152" s="267"/>
    </row>
    <row r="153" spans="1:84">
      <c r="A153" s="131"/>
      <c r="B153" s="131" t="s">
        <v>377</v>
      </c>
      <c r="C153" s="131"/>
      <c r="D153" s="131"/>
      <c r="E153" s="131"/>
      <c r="F153" s="131"/>
      <c r="G153" s="131"/>
      <c r="H153" s="131"/>
      <c r="I153" s="131"/>
      <c r="J153" s="152"/>
      <c r="K153" s="131"/>
      <c r="L153" s="131"/>
      <c r="M153" s="152"/>
      <c r="N153" s="135" t="str">
        <f>第二面!N47</f>
        <v>□</v>
      </c>
      <c r="O153" s="131" t="s">
        <v>369</v>
      </c>
      <c r="P153" s="131"/>
      <c r="Q153" s="135" t="str">
        <f>第二面!Q47</f>
        <v>□</v>
      </c>
      <c r="R153" s="131" t="s">
        <v>371</v>
      </c>
      <c r="S153" s="131"/>
      <c r="T153" s="131"/>
      <c r="U153" s="131"/>
      <c r="V153" s="131"/>
      <c r="W153" s="131"/>
      <c r="X153" s="131"/>
      <c r="Y153" s="131"/>
      <c r="Z153" s="131"/>
      <c r="AA153" s="131"/>
      <c r="AB153" s="131"/>
      <c r="AC153" s="131"/>
      <c r="AD153" s="131"/>
      <c r="AE153" s="131"/>
      <c r="AF153" s="131"/>
      <c r="AG153" s="131"/>
      <c r="AH153" s="131"/>
      <c r="AI153" s="131"/>
      <c r="AJ153" s="131"/>
      <c r="AK153" s="131"/>
      <c r="AL153" s="131"/>
      <c r="AM153" s="131"/>
    </row>
    <row r="154" spans="1:84">
      <c r="A154" s="131"/>
      <c r="B154" s="131"/>
      <c r="C154" s="131"/>
      <c r="D154" s="131"/>
      <c r="E154" s="131"/>
      <c r="F154" s="131"/>
      <c r="G154" s="131"/>
      <c r="H154" s="721" t="s">
        <v>373</v>
      </c>
      <c r="I154" s="737"/>
      <c r="J154" s="737"/>
      <c r="K154" s="737"/>
      <c r="L154" s="156"/>
      <c r="M154" s="179"/>
      <c r="N154" s="180"/>
      <c r="O154" s="180"/>
      <c r="P154" s="180"/>
      <c r="Q154" s="180"/>
      <c r="R154" s="180"/>
      <c r="S154" s="738">
        <v>0</v>
      </c>
      <c r="T154" s="738"/>
      <c r="U154" s="719">
        <f>第二面!S48</f>
        <v>0</v>
      </c>
      <c r="V154" s="719"/>
      <c r="W154" s="719"/>
      <c r="X154" s="719"/>
      <c r="Y154" s="719"/>
      <c r="Z154" s="719"/>
      <c r="AA154" s="719"/>
      <c r="AB154" s="719"/>
      <c r="AC154" s="136"/>
      <c r="AD154" s="136"/>
      <c r="AE154" s="132" t="s">
        <v>310</v>
      </c>
      <c r="AF154" s="735">
        <f>第二面!AD48</f>
        <v>0</v>
      </c>
      <c r="AG154" s="736"/>
      <c r="AH154" s="736"/>
      <c r="AI154" s="736"/>
      <c r="AJ154" s="736"/>
      <c r="AK154" s="736"/>
      <c r="AL154" s="131" t="s">
        <v>245</v>
      </c>
      <c r="AM154" s="131"/>
    </row>
    <row r="155" spans="1:84">
      <c r="A155" s="131"/>
      <c r="B155" s="131"/>
      <c r="C155" s="131"/>
      <c r="D155" s="131"/>
      <c r="E155" s="131"/>
      <c r="F155" s="131"/>
      <c r="G155" s="131"/>
      <c r="H155" s="721" t="s">
        <v>374</v>
      </c>
      <c r="I155" s="721"/>
      <c r="J155" s="721"/>
      <c r="K155" s="721"/>
      <c r="L155" s="131"/>
      <c r="M155" s="131"/>
      <c r="N155" s="135" t="str">
        <f>第二面!N49</f>
        <v>□</v>
      </c>
      <c r="O155" s="131" t="s">
        <v>1017</v>
      </c>
      <c r="P155" s="131"/>
      <c r="Q155" s="131"/>
      <c r="R155" s="131"/>
      <c r="S155" s="152"/>
      <c r="T155" s="135" t="str">
        <f>第二面!T49</f>
        <v>□</v>
      </c>
      <c r="U155" s="722" t="s">
        <v>849</v>
      </c>
      <c r="V155" s="723"/>
      <c r="W155" s="723"/>
      <c r="X155" s="723"/>
      <c r="Y155" s="723"/>
      <c r="Z155" s="723"/>
      <c r="AA155" s="723"/>
      <c r="AB155" s="723"/>
      <c r="AC155" s="698">
        <f>第二面!AC49</f>
        <v>0</v>
      </c>
      <c r="AD155" s="706"/>
      <c r="AE155" s="706"/>
      <c r="AF155" s="706"/>
      <c r="AG155" s="706"/>
      <c r="AH155" s="706"/>
      <c r="AI155" s="706"/>
      <c r="AJ155" s="706"/>
      <c r="AK155" s="133" t="s">
        <v>358</v>
      </c>
      <c r="AL155" s="164"/>
      <c r="AM155" s="131"/>
    </row>
    <row r="156" spans="1:84">
      <c r="A156" s="131"/>
      <c r="B156" s="131"/>
      <c r="C156" s="131"/>
      <c r="D156" s="131"/>
      <c r="E156" s="131"/>
      <c r="F156" s="131"/>
      <c r="G156" s="131"/>
      <c r="H156" s="131"/>
      <c r="I156" s="131"/>
      <c r="J156" s="131"/>
      <c r="K156" s="131"/>
      <c r="L156" s="131"/>
      <c r="M156" s="131"/>
      <c r="N156" s="131"/>
      <c r="O156" s="131"/>
      <c r="P156" s="131"/>
      <c r="Q156" s="131"/>
      <c r="R156" s="131"/>
      <c r="S156" s="159"/>
      <c r="T156" s="131"/>
      <c r="U156" s="131"/>
      <c r="V156" s="131"/>
      <c r="W156" s="131"/>
      <c r="X156" s="131"/>
      <c r="Y156" s="159"/>
      <c r="Z156" s="131"/>
      <c r="AA156" s="131"/>
      <c r="AB156" s="131"/>
      <c r="AC156" s="131"/>
      <c r="AD156" s="131"/>
      <c r="AE156" s="131"/>
      <c r="AF156" s="131"/>
      <c r="AG156" s="131"/>
      <c r="AH156" s="131"/>
      <c r="AI156" s="131"/>
      <c r="AJ156" s="131"/>
      <c r="AK156" s="131"/>
      <c r="AL156" s="131"/>
      <c r="AM156" s="131"/>
    </row>
    <row r="157" spans="1:84">
      <c r="A157" s="131"/>
      <c r="B157" s="131" t="s">
        <v>378</v>
      </c>
      <c r="C157" s="131"/>
      <c r="D157" s="131"/>
      <c r="E157" s="131"/>
      <c r="F157" s="131"/>
      <c r="G157" s="131"/>
      <c r="H157" s="131"/>
      <c r="I157" s="131"/>
      <c r="J157" s="131"/>
      <c r="K157" s="131"/>
      <c r="L157" s="131"/>
      <c r="M157" s="131"/>
      <c r="N157" s="131"/>
      <c r="O157" s="131"/>
      <c r="P157" s="131"/>
      <c r="Q157" s="131"/>
      <c r="R157" s="131"/>
      <c r="S157" s="152" t="str">
        <f>第二面!S51</f>
        <v>□</v>
      </c>
      <c r="T157" s="131" t="s">
        <v>850</v>
      </c>
      <c r="U157" s="131"/>
      <c r="V157" s="152" t="str">
        <f>第二面!V51</f>
        <v>□</v>
      </c>
      <c r="W157" s="131" t="s">
        <v>371</v>
      </c>
      <c r="X157" s="131"/>
      <c r="Y157" s="156"/>
      <c r="Z157" s="131"/>
      <c r="AA157" s="131"/>
      <c r="AB157" s="131"/>
      <c r="AC157" s="131"/>
      <c r="AD157" s="131"/>
      <c r="AE157" s="131"/>
      <c r="AF157" s="131"/>
      <c r="AG157" s="131"/>
      <c r="AH157" s="131"/>
      <c r="AI157" s="131"/>
      <c r="AJ157" s="131"/>
      <c r="AK157" s="131"/>
      <c r="AL157" s="131"/>
      <c r="AM157" s="131"/>
    </row>
    <row r="158" spans="1:84">
      <c r="A158" s="131"/>
      <c r="B158" s="131"/>
      <c r="C158" s="131"/>
      <c r="D158" s="131"/>
      <c r="E158" s="131"/>
      <c r="F158" s="131"/>
      <c r="G158" s="131"/>
      <c r="H158" s="131"/>
      <c r="I158" s="131"/>
      <c r="J158" s="131"/>
      <c r="K158" s="131"/>
      <c r="L158" s="131"/>
      <c r="M158" s="131"/>
      <c r="N158" s="131"/>
      <c r="O158" s="131"/>
      <c r="P158" s="131"/>
      <c r="Q158" s="131"/>
      <c r="R158" s="131"/>
      <c r="S158" s="156"/>
      <c r="T158" s="131"/>
      <c r="U158" s="131"/>
      <c r="V158" s="156"/>
      <c r="W158" s="131"/>
      <c r="X158" s="131"/>
      <c r="Y158" s="156"/>
      <c r="Z158" s="131"/>
      <c r="AA158" s="131"/>
      <c r="AB158" s="131"/>
      <c r="AC158" s="131"/>
      <c r="AD158" s="131"/>
      <c r="AE158" s="131"/>
      <c r="AF158" s="131"/>
      <c r="AG158" s="131"/>
      <c r="AH158" s="131"/>
      <c r="AI158" s="131"/>
      <c r="AJ158" s="131"/>
      <c r="AK158" s="131"/>
      <c r="AL158" s="131"/>
      <c r="AM158" s="131"/>
    </row>
    <row r="159" spans="1:84">
      <c r="A159" s="131"/>
      <c r="B159" s="131" t="s">
        <v>379</v>
      </c>
      <c r="C159" s="131"/>
      <c r="D159" s="131"/>
      <c r="E159" s="131"/>
      <c r="F159" s="131"/>
      <c r="G159" s="131"/>
      <c r="H159" s="131"/>
      <c r="I159" s="131"/>
      <c r="J159" s="131"/>
      <c r="K159" s="131"/>
      <c r="L159" s="131"/>
      <c r="M159" s="131"/>
      <c r="N159" s="131"/>
      <c r="O159" s="131"/>
      <c r="P159" s="131"/>
      <c r="Q159" s="131"/>
      <c r="R159" s="131"/>
      <c r="S159" s="152" t="str">
        <f>第二面!S53</f>
        <v>□</v>
      </c>
      <c r="T159" s="131" t="s">
        <v>850</v>
      </c>
      <c r="U159" s="131"/>
      <c r="V159" s="152" t="str">
        <f>第二面!V53</f>
        <v>□</v>
      </c>
      <c r="W159" s="131" t="s">
        <v>371</v>
      </c>
      <c r="X159" s="131"/>
      <c r="Y159" s="152" t="str">
        <f>第二面!Y53</f>
        <v>□</v>
      </c>
      <c r="Z159" s="131" t="s">
        <v>851</v>
      </c>
      <c r="AA159" s="131"/>
      <c r="AB159" s="131"/>
      <c r="AC159" s="131"/>
      <c r="AD159" s="131"/>
      <c r="AE159" s="131"/>
      <c r="AF159" s="131"/>
      <c r="AG159" s="131"/>
      <c r="AH159" s="131"/>
      <c r="AI159" s="131"/>
      <c r="AJ159" s="131"/>
      <c r="AK159" s="131"/>
      <c r="AL159" s="131"/>
      <c r="AM159" s="131"/>
    </row>
    <row r="160" spans="1:84" ht="2.25" customHeight="1">
      <c r="S160" s="161"/>
      <c r="V160" s="161"/>
      <c r="Y160" s="161"/>
    </row>
    <row r="161" spans="1:39">
      <c r="A161" s="142" t="s">
        <v>381</v>
      </c>
      <c r="B161" s="142"/>
      <c r="C161" s="142"/>
      <c r="D161" s="142"/>
      <c r="E161" s="142"/>
      <c r="F161" s="142"/>
      <c r="G161" s="142"/>
      <c r="H161" s="142"/>
      <c r="I161" s="142"/>
      <c r="J161" s="142"/>
      <c r="K161" s="142"/>
      <c r="L161" s="142"/>
      <c r="M161" s="142"/>
      <c r="N161" s="142"/>
      <c r="O161" s="142"/>
      <c r="P161" s="142"/>
      <c r="Q161" s="142"/>
      <c r="R161" s="142"/>
      <c r="S161" s="142"/>
      <c r="T161" s="142"/>
      <c r="U161" s="142"/>
      <c r="V161" s="142"/>
      <c r="W161" s="142"/>
      <c r="X161" s="142"/>
      <c r="Y161" s="142"/>
      <c r="Z161" s="142"/>
      <c r="AA161" s="142"/>
      <c r="AB161" s="142"/>
      <c r="AC161" s="142"/>
      <c r="AD161" s="142"/>
      <c r="AE161" s="142"/>
      <c r="AF161" s="142"/>
      <c r="AG161" s="143"/>
      <c r="AH161" s="143"/>
      <c r="AI161" s="143"/>
      <c r="AJ161" s="143"/>
      <c r="AK161" s="143"/>
      <c r="AL161" s="143"/>
      <c r="AM161" s="143"/>
    </row>
    <row r="162" spans="1:39">
      <c r="B162" s="730" t="str">
        <f>IF(第二面!B56&lt;&gt;"",第二面!B56,"")</f>
        <v/>
      </c>
      <c r="C162" s="726"/>
      <c r="D162" s="726"/>
      <c r="E162" s="726"/>
      <c r="F162" s="726"/>
      <c r="G162" s="726"/>
      <c r="H162" s="726"/>
      <c r="I162" s="726"/>
      <c r="J162" s="726"/>
      <c r="K162" s="726"/>
      <c r="L162" s="726"/>
      <c r="M162" s="726"/>
      <c r="N162" s="726"/>
      <c r="O162" s="726"/>
      <c r="P162" s="726"/>
      <c r="Q162" s="726"/>
      <c r="R162" s="726"/>
      <c r="S162" s="726"/>
      <c r="T162" s="726"/>
      <c r="U162" s="726"/>
      <c r="V162" s="726"/>
      <c r="W162" s="726"/>
      <c r="X162" s="726"/>
      <c r="Y162" s="726"/>
      <c r="Z162" s="726"/>
      <c r="AA162" s="726"/>
      <c r="AB162" s="726"/>
      <c r="AC162" s="726"/>
      <c r="AD162" s="726"/>
      <c r="AE162" s="726"/>
      <c r="AF162" s="726"/>
      <c r="AG162" s="726"/>
      <c r="AH162" s="726"/>
      <c r="AI162" s="726"/>
      <c r="AJ162" s="726"/>
      <c r="AK162" s="726"/>
      <c r="AL162" s="726"/>
      <c r="AM162" s="726"/>
    </row>
    <row r="163" spans="1:39">
      <c r="B163" s="726"/>
      <c r="C163" s="726"/>
      <c r="D163" s="726"/>
      <c r="E163" s="726"/>
      <c r="F163" s="726"/>
      <c r="G163" s="726"/>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row>
    <row r="164" spans="1:39">
      <c r="B164" s="726"/>
      <c r="C164" s="726"/>
      <c r="D164" s="726"/>
      <c r="E164" s="726"/>
      <c r="F164" s="726"/>
      <c r="G164" s="726"/>
      <c r="H164" s="726"/>
      <c r="I164" s="726"/>
      <c r="J164" s="726"/>
      <c r="K164" s="726"/>
      <c r="L164" s="726"/>
      <c r="M164" s="726"/>
      <c r="N164" s="726"/>
      <c r="O164" s="726"/>
      <c r="P164" s="726"/>
      <c r="Q164" s="726"/>
      <c r="R164" s="726"/>
      <c r="S164" s="726"/>
      <c r="T164" s="726"/>
      <c r="U164" s="726"/>
      <c r="V164" s="726"/>
      <c r="W164" s="726"/>
      <c r="X164" s="726"/>
      <c r="Y164" s="726"/>
      <c r="Z164" s="726"/>
      <c r="AA164" s="726"/>
      <c r="AB164" s="726"/>
      <c r="AC164" s="726"/>
      <c r="AD164" s="726"/>
      <c r="AE164" s="726"/>
      <c r="AF164" s="726"/>
      <c r="AG164" s="726"/>
      <c r="AH164" s="726"/>
      <c r="AI164" s="726"/>
      <c r="AJ164" s="726"/>
      <c r="AK164" s="726"/>
      <c r="AL164" s="726"/>
      <c r="AM164" s="726"/>
    </row>
    <row r="165" spans="1:39">
      <c r="A165" s="165"/>
      <c r="B165" s="731"/>
      <c r="C165" s="731"/>
      <c r="D165" s="731"/>
      <c r="E165" s="731"/>
      <c r="F165" s="731"/>
      <c r="G165" s="731"/>
      <c r="H165" s="731"/>
      <c r="I165" s="731"/>
      <c r="J165" s="731"/>
      <c r="K165" s="731"/>
      <c r="L165" s="731"/>
      <c r="M165" s="731"/>
      <c r="N165" s="731"/>
      <c r="O165" s="731"/>
      <c r="P165" s="731"/>
      <c r="Q165" s="731"/>
      <c r="R165" s="731"/>
      <c r="S165" s="731"/>
      <c r="T165" s="731"/>
      <c r="U165" s="731"/>
      <c r="V165" s="731"/>
      <c r="W165" s="731"/>
      <c r="X165" s="731"/>
      <c r="Y165" s="731"/>
      <c r="Z165" s="731"/>
      <c r="AA165" s="731"/>
      <c r="AB165" s="731"/>
      <c r="AC165" s="731"/>
      <c r="AD165" s="731"/>
      <c r="AE165" s="731"/>
      <c r="AF165" s="731"/>
      <c r="AG165" s="731"/>
      <c r="AH165" s="731"/>
      <c r="AI165" s="731"/>
      <c r="AJ165" s="731"/>
      <c r="AK165" s="731"/>
      <c r="AL165" s="731"/>
      <c r="AM165" s="731"/>
    </row>
    <row r="166" spans="1:39">
      <c r="A166" s="140" t="s">
        <v>852</v>
      </c>
    </row>
    <row r="167" spans="1:39" ht="56.25" customHeight="1">
      <c r="B167" s="730" t="s">
        <v>853</v>
      </c>
      <c r="C167" s="734"/>
      <c r="D167" s="734"/>
      <c r="E167" s="734"/>
      <c r="F167" s="734"/>
      <c r="G167" s="734"/>
      <c r="H167" s="734"/>
      <c r="I167" s="734"/>
      <c r="J167" s="734"/>
      <c r="K167" s="734"/>
      <c r="L167" s="734"/>
      <c r="M167" s="734"/>
      <c r="N167" s="734"/>
      <c r="O167" s="734"/>
      <c r="P167" s="734"/>
      <c r="Q167" s="734"/>
      <c r="R167" s="734"/>
      <c r="S167" s="734"/>
      <c r="T167" s="734"/>
      <c r="U167" s="734"/>
      <c r="V167" s="734"/>
      <c r="W167" s="734"/>
      <c r="X167" s="734"/>
      <c r="Y167" s="734"/>
      <c r="Z167" s="734"/>
      <c r="AA167" s="734"/>
      <c r="AB167" s="734"/>
      <c r="AC167" s="734"/>
      <c r="AD167" s="734"/>
      <c r="AE167" s="734"/>
      <c r="AF167" s="734"/>
      <c r="AG167" s="734"/>
      <c r="AH167" s="734"/>
      <c r="AI167" s="734"/>
      <c r="AJ167" s="734"/>
      <c r="AK167" s="734"/>
      <c r="AL167" s="734"/>
      <c r="AM167" s="734"/>
    </row>
    <row r="183" spans="1:1">
      <c r="A183" s="182"/>
    </row>
    <row r="184" spans="1:1">
      <c r="A184" s="182"/>
    </row>
  </sheetData>
  <sheetProtection algorithmName="SHA-512" hashValue="jUcuIQdM47Xkg6mgvpDsIuTLlYPCJCBIm/iVoh8ob8y2LWLWraQnxHVSezVK6ZrGvNmVAnn9HZcU+9O+ATzL+g==" saltValue="pMipKjlToGglSU7v9o9ghQ==" spinCount="100000" sheet="1" selectLockedCells="1"/>
  <mergeCells count="328">
    <mergeCell ref="B167:AM167"/>
    <mergeCell ref="AF148:AK148"/>
    <mergeCell ref="H149:K149"/>
    <mergeCell ref="U149:AB149"/>
    <mergeCell ref="AC149:AJ149"/>
    <mergeCell ref="H154:K154"/>
    <mergeCell ref="S154:T154"/>
    <mergeCell ref="AF154:AK154"/>
    <mergeCell ref="U154:AB154"/>
    <mergeCell ref="H148:K148"/>
    <mergeCell ref="S148:T148"/>
    <mergeCell ref="C143:I143"/>
    <mergeCell ref="J143:R143"/>
    <mergeCell ref="U148:AC148"/>
    <mergeCell ref="H155:K155"/>
    <mergeCell ref="U155:AB155"/>
    <mergeCell ref="AC155:AJ155"/>
    <mergeCell ref="B162:AM165"/>
    <mergeCell ref="C140:I140"/>
    <mergeCell ref="J140:R140"/>
    <mergeCell ref="V141:AK141"/>
    <mergeCell ref="V142:AK142"/>
    <mergeCell ref="C141:I141"/>
    <mergeCell ref="C142:I142"/>
    <mergeCell ref="J141:R141"/>
    <mergeCell ref="J142:R142"/>
    <mergeCell ref="V143:AK143"/>
    <mergeCell ref="W133:X133"/>
    <mergeCell ref="AJ133:AK133"/>
    <mergeCell ref="R137:AF137"/>
    <mergeCell ref="V140:AK140"/>
    <mergeCell ref="U128:AB128"/>
    <mergeCell ref="AE128:AJ128"/>
    <mergeCell ref="U129:AB129"/>
    <mergeCell ref="AE129:AJ129"/>
    <mergeCell ref="U127:AB127"/>
    <mergeCell ref="AE127:AJ127"/>
    <mergeCell ref="N111:P111"/>
    <mergeCell ref="U111:AB111"/>
    <mergeCell ref="AE111:AJ111"/>
    <mergeCell ref="U112:AB112"/>
    <mergeCell ref="AE112:AJ112"/>
    <mergeCell ref="U124:AB124"/>
    <mergeCell ref="AE124:AJ124"/>
    <mergeCell ref="U106:AB106"/>
    <mergeCell ref="AE106:AJ106"/>
    <mergeCell ref="N108:P108"/>
    <mergeCell ref="U108:AB108"/>
    <mergeCell ref="AE108:AJ108"/>
    <mergeCell ref="U109:AB109"/>
    <mergeCell ref="AE109:AJ109"/>
    <mergeCell ref="N114:P114"/>
    <mergeCell ref="U114:AB114"/>
    <mergeCell ref="AE114:AJ114"/>
    <mergeCell ref="U115:AB115"/>
    <mergeCell ref="AE115:AJ115"/>
    <mergeCell ref="N117:P117"/>
    <mergeCell ref="U117:AB117"/>
    <mergeCell ref="AE117:AJ117"/>
    <mergeCell ref="U118:AB118"/>
    <mergeCell ref="AE118:AJ118"/>
    <mergeCell ref="N102:P102"/>
    <mergeCell ref="U102:AB102"/>
    <mergeCell ref="AE102:AJ102"/>
    <mergeCell ref="U103:AB103"/>
    <mergeCell ref="AE103:AJ103"/>
    <mergeCell ref="N105:P105"/>
    <mergeCell ref="U105:AB105"/>
    <mergeCell ref="AE105:AJ105"/>
    <mergeCell ref="U97:AB97"/>
    <mergeCell ref="AE97:AJ97"/>
    <mergeCell ref="N99:P99"/>
    <mergeCell ref="U99:AB99"/>
    <mergeCell ref="AE99:AJ99"/>
    <mergeCell ref="U100:AB100"/>
    <mergeCell ref="AE100:AJ100"/>
    <mergeCell ref="U98:AB98"/>
    <mergeCell ref="AE98:AJ98"/>
    <mergeCell ref="U101:AB101"/>
    <mergeCell ref="AE101:AJ101"/>
    <mergeCell ref="U104:AB104"/>
    <mergeCell ref="AE104:AJ104"/>
    <mergeCell ref="N93:P93"/>
    <mergeCell ref="U93:AB93"/>
    <mergeCell ref="AE93:AJ93"/>
    <mergeCell ref="U94:AB94"/>
    <mergeCell ref="AE94:AJ94"/>
    <mergeCell ref="N96:P96"/>
    <mergeCell ref="U96:AB96"/>
    <mergeCell ref="AE96:AJ96"/>
    <mergeCell ref="U88:AB88"/>
    <mergeCell ref="AE88:AJ88"/>
    <mergeCell ref="N90:P90"/>
    <mergeCell ref="U90:AB90"/>
    <mergeCell ref="AE90:AJ90"/>
    <mergeCell ref="U91:AB91"/>
    <mergeCell ref="AE91:AJ91"/>
    <mergeCell ref="U89:AB89"/>
    <mergeCell ref="AE89:AJ89"/>
    <mergeCell ref="U92:AB92"/>
    <mergeCell ref="AE92:AJ92"/>
    <mergeCell ref="U95:AB95"/>
    <mergeCell ref="AE95:AJ95"/>
    <mergeCell ref="I83:O83"/>
    <mergeCell ref="I84:O84"/>
    <mergeCell ref="I85:O85"/>
    <mergeCell ref="U86:AB86"/>
    <mergeCell ref="AE86:AK86"/>
    <mergeCell ref="N87:P87"/>
    <mergeCell ref="U87:AB87"/>
    <mergeCell ref="AE87:AJ87"/>
    <mergeCell ref="T71:AL71"/>
    <mergeCell ref="A73:AM73"/>
    <mergeCell ref="P77:V77"/>
    <mergeCell ref="K78:AM78"/>
    <mergeCell ref="Z81:AI81"/>
    <mergeCell ref="J82:M82"/>
    <mergeCell ref="S82:V82"/>
    <mergeCell ref="L50:AM50"/>
    <mergeCell ref="S52:AB52"/>
    <mergeCell ref="L48:AM48"/>
    <mergeCell ref="O49:P49"/>
    <mergeCell ref="Q49:R49"/>
    <mergeCell ref="T49:U49"/>
    <mergeCell ref="S54:AB54"/>
    <mergeCell ref="K67:AL67"/>
    <mergeCell ref="V69:W69"/>
    <mergeCell ref="X69:Y69"/>
    <mergeCell ref="AA69:AB69"/>
    <mergeCell ref="S56:AB56"/>
    <mergeCell ref="S58:AB58"/>
    <mergeCell ref="S60:AB60"/>
    <mergeCell ref="K42:AM42"/>
    <mergeCell ref="K35:AM35"/>
    <mergeCell ref="K36:AM36"/>
    <mergeCell ref="K37:AM37"/>
    <mergeCell ref="K39:AM39"/>
    <mergeCell ref="K40:AM40"/>
    <mergeCell ref="K41:AM41"/>
    <mergeCell ref="K31:AM31"/>
    <mergeCell ref="K32:AM32"/>
    <mergeCell ref="K33:AM33"/>
    <mergeCell ref="M34:O34"/>
    <mergeCell ref="X34:AA34"/>
    <mergeCell ref="AG34:AL34"/>
    <mergeCell ref="K26:AM26"/>
    <mergeCell ref="B28:AM28"/>
    <mergeCell ref="P29:R29"/>
    <mergeCell ref="Y29:AB29"/>
    <mergeCell ref="AG29:AL29"/>
    <mergeCell ref="AG30:AL30"/>
    <mergeCell ref="K22:AM22"/>
    <mergeCell ref="M23:O23"/>
    <mergeCell ref="X23:AA23"/>
    <mergeCell ref="AG23:AL23"/>
    <mergeCell ref="K24:AM24"/>
    <mergeCell ref="K25:AM25"/>
    <mergeCell ref="AG19:AL19"/>
    <mergeCell ref="K20:AM20"/>
    <mergeCell ref="K21:AM21"/>
    <mergeCell ref="J9:AM9"/>
    <mergeCell ref="J11:AM11"/>
    <mergeCell ref="J12:AM12"/>
    <mergeCell ref="J13:AM13"/>
    <mergeCell ref="J14:AM14"/>
    <mergeCell ref="B17:AM17"/>
    <mergeCell ref="A1:AC1"/>
    <mergeCell ref="A2:AM2"/>
    <mergeCell ref="A3:AM3"/>
    <mergeCell ref="J6:AM6"/>
    <mergeCell ref="J7:AM7"/>
    <mergeCell ref="J8:AM8"/>
    <mergeCell ref="P18:R18"/>
    <mergeCell ref="Y18:AB18"/>
    <mergeCell ref="AG18:AL18"/>
    <mergeCell ref="AE125:AJ125"/>
    <mergeCell ref="AE123:AJ123"/>
    <mergeCell ref="AE126:AJ126"/>
    <mergeCell ref="U125:AB125"/>
    <mergeCell ref="U123:AB123"/>
    <mergeCell ref="U126:AB126"/>
    <mergeCell ref="U121:AB121"/>
    <mergeCell ref="AE121:AJ121"/>
    <mergeCell ref="U107:AB107"/>
    <mergeCell ref="AE107:AJ107"/>
    <mergeCell ref="U110:AB110"/>
    <mergeCell ref="AE110:AJ110"/>
    <mergeCell ref="U113:AB113"/>
    <mergeCell ref="AE113:AJ113"/>
    <mergeCell ref="U116:AB116"/>
    <mergeCell ref="AE116:AJ116"/>
    <mergeCell ref="U119:AB119"/>
    <mergeCell ref="AE119:AJ119"/>
    <mergeCell ref="U122:AB122"/>
    <mergeCell ref="AE122:AJ122"/>
    <mergeCell ref="BL82:BS82"/>
    <mergeCell ref="BV81:CA81"/>
    <mergeCell ref="BV82:CA82"/>
    <mergeCell ref="BE83:BG83"/>
    <mergeCell ref="BL83:BS83"/>
    <mergeCell ref="BV83:CA83"/>
    <mergeCell ref="BL84:BS84"/>
    <mergeCell ref="BV84:CA84"/>
    <mergeCell ref="BL80:BS80"/>
    <mergeCell ref="BV80:CA80"/>
    <mergeCell ref="BV90:CA90"/>
    <mergeCell ref="BL91:BS91"/>
    <mergeCell ref="BV91:CA91"/>
    <mergeCell ref="BE92:BG92"/>
    <mergeCell ref="BL92:BS92"/>
    <mergeCell ref="BV92:CA92"/>
    <mergeCell ref="BL85:BS85"/>
    <mergeCell ref="BV85:CA85"/>
    <mergeCell ref="BE86:BG86"/>
    <mergeCell ref="BL86:BS86"/>
    <mergeCell ref="BV86:CA86"/>
    <mergeCell ref="BL87:BS87"/>
    <mergeCell ref="BV87:CA87"/>
    <mergeCell ref="BL88:BS88"/>
    <mergeCell ref="BV88:CA88"/>
    <mergeCell ref="BL102:BS102"/>
    <mergeCell ref="BV102:CA102"/>
    <mergeCell ref="BL103:BS103"/>
    <mergeCell ref="BV103:CA103"/>
    <mergeCell ref="BE104:BG104"/>
    <mergeCell ref="BL104:BS104"/>
    <mergeCell ref="BV104:CA104"/>
    <mergeCell ref="BL97:BS97"/>
    <mergeCell ref="BV97:CA97"/>
    <mergeCell ref="BE98:BG98"/>
    <mergeCell ref="BL98:BS98"/>
    <mergeCell ref="BV98:CA98"/>
    <mergeCell ref="BL99:BS99"/>
    <mergeCell ref="BV99:CA99"/>
    <mergeCell ref="BL100:BS100"/>
    <mergeCell ref="BV100:CA100"/>
    <mergeCell ref="BE77:BG77"/>
    <mergeCell ref="BL77:BS77"/>
    <mergeCell ref="BV77:CA77"/>
    <mergeCell ref="BL78:BS78"/>
    <mergeCell ref="BV78:CA78"/>
    <mergeCell ref="BL79:BS79"/>
    <mergeCell ref="BV79:CA79"/>
    <mergeCell ref="BE80:BG80"/>
    <mergeCell ref="BE101:BG101"/>
    <mergeCell ref="BL101:BS101"/>
    <mergeCell ref="BV101:CA101"/>
    <mergeCell ref="BL93:BS93"/>
    <mergeCell ref="BV93:CA93"/>
    <mergeCell ref="BL94:BS94"/>
    <mergeCell ref="BV94:CA94"/>
    <mergeCell ref="BE95:BG95"/>
    <mergeCell ref="BL95:BS95"/>
    <mergeCell ref="BV95:CA95"/>
    <mergeCell ref="BL96:BS96"/>
    <mergeCell ref="BV96:CA96"/>
    <mergeCell ref="BE89:BG89"/>
    <mergeCell ref="BL89:BS89"/>
    <mergeCell ref="BV89:CA89"/>
    <mergeCell ref="BL90:BS90"/>
    <mergeCell ref="BL73:BS73"/>
    <mergeCell ref="BV73:CB73"/>
    <mergeCell ref="BE74:BG74"/>
    <mergeCell ref="BL74:BS74"/>
    <mergeCell ref="BV74:CA74"/>
    <mergeCell ref="BL75:BS75"/>
    <mergeCell ref="BV75:CA75"/>
    <mergeCell ref="BL76:BS76"/>
    <mergeCell ref="BV76:CA76"/>
    <mergeCell ref="BL105:BS105"/>
    <mergeCell ref="BV105:CA105"/>
    <mergeCell ref="BL106:BS106"/>
    <mergeCell ref="BV106:CA106"/>
    <mergeCell ref="BE107:BG107"/>
    <mergeCell ref="BL107:BS107"/>
    <mergeCell ref="BV107:CA107"/>
    <mergeCell ref="BL108:BS108"/>
    <mergeCell ref="BV108:CA108"/>
    <mergeCell ref="BL109:BS109"/>
    <mergeCell ref="BV109:CA109"/>
    <mergeCell ref="BL110:BS110"/>
    <mergeCell ref="BV110:CA110"/>
    <mergeCell ref="BL111:BS111"/>
    <mergeCell ref="BV111:CA111"/>
    <mergeCell ref="BL112:BS112"/>
    <mergeCell ref="BV112:CA112"/>
    <mergeCell ref="BL113:BS113"/>
    <mergeCell ref="BV113:CA113"/>
    <mergeCell ref="BV115:CA115"/>
    <mergeCell ref="N120:P120"/>
    <mergeCell ref="U120:AB120"/>
    <mergeCell ref="AE120:AJ120"/>
    <mergeCell ref="BE116:BG116"/>
    <mergeCell ref="BL116:BS116"/>
    <mergeCell ref="BV116:CA116"/>
    <mergeCell ref="BL117:BS117"/>
    <mergeCell ref="BV117:CA117"/>
    <mergeCell ref="BL118:BS118"/>
    <mergeCell ref="BV118:CA118"/>
    <mergeCell ref="BE119:BG119"/>
    <mergeCell ref="BL119:BS119"/>
    <mergeCell ref="BV119:CA119"/>
    <mergeCell ref="BL120:BS120"/>
    <mergeCell ref="BV120:CA120"/>
    <mergeCell ref="Z44:AE44"/>
    <mergeCell ref="AG44:AI44"/>
    <mergeCell ref="BE125:BG125"/>
    <mergeCell ref="BL125:BS125"/>
    <mergeCell ref="BV125:CA125"/>
    <mergeCell ref="BL126:BS126"/>
    <mergeCell ref="BV126:CA126"/>
    <mergeCell ref="BL127:BS127"/>
    <mergeCell ref="BV127:CA127"/>
    <mergeCell ref="BL121:BS121"/>
    <mergeCell ref="BV121:CA121"/>
    <mergeCell ref="BE122:BG122"/>
    <mergeCell ref="BL122:BS122"/>
    <mergeCell ref="BV122:CA122"/>
    <mergeCell ref="BL123:BS123"/>
    <mergeCell ref="BV123:CA123"/>
    <mergeCell ref="BL124:BS124"/>
    <mergeCell ref="BV124:CA124"/>
    <mergeCell ref="BL114:BS114"/>
    <mergeCell ref="BV114:CA114"/>
    <mergeCell ref="BL81:BS81"/>
    <mergeCell ref="BE110:BG110"/>
    <mergeCell ref="BE113:BG113"/>
    <mergeCell ref="BL115:BS115"/>
  </mergeCells>
  <phoneticPr fontId="1"/>
  <dataValidations count="4">
    <dataValidation type="list" allowBlank="1" showInputMessage="1" showErrorMessage="1" sqref="K132 V132 P157:P160 K145:K146 K134:K136 M152 P152 W134 W136" xr:uid="{D1C4C6B0-B11C-455E-B470-77572BA6FD65}">
      <formula1>$AI$1:$AI$2</formula1>
    </dataValidation>
    <dataValidation type="list" allowBlank="1" showInputMessage="1" showErrorMessage="1" sqref="Y160 N138 V160 Y150 S150 S160 Y156 AH61 P70 N61 AI69:AI70" xr:uid="{0ACD4B29-4E6C-4EE2-8CBF-1D57065FD612}">
      <formula1>$AT$1:$AT$2</formula1>
    </dataValidation>
    <dataValidation type="list" allowBlank="1" showInputMessage="1" showErrorMessage="1" sqref="N18:N19 N29:N30" xr:uid="{FCA7A0F2-AB28-4A84-9194-C242DE48AA23}">
      <formula1>ﾁｪｯｸﾎﾞｯｸｽ</formula1>
    </dataValidation>
    <dataValidation type="list" allowBlank="1" showInputMessage="1" showErrorMessage="1" sqref="P18:R18 M23:O23 P29:R29 M34:O34" xr:uid="{CAA3984E-0EAC-4A99-B0EF-9C34F43085CF}">
      <formula1>"　,一級,二級"</formula1>
    </dataValidation>
  </dataValidations>
  <printOptions horizontalCentered="1"/>
  <pageMargins left="0.39370078740157483" right="0.39370078740157483" top="0" bottom="0" header="0" footer="0"/>
  <pageSetup paperSize="9" scale="85" orientation="portrait" blackAndWhite="1" r:id="rId1"/>
  <headerFooter alignWithMargins="0"/>
  <rowBreaks count="2" manualBreakCount="2">
    <brk id="44" max="38" man="1"/>
    <brk id="7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16</vt:i4>
      </vt:variant>
    </vt:vector>
  </HeadingPairs>
  <TitlesOfParts>
    <vt:vector size="26" baseType="lpstr">
      <vt:lpstr>マスタ</vt:lpstr>
      <vt:lpstr>台帳</vt:lpstr>
      <vt:lpstr>第一面</vt:lpstr>
      <vt:lpstr>第二面</vt:lpstr>
      <vt:lpstr>第二面 (別紙)</vt:lpstr>
      <vt:lpstr>第三面</vt:lpstr>
      <vt:lpstr>第四面</vt:lpstr>
      <vt:lpstr>検査結果表</vt:lpstr>
      <vt:lpstr>概要書</vt:lpstr>
      <vt:lpstr>v080501</vt:lpstr>
      <vt:lpstr>概要書!Print_Area</vt:lpstr>
      <vt:lpstr>検査結果表!Print_Area</vt:lpstr>
      <vt:lpstr>第一面!Print_Area</vt:lpstr>
      <vt:lpstr>第三面!Print_Area</vt:lpstr>
      <vt:lpstr>第四面!Print_Area</vt:lpstr>
      <vt:lpstr>第二面!Print_Area</vt:lpstr>
      <vt:lpstr>'第二面 (別紙)'!Print_Area</vt:lpstr>
      <vt:lpstr>ﾁｪｯｸﾎﾞｯｸｽ</vt:lpstr>
      <vt:lpstr>級</vt:lpstr>
      <vt:lpstr>指摘選択</vt:lpstr>
      <vt:lpstr>指摘番号</vt:lpstr>
      <vt:lpstr>年号</vt:lpstr>
      <vt:lpstr>年号2</vt:lpstr>
      <vt:lpstr>判定１</vt:lpstr>
      <vt:lpstr>判定２</vt:lpstr>
      <vt:lpstr>用途地域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坂下　智幸</cp:lastModifiedBy>
  <cp:lastPrinted>2026-04-16T00:06:05Z</cp:lastPrinted>
  <dcterms:created xsi:type="dcterms:W3CDTF">2017-02-03T02:24:16Z</dcterms:created>
  <dcterms:modified xsi:type="dcterms:W3CDTF">2026-05-25T04:57:34Z</dcterms:modified>
</cp:coreProperties>
</file>