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-p00n-fls01\F15203000_財政局資産経営部新庁舎整備課\941_視察受け入れ\20_視察等\6月以降の視察\20231003_HP作成\"/>
    </mc:Choice>
  </mc:AlternateContent>
  <xr:revisionPtr revIDLastSave="0" documentId="13_ncr:1_{F2AD572F-1E45-4E85-94B2-B5F966520C31}" xr6:coauthVersionLast="36" xr6:coauthVersionMax="36" xr10:uidLastSave="{00000000-0000-0000-0000-000000000000}"/>
  <bookViews>
    <workbookView xWindow="0" yWindow="0" windowWidth="28800" windowHeight="10680" xr2:uid="{95CE1C98-6B28-49EE-9A6B-9D49F8EB3745}"/>
  </bookViews>
  <sheets>
    <sheet name="申請書" sheetId="1" r:id="rId1"/>
    <sheet name="記載例" sheetId="7" r:id="rId2"/>
    <sheet name="作業用" sheetId="3" state="hidden" r:id="rId3"/>
  </sheets>
  <definedNames>
    <definedName name="_xlnm.Print_Area" localSheetId="1">記載例!$A$1:$G$35</definedName>
    <definedName name="_xlnm.Print_Area" localSheetId="0">申請書!$A$1:$G$35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7" l="1"/>
  <c r="I27" i="7"/>
  <c r="I26" i="7"/>
  <c r="H26" i="7"/>
  <c r="J26" i="7" s="1"/>
  <c r="I25" i="7"/>
  <c r="I24" i="7"/>
  <c r="H23" i="7"/>
  <c r="I21" i="7"/>
  <c r="H21" i="7"/>
  <c r="I11" i="7"/>
  <c r="I10" i="7"/>
  <c r="H11" i="7" s="1"/>
  <c r="I9" i="7"/>
  <c r="H10" i="7" s="1"/>
  <c r="H9" i="7"/>
  <c r="E32" i="7" l="1"/>
  <c r="J21" i="7"/>
  <c r="H11" i="1"/>
  <c r="H10" i="1"/>
  <c r="H9" i="1"/>
  <c r="I11" i="1"/>
  <c r="I10" i="1"/>
  <c r="I9" i="1"/>
  <c r="H22" i="7" l="1"/>
  <c r="E32" i="1"/>
  <c r="I22" i="7" l="1"/>
  <c r="J22" i="7" s="1"/>
  <c r="I23" i="7" l="1"/>
  <c r="J23" i="7" s="1"/>
  <c r="E2" i="3"/>
  <c r="H24" i="7" l="1"/>
  <c r="J24" i="7" s="1"/>
  <c r="H25" i="7" s="1"/>
  <c r="J25" i="7" s="1"/>
  <c r="F2" i="3"/>
  <c r="C2" i="3"/>
  <c r="B2" i="3"/>
  <c r="H21" i="1"/>
  <c r="H27" i="7" l="1"/>
  <c r="J27" i="7" s="1"/>
  <c r="I21" i="1"/>
  <c r="J21" i="1" s="1"/>
  <c r="E33" i="7" l="1"/>
  <c r="H22" i="1"/>
  <c r="I22" i="1" s="1"/>
  <c r="D2" i="3" l="1"/>
  <c r="J22" i="1"/>
  <c r="H23" i="1" l="1"/>
  <c r="I23" i="1" l="1"/>
  <c r="J23" i="1" s="1"/>
  <c r="H24" i="1" s="1"/>
  <c r="I24" i="1" l="1"/>
  <c r="J24" i="1" s="1"/>
  <c r="H25" i="1" l="1"/>
  <c r="I25" i="1" l="1"/>
  <c r="J25" i="1" s="1"/>
  <c r="H26" i="1" l="1"/>
  <c r="I26" i="1" s="1"/>
  <c r="J26" i="1" l="1"/>
  <c r="H27" i="1" l="1"/>
  <c r="I27" i="1" l="1"/>
  <c r="J27" i="1" s="1"/>
  <c r="H28" i="1" s="1"/>
  <c r="E33" i="1" l="1"/>
  <c r="G2" i="3" s="1"/>
</calcChain>
</file>

<file path=xl/sharedStrings.xml><?xml version="1.0" encoding="utf-8"?>
<sst xmlns="http://schemas.openxmlformats.org/spreadsheetml/2006/main" count="60" uniqueCount="38">
  <si>
    <t>団体・法人等名称</t>
    <rPh sb="0" eb="2">
      <t>ダンタイ</t>
    </rPh>
    <rPh sb="3" eb="5">
      <t>ホウジン</t>
    </rPh>
    <rPh sb="5" eb="6">
      <t>トウ</t>
    </rPh>
    <rPh sb="6" eb="8">
      <t>メイショウ</t>
    </rPh>
    <phoneticPr fontId="1"/>
  </si>
  <si>
    <t>氏名</t>
    <rPh sb="0" eb="2">
      <t>シメイ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</si>
  <si>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</si>
  <si>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</si>
  <si>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</si>
  <si>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</si>
  <si>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</si>
  <si>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</si>
  <si>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ふりがな</t>
    <phoneticPr fontId="1"/>
  </si>
  <si>
    <t>出発地点</t>
    <rPh sb="0" eb="2">
      <t>シュッパツ</t>
    </rPh>
    <rPh sb="2" eb="4">
      <t>チテン</t>
    </rPh>
    <phoneticPr fontId="1"/>
  </si>
  <si>
    <t>終了地点</t>
    <rPh sb="0" eb="2">
      <t>シュウリョウ</t>
    </rPh>
    <rPh sb="2" eb="4">
      <t>チテン</t>
    </rPh>
    <phoneticPr fontId="1"/>
  </si>
  <si>
    <r>
      <t xml:space="preserve">出発・終了希望場所
</t>
    </r>
    <r>
      <rPr>
        <sz val="8"/>
        <color theme="1"/>
        <rFont val="Meiryo UI"/>
        <family val="3"/>
        <charset val="128"/>
      </rPr>
      <t>※視察前や後に新庁舎内で予定があり、出発・終了（解散）場所の希望がある場合のみ記載してください。</t>
    </r>
    <rPh sb="0" eb="2">
      <t>シュッパツ</t>
    </rPh>
    <rPh sb="3" eb="5">
      <t>シュウリョウ</t>
    </rPh>
    <rPh sb="5" eb="7">
      <t>キボウ</t>
    </rPh>
    <rPh sb="7" eb="9">
      <t>バショ</t>
    </rPh>
    <rPh sb="11" eb="13">
      <t>シサツ</t>
    </rPh>
    <rPh sb="13" eb="14">
      <t>マエ</t>
    </rPh>
    <rPh sb="15" eb="16">
      <t>アト</t>
    </rPh>
    <rPh sb="17" eb="20">
      <t>シンチョウシャ</t>
    </rPh>
    <rPh sb="20" eb="21">
      <t>ナイ</t>
    </rPh>
    <rPh sb="22" eb="24">
      <t>ヨテイ</t>
    </rPh>
    <rPh sb="28" eb="30">
      <t>シュッパツ</t>
    </rPh>
    <rPh sb="31" eb="33">
      <t>シュウリョウ</t>
    </rPh>
    <rPh sb="34" eb="36">
      <t>カイサン</t>
    </rPh>
    <rPh sb="37" eb="39">
      <t>バショ</t>
    </rPh>
    <rPh sb="40" eb="42">
      <t>キボウ</t>
    </rPh>
    <rPh sb="45" eb="47">
      <t>バアイ</t>
    </rPh>
    <rPh sb="49" eb="51">
      <t>キサイ</t>
    </rPh>
    <phoneticPr fontId="1"/>
  </si>
  <si>
    <t>　以下千葉市使用欄</t>
    <rPh sb="1" eb="3">
      <t>イカ</t>
    </rPh>
    <rPh sb="3" eb="6">
      <t>チバシ</t>
    </rPh>
    <rPh sb="6" eb="8">
      <t>シヨウ</t>
    </rPh>
    <rPh sb="8" eb="9">
      <t>ラン</t>
    </rPh>
    <phoneticPr fontId="1"/>
  </si>
  <si>
    <t>千葉市新庁舎を視察したく、下記のとおり申請します。</t>
    <rPh sb="0" eb="3">
      <t>チバシ</t>
    </rPh>
    <rPh sb="3" eb="6">
      <t>シンチョウシャ</t>
    </rPh>
    <rPh sb="7" eb="9">
      <t>シサツ</t>
    </rPh>
    <rPh sb="19" eb="21">
      <t>シンセイ</t>
    </rPh>
    <phoneticPr fontId="1"/>
  </si>
  <si>
    <t>相手方</t>
    <rPh sb="0" eb="2">
      <t>アイテ</t>
    </rPh>
    <rPh sb="2" eb="3">
      <t>カタ</t>
    </rPh>
    <phoneticPr fontId="1"/>
  </si>
  <si>
    <t>相手方窓口</t>
    <rPh sb="0" eb="2">
      <t>アイテ</t>
    </rPh>
    <rPh sb="2" eb="3">
      <t>カタ</t>
    </rPh>
    <rPh sb="3" eb="5">
      <t>マドグチ</t>
    </rPh>
    <phoneticPr fontId="1"/>
  </si>
  <si>
    <t>候補日</t>
    <rPh sb="0" eb="3">
      <t>コウホビ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</si>
  <si>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</si>
  <si>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人数</t>
    <rPh sb="0" eb="2">
      <t>ニンズウ</t>
    </rPh>
    <phoneticPr fontId="1"/>
  </si>
  <si>
    <t>備考等</t>
    <rPh sb="0" eb="2">
      <t>ビコウ</t>
    </rPh>
    <rPh sb="2" eb="3">
      <t>トウ</t>
    </rPh>
    <phoneticPr fontId="1"/>
  </si>
  <si>
    <t>視察希望</t>
    <rPh sb="0" eb="2">
      <t>シサツ</t>
    </rPh>
    <rPh sb="2" eb="4">
      <t>キボウ</t>
    </rPh>
    <phoneticPr fontId="1"/>
  </si>
  <si>
    <t>視察希望箇所</t>
    <phoneticPr fontId="1"/>
  </si>
  <si>
    <t>申請者</t>
    <rPh sb="0" eb="3">
      <t>シンセイシャ</t>
    </rPh>
    <phoneticPr fontId="1"/>
  </si>
  <si>
    <t>日にち</t>
    <rPh sb="0" eb="1">
      <t>ヒ</t>
    </rPh>
    <phoneticPr fontId="1"/>
  </si>
  <si>
    <t>午前・午後</t>
    <rPh sb="0" eb="2">
      <t>ゴゼン</t>
    </rPh>
    <rPh sb="3" eb="5">
      <t>ゴゴ</t>
    </rPh>
    <phoneticPr fontId="1"/>
  </si>
  <si>
    <r>
      <t xml:space="preserve">視察希望日・時間
</t>
    </r>
    <r>
      <rPr>
        <sz val="8"/>
        <color theme="1"/>
        <rFont val="Meiryo UI"/>
        <family val="3"/>
        <charset val="128"/>
      </rPr>
      <t>※日にちは8/1のように日付のみ入力してください（曜日は自動で表示されます）
※視察は通常1時間程度かかります</t>
    </r>
    <rPh sb="0" eb="2">
      <t>シサツ</t>
    </rPh>
    <rPh sb="2" eb="5">
      <t>キボウビ</t>
    </rPh>
    <rPh sb="10" eb="11">
      <t>ヒ</t>
    </rPh>
    <rPh sb="21" eb="23">
      <t>ヒヅケ</t>
    </rPh>
    <rPh sb="25" eb="27">
      <t>ニュウリョク</t>
    </rPh>
    <rPh sb="34" eb="36">
      <t>ヨウビ</t>
    </rPh>
    <rPh sb="37" eb="39">
      <t>ジドウ</t>
    </rPh>
    <rPh sb="40" eb="42">
      <t>ヒョウジ</t>
    </rPh>
    <rPh sb="49" eb="51">
      <t>シサツ</t>
    </rPh>
    <rPh sb="52" eb="54">
      <t>ツウジョウ</t>
    </rPh>
    <rPh sb="55" eb="57">
      <t>ジカン</t>
    </rPh>
    <rPh sb="57" eb="59">
      <t>テイド</t>
    </rPh>
    <phoneticPr fontId="1"/>
  </si>
  <si>
    <t>午後</t>
  </si>
  <si>
    <t>午前</t>
  </si>
  <si>
    <t>千葉市新庁舎視察申請書（一般団体用）</t>
    <rPh sb="0" eb="3">
      <t>チバシ</t>
    </rPh>
    <rPh sb="3" eb="6">
      <t>シンチョウシャ</t>
    </rPh>
    <rPh sb="6" eb="8">
      <t>シサツ</t>
    </rPh>
    <rPh sb="8" eb="11">
      <t>シンセイショ</t>
    </rPh>
    <rPh sb="12" eb="14">
      <t>イッパン</t>
    </rPh>
    <rPh sb="14" eb="16">
      <t>ダンタイ</t>
    </rPh>
    <rPh sb="16" eb="17">
      <t>ヨウ</t>
    </rPh>
    <phoneticPr fontId="1"/>
  </si>
  <si>
    <r>
      <t xml:space="preserve">連絡事項
</t>
    </r>
    <r>
      <rPr>
        <sz val="8"/>
        <color theme="1"/>
        <rFont val="Meiryo UI"/>
        <family val="3"/>
        <charset val="128"/>
      </rPr>
      <t>※視察ルート検討に必要となるため、</t>
    </r>
    <r>
      <rPr>
        <u/>
        <sz val="8"/>
        <color theme="1"/>
        <rFont val="Meiryo UI"/>
        <family val="3"/>
        <charset val="128"/>
      </rPr>
      <t>階段の通行が困難と思われる方が参加される場合</t>
    </r>
    <r>
      <rPr>
        <sz val="8"/>
        <color theme="1"/>
        <rFont val="Meiryo UI"/>
        <family val="3"/>
        <charset val="128"/>
      </rPr>
      <t>は必ずその旨お教えください
※車椅子の貸し出しを行っておりますので、希望される場合はその旨記載してください</t>
    </r>
    <rPh sb="0" eb="2">
      <t>レンラク</t>
    </rPh>
    <rPh sb="2" eb="4">
      <t>ジコウ</t>
    </rPh>
    <rPh sb="6" eb="8">
      <t>シサツ</t>
    </rPh>
    <rPh sb="11" eb="13">
      <t>ケントウ</t>
    </rPh>
    <rPh sb="14" eb="16">
      <t>ヒツヨウ</t>
    </rPh>
    <rPh sb="22" eb="24">
      <t>カイダン</t>
    </rPh>
    <rPh sb="25" eb="27">
      <t>ツウコウ</t>
    </rPh>
    <rPh sb="28" eb="30">
      <t>コンナン</t>
    </rPh>
    <rPh sb="31" eb="32">
      <t>オモ</t>
    </rPh>
    <rPh sb="35" eb="36">
      <t>カタ</t>
    </rPh>
    <rPh sb="37" eb="39">
      <t>サンカ</t>
    </rPh>
    <rPh sb="42" eb="44">
      <t>バアイ</t>
    </rPh>
    <rPh sb="45" eb="46">
      <t>カナラ</t>
    </rPh>
    <rPh sb="49" eb="50">
      <t>ムネ</t>
    </rPh>
    <rPh sb="51" eb="52">
      <t>オシ</t>
    </rPh>
    <rPh sb="59" eb="62">
      <t>クルマイス</t>
    </rPh>
    <rPh sb="63" eb="64">
      <t>カ</t>
    </rPh>
    <rPh sb="65" eb="66">
      <t>ダ</t>
    </rPh>
    <rPh sb="68" eb="69">
      <t>オコナ</t>
    </rPh>
    <rPh sb="78" eb="80">
      <t>キボウ</t>
    </rPh>
    <rPh sb="83" eb="85">
      <t>バアイ</t>
    </rPh>
    <rPh sb="88" eb="89">
      <t>ムネ</t>
    </rPh>
    <rPh sb="89" eb="91">
      <t>キサイ</t>
    </rPh>
    <phoneticPr fontId="1"/>
  </si>
  <si>
    <t>○○自治会</t>
    <rPh sb="2" eb="5">
      <t>ジチカイ</t>
    </rPh>
    <phoneticPr fontId="1"/>
  </si>
  <si>
    <t>千葉　太郎</t>
    <rPh sb="0" eb="2">
      <t>チバ</t>
    </rPh>
    <rPh sb="3" eb="5">
      <t>タロウ</t>
    </rPh>
    <phoneticPr fontId="1"/>
  </si>
  <si>
    <t>FAX番号</t>
    <rPh sb="3" eb="5">
      <t>バンゴウ</t>
    </rPh>
    <phoneticPr fontId="1"/>
  </si>
  <si>
    <t>043-999-9999</t>
  </si>
  <si>
    <t>043-999-9999</t>
    <phoneticPr fontId="1"/>
  </si>
  <si>
    <t>ちば　たろう</t>
    <phoneticPr fontId="1"/>
  </si>
  <si>
    <t>shinchosha.FIA@city.chiba.lg.jp</t>
    <phoneticPr fontId="1"/>
  </si>
  <si>
    <r>
      <t xml:space="preserve">申請者
</t>
    </r>
    <r>
      <rPr>
        <sz val="9"/>
        <color theme="1"/>
        <rFont val="Meiryo UI"/>
        <family val="3"/>
        <charset val="128"/>
      </rPr>
      <t>※メールアドレスは「city.chiba.lg.jp」ドメインからのメールが受信できるアドレスを記載して（日程決定等の連絡は原則電子メールで送付します）</t>
    </r>
    <rPh sb="0" eb="3">
      <t>シンセイシャ</t>
    </rPh>
    <rPh sb="43" eb="45">
      <t>ジュシン</t>
    </rPh>
    <rPh sb="53" eb="55">
      <t>キサイ</t>
    </rPh>
    <rPh sb="58" eb="60">
      <t>ニッテイ</t>
    </rPh>
    <rPh sb="60" eb="62">
      <t>ケッテイ</t>
    </rPh>
    <rPh sb="62" eb="63">
      <t>トウ</t>
    </rPh>
    <rPh sb="64" eb="66">
      <t>レンラク</t>
    </rPh>
    <rPh sb="67" eb="69">
      <t>ゲンソク</t>
    </rPh>
    <rPh sb="69" eb="71">
      <t>デンシ</t>
    </rPh>
    <rPh sb="75" eb="77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</si>
</sst>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10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u/>
      <sz val="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9" xfId="0" applyFont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shrinkToFit="1"/>
    </xf>
    <xf numFmtId="176" fontId="2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7" fillId="0" borderId="5" xfId="1" applyBorder="1" applyAlignment="1">
      <alignment horizontal="center" vertical="center" shrinkToFit="1"/>
    </xf>
    <xf numFmtId="20" fontId="2" fillId="0" borderId="0" xfId="0" applyNumberFormat="1" applyFont="1">
      <alignment vertical="center"/>
    </xf>
    <xf numFmtId="0" fontId="2" fillId="0" borderId="4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176" fontId="2" fillId="3" borderId="38" xfId="0" applyNumberFormat="1" applyFont="1" applyFill="1" applyBorder="1" applyAlignment="1">
      <alignment horizontal="center" vertical="center" shrinkToFit="1"/>
    </xf>
    <xf numFmtId="176" fontId="5" fillId="3" borderId="40" xfId="0" applyNumberFormat="1" applyFont="1" applyFill="1" applyBorder="1" applyAlignment="1">
      <alignment horizontal="center" vertical="center" shrinkToFit="1"/>
    </xf>
    <xf numFmtId="176" fontId="5" fillId="3" borderId="3" xfId="0" applyNumberFormat="1" applyFont="1" applyFill="1" applyBorder="1" applyAlignment="1">
      <alignment horizontal="center" vertical="center" shrinkToFit="1"/>
    </xf>
    <xf numFmtId="176" fontId="5" fillId="3" borderId="5" xfId="0" applyNumberFormat="1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vertical="center" shrinkToFit="1"/>
    </xf>
    <xf numFmtId="0" fontId="4" fillId="3" borderId="3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vertical="center" shrinkToFit="1"/>
    </xf>
    <xf numFmtId="0" fontId="4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wrapText="1" shrinkToFit="1"/>
    </xf>
    <xf numFmtId="0" fontId="2" fillId="3" borderId="2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inchosha.FIA@city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A255-937F-43A4-80F0-9E6094596E83}">
  <sheetPr>
    <tabColor rgb="FFFF0000"/>
  </sheetPr>
  <dimension ref="A1:J40"/>
  <sheetViews>
    <sheetView tabSelected="1" view="pageBreakPreview" topLeftCell="A3" zoomScaleNormal="100" zoomScaleSheetLayoutView="100" workbookViewId="0">
      <selection activeCell="A3" sqref="A3"/>
    </sheetView>
  </sheetViews>
  <sheetFormatPr defaultRowHeight="27" customHeight="1" x14ac:dyDescent="0.15"/>
  <cols>
    <col min="1" max="1" width="4.7109375" style="1" customWidth="1"/>
    <col min="2" max="2" width="17.7109375" style="1" customWidth="1"/>
    <col min="3" max="3" width="7.28515625" style="1" bestFit="1" customWidth="1"/>
    <col min="4" max="4" width="10.7109375" style="1" customWidth="1"/>
    <col min="5" max="5" width="25.7109375" style="1" customWidth="1"/>
    <col min="6" max="6" width="10.7109375" style="1" customWidth="1"/>
    <col min="7" max="7" width="25.7109375" style="1" customWidth="1"/>
    <col min="8" max="8" width="39" style="1" hidden="1" customWidth="1"/>
    <col min="9" max="10" width="9.140625" style="1" hidden="1" customWidth="1"/>
    <col min="11" max="16384" width="9.140625" style="1"/>
  </cols>
  <sheetData>
    <row r="1" spans="1:9" ht="45" customHeight="1" x14ac:dyDescent="0.15">
      <c r="B1" s="71" t="s">
        <v>28</v>
      </c>
    </row>
    <row r="2" spans="1:9" ht="3.95" customHeight="1" x14ac:dyDescent="0.15"/>
    <row r="3" spans="1:9" ht="30" customHeight="1" x14ac:dyDescent="0.15">
      <c r="B3" s="1" t="s">
        <v>13</v>
      </c>
    </row>
    <row r="4" spans="1:9" ht="69.95" customHeight="1" x14ac:dyDescent="0.15">
      <c r="A4" s="92" t="s">
        <v>37</v>
      </c>
      <c r="B4" s="93"/>
      <c r="C4" s="98" t="s">
        <v>0</v>
      </c>
      <c r="D4" s="99"/>
      <c r="E4" s="104"/>
      <c r="F4" s="105"/>
      <c r="G4" s="106"/>
    </row>
    <row r="5" spans="1:9" ht="45" customHeight="1" x14ac:dyDescent="0.15">
      <c r="A5" s="94"/>
      <c r="B5" s="95"/>
      <c r="C5" s="78" t="s">
        <v>2</v>
      </c>
      <c r="D5" s="3" t="s">
        <v>1</v>
      </c>
      <c r="E5" s="5"/>
      <c r="F5" s="32" t="s">
        <v>32</v>
      </c>
      <c r="G5" s="66"/>
    </row>
    <row r="6" spans="1:9" ht="45" customHeight="1" x14ac:dyDescent="0.15">
      <c r="A6" s="94"/>
      <c r="B6" s="95"/>
      <c r="C6" s="78"/>
      <c r="D6" s="3" t="s">
        <v>8</v>
      </c>
      <c r="E6" s="5"/>
      <c r="F6" s="5" t="s">
        <v>17</v>
      </c>
      <c r="G6" s="22"/>
    </row>
    <row r="7" spans="1:9" ht="45" customHeight="1" x14ac:dyDescent="0.15">
      <c r="A7" s="96"/>
      <c r="B7" s="97"/>
      <c r="C7" s="79"/>
      <c r="D7" s="4" t="s">
        <v>3</v>
      </c>
      <c r="E7" s="6"/>
      <c r="F7" s="6" t="s">
        <v>4</v>
      </c>
      <c r="G7" s="23"/>
    </row>
    <row r="8" spans="1:9" ht="15" customHeight="1" x14ac:dyDescent="0.15">
      <c r="A8" s="92" t="s">
        <v>25</v>
      </c>
      <c r="B8" s="108"/>
      <c r="C8" s="109"/>
      <c r="D8" s="38"/>
      <c r="E8" s="20" t="s">
        <v>23</v>
      </c>
      <c r="F8" s="19" t="s">
        <v>24</v>
      </c>
      <c r="G8" s="40"/>
      <c r="H8" s="21"/>
    </row>
    <row r="9" spans="1:9" ht="45" customHeight="1" x14ac:dyDescent="0.15">
      <c r="A9" s="110"/>
      <c r="B9" s="72"/>
      <c r="C9" s="73"/>
      <c r="D9" s="35" t="s">
        <v>5</v>
      </c>
      <c r="E9" s="36"/>
      <c r="F9" s="37"/>
      <c r="G9" s="41"/>
      <c r="H9" s="21" t="str">
        <f>IF(E9="","",MONTH(E9)&amp;"月"&amp;DAY(E9)&amp;"日　"&amp;F9&amp;"　"&amp;G9)</f>
        <v/>
      </c>
      <c r="I9" s="1" t="str">
        <f>IF(E9="","",1)</f>
        <v/>
      </c>
    </row>
    <row r="10" spans="1:9" ht="45" customHeight="1" x14ac:dyDescent="0.15">
      <c r="A10" s="110"/>
      <c r="B10" s="72"/>
      <c r="C10" s="73"/>
      <c r="D10" s="30" t="s">
        <v>6</v>
      </c>
      <c r="E10" s="31"/>
      <c r="F10" s="32"/>
      <c r="G10" s="42"/>
      <c r="H10" s="21" t="str">
        <f>IF(E10="","",IF(I9=1,"、","")&amp;MONTH(E10)&amp;"月"&amp;DAY(E10)&amp;"日　"&amp;F10&amp;"　"&amp;G10)</f>
        <v/>
      </c>
      <c r="I10" s="1" t="str">
        <f>IF(E10="","",1)</f>
        <v/>
      </c>
    </row>
    <row r="11" spans="1:9" ht="45" customHeight="1" x14ac:dyDescent="0.15">
      <c r="A11" s="111"/>
      <c r="B11" s="74"/>
      <c r="C11" s="75"/>
      <c r="D11" s="33" t="s">
        <v>7</v>
      </c>
      <c r="E11" s="34"/>
      <c r="F11" s="39"/>
      <c r="G11" s="43"/>
      <c r="H11" s="21" t="str">
        <f>IF(E11="","",IF(OR(I9=1,I10=1),"、","")&amp;MONTH(E11)&amp;"月"&amp;DAY(E11)&amp;"日　"&amp;F11&amp;"　"&amp;G11)</f>
        <v/>
      </c>
      <c r="I11" s="1" t="str">
        <f>IF(E11="","",1)</f>
        <v/>
      </c>
    </row>
    <row r="12" spans="1:9" ht="18" hidden="1" customHeight="1" x14ac:dyDescent="0.15">
      <c r="A12" s="100"/>
      <c r="B12" s="101"/>
      <c r="C12" s="44"/>
      <c r="D12" s="45"/>
      <c r="E12" s="46"/>
      <c r="F12" s="46"/>
      <c r="G12" s="47"/>
    </row>
    <row r="13" spans="1:9" ht="18" hidden="1" customHeight="1" x14ac:dyDescent="0.15">
      <c r="A13" s="100"/>
      <c r="B13" s="101"/>
      <c r="C13" s="48"/>
      <c r="D13" s="49"/>
      <c r="E13" s="50"/>
      <c r="F13" s="50"/>
      <c r="G13" s="51"/>
    </row>
    <row r="14" spans="1:9" ht="18" hidden="1" customHeight="1" x14ac:dyDescent="0.15">
      <c r="A14" s="100"/>
      <c r="B14" s="101"/>
      <c r="C14" s="48"/>
      <c r="D14" s="49"/>
      <c r="E14" s="50"/>
      <c r="F14" s="50"/>
      <c r="G14" s="51"/>
    </row>
    <row r="15" spans="1:9" ht="18" hidden="1" customHeight="1" x14ac:dyDescent="0.15">
      <c r="A15" s="100"/>
      <c r="B15" s="101"/>
      <c r="C15" s="48"/>
      <c r="D15" s="49"/>
      <c r="E15" s="50"/>
      <c r="F15" s="50"/>
      <c r="G15" s="51"/>
    </row>
    <row r="16" spans="1:9" ht="18" hidden="1" customHeight="1" x14ac:dyDescent="0.15">
      <c r="A16" s="100"/>
      <c r="B16" s="101"/>
      <c r="C16" s="48"/>
      <c r="D16" s="49"/>
      <c r="E16" s="50"/>
      <c r="F16" s="50"/>
      <c r="G16" s="51"/>
    </row>
    <row r="17" spans="1:10" ht="18" hidden="1" customHeight="1" x14ac:dyDescent="0.15">
      <c r="A17" s="100"/>
      <c r="B17" s="101"/>
      <c r="C17" s="48"/>
      <c r="D17" s="49"/>
      <c r="E17" s="50"/>
      <c r="F17" s="50"/>
      <c r="G17" s="51"/>
    </row>
    <row r="18" spans="1:10" ht="18" hidden="1" customHeight="1" x14ac:dyDescent="0.15">
      <c r="A18" s="100"/>
      <c r="B18" s="101"/>
      <c r="C18" s="48"/>
      <c r="D18" s="49"/>
      <c r="E18" s="50"/>
      <c r="F18" s="50"/>
      <c r="G18" s="51"/>
    </row>
    <row r="19" spans="1:10" ht="18" hidden="1" customHeight="1" x14ac:dyDescent="0.15">
      <c r="A19" s="100"/>
      <c r="B19" s="101"/>
      <c r="C19" s="48"/>
      <c r="D19" s="49"/>
      <c r="E19" s="50"/>
      <c r="F19" s="50"/>
      <c r="G19" s="51"/>
    </row>
    <row r="20" spans="1:10" ht="18" hidden="1" customHeight="1" x14ac:dyDescent="0.15">
      <c r="A20" s="102"/>
      <c r="B20" s="103"/>
      <c r="C20" s="52"/>
      <c r="D20" s="53"/>
      <c r="E20" s="54"/>
      <c r="F20" s="54"/>
      <c r="G20" s="55"/>
    </row>
    <row r="21" spans="1:10" ht="18" hidden="1" customHeight="1" x14ac:dyDescent="0.15">
      <c r="A21" s="84"/>
      <c r="B21" s="85"/>
      <c r="C21" s="86"/>
      <c r="D21" s="56"/>
      <c r="E21" s="57"/>
      <c r="F21" s="58"/>
      <c r="G21" s="59"/>
      <c r="H21" s="1" t="str">
        <f>IF(D21="■","ヘリポート","")</f>
        <v/>
      </c>
      <c r="I21" s="1" t="str">
        <f>IF(F21="■",IF(H21&lt;&gt;"","、","")&amp;"太陽光発電・コジェネ","")</f>
        <v/>
      </c>
      <c r="J21" s="1">
        <f>IF(OR(H21&lt;&gt;"",I21&lt;&gt;""),1,0)</f>
        <v>0</v>
      </c>
    </row>
    <row r="22" spans="1:10" ht="18" hidden="1" customHeight="1" x14ac:dyDescent="0.15">
      <c r="A22" s="100"/>
      <c r="B22" s="107"/>
      <c r="C22" s="101"/>
      <c r="D22" s="60"/>
      <c r="E22" s="61"/>
      <c r="F22" s="62"/>
      <c r="G22" s="63"/>
      <c r="H22" s="1" t="str">
        <f>IF(D22="■",IF(J21=1,"、","")&amp;"屋上庭園","")</f>
        <v/>
      </c>
      <c r="I22" s="1" t="str">
        <f>IF(F22="■",IF(OR(J21=1,H22&lt;&gt;""),"、")&amp;"議会傍聴席","")</f>
        <v/>
      </c>
      <c r="J22" s="1">
        <f>IF(OR(H22&lt;&gt;"",I22&lt;&gt;""),1,0)</f>
        <v>0</v>
      </c>
    </row>
    <row r="23" spans="1:10" ht="18" hidden="1" customHeight="1" x14ac:dyDescent="0.15">
      <c r="A23" s="100"/>
      <c r="B23" s="107"/>
      <c r="C23" s="101"/>
      <c r="D23" s="60"/>
      <c r="E23" s="61"/>
      <c r="F23" s="62"/>
      <c r="G23" s="63"/>
      <c r="H23" s="1" t="str">
        <f>IF(D23="■",IF(SUM(J21:J22)&gt;0,"、","")&amp;"執務エリア","")</f>
        <v/>
      </c>
      <c r="I23" s="1" t="str">
        <f>IF(F23="■",IF(OR(SUM(J21:J22)&gt;0,H23&lt;&gt;""),"、","")&amp;"議場","")</f>
        <v/>
      </c>
      <c r="J23" s="1">
        <f t="shared" ref="J23:J27" si="0">IF(OR(H23&lt;&gt;"",I23&lt;&gt;""),1,0)</f>
        <v>0</v>
      </c>
    </row>
    <row r="24" spans="1:10" ht="18" hidden="1" customHeight="1" x14ac:dyDescent="0.15">
      <c r="A24" s="100"/>
      <c r="B24" s="107"/>
      <c r="C24" s="101"/>
      <c r="D24" s="60"/>
      <c r="E24" s="61"/>
      <c r="F24" s="62"/>
      <c r="G24" s="63"/>
      <c r="H24" s="1" t="str">
        <f>IF(D24="■",IF(SUM(J21:J23)&gt;0,"、","")&amp;"危機管理センター","")</f>
        <v/>
      </c>
      <c r="I24" s="1" t="str">
        <f>IF(F24="■",IF(OR(SUM(J21:J23)&gt;0,H24&lt;&gt;""),"、","")&amp;"レストラン","")</f>
        <v/>
      </c>
      <c r="J24" s="1">
        <f t="shared" si="0"/>
        <v>0</v>
      </c>
    </row>
    <row r="25" spans="1:10" ht="18" hidden="1" customHeight="1" x14ac:dyDescent="0.15">
      <c r="A25" s="100"/>
      <c r="B25" s="107"/>
      <c r="C25" s="101"/>
      <c r="D25" s="60"/>
      <c r="E25" s="61"/>
      <c r="F25" s="62"/>
      <c r="G25" s="63"/>
      <c r="H25" s="1" t="str">
        <f>IF(D25="■",IF(SUM(J21:J24)&gt;0,"、","")&amp;"非常用発電設備","")</f>
        <v/>
      </c>
      <c r="I25" s="1" t="str">
        <f>IF(F25="■",IF(OR(SUM(J21:J24)&gt;0,H25&lt;&gt;""),"、","")&amp;"市民センター","")</f>
        <v/>
      </c>
      <c r="J25" s="1">
        <f t="shared" si="0"/>
        <v>0</v>
      </c>
    </row>
    <row r="26" spans="1:10" ht="18" hidden="1" customHeight="1" x14ac:dyDescent="0.15">
      <c r="A26" s="100"/>
      <c r="B26" s="107"/>
      <c r="C26" s="101"/>
      <c r="D26" s="60"/>
      <c r="E26" s="61"/>
      <c r="F26" s="62"/>
      <c r="G26" s="63"/>
      <c r="H26" s="1" t="str">
        <f>IF(D26="■",IF(SUM(J21:J25)&gt;0,"、","")&amp;"市民ヴォイド","")</f>
        <v/>
      </c>
      <c r="I26" s="1" t="str">
        <f>IF(F26="■",IF(OR(SUM(J21:J25)&gt;0,H26&lt;&gt;""),"、","")&amp;"売店","")</f>
        <v/>
      </c>
      <c r="J26" s="1">
        <f t="shared" si="0"/>
        <v>0</v>
      </c>
    </row>
    <row r="27" spans="1:10" ht="18" hidden="1" customHeight="1" x14ac:dyDescent="0.15">
      <c r="A27" s="100"/>
      <c r="B27" s="107"/>
      <c r="C27" s="101"/>
      <c r="D27" s="60"/>
      <c r="E27" s="61"/>
      <c r="F27" s="62"/>
      <c r="G27" s="63"/>
      <c r="H27" s="1" t="str">
        <f>IF(D27="■",IF(SUM(J21:J26)&gt;0,"、","")&amp;"トイレ","")</f>
        <v/>
      </c>
      <c r="I27" s="1" t="str">
        <f>IF(F27="■",IF(OR(SUM(J21:J26)&gt;0,H27&lt;&gt;""),"、","")&amp;"免震装置","")</f>
        <v/>
      </c>
      <c r="J27" s="1">
        <f t="shared" si="0"/>
        <v>0</v>
      </c>
    </row>
    <row r="28" spans="1:10" ht="30" hidden="1" customHeight="1" x14ac:dyDescent="0.15">
      <c r="A28" s="100"/>
      <c r="B28" s="107"/>
      <c r="C28" s="101"/>
      <c r="D28" s="64"/>
      <c r="E28" s="65"/>
      <c r="F28" s="82"/>
      <c r="G28" s="83"/>
      <c r="H28" s="1" t="str">
        <f>IF(D28="■",IF(SUM(J21:J27)&gt;0,"、","")&amp;F28,"")</f>
        <v/>
      </c>
    </row>
    <row r="29" spans="1:10" ht="54.95" hidden="1" customHeight="1" x14ac:dyDescent="0.15">
      <c r="A29" s="84"/>
      <c r="B29" s="85"/>
      <c r="C29" s="86"/>
      <c r="D29" s="68"/>
      <c r="E29" s="69"/>
      <c r="F29" s="69"/>
      <c r="G29" s="70"/>
    </row>
    <row r="30" spans="1:10" ht="200.1" customHeight="1" x14ac:dyDescent="0.15">
      <c r="A30" s="87" t="s">
        <v>29</v>
      </c>
      <c r="B30" s="88"/>
      <c r="C30" s="89"/>
      <c r="D30" s="80"/>
      <c r="E30" s="80"/>
      <c r="F30" s="80"/>
      <c r="G30" s="81"/>
    </row>
    <row r="31" spans="1:10" ht="12" customHeight="1" x14ac:dyDescent="0.15">
      <c r="C31" s="29"/>
    </row>
    <row r="32" spans="1:10" ht="35.1" customHeight="1" x14ac:dyDescent="0.15">
      <c r="A32" s="9" t="s">
        <v>12</v>
      </c>
      <c r="B32" s="10"/>
      <c r="C32" s="10"/>
      <c r="D32" s="25" t="s">
        <v>16</v>
      </c>
      <c r="E32" s="90" t="str">
        <f>H9&amp;H10&amp;H11</f>
        <v/>
      </c>
      <c r="F32" s="90"/>
      <c r="G32" s="91"/>
    </row>
    <row r="33" spans="1:7" ht="27" customHeight="1" x14ac:dyDescent="0.15">
      <c r="A33" s="11"/>
      <c r="B33" s="12"/>
      <c r="C33" s="12"/>
      <c r="D33" s="76" t="s">
        <v>20</v>
      </c>
      <c r="E33" s="72" t="str">
        <f>H21&amp;I21&amp;H22&amp;I22&amp;H23&amp;I23&amp;H24&amp;I24&amp;H25&amp;I25&amp;H26&amp;I26&amp;H27&amp;I27&amp;H28</f>
        <v/>
      </c>
      <c r="F33" s="72"/>
      <c r="G33" s="73"/>
    </row>
    <row r="34" spans="1:7" ht="27" customHeight="1" x14ac:dyDescent="0.15">
      <c r="A34" s="11"/>
      <c r="B34" s="12"/>
      <c r="C34" s="12"/>
      <c r="D34" s="76"/>
      <c r="E34" s="72"/>
      <c r="F34" s="72"/>
      <c r="G34" s="73"/>
    </row>
    <row r="35" spans="1:7" ht="27" customHeight="1" x14ac:dyDescent="0.15">
      <c r="A35" s="13"/>
      <c r="B35" s="14"/>
      <c r="C35" s="14"/>
      <c r="D35" s="77"/>
      <c r="E35" s="74"/>
      <c r="F35" s="74"/>
      <c r="G35" s="75"/>
    </row>
    <row r="36" spans="1:7" ht="17.100000000000001" customHeight="1" x14ac:dyDescent="0.15"/>
    <row r="37" spans="1:7" ht="17.100000000000001" customHeight="1" x14ac:dyDescent="0.15"/>
    <row r="38" spans="1:7" ht="17.100000000000001" customHeight="1" x14ac:dyDescent="0.15"/>
    <row r="39" spans="1:7" ht="17.100000000000001" customHeight="1" x14ac:dyDescent="0.15"/>
    <row r="40" spans="1:7" ht="17.100000000000001" customHeight="1" x14ac:dyDescent="0.15"/>
  </sheetData>
  <mergeCells count="14">
    <mergeCell ref="E33:G35"/>
    <mergeCell ref="D33:D35"/>
    <mergeCell ref="C5:C7"/>
    <mergeCell ref="D30:G30"/>
    <mergeCell ref="F28:G28"/>
    <mergeCell ref="A29:C29"/>
    <mergeCell ref="A30:C30"/>
    <mergeCell ref="E32:G32"/>
    <mergeCell ref="A4:B7"/>
    <mergeCell ref="C4:D4"/>
    <mergeCell ref="A12:B20"/>
    <mergeCell ref="E4:G4"/>
    <mergeCell ref="A21:C28"/>
    <mergeCell ref="A8:C11"/>
  </mergeCells>
  <phoneticPr fontId="1"/>
  <dataValidations count="2">
    <dataValidation type="list" allowBlank="1" showInputMessage="1" showErrorMessage="1" sqref="D21:D28 F21:F27" xr:uid="{58B15A84-915D-4490-BF98-44DA40F33693}">
      <formula1>"□,■"</formula1>
    </dataValidation>
    <dataValidation type="list" allowBlank="1" showInputMessage="1" sqref="F9:F11" xr:uid="{CB86254D-2AAC-4FA1-9C9F-D2CCCA21D2FB}">
      <formula1>"午前,午後"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A19A-7FA6-41AD-B6F1-C9AA6CBC6C80}">
  <dimension ref="A1:J40"/>
  <sheetViews>
    <sheetView view="pageBreakPreview" zoomScaleNormal="100" zoomScaleSheetLayoutView="100" workbookViewId="0">
      <selection activeCell="D13" sqref="D13"/>
    </sheetView>
  </sheetViews>
  <sheetFormatPr defaultRowHeight="27" customHeight="1" x14ac:dyDescent="0.15"/>
  <cols>
    <col min="1" max="1" width="4.7109375" style="1" customWidth="1"/>
    <col min="2" max="2" width="17.7109375" style="1" customWidth="1"/>
    <col min="3" max="3" width="7.28515625" style="1" bestFit="1" customWidth="1"/>
    <col min="4" max="4" width="10.7109375" style="1" customWidth="1"/>
    <col min="5" max="5" width="25.7109375" style="1" customWidth="1"/>
    <col min="6" max="6" width="10.7109375" style="1" customWidth="1"/>
    <col min="7" max="7" width="25.7109375" style="1" customWidth="1"/>
    <col min="8" max="8" width="39" style="1" hidden="1" customWidth="1"/>
    <col min="9" max="10" width="9.140625" style="1" hidden="1" customWidth="1"/>
    <col min="11" max="16384" width="9.140625" style="1"/>
  </cols>
  <sheetData>
    <row r="1" spans="1:9" ht="27" customHeight="1" x14ac:dyDescent="0.15">
      <c r="B1" s="2" t="s">
        <v>28</v>
      </c>
    </row>
    <row r="2" spans="1:9" ht="3.95" customHeight="1" x14ac:dyDescent="0.15"/>
    <row r="3" spans="1:9" ht="20.100000000000001" customHeight="1" x14ac:dyDescent="0.15">
      <c r="B3" s="1" t="s">
        <v>13</v>
      </c>
    </row>
    <row r="4" spans="1:9" ht="24" customHeight="1" x14ac:dyDescent="0.15">
      <c r="A4" s="92" t="s">
        <v>22</v>
      </c>
      <c r="B4" s="93"/>
      <c r="C4" s="98" t="s">
        <v>0</v>
      </c>
      <c r="D4" s="99"/>
      <c r="E4" s="104" t="s">
        <v>30</v>
      </c>
      <c r="F4" s="105"/>
      <c r="G4" s="106"/>
    </row>
    <row r="5" spans="1:9" ht="24" customHeight="1" x14ac:dyDescent="0.15">
      <c r="A5" s="94"/>
      <c r="B5" s="95"/>
      <c r="C5" s="78" t="s">
        <v>2</v>
      </c>
      <c r="D5" s="3" t="s">
        <v>1</v>
      </c>
      <c r="E5" s="5" t="s">
        <v>31</v>
      </c>
      <c r="F5" s="32" t="s">
        <v>32</v>
      </c>
      <c r="G5" s="66" t="s">
        <v>34</v>
      </c>
    </row>
    <row r="6" spans="1:9" ht="24" customHeight="1" x14ac:dyDescent="0.15">
      <c r="A6" s="94"/>
      <c r="B6" s="95"/>
      <c r="C6" s="78"/>
      <c r="D6" s="3" t="s">
        <v>8</v>
      </c>
      <c r="E6" s="5" t="s">
        <v>35</v>
      </c>
      <c r="F6" s="5" t="s">
        <v>17</v>
      </c>
      <c r="G6" s="22">
        <v>12</v>
      </c>
    </row>
    <row r="7" spans="1:9" ht="24" customHeight="1" x14ac:dyDescent="0.15">
      <c r="A7" s="96"/>
      <c r="B7" s="97"/>
      <c r="C7" s="79"/>
      <c r="D7" s="4" t="s">
        <v>3</v>
      </c>
      <c r="E7" s="6" t="s">
        <v>33</v>
      </c>
      <c r="F7" s="6" t="s">
        <v>4</v>
      </c>
      <c r="G7" s="28" t="s">
        <v>36</v>
      </c>
    </row>
    <row r="8" spans="1:9" ht="15" customHeight="1" x14ac:dyDescent="0.15">
      <c r="A8" s="92" t="s">
        <v>25</v>
      </c>
      <c r="B8" s="108"/>
      <c r="C8" s="109"/>
      <c r="D8" s="38"/>
      <c r="E8" s="20" t="s">
        <v>23</v>
      </c>
      <c r="F8" s="19" t="s">
        <v>24</v>
      </c>
      <c r="G8" s="40"/>
      <c r="H8" s="21"/>
    </row>
    <row r="9" spans="1:9" ht="24" customHeight="1" x14ac:dyDescent="0.15">
      <c r="A9" s="110"/>
      <c r="B9" s="72"/>
      <c r="C9" s="73"/>
      <c r="D9" s="35" t="s">
        <v>5</v>
      </c>
      <c r="E9" s="36">
        <v>45170</v>
      </c>
      <c r="F9" s="67" t="s">
        <v>27</v>
      </c>
      <c r="G9" s="41"/>
      <c r="H9" s="21" t="str">
        <f>IF(E9="","",MONTH(E9)&amp;"月"&amp;DAY(E9)&amp;"日　"&amp;F9&amp;"　"&amp;G9)</f>
        <v>9月1日　午前　</v>
      </c>
      <c r="I9" s="1">
        <f>IF(E9="","",1)</f>
        <v>1</v>
      </c>
    </row>
    <row r="10" spans="1:9" ht="24" customHeight="1" x14ac:dyDescent="0.15">
      <c r="A10" s="110"/>
      <c r="B10" s="72"/>
      <c r="C10" s="73"/>
      <c r="D10" s="30" t="s">
        <v>6</v>
      </c>
      <c r="E10" s="31">
        <v>45173</v>
      </c>
      <c r="F10" s="32" t="s">
        <v>26</v>
      </c>
      <c r="G10" s="42"/>
      <c r="H10" s="21" t="str">
        <f>IF(E10="","",IF(I9=1,"、","")&amp;MONTH(E10)&amp;"月"&amp;DAY(E10)&amp;"日　"&amp;F10&amp;"　"&amp;G10)</f>
        <v>、9月4日　午後　</v>
      </c>
      <c r="I10" s="1">
        <f>IF(E10="","",1)</f>
        <v>1</v>
      </c>
    </row>
    <row r="11" spans="1:9" ht="24" customHeight="1" x14ac:dyDescent="0.15">
      <c r="A11" s="111"/>
      <c r="B11" s="74"/>
      <c r="C11" s="75"/>
      <c r="D11" s="33" t="s">
        <v>7</v>
      </c>
      <c r="E11" s="34">
        <v>45173</v>
      </c>
      <c r="F11" s="39" t="s">
        <v>27</v>
      </c>
      <c r="G11" s="43"/>
      <c r="H11" s="21" t="str">
        <f>IF(E11="","",IF(OR(I9=1,I10=1),"、","")&amp;MONTH(E11)&amp;"月"&amp;DAY(E11)&amp;"日　"&amp;F11&amp;"　"&amp;G11)</f>
        <v>、9月4日　午前　</v>
      </c>
      <c r="I11" s="1">
        <f>IF(E11="","",1)</f>
        <v>1</v>
      </c>
    </row>
    <row r="12" spans="1:9" ht="18" customHeight="1" x14ac:dyDescent="0.15">
      <c r="A12" s="100"/>
      <c r="B12" s="101"/>
      <c r="C12" s="44"/>
      <c r="D12" s="45"/>
      <c r="E12" s="46"/>
      <c r="F12" s="46"/>
      <c r="G12" s="47"/>
    </row>
    <row r="13" spans="1:9" ht="18" customHeight="1" x14ac:dyDescent="0.15">
      <c r="A13" s="100"/>
      <c r="B13" s="101"/>
      <c r="C13" s="48"/>
      <c r="D13" s="49"/>
      <c r="E13" s="50"/>
      <c r="F13" s="50"/>
      <c r="G13" s="51"/>
    </row>
    <row r="14" spans="1:9" ht="18" customHeight="1" x14ac:dyDescent="0.15">
      <c r="A14" s="100"/>
      <c r="B14" s="101"/>
      <c r="C14" s="48"/>
      <c r="D14" s="49"/>
      <c r="E14" s="50"/>
      <c r="F14" s="50"/>
      <c r="G14" s="51"/>
    </row>
    <row r="15" spans="1:9" ht="18" customHeight="1" x14ac:dyDescent="0.15">
      <c r="A15" s="100"/>
      <c r="B15" s="101"/>
      <c r="C15" s="48"/>
      <c r="D15" s="49"/>
      <c r="E15" s="50"/>
      <c r="F15" s="50"/>
      <c r="G15" s="51"/>
    </row>
    <row r="16" spans="1:9" ht="18" customHeight="1" x14ac:dyDescent="0.15">
      <c r="A16" s="100"/>
      <c r="B16" s="101"/>
      <c r="C16" s="48"/>
      <c r="D16" s="49"/>
      <c r="E16" s="50"/>
      <c r="F16" s="50"/>
      <c r="G16" s="51"/>
    </row>
    <row r="17" spans="1:10" ht="18" customHeight="1" x14ac:dyDescent="0.15">
      <c r="A17" s="100"/>
      <c r="B17" s="101"/>
      <c r="C17" s="48"/>
      <c r="D17" s="49"/>
      <c r="E17" s="50"/>
      <c r="F17" s="50"/>
      <c r="G17" s="51"/>
    </row>
    <row r="18" spans="1:10" ht="18" customHeight="1" x14ac:dyDescent="0.15">
      <c r="A18" s="100"/>
      <c r="B18" s="101"/>
      <c r="C18" s="48"/>
      <c r="D18" s="49"/>
      <c r="E18" s="50"/>
      <c r="F18" s="50"/>
      <c r="G18" s="51"/>
    </row>
    <row r="19" spans="1:10" ht="18" customHeight="1" x14ac:dyDescent="0.15">
      <c r="A19" s="100"/>
      <c r="B19" s="101"/>
      <c r="C19" s="48"/>
      <c r="D19" s="49"/>
      <c r="E19" s="50"/>
      <c r="F19" s="50"/>
      <c r="G19" s="51"/>
    </row>
    <row r="20" spans="1:10" ht="18" customHeight="1" x14ac:dyDescent="0.15">
      <c r="A20" s="102"/>
      <c r="B20" s="103"/>
      <c r="C20" s="52"/>
      <c r="D20" s="53"/>
      <c r="E20" s="54"/>
      <c r="F20" s="54"/>
      <c r="G20" s="55"/>
    </row>
    <row r="21" spans="1:10" ht="18" customHeight="1" x14ac:dyDescent="0.15">
      <c r="A21" s="84"/>
      <c r="B21" s="85"/>
      <c r="C21" s="86"/>
      <c r="D21" s="56"/>
      <c r="E21" s="57"/>
      <c r="F21" s="58"/>
      <c r="G21" s="59"/>
      <c r="H21" s="1" t="str">
        <f>IF(D21="■","ヘリポート","")</f>
        <v/>
      </c>
      <c r="I21" s="1" t="str">
        <f>IF(F21="■",IF(H21&lt;&gt;"","、","")&amp;"太陽光発電・コジェネ","")</f>
        <v/>
      </c>
      <c r="J21" s="1">
        <f>IF(OR(H21&lt;&gt;"",I21&lt;&gt;""),1,0)</f>
        <v>0</v>
      </c>
    </row>
    <row r="22" spans="1:10" ht="18" customHeight="1" x14ac:dyDescent="0.15">
      <c r="A22" s="100"/>
      <c r="B22" s="107"/>
      <c r="C22" s="101"/>
      <c r="D22" s="60"/>
      <c r="E22" s="61"/>
      <c r="F22" s="62"/>
      <c r="G22" s="63"/>
      <c r="H22" s="1" t="str">
        <f>IF(D22="■",IF(J21=1,"、","")&amp;"屋上庭園","")</f>
        <v/>
      </c>
      <c r="I22" s="1" t="str">
        <f>IF(F22="■",IF(OR(J21=1,H22&lt;&gt;""),"、")&amp;"議会傍聴席","")</f>
        <v/>
      </c>
      <c r="J22" s="1">
        <f>IF(OR(H22&lt;&gt;"",I22&lt;&gt;""),1,0)</f>
        <v>0</v>
      </c>
    </row>
    <row r="23" spans="1:10" ht="18" customHeight="1" x14ac:dyDescent="0.15">
      <c r="A23" s="100"/>
      <c r="B23" s="107"/>
      <c r="C23" s="101"/>
      <c r="D23" s="60"/>
      <c r="E23" s="61"/>
      <c r="F23" s="62"/>
      <c r="G23" s="63"/>
      <c r="H23" s="1" t="str">
        <f>IF(D23="■",IF(SUM(J21:J22)&gt;0,"、","")&amp;"執務エリア","")</f>
        <v/>
      </c>
      <c r="I23" s="1" t="str">
        <f>IF(F23="■",IF(OR(SUM(J21:J22)&gt;0,H23&lt;&gt;""),"、","")&amp;"議場","")</f>
        <v/>
      </c>
      <c r="J23" s="1">
        <f t="shared" ref="J23:J27" si="0">IF(OR(H23&lt;&gt;"",I23&lt;&gt;""),1,0)</f>
        <v>0</v>
      </c>
    </row>
    <row r="24" spans="1:10" ht="18" customHeight="1" x14ac:dyDescent="0.15">
      <c r="A24" s="100"/>
      <c r="B24" s="107"/>
      <c r="C24" s="101"/>
      <c r="D24" s="60"/>
      <c r="E24" s="61"/>
      <c r="F24" s="62"/>
      <c r="G24" s="63"/>
      <c r="H24" s="1" t="str">
        <f>IF(D24="■",IF(SUM(J21:J23)&gt;0,"、","")&amp;"危機管理センター","")</f>
        <v/>
      </c>
      <c r="I24" s="1" t="str">
        <f>IF(F24="■",IF(OR(SUM(J21:J23)&gt;0,H24&lt;&gt;""),"、","")&amp;"レストラン","")</f>
        <v/>
      </c>
      <c r="J24" s="1">
        <f t="shared" si="0"/>
        <v>0</v>
      </c>
    </row>
    <row r="25" spans="1:10" ht="18" customHeight="1" x14ac:dyDescent="0.15">
      <c r="A25" s="100"/>
      <c r="B25" s="107"/>
      <c r="C25" s="101"/>
      <c r="D25" s="60"/>
      <c r="E25" s="61"/>
      <c r="F25" s="62"/>
      <c r="G25" s="63"/>
      <c r="H25" s="1" t="str">
        <f>IF(D25="■",IF(SUM(J21:J24)&gt;0,"、","")&amp;"非常用発電設備","")</f>
        <v/>
      </c>
      <c r="I25" s="1" t="str">
        <f>IF(F25="■",IF(OR(SUM(J21:J24)&gt;0,H25&lt;&gt;""),"、","")&amp;"市民センター","")</f>
        <v/>
      </c>
      <c r="J25" s="1">
        <f t="shared" si="0"/>
        <v>0</v>
      </c>
    </row>
    <row r="26" spans="1:10" ht="18" customHeight="1" x14ac:dyDescent="0.15">
      <c r="A26" s="100"/>
      <c r="B26" s="107"/>
      <c r="C26" s="101"/>
      <c r="D26" s="60"/>
      <c r="E26" s="61"/>
      <c r="F26" s="62"/>
      <c r="G26" s="63"/>
      <c r="H26" s="1" t="str">
        <f>IF(D26="■",IF(SUM(J21:J25)&gt;0,"、","")&amp;"市民ヴォイド","")</f>
        <v/>
      </c>
      <c r="I26" s="1" t="str">
        <f>IF(F26="■",IF(OR(SUM(J21:J25)&gt;0,H26&lt;&gt;""),"、","")&amp;"売店","")</f>
        <v/>
      </c>
      <c r="J26" s="1">
        <f t="shared" si="0"/>
        <v>0</v>
      </c>
    </row>
    <row r="27" spans="1:10" ht="18" customHeight="1" x14ac:dyDescent="0.15">
      <c r="A27" s="100"/>
      <c r="B27" s="107"/>
      <c r="C27" s="101"/>
      <c r="D27" s="60"/>
      <c r="E27" s="61"/>
      <c r="F27" s="62"/>
      <c r="G27" s="63"/>
      <c r="H27" s="1" t="str">
        <f>IF(D27="■",IF(SUM(J21:J26)&gt;0,"、","")&amp;"トイレ","")</f>
        <v/>
      </c>
      <c r="I27" s="1" t="str">
        <f>IF(F27="■",IF(OR(SUM(J21:J26)&gt;0,H27&lt;&gt;""),"、","")&amp;"免震装置","")</f>
        <v/>
      </c>
      <c r="J27" s="1">
        <f t="shared" si="0"/>
        <v>0</v>
      </c>
    </row>
    <row r="28" spans="1:10" ht="30" customHeight="1" x14ac:dyDescent="0.15">
      <c r="A28" s="100"/>
      <c r="B28" s="107"/>
      <c r="C28" s="101"/>
      <c r="D28" s="64"/>
      <c r="E28" s="65"/>
      <c r="F28" s="82"/>
      <c r="G28" s="83"/>
      <c r="H28" s="1" t="str">
        <f>IF(D28="■",IF(SUM(J21:J27)&gt;0,"、","")&amp;F28,"")</f>
        <v/>
      </c>
    </row>
    <row r="29" spans="1:10" ht="54.95" customHeight="1" x14ac:dyDescent="0.15">
      <c r="A29" s="92" t="s">
        <v>11</v>
      </c>
      <c r="B29" s="108"/>
      <c r="C29" s="109"/>
      <c r="D29" s="8" t="s">
        <v>9</v>
      </c>
      <c r="E29" s="7"/>
      <c r="F29" s="7" t="s">
        <v>10</v>
      </c>
      <c r="G29" s="24"/>
    </row>
    <row r="30" spans="1:10" ht="99.95" customHeight="1" x14ac:dyDescent="0.15">
      <c r="A30" s="87" t="s">
        <v>29</v>
      </c>
      <c r="B30" s="88"/>
      <c r="C30" s="89"/>
      <c r="D30" s="80"/>
      <c r="E30" s="80"/>
      <c r="F30" s="80"/>
      <c r="G30" s="81"/>
    </row>
    <row r="31" spans="1:10" ht="12" customHeight="1" x14ac:dyDescent="0.15">
      <c r="C31" s="29"/>
    </row>
    <row r="32" spans="1:10" ht="17.100000000000001" customHeight="1" x14ac:dyDescent="0.15">
      <c r="A32" s="9" t="s">
        <v>12</v>
      </c>
      <c r="B32" s="10"/>
      <c r="C32" s="10"/>
      <c r="D32" s="25" t="s">
        <v>16</v>
      </c>
      <c r="E32" s="90" t="str">
        <f>H9&amp;H10&amp;H11</f>
        <v>9月1日　午前　、9月4日　午後　、9月4日　午前　</v>
      </c>
      <c r="F32" s="90"/>
      <c r="G32" s="91"/>
    </row>
    <row r="33" spans="1:7" ht="17.100000000000001" customHeight="1" x14ac:dyDescent="0.15">
      <c r="A33" s="11"/>
      <c r="B33" s="12"/>
      <c r="C33" s="12"/>
      <c r="D33" s="76" t="s">
        <v>20</v>
      </c>
      <c r="E33" s="72" t="str">
        <f>H21&amp;I21&amp;H22&amp;I22&amp;H23&amp;I23&amp;H24&amp;I24&amp;H25&amp;I25&amp;H26&amp;I26&amp;H27&amp;I27&amp;H28</f>
        <v/>
      </c>
      <c r="F33" s="72"/>
      <c r="G33" s="73"/>
    </row>
    <row r="34" spans="1:7" ht="17.100000000000001" customHeight="1" x14ac:dyDescent="0.15">
      <c r="A34" s="11"/>
      <c r="B34" s="12"/>
      <c r="C34" s="12"/>
      <c r="D34" s="76"/>
      <c r="E34" s="72"/>
      <c r="F34" s="72"/>
      <c r="G34" s="73"/>
    </row>
    <row r="35" spans="1:7" ht="17.100000000000001" customHeight="1" x14ac:dyDescent="0.15">
      <c r="A35" s="13"/>
      <c r="B35" s="14"/>
      <c r="C35" s="14"/>
      <c r="D35" s="77"/>
      <c r="E35" s="74"/>
      <c r="F35" s="74"/>
      <c r="G35" s="75"/>
    </row>
    <row r="36" spans="1:7" ht="17.100000000000001" customHeight="1" x14ac:dyDescent="0.15"/>
    <row r="37" spans="1:7" ht="17.100000000000001" customHeight="1" x14ac:dyDescent="0.15"/>
    <row r="38" spans="1:7" ht="17.100000000000001" customHeight="1" x14ac:dyDescent="0.15"/>
    <row r="39" spans="1:7" ht="17.100000000000001" customHeight="1" x14ac:dyDescent="0.15"/>
    <row r="40" spans="1:7" ht="17.100000000000001" customHeight="1" x14ac:dyDescent="0.15"/>
  </sheetData>
  <mergeCells count="14">
    <mergeCell ref="A12:B20"/>
    <mergeCell ref="A4:B7"/>
    <mergeCell ref="C4:D4"/>
    <mergeCell ref="E4:G4"/>
    <mergeCell ref="C5:C7"/>
    <mergeCell ref="A8:C11"/>
    <mergeCell ref="D33:D35"/>
    <mergeCell ref="E33:G35"/>
    <mergeCell ref="A21:C28"/>
    <mergeCell ref="F28:G28"/>
    <mergeCell ref="A29:C29"/>
    <mergeCell ref="A30:C30"/>
    <mergeCell ref="D30:G30"/>
    <mergeCell ref="E32:G32"/>
  </mergeCells>
  <phoneticPr fontId="1"/>
  <dataValidations count="2">
    <dataValidation type="list" allowBlank="1" showInputMessage="1" showErrorMessage="1" sqref="D21:D28 F21:F27" xr:uid="{37A09171-133A-4AC0-B389-C00ECC99F49C}">
      <formula1>"□,■"</formula1>
    </dataValidation>
    <dataValidation type="list" allowBlank="1" showInputMessage="1" sqref="F9:F11" xr:uid="{E51ECEF7-0EC9-4296-B164-AB2EE5436FF4}">
      <formula1>"午前,午後,いずれも可"</formula1>
    </dataValidation>
  </dataValidations>
  <hyperlinks>
    <hyperlink ref="G7" r:id="rId1" xr:uid="{FED03245-3EE8-4710-ADDB-84F80E0EF6DE}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17B15-FB95-400A-A369-DF4AB30336DE}">
  <dimension ref="B1:G2"/>
  <sheetViews>
    <sheetView workbookViewId="0">
      <selection activeCell="B2" sqref="B2"/>
    </sheetView>
  </sheetViews>
  <sheetFormatPr defaultRowHeight="12" x14ac:dyDescent="0.15"/>
  <cols>
    <col min="2" max="6" width="11.85546875" customWidth="1"/>
  </cols>
  <sheetData>
    <row r="1" spans="2:7" x14ac:dyDescent="0.15">
      <c r="B1" s="15" t="s">
        <v>14</v>
      </c>
      <c r="C1" s="16" t="s">
        <v>15</v>
      </c>
      <c r="D1" s="17" t="s">
        <v>16</v>
      </c>
      <c r="E1" s="18" t="s">
        <v>18</v>
      </c>
      <c r="F1" s="26" t="s">
        <v>19</v>
      </c>
      <c r="G1" s="27" t="s">
        <v>21</v>
      </c>
    </row>
    <row r="2" spans="2:7" x14ac:dyDescent="0.15">
      <c r="B2">
        <f>申請書!E4</f>
        <v>0</v>
      </c>
      <c r="C2" t="str">
        <f>申請書!E5&amp;"（"&amp;申請書!E6&amp;"）"&amp;"　"&amp;申請書!G5</f>
        <v>（）　</v>
      </c>
      <c r="D2" t="str">
        <f>申請書!E32</f>
        <v/>
      </c>
      <c r="E2">
        <f>申請書!G6</f>
        <v>0</v>
      </c>
      <c r="F2">
        <f>申請書!D30</f>
        <v>0</v>
      </c>
      <c r="G2" t="str">
        <f>申請書!E33</f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記載例</vt:lpstr>
      <vt:lpstr>作業用</vt:lpstr>
      <vt:lpstr>記載例!Print_Area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fujisaki takashi</dc:creator>
  <cp:lastModifiedBy>fujisaki takashi</cp:lastModifiedBy>
  <cp:lastPrinted>2023-10-03T05:16:02Z</cp:lastPrinted>
  <dcterms:created xsi:type="dcterms:W3CDTF">2023-08-08T07:18:58Z</dcterms:created>
  <dcterms:modified xsi:type="dcterms:W3CDTF">2023-10-03T05:26:42Z</dcterms:modified>
</cp:coreProperties>
</file>