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1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M:\20ホームページ\R02\0329決算統計個表確定\"/>
    </mc:Choice>
  </mc:AlternateContent>
  <xr:revisionPtr revIDLastSave="0" documentId="8_{C32AB614-22FB-4AC0-9BDB-0602FB2EE421}" xr6:coauthVersionLast="36" xr6:coauthVersionMax="36" xr10:uidLastSave="{00000000-0000-0000-0000-000000000000}"/>
  <workbookProtection lockStructure="1"/>
  <bookViews>
    <workbookView xWindow="135" yWindow="225" windowWidth="8220" windowHeight="7725" xr2:uid="{00000000-000D-0000-FFFF-FFFF00000000}"/>
  </bookViews>
  <sheets>
    <sheet name="21" sheetId="11" r:id="rId1"/>
    <sheet name="22" sheetId="12" r:id="rId2"/>
    <sheet name="23" sheetId="13" r:id="rId3"/>
    <sheet name="27" sheetId="14" r:id="rId4"/>
    <sheet name="28" sheetId="15" r:id="rId5"/>
    <sheet name="29" sheetId="16" r:id="rId6"/>
    <sheet name="30" sheetId="17" r:id="rId7"/>
    <sheet name="32" sheetId="18" r:id="rId8"/>
    <sheet name="33" sheetId="19" r:id="rId9"/>
    <sheet name="34" sheetId="20" r:id="rId10"/>
    <sheet name="36" sheetId="21" r:id="rId11"/>
    <sheet name="37" sheetId="22" r:id="rId12"/>
    <sheet name="40" sheetId="23" r:id="rId13"/>
  </sheets>
  <definedNames>
    <definedName name="_xlnm.Print_Titles" localSheetId="0">'21'!$1:$13</definedName>
    <definedName name="_xlnm.Print_Titles" localSheetId="1">'22'!$1:$13</definedName>
    <definedName name="_xlnm.Print_Titles" localSheetId="2">'23'!$1:$13</definedName>
  </definedNames>
  <calcPr calcId="191029"/>
</workbook>
</file>

<file path=xl/calcChain.xml><?xml version="1.0" encoding="utf-8"?>
<calcChain xmlns="http://schemas.openxmlformats.org/spreadsheetml/2006/main">
  <c r="U26" i="23" l="1"/>
  <c r="O26" i="23"/>
  <c r="N26" i="23"/>
  <c r="M26" i="23"/>
  <c r="L26" i="23"/>
  <c r="N25" i="23"/>
  <c r="N24" i="23"/>
  <c r="W17" i="23"/>
  <c r="V17" i="23"/>
  <c r="U17" i="23"/>
  <c r="T17" i="23"/>
  <c r="Q17" i="23"/>
  <c r="P17" i="23"/>
  <c r="R17" i="23" s="1"/>
  <c r="O17" i="23"/>
  <c r="S17" i="23" s="1"/>
  <c r="X26" i="23" s="1"/>
  <c r="N17" i="23"/>
  <c r="M17" i="23"/>
  <c r="L17" i="23"/>
  <c r="S16" i="23"/>
  <c r="R16" i="23"/>
  <c r="O16" i="23"/>
  <c r="R15" i="23"/>
  <c r="S15" i="23" s="1"/>
  <c r="O15" i="23"/>
  <c r="AH29" i="22" l="1"/>
  <c r="AG29" i="22"/>
  <c r="AF29" i="22"/>
  <c r="AE29" i="22"/>
  <c r="AD29" i="22"/>
  <c r="AB29" i="22"/>
  <c r="AA29" i="22"/>
  <c r="Z29" i="22"/>
  <c r="AC29" i="22" s="1"/>
  <c r="B29" i="22"/>
  <c r="AC28" i="22"/>
  <c r="B28" i="22"/>
  <c r="AH27" i="22"/>
  <c r="AG27" i="22"/>
  <c r="AF27" i="22"/>
  <c r="AE27" i="22"/>
  <c r="AD27" i="22"/>
  <c r="AB27" i="22"/>
  <c r="AA27" i="22"/>
  <c r="AC27" i="22" s="1"/>
  <c r="Z27" i="22"/>
  <c r="B27" i="22"/>
  <c r="AC26" i="22"/>
  <c r="B26" i="22"/>
  <c r="AC25" i="22"/>
  <c r="B25" i="22"/>
  <c r="AC24" i="22"/>
  <c r="B24" i="22"/>
  <c r="AI18" i="22"/>
  <c r="AG18" i="22"/>
  <c r="AF18" i="22"/>
  <c r="AH18" i="22" s="1"/>
  <c r="AE18" i="22"/>
  <c r="AC18" i="22"/>
  <c r="AB18" i="22"/>
  <c r="AD18" i="22" s="1"/>
  <c r="AA18" i="22"/>
  <c r="Z18" i="22"/>
  <c r="AH17" i="22"/>
  <c r="AD17" i="22"/>
  <c r="AI16" i="22"/>
  <c r="AG16" i="22"/>
  <c r="AF16" i="22"/>
  <c r="AH16" i="22" s="1"/>
  <c r="AE16" i="22"/>
  <c r="AC16" i="22"/>
  <c r="AB16" i="22"/>
  <c r="AD16" i="22" s="1"/>
  <c r="AA16" i="22"/>
  <c r="Z16" i="22"/>
  <c r="AH15" i="22"/>
  <c r="AD15" i="22"/>
  <c r="AH14" i="22"/>
  <c r="AD14" i="22"/>
  <c r="AH13" i="22"/>
  <c r="AD13" i="22"/>
  <c r="AE46" i="21" l="1"/>
  <c r="AD46" i="21"/>
  <c r="AC46" i="21"/>
  <c r="AB46" i="21"/>
  <c r="AA46" i="21"/>
  <c r="Z46" i="21"/>
  <c r="Y46" i="21"/>
  <c r="X46" i="21"/>
  <c r="W46" i="21"/>
  <c r="V46" i="21"/>
  <c r="U46" i="21"/>
  <c r="T46" i="21"/>
  <c r="S46" i="21"/>
  <c r="Q46" i="21"/>
  <c r="P46" i="21"/>
  <c r="O46" i="21"/>
  <c r="N46" i="21"/>
  <c r="M46" i="21"/>
  <c r="L46" i="21"/>
  <c r="R46" i="21" s="1"/>
  <c r="K46" i="21"/>
  <c r="R45" i="21"/>
  <c r="R44" i="21"/>
  <c r="AE43" i="21"/>
  <c r="AD43" i="21"/>
  <c r="AC43" i="21"/>
  <c r="AB43" i="21"/>
  <c r="AA43" i="21"/>
  <c r="Z43" i="21"/>
  <c r="Y43" i="21"/>
  <c r="X43" i="21"/>
  <c r="W43" i="21"/>
  <c r="V43" i="21"/>
  <c r="U43" i="21"/>
  <c r="T43" i="21"/>
  <c r="S43" i="21"/>
  <c r="Q43" i="21"/>
  <c r="P43" i="21"/>
  <c r="O43" i="21"/>
  <c r="N43" i="21"/>
  <c r="M43" i="21"/>
  <c r="L43" i="21"/>
  <c r="K43" i="21"/>
  <c r="R43" i="21" s="1"/>
  <c r="R42" i="21"/>
  <c r="R41" i="21"/>
  <c r="AE40" i="21"/>
  <c r="AD40" i="21"/>
  <c r="AC40" i="21"/>
  <c r="AB40" i="21"/>
  <c r="AA40" i="21"/>
  <c r="Z40" i="21"/>
  <c r="Y40" i="21"/>
  <c r="X40" i="21"/>
  <c r="W40" i="21"/>
  <c r="V40" i="21"/>
  <c r="U40" i="21"/>
  <c r="T40" i="21"/>
  <c r="S40" i="21"/>
  <c r="R40" i="21"/>
  <c r="Q40" i="21"/>
  <c r="P40" i="21"/>
  <c r="O40" i="21"/>
  <c r="N40" i="21"/>
  <c r="M40" i="21"/>
  <c r="L40" i="21"/>
  <c r="K40" i="21"/>
  <c r="R39" i="21"/>
  <c r="R38" i="21"/>
  <c r="AE37" i="21"/>
  <c r="AD37" i="21"/>
  <c r="AC37" i="21"/>
  <c r="AB37" i="21"/>
  <c r="AA37" i="21"/>
  <c r="Z37" i="21"/>
  <c r="Y37" i="21"/>
  <c r="X37" i="21"/>
  <c r="W37" i="21"/>
  <c r="V37" i="21"/>
  <c r="U37" i="21"/>
  <c r="T37" i="21"/>
  <c r="S37" i="21"/>
  <c r="Q37" i="21"/>
  <c r="P37" i="21"/>
  <c r="O37" i="21"/>
  <c r="N37" i="21"/>
  <c r="M37" i="21"/>
  <c r="L37" i="21"/>
  <c r="K37" i="21"/>
  <c r="R37" i="21" s="1"/>
  <c r="R36" i="21"/>
  <c r="R35" i="21"/>
  <c r="AE34" i="21"/>
  <c r="AD34" i="21"/>
  <c r="AC34" i="21"/>
  <c r="AB34" i="21"/>
  <c r="AA34" i="21"/>
  <c r="Z34" i="21"/>
  <c r="Y34" i="21"/>
  <c r="X34" i="21"/>
  <c r="W34" i="21"/>
  <c r="V34" i="21"/>
  <c r="U34" i="21"/>
  <c r="T34" i="21"/>
  <c r="S34" i="21"/>
  <c r="Q34" i="21"/>
  <c r="P34" i="21"/>
  <c r="O34" i="21"/>
  <c r="N34" i="21"/>
  <c r="M34" i="21"/>
  <c r="L34" i="21"/>
  <c r="R34" i="21" s="1"/>
  <c r="K34" i="21"/>
  <c r="R33" i="21"/>
  <c r="R32" i="21"/>
  <c r="AE31" i="21"/>
  <c r="AD31" i="21"/>
  <c r="AC31" i="21"/>
  <c r="AB31" i="21"/>
  <c r="AA31" i="21"/>
  <c r="Z31" i="21"/>
  <c r="Y31" i="21"/>
  <c r="X31" i="21"/>
  <c r="W31" i="21"/>
  <c r="V31" i="21"/>
  <c r="U31" i="21"/>
  <c r="T31" i="21"/>
  <c r="S31" i="21"/>
  <c r="Q31" i="21"/>
  <c r="P31" i="21"/>
  <c r="O31" i="21"/>
  <c r="N31" i="21"/>
  <c r="M31" i="21"/>
  <c r="L31" i="21"/>
  <c r="K31" i="21"/>
  <c r="R31" i="21" s="1"/>
  <c r="R30" i="21"/>
  <c r="R29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Q28" i="21"/>
  <c r="P28" i="21"/>
  <c r="O28" i="21"/>
  <c r="N28" i="21"/>
  <c r="R28" i="21" s="1"/>
  <c r="M28" i="21"/>
  <c r="L28" i="21"/>
  <c r="K28" i="21"/>
  <c r="R27" i="21"/>
  <c r="R26" i="21"/>
  <c r="AE25" i="21"/>
  <c r="AD25" i="21"/>
  <c r="AC25" i="21"/>
  <c r="AB25" i="21"/>
  <c r="AA25" i="21"/>
  <c r="Z25" i="21"/>
  <c r="Y25" i="21"/>
  <c r="X25" i="21"/>
  <c r="W25" i="21"/>
  <c r="V25" i="21"/>
  <c r="U25" i="21"/>
  <c r="T25" i="21"/>
  <c r="S25" i="21"/>
  <c r="Q25" i="21"/>
  <c r="P25" i="21"/>
  <c r="O25" i="21"/>
  <c r="N25" i="21"/>
  <c r="M25" i="21"/>
  <c r="L25" i="21"/>
  <c r="K25" i="21"/>
  <c r="R25" i="21" s="1"/>
  <c r="R24" i="21"/>
  <c r="R23" i="21"/>
  <c r="AE22" i="21"/>
  <c r="AD22" i="21"/>
  <c r="AC22" i="21"/>
  <c r="AB22" i="21"/>
  <c r="AA22" i="21"/>
  <c r="Z22" i="21"/>
  <c r="Y22" i="21"/>
  <c r="X22" i="21"/>
  <c r="W22" i="21"/>
  <c r="V22" i="21"/>
  <c r="U22" i="21"/>
  <c r="T22" i="21"/>
  <c r="S22" i="21"/>
  <c r="Q22" i="21"/>
  <c r="P22" i="21"/>
  <c r="O22" i="21"/>
  <c r="N22" i="21"/>
  <c r="M22" i="21"/>
  <c r="L22" i="21"/>
  <c r="K22" i="21"/>
  <c r="R22" i="21" s="1"/>
  <c r="R21" i="21"/>
  <c r="R20" i="21"/>
  <c r="AE19" i="21"/>
  <c r="AD19" i="21"/>
  <c r="AC19" i="21"/>
  <c r="AB19" i="21"/>
  <c r="AA19" i="21"/>
  <c r="Z19" i="21"/>
  <c r="Y19" i="21"/>
  <c r="X19" i="21"/>
  <c r="W19" i="21"/>
  <c r="V19" i="21"/>
  <c r="U19" i="21"/>
  <c r="T19" i="21"/>
  <c r="S19" i="21"/>
  <c r="Q19" i="21"/>
  <c r="P19" i="21"/>
  <c r="O19" i="21"/>
  <c r="N19" i="21"/>
  <c r="M19" i="21"/>
  <c r="L19" i="21"/>
  <c r="K19" i="21"/>
  <c r="R19" i="21" s="1"/>
  <c r="R18" i="21"/>
  <c r="R17" i="21"/>
  <c r="AE16" i="21"/>
  <c r="AD16" i="21"/>
  <c r="AC16" i="21"/>
  <c r="AB16" i="21"/>
  <c r="AA16" i="21"/>
  <c r="Z16" i="21"/>
  <c r="Y16" i="21"/>
  <c r="X16" i="21"/>
  <c r="W16" i="21"/>
  <c r="V16" i="21"/>
  <c r="U16" i="21"/>
  <c r="T16" i="21"/>
  <c r="S16" i="21"/>
  <c r="R16" i="21"/>
  <c r="Q16" i="21"/>
  <c r="P16" i="21"/>
  <c r="O16" i="21"/>
  <c r="N16" i="21"/>
  <c r="M16" i="21"/>
  <c r="L16" i="21"/>
  <c r="K16" i="21"/>
  <c r="R15" i="21"/>
  <c r="R14" i="21"/>
  <c r="S46" i="20" l="1"/>
  <c r="AI46" i="20" s="1"/>
  <c r="S44" i="20"/>
  <c r="AJ44" i="20" s="1"/>
  <c r="AJ43" i="20"/>
  <c r="S43" i="20"/>
  <c r="AH43" i="20" s="1"/>
  <c r="AJ42" i="20"/>
  <c r="AH42" i="20"/>
  <c r="S42" i="20"/>
  <c r="S41" i="20"/>
  <c r="AJ41" i="20" s="1"/>
  <c r="S40" i="20"/>
  <c r="AJ40" i="20" s="1"/>
  <c r="AJ39" i="20"/>
  <c r="S39" i="20"/>
  <c r="AH39" i="20" s="1"/>
  <c r="AJ38" i="20"/>
  <c r="AH38" i="20"/>
  <c r="S38" i="20"/>
  <c r="S37" i="20"/>
  <c r="AJ37" i="20" s="1"/>
  <c r="S36" i="20"/>
  <c r="AJ36" i="20" s="1"/>
  <c r="AJ35" i="20"/>
  <c r="S35" i="20"/>
  <c r="AH35" i="20" s="1"/>
  <c r="AJ34" i="20"/>
  <c r="AH34" i="20"/>
  <c r="S34" i="20"/>
  <c r="S33" i="20"/>
  <c r="AJ33" i="20" s="1"/>
  <c r="S32" i="20"/>
  <c r="AJ32" i="20" s="1"/>
  <c r="AI31" i="20"/>
  <c r="AG31" i="20"/>
  <c r="AF31" i="20"/>
  <c r="AF45" i="20" s="1"/>
  <c r="AF47" i="20" s="1"/>
  <c r="AE31" i="20"/>
  <c r="AD31" i="20"/>
  <c r="AC31" i="20"/>
  <c r="AB31" i="20"/>
  <c r="AB45" i="20" s="1"/>
  <c r="AB47" i="20" s="1"/>
  <c r="AA31" i="20"/>
  <c r="Z31" i="20"/>
  <c r="Y31" i="20"/>
  <c r="X31" i="20"/>
  <c r="X45" i="20" s="1"/>
  <c r="X47" i="20" s="1"/>
  <c r="W31" i="20"/>
  <c r="V31" i="20"/>
  <c r="U31" i="20"/>
  <c r="T31" i="20"/>
  <c r="T45" i="20" s="1"/>
  <c r="T47" i="20" s="1"/>
  <c r="R31" i="20"/>
  <c r="S31" i="20" s="1"/>
  <c r="Q31" i="20"/>
  <c r="P31" i="20"/>
  <c r="P45" i="20" s="1"/>
  <c r="P47" i="20" s="1"/>
  <c r="S30" i="20"/>
  <c r="AJ30" i="20" s="1"/>
  <c r="AJ29" i="20"/>
  <c r="S29" i="20"/>
  <c r="AH29" i="20" s="1"/>
  <c r="AJ28" i="20"/>
  <c r="AH28" i="20"/>
  <c r="S28" i="20"/>
  <c r="S27" i="20"/>
  <c r="AJ27" i="20" s="1"/>
  <c r="S26" i="20"/>
  <c r="AJ26" i="20" s="1"/>
  <c r="AJ25" i="20"/>
  <c r="S25" i="20"/>
  <c r="AH25" i="20" s="1"/>
  <c r="AJ24" i="20"/>
  <c r="AH24" i="20"/>
  <c r="S24" i="20"/>
  <c r="S23" i="20"/>
  <c r="AI23" i="20" s="1"/>
  <c r="S22" i="20"/>
  <c r="AI22" i="20" s="1"/>
  <c r="AI21" i="20"/>
  <c r="AI19" i="20" s="1"/>
  <c r="S21" i="20"/>
  <c r="AH21" i="20" s="1"/>
  <c r="AI20" i="20"/>
  <c r="AH20" i="20"/>
  <c r="S20" i="20"/>
  <c r="AJ19" i="20"/>
  <c r="AG19" i="20"/>
  <c r="AG45" i="20" s="1"/>
  <c r="AG47" i="20" s="1"/>
  <c r="AF19" i="20"/>
  <c r="AE19" i="20"/>
  <c r="AE45" i="20" s="1"/>
  <c r="AE47" i="20" s="1"/>
  <c r="AD19" i="20"/>
  <c r="AD45" i="20" s="1"/>
  <c r="AD47" i="20" s="1"/>
  <c r="AC19" i="20"/>
  <c r="AC45" i="20" s="1"/>
  <c r="AC47" i="20" s="1"/>
  <c r="AB19" i="20"/>
  <c r="AA19" i="20"/>
  <c r="AA45" i="20" s="1"/>
  <c r="AA47" i="20" s="1"/>
  <c r="Z19" i="20"/>
  <c r="Z45" i="20" s="1"/>
  <c r="Z47" i="20" s="1"/>
  <c r="Y19" i="20"/>
  <c r="Y45" i="20" s="1"/>
  <c r="Y47" i="20" s="1"/>
  <c r="X19" i="20"/>
  <c r="W19" i="20"/>
  <c r="W45" i="20" s="1"/>
  <c r="W47" i="20" s="1"/>
  <c r="V19" i="20"/>
  <c r="V45" i="20" s="1"/>
  <c r="V47" i="20" s="1"/>
  <c r="U19" i="20"/>
  <c r="U45" i="20" s="1"/>
  <c r="U47" i="20" s="1"/>
  <c r="T19" i="20"/>
  <c r="R19" i="20"/>
  <c r="R45" i="20" s="1"/>
  <c r="Q19" i="20"/>
  <c r="Q45" i="20" s="1"/>
  <c r="Q47" i="20" s="1"/>
  <c r="P19" i="20"/>
  <c r="AI18" i="20"/>
  <c r="AH18" i="20"/>
  <c r="S18" i="20"/>
  <c r="S17" i="20"/>
  <c r="AH17" i="20" s="1"/>
  <c r="S16" i="20"/>
  <c r="AI16" i="20" s="1"/>
  <c r="S45" i="20" l="1"/>
  <c r="R47" i="20"/>
  <c r="S47" i="20" s="1"/>
  <c r="AI45" i="20"/>
  <c r="AH19" i="20"/>
  <c r="AJ31" i="20"/>
  <c r="S19" i="20"/>
  <c r="AH23" i="20"/>
  <c r="AH27" i="20"/>
  <c r="AH33" i="20"/>
  <c r="AH37" i="20"/>
  <c r="AH41" i="20"/>
  <c r="AH16" i="20"/>
  <c r="AI17" i="20"/>
  <c r="AH22" i="20"/>
  <c r="AH26" i="20"/>
  <c r="AH30" i="20"/>
  <c r="AH32" i="20"/>
  <c r="AH36" i="20"/>
  <c r="AH40" i="20"/>
  <c r="AH44" i="20"/>
  <c r="AH46" i="20"/>
  <c r="AH31" i="20" l="1"/>
  <c r="AH45" i="20"/>
  <c r="AJ45" i="20"/>
  <c r="AJ47" i="20"/>
  <c r="AH47" i="20"/>
  <c r="AI104" i="19" l="1"/>
  <c r="AM104" i="19" s="1"/>
  <c r="AF104" i="19"/>
  <c r="AH104" i="19" s="1"/>
  <c r="AL103" i="19"/>
  <c r="AK103" i="19"/>
  <c r="AJ103" i="19"/>
  <c r="AG103" i="19"/>
  <c r="AF103" i="19"/>
  <c r="AH103" i="19" s="1"/>
  <c r="AE103" i="19"/>
  <c r="AD103" i="19"/>
  <c r="AI103" i="19" s="1"/>
  <c r="AM103" i="19" s="1"/>
  <c r="AC103" i="19"/>
  <c r="AB103" i="19"/>
  <c r="AA103" i="19"/>
  <c r="AK102" i="19"/>
  <c r="AI101" i="19"/>
  <c r="AM101" i="19" s="1"/>
  <c r="AH101" i="19"/>
  <c r="AF101" i="19"/>
  <c r="AI100" i="19"/>
  <c r="AM100" i="19" s="1"/>
  <c r="AH100" i="19"/>
  <c r="AF100" i="19"/>
  <c r="AI99" i="19"/>
  <c r="AM99" i="19" s="1"/>
  <c r="AH99" i="19"/>
  <c r="AF99" i="19"/>
  <c r="AI98" i="19"/>
  <c r="AM98" i="19" s="1"/>
  <c r="AH98" i="19"/>
  <c r="AF98" i="19"/>
  <c r="AI97" i="19"/>
  <c r="AM97" i="19" s="1"/>
  <c r="AH97" i="19"/>
  <c r="AF97" i="19"/>
  <c r="AI96" i="19"/>
  <c r="AM96" i="19" s="1"/>
  <c r="AH96" i="19"/>
  <c r="AF96" i="19"/>
  <c r="AI95" i="19"/>
  <c r="AM95" i="19" s="1"/>
  <c r="AH95" i="19"/>
  <c r="AF95" i="19"/>
  <c r="AI94" i="19"/>
  <c r="AM94" i="19" s="1"/>
  <c r="AH94" i="19"/>
  <c r="AF94" i="19"/>
  <c r="AI93" i="19"/>
  <c r="AL93" i="19" s="1"/>
  <c r="AH93" i="19"/>
  <c r="AF93" i="19"/>
  <c r="AI92" i="19"/>
  <c r="AM92" i="19" s="1"/>
  <c r="AH92" i="19"/>
  <c r="AF92" i="19"/>
  <c r="AI91" i="19"/>
  <c r="AM91" i="19" s="1"/>
  <c r="AH91" i="19"/>
  <c r="AF91" i="19"/>
  <c r="AI90" i="19"/>
  <c r="AM90" i="19" s="1"/>
  <c r="AH90" i="19"/>
  <c r="AF90" i="19"/>
  <c r="AI89" i="19"/>
  <c r="AM89" i="19" s="1"/>
  <c r="AH89" i="19"/>
  <c r="AF89" i="19"/>
  <c r="AI88" i="19"/>
  <c r="AM88" i="19" s="1"/>
  <c r="AH88" i="19"/>
  <c r="AF88" i="19"/>
  <c r="AI87" i="19"/>
  <c r="AM87" i="19" s="1"/>
  <c r="AH87" i="19"/>
  <c r="AF87" i="19"/>
  <c r="AI86" i="19"/>
  <c r="AM86" i="19" s="1"/>
  <c r="AH86" i="19"/>
  <c r="AF86" i="19"/>
  <c r="AI85" i="19"/>
  <c r="AM85" i="19" s="1"/>
  <c r="AH85" i="19"/>
  <c r="AF85" i="19"/>
  <c r="AI84" i="19"/>
  <c r="AM84" i="19" s="1"/>
  <c r="AH84" i="19"/>
  <c r="AF84" i="19"/>
  <c r="AI83" i="19"/>
  <c r="AM83" i="19" s="1"/>
  <c r="AH83" i="19"/>
  <c r="AF83" i="19"/>
  <c r="AI82" i="19"/>
  <c r="AM82" i="19" s="1"/>
  <c r="AH82" i="19"/>
  <c r="AF82" i="19"/>
  <c r="AI81" i="19"/>
  <c r="AM81" i="19" s="1"/>
  <c r="AH81" i="19"/>
  <c r="AF81" i="19"/>
  <c r="AI80" i="19"/>
  <c r="AM80" i="19" s="1"/>
  <c r="AH80" i="19"/>
  <c r="AF80" i="19"/>
  <c r="AI79" i="19"/>
  <c r="AM79" i="19" s="1"/>
  <c r="AH79" i="19"/>
  <c r="AF79" i="19"/>
  <c r="AI78" i="19"/>
  <c r="AM78" i="19" s="1"/>
  <c r="AH78" i="19"/>
  <c r="AF78" i="19"/>
  <c r="AI77" i="19"/>
  <c r="AM77" i="19" s="1"/>
  <c r="AH77" i="19"/>
  <c r="AF77" i="19"/>
  <c r="AI76" i="19"/>
  <c r="AL76" i="19" s="1"/>
  <c r="AH76" i="19"/>
  <c r="AF76" i="19"/>
  <c r="AI75" i="19"/>
  <c r="AM75" i="19" s="1"/>
  <c r="AH75" i="19"/>
  <c r="AF75" i="19"/>
  <c r="AI74" i="19"/>
  <c r="AM74" i="19" s="1"/>
  <c r="AH74" i="19"/>
  <c r="AF74" i="19"/>
  <c r="AI73" i="19"/>
  <c r="AM73" i="19" s="1"/>
  <c r="AH73" i="19"/>
  <c r="AF73" i="19"/>
  <c r="AI72" i="19"/>
  <c r="AM72" i="19" s="1"/>
  <c r="AH72" i="19"/>
  <c r="AF72" i="19"/>
  <c r="AI71" i="19"/>
  <c r="AM71" i="19" s="1"/>
  <c r="AH71" i="19"/>
  <c r="AF71" i="19"/>
  <c r="AI70" i="19"/>
  <c r="AM70" i="19" s="1"/>
  <c r="AH70" i="19"/>
  <c r="AF70" i="19"/>
  <c r="AI69" i="19"/>
  <c r="AM69" i="19" s="1"/>
  <c r="AH69" i="19"/>
  <c r="AF69" i="19"/>
  <c r="AI68" i="19"/>
  <c r="AM68" i="19" s="1"/>
  <c r="AH68" i="19"/>
  <c r="AF68" i="19"/>
  <c r="AI67" i="19"/>
  <c r="AM67" i="19" s="1"/>
  <c r="AH67" i="19"/>
  <c r="AF67" i="19"/>
  <c r="AI66" i="19"/>
  <c r="AM66" i="19" s="1"/>
  <c r="AH66" i="19"/>
  <c r="AF66" i="19"/>
  <c r="AI65" i="19"/>
  <c r="AM65" i="19" s="1"/>
  <c r="AH65" i="19"/>
  <c r="AF65" i="19"/>
  <c r="AI64" i="19"/>
  <c r="AM64" i="19" s="1"/>
  <c r="AH64" i="19"/>
  <c r="AF64" i="19"/>
  <c r="AI63" i="19"/>
  <c r="AM63" i="19" s="1"/>
  <c r="AH63" i="19"/>
  <c r="AF63" i="19"/>
  <c r="AI62" i="19"/>
  <c r="AM62" i="19" s="1"/>
  <c r="AH62" i="19"/>
  <c r="AF62" i="19"/>
  <c r="AI61" i="19"/>
  <c r="AM61" i="19" s="1"/>
  <c r="AH61" i="19"/>
  <c r="AF61" i="19"/>
  <c r="AI60" i="19"/>
  <c r="AM60" i="19" s="1"/>
  <c r="AH60" i="19"/>
  <c r="AF60" i="19"/>
  <c r="AI59" i="19"/>
  <c r="AM59" i="19" s="1"/>
  <c r="AH59" i="19"/>
  <c r="AF59" i="19"/>
  <c r="AI58" i="19"/>
  <c r="AM58" i="19" s="1"/>
  <c r="AH58" i="19"/>
  <c r="AF58" i="19"/>
  <c r="AI57" i="19"/>
  <c r="AM57" i="19" s="1"/>
  <c r="AH57" i="19"/>
  <c r="AF57" i="19"/>
  <c r="AI56" i="19"/>
  <c r="AM56" i="19" s="1"/>
  <c r="AH56" i="19"/>
  <c r="AF56" i="19"/>
  <c r="AI55" i="19"/>
  <c r="AM55" i="19" s="1"/>
  <c r="AH55" i="19"/>
  <c r="AF55" i="19"/>
  <c r="AI54" i="19"/>
  <c r="AM54" i="19" s="1"/>
  <c r="AH54" i="19"/>
  <c r="AF54" i="19"/>
  <c r="AI53" i="19"/>
  <c r="AM53" i="19" s="1"/>
  <c r="AH53" i="19"/>
  <c r="AF53" i="19"/>
  <c r="AI52" i="19"/>
  <c r="AM52" i="19" s="1"/>
  <c r="AH52" i="19"/>
  <c r="AF52" i="19"/>
  <c r="AI51" i="19"/>
  <c r="AM51" i="19" s="1"/>
  <c r="AH51" i="19"/>
  <c r="AF51" i="19"/>
  <c r="AI50" i="19"/>
  <c r="AM50" i="19" s="1"/>
  <c r="AH50" i="19"/>
  <c r="AF50" i="19"/>
  <c r="AI49" i="19"/>
  <c r="AM49" i="19" s="1"/>
  <c r="AH49" i="19"/>
  <c r="AF49" i="19"/>
  <c r="AI48" i="19"/>
  <c r="AM48" i="19" s="1"/>
  <c r="AH48" i="19"/>
  <c r="AF48" i="19"/>
  <c r="AI47" i="19"/>
  <c r="AM47" i="19" s="1"/>
  <c r="AH47" i="19"/>
  <c r="AF47" i="19"/>
  <c r="AI46" i="19"/>
  <c r="AM46" i="19" s="1"/>
  <c r="AH46" i="19"/>
  <c r="AF46" i="19"/>
  <c r="AI45" i="19"/>
  <c r="AM45" i="19" s="1"/>
  <c r="AH45" i="19"/>
  <c r="AF45" i="19"/>
  <c r="AI44" i="19"/>
  <c r="AM44" i="19" s="1"/>
  <c r="AH44" i="19"/>
  <c r="AF44" i="19"/>
  <c r="AI43" i="19"/>
  <c r="AM43" i="19" s="1"/>
  <c r="AH43" i="19"/>
  <c r="AF43" i="19"/>
  <c r="AI42" i="19"/>
  <c r="AM42" i="19" s="1"/>
  <c r="AH42" i="19"/>
  <c r="AF42" i="19"/>
  <c r="AI41" i="19"/>
  <c r="AM41" i="19" s="1"/>
  <c r="AH41" i="19"/>
  <c r="AF41" i="19"/>
  <c r="AL40" i="19"/>
  <c r="AK40" i="19"/>
  <c r="AJ40" i="19"/>
  <c r="AG40" i="19"/>
  <c r="AE40" i="19"/>
  <c r="AD40" i="19"/>
  <c r="AF40" i="19" s="1"/>
  <c r="AH40" i="19" s="1"/>
  <c r="AC40" i="19"/>
  <c r="AB40" i="19"/>
  <c r="AA40" i="19"/>
  <c r="AI39" i="19"/>
  <c r="AM39" i="19" s="1"/>
  <c r="AH39" i="19"/>
  <c r="AF39" i="19"/>
  <c r="AI38" i="19"/>
  <c r="AM38" i="19" s="1"/>
  <c r="AH38" i="19"/>
  <c r="AF38" i="19"/>
  <c r="AI37" i="19"/>
  <c r="AM37" i="19" s="1"/>
  <c r="AH37" i="19"/>
  <c r="AF37" i="19"/>
  <c r="AI36" i="19"/>
  <c r="AM36" i="19" s="1"/>
  <c r="AH36" i="19"/>
  <c r="AF36" i="19"/>
  <c r="AI35" i="19"/>
  <c r="AM35" i="19" s="1"/>
  <c r="AH35" i="19"/>
  <c r="AF35" i="19"/>
  <c r="AI34" i="19"/>
  <c r="AM34" i="19" s="1"/>
  <c r="AH34" i="19"/>
  <c r="AF34" i="19"/>
  <c r="AI33" i="19"/>
  <c r="AM33" i="19" s="1"/>
  <c r="AH33" i="19"/>
  <c r="AF33" i="19"/>
  <c r="AI32" i="19"/>
  <c r="AM32" i="19" s="1"/>
  <c r="AH32" i="19"/>
  <c r="AF32" i="19"/>
  <c r="AI31" i="19"/>
  <c r="AM31" i="19" s="1"/>
  <c r="AH31" i="19"/>
  <c r="AF31" i="19"/>
  <c r="AI30" i="19"/>
  <c r="AM30" i="19" s="1"/>
  <c r="AH30" i="19"/>
  <c r="AF30" i="19"/>
  <c r="AI29" i="19"/>
  <c r="AM29" i="19" s="1"/>
  <c r="AH29" i="19"/>
  <c r="AF29" i="19"/>
  <c r="AI28" i="19"/>
  <c r="AM28" i="19" s="1"/>
  <c r="AH28" i="19"/>
  <c r="AF28" i="19"/>
  <c r="AL27" i="19"/>
  <c r="AK27" i="19"/>
  <c r="AJ27" i="19"/>
  <c r="AG27" i="19"/>
  <c r="AE27" i="19"/>
  <c r="AD27" i="19"/>
  <c r="AF27" i="19" s="1"/>
  <c r="AH27" i="19" s="1"/>
  <c r="AC27" i="19"/>
  <c r="AB27" i="19"/>
  <c r="AA27" i="19"/>
  <c r="AM26" i="19"/>
  <c r="AI26" i="19"/>
  <c r="AF26" i="19"/>
  <c r="AH26" i="19" s="1"/>
  <c r="AM25" i="19"/>
  <c r="AI25" i="19"/>
  <c r="AF25" i="19"/>
  <c r="AH25" i="19" s="1"/>
  <c r="AM24" i="19"/>
  <c r="AI24" i="19"/>
  <c r="AF24" i="19"/>
  <c r="AH24" i="19" s="1"/>
  <c r="AM23" i="19"/>
  <c r="AI23" i="19"/>
  <c r="AF23" i="19"/>
  <c r="AH23" i="19" s="1"/>
  <c r="AL22" i="19"/>
  <c r="AK22" i="19"/>
  <c r="AJ22" i="19"/>
  <c r="AG22" i="19"/>
  <c r="AE22" i="19"/>
  <c r="AD22" i="19"/>
  <c r="AF22" i="19" s="1"/>
  <c r="AH22" i="19" s="1"/>
  <c r="AC22" i="19"/>
  <c r="AB22" i="19"/>
  <c r="AA22" i="19"/>
  <c r="AI22" i="19" s="1"/>
  <c r="AM22" i="19" s="1"/>
  <c r="AM21" i="19"/>
  <c r="AI21" i="19"/>
  <c r="AF21" i="19"/>
  <c r="AH21" i="19" s="1"/>
  <c r="AM20" i="19"/>
  <c r="AI20" i="19"/>
  <c r="AF20" i="19"/>
  <c r="AH20" i="19" s="1"/>
  <c r="AL19" i="19"/>
  <c r="AK19" i="19"/>
  <c r="AJ19" i="19"/>
  <c r="AG19" i="19"/>
  <c r="AG102" i="19" s="1"/>
  <c r="AF19" i="19"/>
  <c r="AH19" i="19" s="1"/>
  <c r="AE19" i="19"/>
  <c r="AE102" i="19" s="1"/>
  <c r="AD19" i="19"/>
  <c r="AD102" i="19" s="1"/>
  <c r="AC19" i="19"/>
  <c r="AC102" i="19" s="1"/>
  <c r="AB19" i="19"/>
  <c r="AB102" i="19" s="1"/>
  <c r="AA19" i="19"/>
  <c r="AA102" i="19" s="1"/>
  <c r="AI18" i="19"/>
  <c r="AM18" i="19" s="1"/>
  <c r="AH18" i="19"/>
  <c r="AF18" i="19"/>
  <c r="AI17" i="19"/>
  <c r="AM17" i="19" s="1"/>
  <c r="AH17" i="19"/>
  <c r="AF17" i="19"/>
  <c r="AI16" i="19"/>
  <c r="AM16" i="19" s="1"/>
  <c r="AH16" i="19"/>
  <c r="AF16" i="19"/>
  <c r="AI15" i="19"/>
  <c r="AM15" i="19" s="1"/>
  <c r="AH15" i="19"/>
  <c r="AF15" i="19"/>
  <c r="AI14" i="19"/>
  <c r="AM14" i="19" s="1"/>
  <c r="AH14" i="19"/>
  <c r="AF14" i="19"/>
  <c r="AI13" i="19"/>
  <c r="AH13" i="19"/>
  <c r="AF13" i="19"/>
  <c r="AH102" i="19" l="1"/>
  <c r="AL102" i="19"/>
  <c r="AI27" i="19"/>
  <c r="AM27" i="19" s="1"/>
  <c r="AF102" i="19"/>
  <c r="AM13" i="19"/>
  <c r="AM102" i="19" s="1"/>
  <c r="AI40" i="19"/>
  <c r="AM40" i="19" s="1"/>
  <c r="AI19" i="19"/>
  <c r="AM19" i="19" s="1"/>
  <c r="AI102" i="19" l="1"/>
  <c r="AE35" i="18" l="1"/>
  <c r="AD35" i="18"/>
  <c r="AC35" i="18"/>
  <c r="AB35" i="18"/>
  <c r="AA35" i="18"/>
  <c r="AC33" i="18"/>
  <c r="AA36" i="18" s="1"/>
  <c r="AE31" i="18"/>
  <c r="AA31" i="18"/>
  <c r="AF30" i="18"/>
  <c r="AF29" i="18"/>
  <c r="AF28" i="18"/>
  <c r="AE27" i="18"/>
  <c r="AD27" i="18"/>
  <c r="AD31" i="18" s="1"/>
  <c r="AC27" i="18"/>
  <c r="AC31" i="18" s="1"/>
  <c r="AB27" i="18"/>
  <c r="AB31" i="18" s="1"/>
  <c r="AA27" i="18"/>
  <c r="AF26" i="18"/>
  <c r="AE25" i="18"/>
  <c r="AA25" i="18"/>
  <c r="AA34" i="18" s="1"/>
  <c r="AB13" i="18" s="1"/>
  <c r="AF24" i="18"/>
  <c r="AF35" i="18" s="1"/>
  <c r="AF23" i="18"/>
  <c r="AF22" i="18"/>
  <c r="AE21" i="18"/>
  <c r="AD21" i="18"/>
  <c r="AD25" i="18" s="1"/>
  <c r="AC21" i="18"/>
  <c r="AC25" i="18" s="1"/>
  <c r="AB21" i="18"/>
  <c r="AF21" i="18" s="1"/>
  <c r="AA21" i="18"/>
  <c r="AF20" i="18"/>
  <c r="AF19" i="18"/>
  <c r="AF18" i="18"/>
  <c r="AF17" i="18"/>
  <c r="AF16" i="18"/>
  <c r="AF15" i="18"/>
  <c r="AF14" i="18"/>
  <c r="AF31" i="18" l="1"/>
  <c r="AA38" i="18"/>
  <c r="AB36" i="18"/>
  <c r="AF27" i="18"/>
  <c r="AB25" i="18"/>
  <c r="AB34" i="18" s="1"/>
  <c r="AC13" i="18" s="1"/>
  <c r="AC34" i="18" s="1"/>
  <c r="AD13" i="18" s="1"/>
  <c r="AD34" i="18" s="1"/>
  <c r="AE13" i="18" s="1"/>
  <c r="AE34" i="18" s="1"/>
  <c r="AF25" i="18"/>
  <c r="AC36" i="18" l="1"/>
  <c r="AB38" i="18"/>
  <c r="AC38" i="18" l="1"/>
  <c r="AD36" i="18"/>
  <c r="AD38" i="18" l="1"/>
  <c r="AE36" i="18"/>
  <c r="AE38" i="18" s="1"/>
  <c r="AH36" i="17" l="1"/>
  <c r="AE36" i="17"/>
  <c r="AC36" i="17"/>
  <c r="AH35" i="17"/>
  <c r="AE35" i="17"/>
  <c r="AC35" i="17"/>
  <c r="AH34" i="17"/>
  <c r="AE34" i="17"/>
  <c r="AC34" i="17"/>
  <c r="AH33" i="17"/>
  <c r="AE33" i="17"/>
  <c r="AC33" i="17"/>
  <c r="AH32" i="17"/>
  <c r="AE32" i="17"/>
  <c r="AC32" i="17"/>
  <c r="AH31" i="17"/>
  <c r="AE31" i="17"/>
  <c r="AC31" i="17"/>
  <c r="AH30" i="17"/>
  <c r="AE30" i="17"/>
  <c r="AC30" i="17"/>
  <c r="AG29" i="17"/>
  <c r="AF29" i="17"/>
  <c r="AH29" i="17" s="1"/>
  <c r="AE29" i="17"/>
  <c r="AD29" i="17"/>
  <c r="AB29" i="17"/>
  <c r="AA29" i="17"/>
  <c r="Z29" i="17"/>
  <c r="Y29" i="17"/>
  <c r="AC29" i="17" s="1"/>
  <c r="X29" i="17"/>
  <c r="AE27" i="17"/>
  <c r="AD27" i="17"/>
  <c r="AE26" i="17"/>
  <c r="AH25" i="17"/>
  <c r="AE25" i="17"/>
  <c r="AC25" i="17"/>
  <c r="AH24" i="17"/>
  <c r="AE24" i="17"/>
  <c r="AC24" i="17"/>
  <c r="AH23" i="17"/>
  <c r="AE23" i="17"/>
  <c r="AC23" i="17"/>
  <c r="AH22" i="17"/>
  <c r="AE22" i="17"/>
  <c r="AC22" i="17"/>
  <c r="AH21" i="17"/>
  <c r="AE21" i="17"/>
  <c r="AC21" i="17"/>
  <c r="AH20" i="17"/>
  <c r="AE20" i="17"/>
  <c r="AC20" i="17"/>
  <c r="AH19" i="17"/>
  <c r="AE19" i="17"/>
  <c r="AC19" i="17"/>
  <c r="AH18" i="17"/>
  <c r="AE18" i="17"/>
  <c r="AC18" i="17"/>
  <c r="AH17" i="17"/>
  <c r="AE17" i="17"/>
  <c r="AC17" i="17"/>
  <c r="AH16" i="17"/>
  <c r="AE16" i="17"/>
  <c r="AC16" i="17"/>
  <c r="AG15" i="17"/>
  <c r="AF15" i="17"/>
  <c r="AH15" i="17" s="1"/>
  <c r="AE15" i="17"/>
  <c r="AD15" i="17"/>
  <c r="AB15" i="17"/>
  <c r="AB13" i="17" s="1"/>
  <c r="AB27" i="17" s="1"/>
  <c r="AA15" i="17"/>
  <c r="AA13" i="17" s="1"/>
  <c r="AA27" i="17" s="1"/>
  <c r="Z15" i="17"/>
  <c r="Y15" i="17"/>
  <c r="AC15" i="17" s="1"/>
  <c r="X15" i="17"/>
  <c r="X13" i="17" s="1"/>
  <c r="X27" i="17" s="1"/>
  <c r="AH14" i="17"/>
  <c r="AE14" i="17"/>
  <c r="AC14" i="17"/>
  <c r="AG13" i="17"/>
  <c r="AG27" i="17" s="1"/>
  <c r="AD13" i="17"/>
  <c r="Y26" i="17" s="1"/>
  <c r="Z13" i="17"/>
  <c r="Z27" i="17" s="1"/>
  <c r="Y13" i="17"/>
  <c r="AH26" i="17" l="1"/>
  <c r="AC26" i="17"/>
  <c r="AC13" i="17"/>
  <c r="AE13" i="17"/>
  <c r="AF13" i="17"/>
  <c r="Y27" i="17"/>
  <c r="AC27" i="17" s="1"/>
  <c r="AH13" i="17" l="1"/>
  <c r="AF27" i="17"/>
  <c r="AH27" i="17" s="1"/>
  <c r="AF24" i="16" l="1"/>
  <c r="AB24" i="16"/>
  <c r="AF23" i="16"/>
  <c r="AB23" i="16"/>
  <c r="AF22" i="16"/>
  <c r="AB22" i="16"/>
  <c r="AF21" i="16"/>
  <c r="AB21" i="16"/>
  <c r="AF20" i="16"/>
  <c r="AB20" i="16"/>
  <c r="AF19" i="16"/>
  <c r="AB19" i="16"/>
  <c r="AE18" i="16"/>
  <c r="AE25" i="16" s="1"/>
  <c r="AD18" i="16"/>
  <c r="AD25" i="16" s="1"/>
  <c r="AF25" i="16" s="1"/>
  <c r="AA18" i="16"/>
  <c r="AA25" i="16" s="1"/>
  <c r="Z18" i="16"/>
  <c r="Z25" i="16" s="1"/>
  <c r="Y18" i="16"/>
  <c r="Y25" i="16" s="1"/>
  <c r="AB25" i="16" s="1"/>
  <c r="AF17" i="16"/>
  <c r="AB17" i="16"/>
  <c r="AF16" i="16"/>
  <c r="AB16" i="16"/>
  <c r="AF15" i="16"/>
  <c r="AB15" i="16"/>
  <c r="AF14" i="16"/>
  <c r="AB14" i="16"/>
  <c r="AF13" i="16"/>
  <c r="AB13" i="16"/>
  <c r="AF18" i="16" l="1"/>
  <c r="AB18" i="16"/>
  <c r="AQ34" i="15" l="1"/>
  <c r="AR34" i="15" s="1"/>
  <c r="AM34" i="15"/>
  <c r="AG34" i="15"/>
  <c r="AF34" i="15"/>
  <c r="AQ33" i="15"/>
  <c r="AR33" i="15" s="1"/>
  <c r="AG33" i="15"/>
  <c r="AF33" i="15"/>
  <c r="AM33" i="15" s="1"/>
  <c r="AR32" i="15"/>
  <c r="AQ32" i="15"/>
  <c r="AG32" i="15"/>
  <c r="AF32" i="15"/>
  <c r="AM32" i="15" s="1"/>
  <c r="AP31" i="15"/>
  <c r="AP35" i="15" s="1"/>
  <c r="AO31" i="15"/>
  <c r="AO35" i="15" s="1"/>
  <c r="AN31" i="15"/>
  <c r="AN35" i="15" s="1"/>
  <c r="AL31" i="15"/>
  <c r="AL35" i="15" s="1"/>
  <c r="AK31" i="15"/>
  <c r="AK35" i="15" s="1"/>
  <c r="AJ31" i="15"/>
  <c r="AJ35" i="15" s="1"/>
  <c r="AI31" i="15"/>
  <c r="AI35" i="15" s="1"/>
  <c r="AH31" i="15"/>
  <c r="AH35" i="15" s="1"/>
  <c r="AE31" i="15"/>
  <c r="AE35" i="15" s="1"/>
  <c r="AD31" i="15"/>
  <c r="AD35" i="15" s="1"/>
  <c r="AC31" i="15"/>
  <c r="AC35" i="15" s="1"/>
  <c r="AB31" i="15"/>
  <c r="AB35" i="15" s="1"/>
  <c r="AA31" i="15"/>
  <c r="AA35" i="15" s="1"/>
  <c r="Z31" i="15"/>
  <c r="Z35" i="15" s="1"/>
  <c r="Y31" i="15"/>
  <c r="Y35" i="15" s="1"/>
  <c r="X31" i="15"/>
  <c r="X35" i="15" s="1"/>
  <c r="AQ30" i="15"/>
  <c r="AR30" i="15" s="1"/>
  <c r="AM30" i="15"/>
  <c r="AG30" i="15"/>
  <c r="AF30" i="15"/>
  <c r="AQ29" i="15"/>
  <c r="AR29" i="15" s="1"/>
  <c r="AG29" i="15"/>
  <c r="AF29" i="15"/>
  <c r="AM29" i="15" s="1"/>
  <c r="AR28" i="15"/>
  <c r="AQ28" i="15"/>
  <c r="AG28" i="15"/>
  <c r="AF28" i="15"/>
  <c r="AM28" i="15" s="1"/>
  <c r="AQ27" i="15"/>
  <c r="AR27" i="15" s="1"/>
  <c r="AG27" i="15"/>
  <c r="AF27" i="15"/>
  <c r="AM27" i="15" s="1"/>
  <c r="AR26" i="15"/>
  <c r="AQ26" i="15"/>
  <c r="AM26" i="15"/>
  <c r="AG26" i="15"/>
  <c r="AF26" i="15"/>
  <c r="AQ25" i="15"/>
  <c r="AR25" i="15" s="1"/>
  <c r="AG25" i="15"/>
  <c r="AF25" i="15"/>
  <c r="AM25" i="15" s="1"/>
  <c r="AR24" i="15"/>
  <c r="AQ24" i="15"/>
  <c r="AG24" i="15"/>
  <c r="AF24" i="15"/>
  <c r="AM24" i="15" s="1"/>
  <c r="AQ23" i="15"/>
  <c r="AR23" i="15" s="1"/>
  <c r="AG23" i="15"/>
  <c r="AF23" i="15"/>
  <c r="AM23" i="15" s="1"/>
  <c r="AR22" i="15"/>
  <c r="AQ22" i="15"/>
  <c r="AM22" i="15"/>
  <c r="AG22" i="15"/>
  <c r="AF22" i="15"/>
  <c r="AQ21" i="15"/>
  <c r="AR21" i="15" s="1"/>
  <c r="AG21" i="15"/>
  <c r="AF21" i="15"/>
  <c r="AM21" i="15" s="1"/>
  <c r="AR20" i="15"/>
  <c r="AQ20" i="15"/>
  <c r="AG20" i="15"/>
  <c r="AF20" i="15"/>
  <c r="AM20" i="15" s="1"/>
  <c r="AQ19" i="15"/>
  <c r="AR19" i="15" s="1"/>
  <c r="AG19" i="15"/>
  <c r="AF19" i="15"/>
  <c r="AM19" i="15" s="1"/>
  <c r="AR18" i="15"/>
  <c r="AQ18" i="15"/>
  <c r="AM18" i="15"/>
  <c r="AG18" i="15"/>
  <c r="AF18" i="15"/>
  <c r="AQ17" i="15"/>
  <c r="AR17" i="15" s="1"/>
  <c r="AG17" i="15"/>
  <c r="AF17" i="15"/>
  <c r="AM17" i="15" s="1"/>
  <c r="AR16" i="15"/>
  <c r="AQ16" i="15"/>
  <c r="AG16" i="15"/>
  <c r="AF16" i="15"/>
  <c r="AM16" i="15" s="1"/>
  <c r="AQ15" i="15"/>
  <c r="AR15" i="15" s="1"/>
  <c r="AG15" i="15"/>
  <c r="AG31" i="15" s="1"/>
  <c r="AG35" i="15" s="1"/>
  <c r="AF15" i="15"/>
  <c r="AM15" i="15" s="1"/>
  <c r="AR14" i="15"/>
  <c r="AQ14" i="15"/>
  <c r="AQ31" i="15" s="1"/>
  <c r="AQ35" i="15" s="1"/>
  <c r="AM14" i="15"/>
  <c r="AG14" i="15"/>
  <c r="AF14" i="15"/>
  <c r="AF31" i="15" s="1"/>
  <c r="AF35" i="15" s="1"/>
  <c r="AM31" i="15" l="1"/>
  <c r="AM35" i="15" s="1"/>
  <c r="AR31" i="15"/>
  <c r="AR35" i="15" s="1"/>
  <c r="AH39" i="14" l="1"/>
  <c r="AD39" i="14"/>
  <c r="AH38" i="14"/>
  <c r="AD38" i="14"/>
  <c r="Z37" i="14"/>
  <c r="Z40" i="14" s="1"/>
  <c r="AH36" i="14"/>
  <c r="AD36" i="14"/>
  <c r="AH35" i="14"/>
  <c r="AD35" i="14"/>
  <c r="AH34" i="14"/>
  <c r="AD34" i="14"/>
  <c r="AH33" i="14"/>
  <c r="AD33" i="14"/>
  <c r="AH32" i="14"/>
  <c r="AD32" i="14"/>
  <c r="AH31" i="14"/>
  <c r="AD31" i="14"/>
  <c r="AH30" i="14"/>
  <c r="AD30" i="14"/>
  <c r="AH29" i="14"/>
  <c r="AD29" i="14"/>
  <c r="AH28" i="14"/>
  <c r="AD28" i="14"/>
  <c r="AH27" i="14"/>
  <c r="AD27" i="14"/>
  <c r="AG26" i="14"/>
  <c r="AG37" i="14" s="1"/>
  <c r="AG40" i="14" s="1"/>
  <c r="AF26" i="14"/>
  <c r="AF37" i="14" s="1"/>
  <c r="AE26" i="14"/>
  <c r="AE37" i="14" s="1"/>
  <c r="AE40" i="14" s="1"/>
  <c r="AC26" i="14"/>
  <c r="AC37" i="14" s="1"/>
  <c r="AC40" i="14" s="1"/>
  <c r="AB26" i="14"/>
  <c r="AB37" i="14" s="1"/>
  <c r="AB40" i="14" s="1"/>
  <c r="AA26" i="14"/>
  <c r="AA37" i="14" s="1"/>
  <c r="AA40" i="14" s="1"/>
  <c r="Z26" i="14"/>
  <c r="Y26" i="14"/>
  <c r="Y37" i="14" s="1"/>
  <c r="Y40" i="14" s="1"/>
  <c r="X26" i="14"/>
  <c r="X37" i="14" s="1"/>
  <c r="AH25" i="14"/>
  <c r="AD25" i="14"/>
  <c r="AH24" i="14"/>
  <c r="AD24" i="14"/>
  <c r="AH23" i="14"/>
  <c r="AD23" i="14"/>
  <c r="AH22" i="14"/>
  <c r="AD22" i="14"/>
  <c r="AH21" i="14"/>
  <c r="AD21" i="14"/>
  <c r="AH20" i="14"/>
  <c r="AD20" i="14"/>
  <c r="AH19" i="14"/>
  <c r="AD19" i="14"/>
  <c r="AH18" i="14"/>
  <c r="AD18" i="14"/>
  <c r="AH17" i="14"/>
  <c r="AD17" i="14"/>
  <c r="AH16" i="14"/>
  <c r="AD16" i="14"/>
  <c r="AH15" i="14"/>
  <c r="AD15" i="14"/>
  <c r="AH14" i="14"/>
  <c r="AD14" i="14"/>
  <c r="AD37" i="14" l="1"/>
  <c r="X40" i="14"/>
  <c r="AD40" i="14" s="1"/>
  <c r="AF40" i="14"/>
  <c r="AH40" i="14" s="1"/>
  <c r="AH37" i="14"/>
  <c r="AD26" i="14"/>
  <c r="AH26" i="14"/>
  <c r="X65" i="13" l="1"/>
  <c r="W65" i="13"/>
  <c r="V65" i="13"/>
  <c r="U65" i="13"/>
  <c r="T65" i="13"/>
  <c r="R65" i="13" s="1"/>
  <c r="S65" i="13"/>
  <c r="R64" i="13"/>
  <c r="R63" i="13"/>
  <c r="R62" i="13"/>
  <c r="R61" i="13"/>
  <c r="R60" i="13"/>
  <c r="R59" i="13"/>
  <c r="R58" i="13"/>
  <c r="R57" i="13"/>
  <c r="R56" i="13"/>
  <c r="R55" i="13"/>
  <c r="R54" i="13"/>
  <c r="R53" i="13"/>
  <c r="R52" i="13"/>
  <c r="R51" i="13"/>
  <c r="R50" i="13"/>
  <c r="X49" i="13"/>
  <c r="W49" i="13"/>
  <c r="V49" i="13"/>
  <c r="V45" i="13" s="1"/>
  <c r="V37" i="13" s="1"/>
  <c r="U49" i="13"/>
  <c r="T49" i="13"/>
  <c r="S49" i="13"/>
  <c r="R49" i="13"/>
  <c r="R48" i="13"/>
  <c r="R47" i="13"/>
  <c r="R46" i="13"/>
  <c r="X45" i="13"/>
  <c r="X37" i="13" s="1"/>
  <c r="W45" i="13"/>
  <c r="U45" i="13"/>
  <c r="T45" i="13"/>
  <c r="T37" i="13" s="1"/>
  <c r="S45" i="13"/>
  <c r="R45" i="13" s="1"/>
  <c r="R44" i="13"/>
  <c r="R43" i="13"/>
  <c r="R42" i="13"/>
  <c r="R41" i="13"/>
  <c r="R40" i="13"/>
  <c r="R39" i="13"/>
  <c r="R38" i="13"/>
  <c r="W37" i="13"/>
  <c r="U37" i="13"/>
  <c r="S37" i="13"/>
  <c r="R36" i="13"/>
  <c r="R35" i="13"/>
  <c r="R34" i="13"/>
  <c r="R33" i="13"/>
  <c r="R32" i="13"/>
  <c r="R31" i="13"/>
  <c r="R30" i="13"/>
  <c r="R29" i="13"/>
  <c r="R28" i="13"/>
  <c r="R27" i="13"/>
  <c r="X26" i="13"/>
  <c r="W26" i="13"/>
  <c r="W22" i="13" s="1"/>
  <c r="W14" i="13" s="1"/>
  <c r="W66" i="13" s="1"/>
  <c r="V26" i="13"/>
  <c r="U26" i="13"/>
  <c r="T26" i="13"/>
  <c r="S26" i="13"/>
  <c r="R26" i="13" s="1"/>
  <c r="R25" i="13"/>
  <c r="R24" i="13"/>
  <c r="R23" i="13"/>
  <c r="X22" i="13"/>
  <c r="V22" i="13"/>
  <c r="U22" i="13"/>
  <c r="U14" i="13" s="1"/>
  <c r="U66" i="13" s="1"/>
  <c r="T22" i="13"/>
  <c r="R21" i="13"/>
  <c r="R20" i="13"/>
  <c r="R19" i="13"/>
  <c r="R18" i="13"/>
  <c r="R17" i="13"/>
  <c r="R16" i="13"/>
  <c r="R15" i="13"/>
  <c r="X14" i="13"/>
  <c r="X66" i="13" s="1"/>
  <c r="V14" i="13"/>
  <c r="V66" i="13" s="1"/>
  <c r="T14" i="13"/>
  <c r="T66" i="13" s="1"/>
  <c r="R37" i="13" l="1"/>
  <c r="S22" i="13"/>
  <c r="S14" i="13" l="1"/>
  <c r="R22" i="13"/>
  <c r="R65" i="12"/>
  <c r="Y65" i="12" s="1"/>
  <c r="R64" i="12"/>
  <c r="Y64" i="12" s="1"/>
  <c r="R63" i="12"/>
  <c r="Y63" i="12" s="1"/>
  <c r="R62" i="12"/>
  <c r="Y62" i="12" s="1"/>
  <c r="R61" i="12"/>
  <c r="Y61" i="12" s="1"/>
  <c r="R60" i="12"/>
  <c r="Y60" i="12" s="1"/>
  <c r="R59" i="12"/>
  <c r="Y59" i="12" s="1"/>
  <c r="R58" i="12"/>
  <c r="Y58" i="12" s="1"/>
  <c r="R57" i="12"/>
  <c r="Y57" i="12" s="1"/>
  <c r="R56" i="12"/>
  <c r="Y56" i="12" s="1"/>
  <c r="X55" i="12"/>
  <c r="W55" i="12"/>
  <c r="V55" i="12"/>
  <c r="U55" i="12"/>
  <c r="T55" i="12"/>
  <c r="S55" i="12"/>
  <c r="R55" i="12"/>
  <c r="Y55" i="12" s="1"/>
  <c r="R54" i="12"/>
  <c r="Y54" i="12" s="1"/>
  <c r="R53" i="12"/>
  <c r="Y53" i="12" s="1"/>
  <c r="R52" i="12"/>
  <c r="Y52" i="12" s="1"/>
  <c r="R51" i="12"/>
  <c r="Y51" i="12" s="1"/>
  <c r="R50" i="12"/>
  <c r="Y50" i="12" s="1"/>
  <c r="R49" i="12"/>
  <c r="Y49" i="12" s="1"/>
  <c r="R48" i="12"/>
  <c r="Y48" i="12" s="1"/>
  <c r="R47" i="12"/>
  <c r="Y47" i="12" s="1"/>
  <c r="R46" i="12"/>
  <c r="Y46" i="12" s="1"/>
  <c r="R45" i="12"/>
  <c r="Y45" i="12" s="1"/>
  <c r="R44" i="12"/>
  <c r="Y44" i="12" s="1"/>
  <c r="R43" i="12"/>
  <c r="Y43" i="12" s="1"/>
  <c r="R42" i="12"/>
  <c r="Y42" i="12" s="1"/>
  <c r="R41" i="12"/>
  <c r="Y41" i="12" s="1"/>
  <c r="R40" i="12"/>
  <c r="Y40" i="12" s="1"/>
  <c r="R39" i="12"/>
  <c r="Y39" i="12" s="1"/>
  <c r="X38" i="12"/>
  <c r="W38" i="12"/>
  <c r="V38" i="12"/>
  <c r="U38" i="12"/>
  <c r="T38" i="12"/>
  <c r="S38" i="12"/>
  <c r="R38" i="12"/>
  <c r="Y38" i="12" s="1"/>
  <c r="R37" i="12"/>
  <c r="Y37" i="12" s="1"/>
  <c r="R36" i="12"/>
  <c r="Y36" i="12" s="1"/>
  <c r="R35" i="12"/>
  <c r="Y35" i="12" s="1"/>
  <c r="R34" i="12"/>
  <c r="Y34" i="12" s="1"/>
  <c r="R33" i="12"/>
  <c r="Y33" i="12" s="1"/>
  <c r="R32" i="12"/>
  <c r="Y32" i="12" s="1"/>
  <c r="R31" i="12"/>
  <c r="Y31" i="12" s="1"/>
  <c r="R30" i="12"/>
  <c r="Y30" i="12" s="1"/>
  <c r="R29" i="12"/>
  <c r="Y29" i="12" s="1"/>
  <c r="R28" i="12"/>
  <c r="Y28" i="12" s="1"/>
  <c r="R27" i="12"/>
  <c r="Y27" i="12" s="1"/>
  <c r="X26" i="12"/>
  <c r="W26" i="12"/>
  <c r="V26" i="12"/>
  <c r="U26" i="12"/>
  <c r="T26" i="12"/>
  <c r="R26" i="12" s="1"/>
  <c r="Y26" i="12" s="1"/>
  <c r="S26" i="12"/>
  <c r="R25" i="12"/>
  <c r="Y25" i="12" s="1"/>
  <c r="R24" i="12"/>
  <c r="Y24" i="12" s="1"/>
  <c r="R23" i="12"/>
  <c r="Y23" i="12" s="1"/>
  <c r="R22" i="12"/>
  <c r="Y22" i="12" s="1"/>
  <c r="R21" i="12"/>
  <c r="Y21" i="12" s="1"/>
  <c r="R20" i="12"/>
  <c r="Y20" i="12" s="1"/>
  <c r="X19" i="12"/>
  <c r="X14" i="12" s="1"/>
  <c r="W19" i="12"/>
  <c r="V19" i="12"/>
  <c r="V14" i="12" s="1"/>
  <c r="U19" i="12"/>
  <c r="T19" i="12"/>
  <c r="T14" i="12" s="1"/>
  <c r="S19" i="12"/>
  <c r="R18" i="12"/>
  <c r="Y18" i="12" s="1"/>
  <c r="R17" i="12"/>
  <c r="Y17" i="12" s="1"/>
  <c r="R16" i="12"/>
  <c r="Y16" i="12" s="1"/>
  <c r="R15" i="12"/>
  <c r="Y15" i="12" s="1"/>
  <c r="W14" i="12"/>
  <c r="U14" i="12"/>
  <c r="S14" i="12"/>
  <c r="AA14" i="12" s="1"/>
  <c r="R14" i="13" l="1"/>
  <c r="R66" i="13" s="1"/>
  <c r="S66" i="13"/>
  <c r="R14" i="12"/>
  <c r="Y14" i="12" s="1"/>
  <c r="R19" i="12"/>
  <c r="Y19" i="12" s="1"/>
  <c r="R65" i="11" l="1"/>
  <c r="AA65" i="11" s="1"/>
  <c r="R64" i="11"/>
  <c r="AA64" i="11" s="1"/>
  <c r="R63" i="11"/>
  <c r="AA63" i="11" s="1"/>
  <c r="R62" i="11"/>
  <c r="AA62" i="11" s="1"/>
  <c r="R61" i="11"/>
  <c r="AA61" i="11" s="1"/>
  <c r="R60" i="11"/>
  <c r="AA60" i="11" s="1"/>
  <c r="R59" i="11"/>
  <c r="AA59" i="11" s="1"/>
  <c r="R58" i="11"/>
  <c r="AA58" i="11" s="1"/>
  <c r="R57" i="11"/>
  <c r="AA57" i="11" s="1"/>
  <c r="R56" i="11"/>
  <c r="AA56" i="11" s="1"/>
  <c r="Z55" i="11"/>
  <c r="Y55" i="11"/>
  <c r="X55" i="11"/>
  <c r="W55" i="11"/>
  <c r="V55" i="11"/>
  <c r="U55" i="11"/>
  <c r="T55" i="11"/>
  <c r="R55" i="11" s="1"/>
  <c r="AA55" i="11" s="1"/>
  <c r="S55" i="11"/>
  <c r="R54" i="11"/>
  <c r="AA54" i="11" s="1"/>
  <c r="R53" i="11"/>
  <c r="AA53" i="11" s="1"/>
  <c r="R52" i="11"/>
  <c r="AA52" i="11" s="1"/>
  <c r="R51" i="11"/>
  <c r="AA51" i="11" s="1"/>
  <c r="R50" i="11"/>
  <c r="AA50" i="11" s="1"/>
  <c r="R49" i="11"/>
  <c r="AA49" i="11" s="1"/>
  <c r="R48" i="11"/>
  <c r="AA48" i="11" s="1"/>
  <c r="R47" i="11"/>
  <c r="AA47" i="11" s="1"/>
  <c r="R46" i="11"/>
  <c r="AA46" i="11" s="1"/>
  <c r="R45" i="11"/>
  <c r="AA45" i="11" s="1"/>
  <c r="R44" i="11"/>
  <c r="AA44" i="11" s="1"/>
  <c r="R43" i="11"/>
  <c r="AA43" i="11" s="1"/>
  <c r="R42" i="11"/>
  <c r="AA42" i="11" s="1"/>
  <c r="R41" i="11"/>
  <c r="AA41" i="11" s="1"/>
  <c r="R40" i="11"/>
  <c r="AA40" i="11" s="1"/>
  <c r="R39" i="11"/>
  <c r="AA39" i="11" s="1"/>
  <c r="Z38" i="11"/>
  <c r="Y38" i="11"/>
  <c r="X38" i="11"/>
  <c r="W38" i="11"/>
  <c r="V38" i="11"/>
  <c r="U38" i="11"/>
  <c r="T38" i="11"/>
  <c r="S38" i="11"/>
  <c r="R38" i="11"/>
  <c r="AA38" i="11" s="1"/>
  <c r="R37" i="11"/>
  <c r="AA37" i="11" s="1"/>
  <c r="R36" i="11"/>
  <c r="AA36" i="11" s="1"/>
  <c r="R35" i="11"/>
  <c r="AA35" i="11" s="1"/>
  <c r="R34" i="11"/>
  <c r="AA34" i="11" s="1"/>
  <c r="R33" i="11"/>
  <c r="AA33" i="11" s="1"/>
  <c r="R32" i="11"/>
  <c r="AA32" i="11" s="1"/>
  <c r="R31" i="11"/>
  <c r="AA31" i="11" s="1"/>
  <c r="R30" i="11"/>
  <c r="AA30" i="11" s="1"/>
  <c r="R29" i="11"/>
  <c r="AA29" i="11" s="1"/>
  <c r="R28" i="11"/>
  <c r="AA28" i="11" s="1"/>
  <c r="R27" i="11"/>
  <c r="AA27" i="11" s="1"/>
  <c r="Z26" i="11"/>
  <c r="Z14" i="11" s="1"/>
  <c r="Y26" i="11"/>
  <c r="X26" i="11"/>
  <c r="W26" i="11"/>
  <c r="V26" i="11"/>
  <c r="V14" i="11" s="1"/>
  <c r="U26" i="11"/>
  <c r="T26" i="11"/>
  <c r="S26" i="11"/>
  <c r="R26" i="11"/>
  <c r="AA26" i="11" s="1"/>
  <c r="R25" i="11"/>
  <c r="AA25" i="11" s="1"/>
  <c r="R24" i="11"/>
  <c r="AA24" i="11" s="1"/>
  <c r="R23" i="11"/>
  <c r="AA23" i="11" s="1"/>
  <c r="R22" i="11"/>
  <c r="AA22" i="11" s="1"/>
  <c r="R21" i="11"/>
  <c r="AA21" i="11" s="1"/>
  <c r="R20" i="11"/>
  <c r="AA20" i="11" s="1"/>
  <c r="Z19" i="11"/>
  <c r="Y19" i="11"/>
  <c r="X19" i="11"/>
  <c r="X14" i="11" s="1"/>
  <c r="W19" i="11"/>
  <c r="V19" i="11"/>
  <c r="U19" i="11"/>
  <c r="T19" i="11"/>
  <c r="R19" i="11" s="1"/>
  <c r="AA19" i="11" s="1"/>
  <c r="S19" i="11"/>
  <c r="R18" i="11"/>
  <c r="AA18" i="11" s="1"/>
  <c r="R17" i="11"/>
  <c r="AA17" i="11" s="1"/>
  <c r="R16" i="11"/>
  <c r="AA16" i="11" s="1"/>
  <c r="R15" i="11"/>
  <c r="AA15" i="11" s="1"/>
  <c r="Y14" i="11"/>
  <c r="W14" i="11"/>
  <c r="U14" i="11"/>
  <c r="S14" i="11"/>
  <c r="T14" i="11" l="1"/>
  <c r="R14" i="11" l="1"/>
  <c r="AA14" i="11" s="1"/>
  <c r="AC14" i="11"/>
</calcChain>
</file>

<file path=xl/sharedStrings.xml><?xml version="1.0" encoding="utf-8"?>
<sst xmlns="http://schemas.openxmlformats.org/spreadsheetml/2006/main" count="1711" uniqueCount="960">
  <si>
    <t>[AGNHY225]</t>
    <phoneticPr fontId="4"/>
  </si>
  <si>
    <t>令和1年度　</t>
  </si>
  <si>
    <t>33～34頁</t>
  </si>
  <si>
    <t>投資的経費の状況</t>
    <phoneticPr fontId="4"/>
  </si>
  <si>
    <t>都道府県名</t>
    <phoneticPr fontId="4"/>
  </si>
  <si>
    <t>千葉県</t>
  </si>
  <si>
    <t>団体コード</t>
  </si>
  <si>
    <t>１２１００２</t>
  </si>
  <si>
    <t>そ の １   普 通 建 設 事 業 費 の 状 況</t>
    <phoneticPr fontId="4"/>
  </si>
  <si>
    <t>団　体　名</t>
  </si>
  <si>
    <t>千葉市</t>
  </si>
  <si>
    <t>表番号</t>
  </si>
  <si>
    <t>２１</t>
    <phoneticPr fontId="4"/>
  </si>
  <si>
    <t>(1)   補  助  事  業  費</t>
    <phoneticPr fontId="4"/>
  </si>
  <si>
    <t>（単位：千円）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</si>
  <si>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</si>
  <si>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</si>
  <si>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</si>
  <si>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</si>
  <si>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</si>
  <si>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</si>
  <si>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</si>
  <si>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</si>
  <si>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</si>
  <si>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</si>
  <si>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</si>
  <si>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</si>
  <si>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</si>
  <si>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 xml:space="preserve"> 　　の　　内　　訳</t>
    <phoneticPr fontId="1"/>
  </si>
  <si>
    <t xml:space="preserve">         の          財          源          内          訳</t>
    <rPh sb="20" eb="21">
      <t>ザイ</t>
    </rPh>
    <rPh sb="31" eb="32">
      <t>ミナモト</t>
    </rPh>
    <rPh sb="42" eb="43">
      <t>ナイ</t>
    </rPh>
    <rPh sb="53" eb="54">
      <t>ヤク</t>
    </rPh>
    <phoneticPr fontId="4"/>
  </si>
  <si>
    <t xml:space="preserve">    のうち</t>
    <phoneticPr fontId="4"/>
  </si>
  <si>
    <t>区　　  　　　分</t>
  </si>
  <si>
    <t>行</t>
    <phoneticPr fontId="4"/>
  </si>
  <si>
    <t>決算額</t>
    <phoneticPr fontId="1"/>
  </si>
  <si>
    <t>補助基本額</t>
    <phoneticPr fontId="4"/>
  </si>
  <si>
    <t>その団体で
行うもの</t>
    <phoneticPr fontId="4"/>
  </si>
  <si>
    <t>補助金</t>
    <phoneticPr fontId="4"/>
  </si>
  <si>
    <t>国庫支出金</t>
    <phoneticPr fontId="1"/>
  </si>
  <si>
    <t>都道府県支出金</t>
    <phoneticPr fontId="1"/>
  </si>
  <si>
    <t>分担金・負担金・寄附金</t>
    <phoneticPr fontId="1"/>
  </si>
  <si>
    <t>地方債</t>
    <phoneticPr fontId="4"/>
  </si>
  <si>
    <t>その他の特定財源</t>
    <phoneticPr fontId="1"/>
  </si>
  <si>
    <t>一般財源等</t>
    <phoneticPr fontId="4"/>
  </si>
  <si>
    <t>更新整備</t>
    <phoneticPr fontId="4"/>
  </si>
  <si>
    <t>新規整備</t>
    <phoneticPr fontId="4"/>
  </si>
  <si>
    <t>用地取得</t>
    <phoneticPr fontId="4"/>
  </si>
  <si>
    <t>(一)補助事業費</t>
    <phoneticPr fontId="1"/>
  </si>
  <si>
    <t xml:space="preserve">  1 総務費</t>
    <phoneticPr fontId="1"/>
  </si>
  <si>
    <t xml:space="preserve">    うち庁舎等</t>
    <phoneticPr fontId="1"/>
  </si>
  <si>
    <t xml:space="preserve">  2 民生費</t>
    <phoneticPr fontId="1"/>
  </si>
  <si>
    <t xml:space="preserve">    うち保育所</t>
    <phoneticPr fontId="1"/>
  </si>
  <si>
    <t xml:space="preserve">  3 衛生費</t>
    <phoneticPr fontId="1"/>
  </si>
  <si>
    <t xml:space="preserve">    (1)清掃費</t>
    <phoneticPr fontId="1"/>
  </si>
  <si>
    <t xml:space="preserve">      うちごみ処理</t>
    <phoneticPr fontId="1"/>
  </si>
  <si>
    <t xml:space="preserve">      うちし尿処理</t>
    <phoneticPr fontId="1"/>
  </si>
  <si>
    <t xml:space="preserve">    (2)環境衛生費</t>
    <phoneticPr fontId="1"/>
  </si>
  <si>
    <t xml:space="preserve">    (3)その他</t>
    <phoneticPr fontId="1"/>
  </si>
  <si>
    <t xml:space="preserve">  4 労働費</t>
    <phoneticPr fontId="1"/>
  </si>
  <si>
    <t xml:space="preserve">  5 農林水産業費</t>
    <phoneticPr fontId="1"/>
  </si>
  <si>
    <t xml:space="preserve">    (1)造林</t>
    <phoneticPr fontId="1"/>
  </si>
  <si>
    <t xml:space="preserve">    (2)林道</t>
    <phoneticPr fontId="1"/>
  </si>
  <si>
    <t xml:space="preserve">    (3)治山</t>
    <phoneticPr fontId="1"/>
  </si>
  <si>
    <t xml:space="preserve">    (4)砂防</t>
    <phoneticPr fontId="1"/>
  </si>
  <si>
    <t xml:space="preserve">    (5)漁港</t>
    <phoneticPr fontId="1"/>
  </si>
  <si>
    <t xml:space="preserve">    (6)農業農村整備</t>
    <phoneticPr fontId="1"/>
  </si>
  <si>
    <t xml:space="preserve">    (7)海岸保全</t>
    <phoneticPr fontId="1"/>
  </si>
  <si>
    <t xml:space="preserve">    (8)その他</t>
    <phoneticPr fontId="1"/>
  </si>
  <si>
    <t xml:space="preserve">  6 商工費</t>
    <phoneticPr fontId="1"/>
  </si>
  <si>
    <t xml:space="preserve">    うち国立公園等</t>
    <phoneticPr fontId="1"/>
  </si>
  <si>
    <t xml:space="preserve">    うち観光</t>
    <phoneticPr fontId="1"/>
  </si>
  <si>
    <t xml:space="preserve">  7 土木費</t>
    <phoneticPr fontId="1"/>
  </si>
  <si>
    <t xml:space="preserve">    (1)道路</t>
    <phoneticPr fontId="1"/>
  </si>
  <si>
    <t xml:space="preserve">    (2)橋りょう</t>
    <phoneticPr fontId="1"/>
  </si>
  <si>
    <t xml:space="preserve">    (3)河川</t>
    <phoneticPr fontId="1"/>
  </si>
  <si>
    <t xml:space="preserve">    (5)海岸保全</t>
    <phoneticPr fontId="1"/>
  </si>
  <si>
    <t xml:space="preserve">    (6)港湾</t>
    <phoneticPr fontId="1"/>
  </si>
  <si>
    <t xml:space="preserve">    (7)都市計画</t>
    <phoneticPr fontId="1"/>
  </si>
  <si>
    <t xml:space="preserve">      うち街路</t>
    <phoneticPr fontId="1"/>
  </si>
  <si>
    <t xml:space="preserve">      うち都市下水路</t>
    <phoneticPr fontId="1"/>
  </si>
  <si>
    <t xml:space="preserve">      うち区画整理</t>
    <phoneticPr fontId="1"/>
  </si>
  <si>
    <t xml:space="preserve">      うち公園</t>
    <phoneticPr fontId="1"/>
  </si>
  <si>
    <t xml:space="preserve">    (8)住宅</t>
    <phoneticPr fontId="1"/>
  </si>
  <si>
    <t xml:space="preserve">    (9)空港</t>
    <phoneticPr fontId="1"/>
  </si>
  <si>
    <t xml:space="preserve">    (10)その他</t>
    <phoneticPr fontId="1"/>
  </si>
  <si>
    <t xml:space="preserve">  8 消防費</t>
    <phoneticPr fontId="1"/>
  </si>
  <si>
    <t xml:space="preserve">    うち庁舎</t>
    <phoneticPr fontId="1"/>
  </si>
  <si>
    <t xml:space="preserve">  9 教育費</t>
    <phoneticPr fontId="1"/>
  </si>
  <si>
    <t xml:space="preserve">    (1)小学校</t>
    <phoneticPr fontId="1"/>
  </si>
  <si>
    <t xml:space="preserve">    (2)中学校</t>
    <phoneticPr fontId="1"/>
  </si>
  <si>
    <t xml:space="preserve">    (3)高等学校</t>
    <phoneticPr fontId="1"/>
  </si>
  <si>
    <t xml:space="preserve">    (4)幼稚園</t>
    <phoneticPr fontId="1"/>
  </si>
  <si>
    <t xml:space="preserve">    (5)特別支援学校</t>
    <phoneticPr fontId="1"/>
  </si>
  <si>
    <t xml:space="preserve">    (6)大学</t>
    <phoneticPr fontId="1"/>
  </si>
  <si>
    <t xml:space="preserve">    (7)各種学校</t>
    <phoneticPr fontId="1"/>
  </si>
  <si>
    <t xml:space="preserve">    (8)社会教育</t>
    <phoneticPr fontId="1"/>
  </si>
  <si>
    <t xml:space="preserve">    (9)その他</t>
    <phoneticPr fontId="1"/>
  </si>
  <si>
    <t xml:space="preserve">  10 その他</t>
    <phoneticPr fontId="1"/>
  </si>
  <si>
    <t>[AGNHY226]</t>
    <phoneticPr fontId="4"/>
  </si>
  <si>
    <t>35～36頁</t>
  </si>
  <si>
    <t>２２</t>
    <phoneticPr fontId="4"/>
  </si>
  <si>
    <t>(2)   単  独  事  業  費</t>
    <phoneticPr fontId="4"/>
  </si>
  <si>
    <t>（単位：千円）</t>
    <phoneticPr fontId="4"/>
  </si>
  <si>
    <t xml:space="preserve">  　　の　　内　　訳</t>
  </si>
  <si>
    <t xml:space="preserve">          　の        　財        　源        　内        　訳</t>
    <rPh sb="41" eb="42">
      <t>ナイ</t>
    </rPh>
    <rPh sb="51" eb="52">
      <t>ヤク</t>
    </rPh>
    <phoneticPr fontId="1"/>
  </si>
  <si>
    <t xml:space="preserve">決算額
               </t>
    <phoneticPr fontId="1"/>
  </si>
  <si>
    <t>補助金</t>
    <phoneticPr fontId="1"/>
  </si>
  <si>
    <t>都道府県支出金</t>
    <phoneticPr fontId="1"/>
  </si>
  <si>
    <t>地方債</t>
    <phoneticPr fontId="1"/>
  </si>
  <si>
    <t>その他の特定財源</t>
    <phoneticPr fontId="1"/>
  </si>
  <si>
    <t>一般財源等</t>
    <phoneticPr fontId="1"/>
  </si>
  <si>
    <t>(二)単独事業費</t>
    <phoneticPr fontId="1"/>
  </si>
  <si>
    <t xml:space="preserve">    (1)清掃費</t>
    <phoneticPr fontId="1"/>
  </si>
  <si>
    <t xml:space="preserve">      うちごみ処理</t>
    <phoneticPr fontId="1"/>
  </si>
  <si>
    <t xml:space="preserve">      うちし尿処理</t>
    <phoneticPr fontId="1"/>
  </si>
  <si>
    <t>[AGNHY227]</t>
    <phoneticPr fontId="4"/>
  </si>
  <si>
    <t>37～38頁</t>
  </si>
  <si>
    <t>そ の １   普 通 建 設 事 業 費 の 状 況　　　　　　　　　　　　　　　　</t>
    <phoneticPr fontId="4"/>
  </si>
  <si>
    <t>２３</t>
    <phoneticPr fontId="4"/>
  </si>
  <si>
    <r>
      <t>(3)   県</t>
    </r>
    <r>
      <rPr>
        <sz val="8"/>
        <color rgb="FF000000"/>
        <rFont val="ＭＳ 明朝"/>
        <family val="1"/>
        <charset val="128"/>
      </rPr>
      <t xml:space="preserve"> </t>
    </r>
    <r>
      <rPr>
        <sz val="10"/>
        <color rgb="FF000000"/>
        <rFont val="ＭＳ 明朝"/>
        <family val="1"/>
        <charset val="128"/>
      </rPr>
      <t>営</t>
    </r>
    <r>
      <rPr>
        <sz val="8"/>
        <color rgb="FF000000"/>
        <rFont val="ＭＳ 明朝"/>
        <family val="1"/>
        <charset val="128"/>
      </rPr>
      <t xml:space="preserve"> </t>
    </r>
    <r>
      <rPr>
        <sz val="10"/>
        <color rgb="FF000000"/>
        <rFont val="ＭＳ 明朝"/>
        <family val="1"/>
        <charset val="128"/>
      </rPr>
      <t>事</t>
    </r>
    <r>
      <rPr>
        <sz val="8"/>
        <color rgb="FF000000"/>
        <rFont val="ＭＳ 明朝"/>
        <family val="1"/>
        <charset val="128"/>
      </rPr>
      <t xml:space="preserve"> </t>
    </r>
    <r>
      <rPr>
        <sz val="10"/>
        <color rgb="FF000000"/>
        <rFont val="ＭＳ 明朝"/>
        <family val="1"/>
        <charset val="128"/>
      </rPr>
      <t>業</t>
    </r>
    <r>
      <rPr>
        <sz val="8"/>
        <color rgb="FF000000"/>
        <rFont val="ＭＳ 明朝"/>
        <family val="1"/>
        <charset val="128"/>
      </rPr>
      <t xml:space="preserve"> </t>
    </r>
    <r>
      <rPr>
        <sz val="10"/>
        <color rgb="FF000000"/>
        <rFont val="ＭＳ 明朝"/>
        <family val="1"/>
        <charset val="128"/>
      </rPr>
      <t>負</t>
    </r>
    <r>
      <rPr>
        <sz val="8"/>
        <color rgb="FF000000"/>
        <rFont val="ＭＳ 明朝"/>
        <family val="1"/>
        <charset val="128"/>
      </rPr>
      <t xml:space="preserve"> </t>
    </r>
    <r>
      <rPr>
        <sz val="10"/>
        <color rgb="FF000000"/>
        <rFont val="ＭＳ 明朝"/>
        <family val="1"/>
        <charset val="128"/>
      </rPr>
      <t>担</t>
    </r>
    <r>
      <rPr>
        <sz val="8"/>
        <color rgb="FF000000"/>
        <rFont val="ＭＳ 明朝"/>
        <family val="1"/>
        <charset val="128"/>
      </rPr>
      <t xml:space="preserve"> </t>
    </r>
    <r>
      <rPr>
        <sz val="10"/>
        <color rgb="FF000000"/>
        <rFont val="ＭＳ 明朝"/>
        <family val="1"/>
        <charset val="128"/>
      </rPr>
      <t>金</t>
    </r>
    <r>
      <rPr>
        <sz val="8"/>
        <color rgb="FF000000"/>
        <rFont val="ＭＳ 明朝"/>
        <family val="1"/>
        <charset val="128"/>
      </rPr>
      <t xml:space="preserve"> </t>
    </r>
    <r>
      <rPr>
        <sz val="10"/>
        <color rgb="FF000000"/>
        <rFont val="ＭＳ 明朝"/>
        <family val="1"/>
        <charset val="128"/>
      </rPr>
      <t>等</t>
    </r>
    <phoneticPr fontId="1"/>
  </si>
  <si>
    <t xml:space="preserve">          　　の      　　　　財      　　　　源      　　　　内      　　　　訳</t>
    <phoneticPr fontId="1"/>
  </si>
  <si>
    <t>行</t>
    <phoneticPr fontId="1"/>
  </si>
  <si>
    <t>国庫支出金</t>
    <phoneticPr fontId="4"/>
  </si>
  <si>
    <t>都道府県支出金</t>
    <phoneticPr fontId="4"/>
  </si>
  <si>
    <t>(三)県営事業負担金</t>
    <phoneticPr fontId="1"/>
  </si>
  <si>
    <t xml:space="preserve">  1 総務費</t>
    <phoneticPr fontId="1"/>
  </si>
  <si>
    <t xml:space="preserve">  2 民生費</t>
    <phoneticPr fontId="1"/>
  </si>
  <si>
    <t xml:space="preserve">  3 衛生費</t>
    <phoneticPr fontId="1"/>
  </si>
  <si>
    <t xml:space="preserve">  4 労働費</t>
    <phoneticPr fontId="1"/>
  </si>
  <si>
    <t xml:space="preserve">  5 農林水産業費</t>
    <phoneticPr fontId="1"/>
  </si>
  <si>
    <t xml:space="preserve">    うち農業農村整備</t>
    <phoneticPr fontId="1"/>
  </si>
  <si>
    <t xml:space="preserve">  6 商工費</t>
    <phoneticPr fontId="1"/>
  </si>
  <si>
    <t xml:space="preserve">  7 土木費</t>
    <phoneticPr fontId="1"/>
  </si>
  <si>
    <t xml:space="preserve">    (1)道路橋りょう</t>
    <phoneticPr fontId="1"/>
  </si>
  <si>
    <t xml:space="preserve">    (2)河川海岸</t>
    <phoneticPr fontId="1"/>
  </si>
  <si>
    <t xml:space="preserve">    (3)港湾</t>
    <phoneticPr fontId="1"/>
  </si>
  <si>
    <t xml:space="preserve">    (4)都市計画</t>
    <phoneticPr fontId="1"/>
  </si>
  <si>
    <t xml:space="preserve">      ①街路</t>
    <phoneticPr fontId="1"/>
  </si>
  <si>
    <t xml:space="preserve">      ②都市下水路</t>
    <phoneticPr fontId="1"/>
  </si>
  <si>
    <t xml:space="preserve">      ③区画整理</t>
    <phoneticPr fontId="1"/>
  </si>
  <si>
    <t xml:space="preserve">      ④その他</t>
    <phoneticPr fontId="1"/>
  </si>
  <si>
    <t xml:space="preserve">    (5)住宅</t>
    <phoneticPr fontId="1"/>
  </si>
  <si>
    <t xml:space="preserve">    (6)その他</t>
    <phoneticPr fontId="1"/>
  </si>
  <si>
    <t xml:space="preserve">  8 消防費</t>
    <phoneticPr fontId="1"/>
  </si>
  <si>
    <t xml:space="preserve">  9 教育費</t>
    <phoneticPr fontId="1"/>
  </si>
  <si>
    <t xml:space="preserve">    うち高等学校</t>
    <phoneticPr fontId="1"/>
  </si>
  <si>
    <t xml:space="preserve">  10 その他</t>
    <phoneticPr fontId="1"/>
  </si>
  <si>
    <t>(四)国直轄・同級他団体・受託</t>
    <phoneticPr fontId="1"/>
  </si>
  <si>
    <t xml:space="preserve">
(四)
の
う
ち
国
直
轄
事
</t>
    <rPh sb="2" eb="3">
      <t>４</t>
    </rPh>
    <rPh sb="11" eb="12">
      <t>クニ</t>
    </rPh>
    <rPh sb="13" eb="14">
      <t>ナオル</t>
    </rPh>
    <rPh sb="15" eb="16">
      <t>カツ</t>
    </rPh>
    <rPh sb="17" eb="18">
      <t>コト</t>
    </rPh>
    <phoneticPr fontId="1"/>
  </si>
  <si>
    <t xml:space="preserve">
業
負
担
金
の
内
訳
</t>
    <rPh sb="1" eb="2">
      <t>ギョウ</t>
    </rPh>
    <rPh sb="3" eb="4">
      <t>マケル</t>
    </rPh>
    <rPh sb="5" eb="6">
      <t>タン</t>
    </rPh>
    <rPh sb="7" eb="8">
      <t>キン</t>
    </rPh>
    <rPh sb="11" eb="12">
      <t>ナイ</t>
    </rPh>
    <rPh sb="13" eb="14">
      <t>ヤク</t>
    </rPh>
    <phoneticPr fontId="1"/>
  </si>
  <si>
    <t>1 道路橋りょう</t>
    <phoneticPr fontId="1"/>
  </si>
  <si>
    <t>2 河川海岸</t>
    <phoneticPr fontId="1"/>
  </si>
  <si>
    <t>3 港湾</t>
    <phoneticPr fontId="1"/>
  </si>
  <si>
    <t>4 農業農村整備</t>
    <phoneticPr fontId="1"/>
  </si>
  <si>
    <t>5 その他</t>
    <phoneticPr fontId="1"/>
  </si>
  <si>
    <t>計</t>
    <phoneticPr fontId="1"/>
  </si>
  <si>
    <t>普通建設事業費合計</t>
    <phoneticPr fontId="1"/>
  </si>
  <si>
    <t>決算額</t>
    <rPh sb="0" eb="2">
      <t>ケッサン</t>
    </rPh>
    <rPh sb="2" eb="3">
      <t>ガク</t>
    </rPh>
    <phoneticPr fontId="1"/>
  </si>
  <si>
    <t>国庫支出金</t>
    <phoneticPr fontId="1"/>
  </si>
  <si>
    <t>21表</t>
    <rPh sb="2" eb="3">
      <t>ヒョウ</t>
    </rPh>
    <phoneticPr fontId="1"/>
  </si>
  <si>
    <t>(一)補助事業費</t>
    <rPh sb="1" eb="2">
      <t>イチ</t>
    </rPh>
    <rPh sb="3" eb="5">
      <t>ホジョ</t>
    </rPh>
    <rPh sb="5" eb="8">
      <t>ジギョウヒ</t>
    </rPh>
    <phoneticPr fontId="1"/>
  </si>
  <si>
    <t>22表</t>
    <rPh sb="2" eb="3">
      <t>ヒョウ</t>
    </rPh>
    <phoneticPr fontId="1"/>
  </si>
  <si>
    <t>(二)単独事業費</t>
    <rPh sb="1" eb="2">
      <t>２</t>
    </rPh>
    <rPh sb="3" eb="5">
      <t>タンドク</t>
    </rPh>
    <rPh sb="5" eb="8">
      <t>ジギョウヒ</t>
    </rPh>
    <phoneticPr fontId="1"/>
  </si>
  <si>
    <t>[AGNHY234]</t>
    <phoneticPr fontId="4"/>
  </si>
  <si>
    <t>42頁</t>
  </si>
  <si>
    <t>　 公営企業（法非適）等に対する繰出し等の状況</t>
    <phoneticPr fontId="4"/>
  </si>
  <si>
    <t>団　体　名</t>
    <phoneticPr fontId="4"/>
  </si>
  <si>
    <t>２７</t>
    <phoneticPr fontId="4"/>
  </si>
  <si>
    <t>(11)</t>
    <phoneticPr fontId="4"/>
  </si>
  <si>
    <t xml:space="preserve">                    資  金  別
  会  計  別</t>
    <rPh sb="20" eb="21">
      <t>シ</t>
    </rPh>
    <rPh sb="23" eb="24">
      <t>キン</t>
    </rPh>
    <rPh sb="26" eb="27">
      <t>ベツ</t>
    </rPh>
    <rPh sb="32" eb="33">
      <t>カイ</t>
    </rPh>
    <rPh sb="35" eb="36">
      <t>ケイ</t>
    </rPh>
    <rPh sb="38" eb="39">
      <t>ベツ</t>
    </rPh>
    <phoneticPr fontId="1"/>
  </si>
  <si>
    <t>繰               出               金</t>
    <rPh sb="0" eb="1">
      <t>ク</t>
    </rPh>
    <rPh sb="16" eb="17">
      <t>ダ</t>
    </rPh>
    <rPh sb="32" eb="33">
      <t>キン</t>
    </rPh>
    <phoneticPr fontId="1"/>
  </si>
  <si>
    <t>繰          入          金</t>
    <rPh sb="0" eb="1">
      <t>クリ</t>
    </rPh>
    <rPh sb="11" eb="12">
      <t>イ</t>
    </rPh>
    <rPh sb="22" eb="23">
      <t>キン</t>
    </rPh>
    <phoneticPr fontId="1"/>
  </si>
  <si>
    <t>行</t>
  </si>
  <si>
    <t>合　　　　計</t>
    <phoneticPr fontId="4"/>
  </si>
  <si>
    <t>運転資金繰出</t>
  </si>
  <si>
    <t>事務費繰出</t>
  </si>
  <si>
    <t>建設費繰出</t>
  </si>
  <si>
    <t>公債費財源繰出</t>
  </si>
  <si>
    <t>赤字補填財源繰出</t>
  </si>
  <si>
    <t>その他繰出</t>
  </si>
  <si>
    <t>(1～6)</t>
    <phoneticPr fontId="4"/>
  </si>
  <si>
    <t>借入金的繰入</t>
  </si>
  <si>
    <t>その他繰入</t>
  </si>
  <si>
    <t>合計</t>
    <phoneticPr fontId="4"/>
  </si>
  <si>
    <t>うち人件費財源繰出</t>
    <phoneticPr fontId="4"/>
  </si>
  <si>
    <t>(1+2)</t>
    <phoneticPr fontId="4"/>
  </si>
  <si>
    <t>1 公 営 企 業 会 計</t>
    <rPh sb="2" eb="3">
      <t>コウ</t>
    </rPh>
    <rPh sb="4" eb="5">
      <t>エイ</t>
    </rPh>
    <rPh sb="6" eb="7">
      <t>キ</t>
    </rPh>
    <rPh sb="8" eb="9">
      <t>ギョウ</t>
    </rPh>
    <rPh sb="10" eb="11">
      <t>カイ</t>
    </rPh>
    <rPh sb="12" eb="13">
      <t>ケイ</t>
    </rPh>
    <phoneticPr fontId="1"/>
  </si>
  <si>
    <t>(1)交通事業</t>
    <phoneticPr fontId="1"/>
  </si>
  <si>
    <t>(2)簡易水道事業</t>
    <phoneticPr fontId="1"/>
  </si>
  <si>
    <t>(3)港湾整備事業</t>
    <phoneticPr fontId="1"/>
  </si>
  <si>
    <t>(4)市場事業</t>
    <phoneticPr fontId="1"/>
  </si>
  <si>
    <t>(5)と畜場事業</t>
    <phoneticPr fontId="1"/>
  </si>
  <si>
    <t>(6)観光施設事業</t>
    <phoneticPr fontId="1"/>
  </si>
  <si>
    <t>(7)宅地造成事業</t>
    <phoneticPr fontId="1"/>
  </si>
  <si>
    <t>(8)下水道事業</t>
    <phoneticPr fontId="1"/>
  </si>
  <si>
    <t>(9)有料道路事業</t>
    <phoneticPr fontId="1"/>
  </si>
  <si>
    <t>(10)駐車場整備事業</t>
    <phoneticPr fontId="1"/>
  </si>
  <si>
    <t>(11)介護サービス事業</t>
    <phoneticPr fontId="1"/>
  </si>
  <si>
    <t>(12)その他事業</t>
    <phoneticPr fontId="1"/>
  </si>
  <si>
    <t>小計((1)～(12))</t>
    <phoneticPr fontId="1"/>
  </si>
  <si>
    <t>国民健康保</t>
  </si>
  <si>
    <t>事業勘定</t>
    <phoneticPr fontId="1"/>
  </si>
  <si>
    <t>険事業会計</t>
  </si>
  <si>
    <t>直診勘定</t>
    <phoneticPr fontId="1"/>
  </si>
  <si>
    <t>3 後期高齢者医療事業会計</t>
    <phoneticPr fontId="1"/>
  </si>
  <si>
    <t>介護保険</t>
  </si>
  <si>
    <t>保険事業勘定</t>
    <phoneticPr fontId="1"/>
  </si>
  <si>
    <t>事業会計</t>
  </si>
  <si>
    <t>介護サービス事業勘定</t>
    <phoneticPr fontId="1"/>
  </si>
  <si>
    <t>5 農業共済事業会計</t>
    <phoneticPr fontId="1"/>
  </si>
  <si>
    <t>6 収益事業会計</t>
    <phoneticPr fontId="1"/>
  </si>
  <si>
    <t>7 交通災害共済事業会計</t>
    <phoneticPr fontId="1"/>
  </si>
  <si>
    <t>合計(1～7)</t>
    <phoneticPr fontId="1"/>
  </si>
  <si>
    <t>8 基金</t>
    <phoneticPr fontId="1"/>
  </si>
  <si>
    <t>9 財産区</t>
    <phoneticPr fontId="1"/>
  </si>
  <si>
    <t>総計(1～9)</t>
    <phoneticPr fontId="1"/>
  </si>
  <si>
    <t>[AGNHY235]</t>
    <phoneticPr fontId="4"/>
  </si>
  <si>
    <t>43頁</t>
  </si>
  <si>
    <t>　　 　公営企業（法適）等に対する繰出し等の状況</t>
  </si>
  <si>
    <t>２８</t>
    <phoneticPr fontId="4"/>
  </si>
  <si>
    <t>(単位：千円)</t>
  </si>
  <si>
    <t>(2)</t>
    <phoneticPr fontId="4"/>
  </si>
  <si>
    <t>(3)</t>
    <phoneticPr fontId="4"/>
  </si>
  <si>
    <t>(4)</t>
    <phoneticPr fontId="4"/>
  </si>
  <si>
    <t>(5)</t>
    <phoneticPr fontId="4"/>
  </si>
  <si>
    <t>(6)</t>
    <phoneticPr fontId="4"/>
  </si>
  <si>
    <t>(7)</t>
    <phoneticPr fontId="4"/>
  </si>
  <si>
    <t>(8)</t>
    <phoneticPr fontId="4"/>
  </si>
  <si>
    <t>(9)</t>
    <phoneticPr fontId="4"/>
  </si>
  <si>
    <t>(10)</t>
    <phoneticPr fontId="4"/>
  </si>
  <si>
    <t>(12)</t>
    <phoneticPr fontId="4"/>
  </si>
  <si>
    <t>(13)</t>
    <phoneticPr fontId="4"/>
  </si>
  <si>
    <t>(14)</t>
    <phoneticPr fontId="4"/>
  </si>
  <si>
    <t>(15)</t>
    <phoneticPr fontId="4"/>
  </si>
  <si>
    <t>(16)</t>
    <phoneticPr fontId="4"/>
  </si>
  <si>
    <t>(17)</t>
    <phoneticPr fontId="4"/>
  </si>
  <si>
    <t>(18)</t>
    <phoneticPr fontId="4"/>
  </si>
  <si>
    <t>(19)</t>
    <phoneticPr fontId="4"/>
  </si>
  <si>
    <t>(20)</t>
    <phoneticPr fontId="4"/>
  </si>
  <si>
    <t xml:space="preserve">                資  金  別
  会  計  別</t>
    <rPh sb="16" eb="17">
      <t>シ</t>
    </rPh>
    <rPh sb="19" eb="20">
      <t>キン</t>
    </rPh>
    <rPh sb="22" eb="23">
      <t>ベツ</t>
    </rPh>
    <rPh sb="28" eb="29">
      <t>カイ</t>
    </rPh>
    <rPh sb="31" eb="32">
      <t>ケイ</t>
    </rPh>
    <rPh sb="34" eb="35">
      <t>ベツ</t>
    </rPh>
    <phoneticPr fontId="1"/>
  </si>
  <si>
    <t>繰                                               出</t>
    <rPh sb="0" eb="1">
      <t>ク</t>
    </rPh>
    <rPh sb="48" eb="49">
      <t>ダ</t>
    </rPh>
    <phoneticPr fontId="1"/>
  </si>
  <si>
    <t>繰                       入</t>
    <rPh sb="0" eb="1">
      <t>クリ</t>
    </rPh>
    <rPh sb="24" eb="25">
      <t>イ</t>
    </rPh>
    <phoneticPr fontId="1"/>
  </si>
  <si>
    <t>1</t>
    <phoneticPr fontId="4"/>
  </si>
  <si>
    <t>2</t>
    <phoneticPr fontId="4"/>
  </si>
  <si>
    <t>3</t>
    <phoneticPr fontId="4"/>
  </si>
  <si>
    <t>4</t>
    <phoneticPr fontId="4"/>
  </si>
  <si>
    <t>合　計</t>
  </si>
  <si>
    <t>　             の             内             訳</t>
    <rPh sb="28" eb="29">
      <t>ナイ</t>
    </rPh>
    <rPh sb="42" eb="43">
      <t>ヤク</t>
    </rPh>
    <phoneticPr fontId="1"/>
  </si>
  <si>
    <t>負 担 金</t>
    <phoneticPr fontId="4"/>
  </si>
  <si>
    <t>補 助 金</t>
  </si>
  <si>
    <t>出 資 金</t>
  </si>
  <si>
    <t>貸 付 金</t>
  </si>
  <si>
    <t>(1～4)</t>
  </si>
  <si>
    <t>1 　
運転資金</t>
    <phoneticPr fontId="4"/>
  </si>
  <si>
    <t>2　   　　
事 務 費</t>
    <phoneticPr fontId="4"/>
  </si>
  <si>
    <t>3　　   　
建 設 費</t>
    <phoneticPr fontId="4"/>
  </si>
  <si>
    <t>4　　   　
公 債 費</t>
    <phoneticPr fontId="4"/>
  </si>
  <si>
    <t>5
赤字補塡</t>
    <phoneticPr fontId="4"/>
  </si>
  <si>
    <t>6
そ の 他</t>
    <phoneticPr fontId="4"/>
  </si>
  <si>
    <t>貸 付 金　　　元利収入</t>
  </si>
  <si>
    <t>借入金的　　
繰    入</t>
    <phoneticPr fontId="4"/>
  </si>
  <si>
    <t>そ の 他　
繰　　入</t>
    <phoneticPr fontId="4"/>
  </si>
  <si>
    <t>計</t>
    <phoneticPr fontId="1"/>
  </si>
  <si>
    <t>繰　　出</t>
    <phoneticPr fontId="4"/>
  </si>
  <si>
    <t>繰　　出</t>
    <phoneticPr fontId="1"/>
  </si>
  <si>
    <t>繰　　出</t>
  </si>
  <si>
    <t>財源繰出</t>
  </si>
  <si>
    <t>繰    出</t>
  </si>
  <si>
    <t>1 公 営 企 業 会 計</t>
    <phoneticPr fontId="1"/>
  </si>
  <si>
    <t>(1)上水道事業</t>
    <phoneticPr fontId="1"/>
  </si>
  <si>
    <t>(2)工業用水道事業</t>
    <phoneticPr fontId="1"/>
  </si>
  <si>
    <t>(3)交通事業</t>
    <phoneticPr fontId="1"/>
  </si>
  <si>
    <t>(4)電気事業</t>
    <phoneticPr fontId="1"/>
  </si>
  <si>
    <t>(5)ガス事業</t>
    <phoneticPr fontId="1"/>
  </si>
  <si>
    <t>(6)簡易水道事業</t>
    <phoneticPr fontId="1"/>
  </si>
  <si>
    <t>(7)港湾整備事業</t>
    <phoneticPr fontId="1"/>
  </si>
  <si>
    <t>(8)病院事業</t>
    <phoneticPr fontId="1"/>
  </si>
  <si>
    <t>(9)市場事業</t>
    <phoneticPr fontId="1"/>
  </si>
  <si>
    <t>(10)と畜場事業</t>
    <phoneticPr fontId="1"/>
  </si>
  <si>
    <t>(11)観光施設事業</t>
    <phoneticPr fontId="1"/>
  </si>
  <si>
    <t>(12)宅地造成事業</t>
    <phoneticPr fontId="1"/>
  </si>
  <si>
    <t>(13)下水道事業</t>
    <phoneticPr fontId="1"/>
  </si>
  <si>
    <t>(14)有料道路事業</t>
    <phoneticPr fontId="1"/>
  </si>
  <si>
    <t>(15)駐車場整備事業</t>
    <phoneticPr fontId="1"/>
  </si>
  <si>
    <t>(16)介護サービス事業</t>
    <phoneticPr fontId="1"/>
  </si>
  <si>
    <t>(17)その他事業</t>
    <phoneticPr fontId="1"/>
  </si>
  <si>
    <t>小計(1)～(17)</t>
    <phoneticPr fontId="1"/>
  </si>
  <si>
    <t>2 収益事業会計</t>
    <phoneticPr fontId="1"/>
  </si>
  <si>
    <t>3 農業共済事業会計</t>
    <phoneticPr fontId="1"/>
  </si>
  <si>
    <t>4 交通災害共済事業会計</t>
    <phoneticPr fontId="1"/>
  </si>
  <si>
    <t>総計(1～4)</t>
    <phoneticPr fontId="1"/>
  </si>
  <si>
    <t>[AGNHY236]</t>
    <phoneticPr fontId="13"/>
  </si>
  <si>
    <t>44頁</t>
  </si>
  <si>
    <t>都道府県名</t>
    <rPh sb="0" eb="1">
      <t>ミヤコ</t>
    </rPh>
    <rPh sb="1" eb="2">
      <t>ミチ</t>
    </rPh>
    <rPh sb="2" eb="3">
      <t>フ</t>
    </rPh>
    <rPh sb="3" eb="4">
      <t>ケン</t>
    </rPh>
    <rPh sb="4" eb="5">
      <t>ナ</t>
    </rPh>
    <phoneticPr fontId="4"/>
  </si>
  <si>
    <t>団体コード</t>
    <phoneticPr fontId="4"/>
  </si>
  <si>
    <t>　基 　金　の　状　況</t>
    <phoneticPr fontId="13"/>
  </si>
  <si>
    <t>団　体　名</t>
    <rPh sb="0" eb="1">
      <t>ダン</t>
    </rPh>
    <rPh sb="2" eb="3">
      <t>カラダ</t>
    </rPh>
    <rPh sb="4" eb="5">
      <t>ナ</t>
    </rPh>
    <phoneticPr fontId="4"/>
  </si>
  <si>
    <t>表番号</t>
    <phoneticPr fontId="4"/>
  </si>
  <si>
    <t>２９</t>
    <phoneticPr fontId="4"/>
  </si>
  <si>
    <t xml:space="preserve"> （単位：千円）</t>
  </si>
  <si>
    <t>区　　　　　　　　分</t>
    <rPh sb="0" eb="1">
      <t>ク</t>
    </rPh>
    <rPh sb="9" eb="10">
      <t>ブン</t>
    </rPh>
    <phoneticPr fontId="1"/>
  </si>
  <si>
    <t>積　　 　立　 　　基　　 　金</t>
  </si>
  <si>
    <t>定 額 運 用 基 金</t>
  </si>
  <si>
    <t>1 財政調整基金</t>
    <phoneticPr fontId="4"/>
  </si>
  <si>
    <t>2 減債基金</t>
    <phoneticPr fontId="4"/>
  </si>
  <si>
    <t xml:space="preserve"> その他特定</t>
    <phoneticPr fontId="4"/>
  </si>
  <si>
    <t>合計(1～3)</t>
    <phoneticPr fontId="4"/>
  </si>
  <si>
    <t>1 土地開発基金</t>
    <phoneticPr fontId="4"/>
  </si>
  <si>
    <t xml:space="preserve">その他定額 </t>
    <phoneticPr fontId="4"/>
  </si>
  <si>
    <t>合計(1～2)</t>
    <phoneticPr fontId="4"/>
  </si>
  <si>
    <t xml:space="preserve">  目 的 基 金</t>
    <phoneticPr fontId="4"/>
  </si>
  <si>
    <t>運 用 基 金</t>
    <phoneticPr fontId="4"/>
  </si>
  <si>
    <t>平成30年度末現在高</t>
  </si>
  <si>
    <t>令和</t>
  </si>
  <si>
    <t>歳出決算額</t>
    <phoneticPr fontId="4"/>
  </si>
  <si>
    <t>1</t>
  </si>
  <si>
    <t>取崩し額
(定額運用基金にあっては繰出金)</t>
    <rPh sb="1" eb="2">
      <t>クズ</t>
    </rPh>
    <rPh sb="3" eb="4">
      <t>ガク</t>
    </rPh>
    <rPh sb="6" eb="8">
      <t>テイガク</t>
    </rPh>
    <rPh sb="8" eb="10">
      <t>ウンヨウ</t>
    </rPh>
    <rPh sb="10" eb="12">
      <t>キキン</t>
    </rPh>
    <rPh sb="17" eb="19">
      <t>クリダ</t>
    </rPh>
    <rPh sb="19" eb="20">
      <t>キン</t>
    </rPh>
    <phoneticPr fontId="1"/>
  </si>
  <si>
    <t>年度</t>
    <rPh sb="0" eb="2">
      <t>ネンド</t>
    </rPh>
    <phoneticPr fontId="4"/>
  </si>
  <si>
    <t>歳計剰余金処分によるもの</t>
    <rPh sb="0" eb="2">
      <t>サイケイ</t>
    </rPh>
    <rPh sb="2" eb="5">
      <t>ジョウヨキン</t>
    </rPh>
    <rPh sb="5" eb="7">
      <t>ショブン</t>
    </rPh>
    <phoneticPr fontId="4"/>
  </si>
  <si>
    <t>調整額</t>
    <rPh sb="0" eb="2">
      <t>チョウセイ</t>
    </rPh>
    <rPh sb="2" eb="3">
      <t>ガク</t>
    </rPh>
    <phoneticPr fontId="4"/>
  </si>
  <si>
    <t>令和1年度末現在高</t>
  </si>
  <si>
    <t>　の管理状況</t>
    <rPh sb="2" eb="4">
      <t>カンリ</t>
    </rPh>
    <rPh sb="4" eb="6">
      <t>ジョウキョウ</t>
    </rPh>
    <phoneticPr fontId="13"/>
  </si>
  <si>
    <t>1 現金・預金</t>
    <phoneticPr fontId="1"/>
  </si>
  <si>
    <t>2 信託</t>
    <phoneticPr fontId="1"/>
  </si>
  <si>
    <t>3 有価証券</t>
    <phoneticPr fontId="1"/>
  </si>
  <si>
    <t xml:space="preserve"> うち地方債</t>
    <phoneticPr fontId="4"/>
  </si>
  <si>
    <t>4 出資金</t>
    <phoneticPr fontId="1"/>
  </si>
  <si>
    <t>5 土地</t>
    <phoneticPr fontId="1"/>
  </si>
  <si>
    <t>6 その他</t>
    <phoneticPr fontId="1"/>
  </si>
  <si>
    <t>[AGNHY238]</t>
    <phoneticPr fontId="13"/>
  </si>
  <si>
    <t>45頁</t>
  </si>
  <si>
    <t xml:space="preserve">           貸付金，投資及び出資金の状況</t>
  </si>
  <si>
    <t>３０</t>
    <phoneticPr fontId="4"/>
  </si>
  <si>
    <t xml:space="preserve">   (単位：千円）</t>
  </si>
  <si>
    <t>区              分</t>
  </si>
  <si>
    <t>平成30年度末</t>
  </si>
  <si>
    <t>令和1年度</t>
  </si>
  <si>
    <t xml:space="preserve">   の  貸  付  等  先  別  内  訳</t>
  </si>
  <si>
    <t xml:space="preserve">  の貸付期間別内訳</t>
  </si>
  <si>
    <t>令和1年度末</t>
    <phoneticPr fontId="1"/>
  </si>
  <si>
    <t>残　　　　高</t>
    <phoneticPr fontId="1"/>
  </si>
  <si>
    <t>歳出決算額</t>
  </si>
  <si>
    <t>公社・協会等</t>
    <phoneticPr fontId="4"/>
  </si>
  <si>
    <t>地方開発事業団</t>
    <phoneticPr fontId="4"/>
  </si>
  <si>
    <t>地方公営事業</t>
    <phoneticPr fontId="4"/>
  </si>
  <si>
    <t xml:space="preserve">年度を超えて </t>
    <phoneticPr fontId="4"/>
  </si>
  <si>
    <t>回収元金</t>
    <phoneticPr fontId="1"/>
  </si>
  <si>
    <t>調 整 額</t>
    <phoneticPr fontId="1"/>
  </si>
  <si>
    <t>に対するもの</t>
    <phoneticPr fontId="4"/>
  </si>
  <si>
    <t>その他</t>
    <phoneticPr fontId="1"/>
  </si>
  <si>
    <t>年度内回収分</t>
    <phoneticPr fontId="1"/>
  </si>
  <si>
    <t>貸し付けるもの</t>
    <phoneticPr fontId="4"/>
  </si>
  <si>
    <t>Ⅰ貸付金</t>
    <phoneticPr fontId="1"/>
  </si>
  <si>
    <t>Ⅰ　の　内　訳</t>
    <rPh sb="4" eb="5">
      <t>ナイ</t>
    </rPh>
    <rPh sb="6" eb="7">
      <t>ヤク</t>
    </rPh>
    <phoneticPr fontId="1"/>
  </si>
  <si>
    <t>1 転貸債に係るもの</t>
    <phoneticPr fontId="1"/>
  </si>
  <si>
    <t>2 その他</t>
    <phoneticPr fontId="1"/>
  </si>
  <si>
    <t>(1)商工関係</t>
    <phoneticPr fontId="1"/>
  </si>
  <si>
    <t>(2)農林水産業関係</t>
    <phoneticPr fontId="1"/>
  </si>
  <si>
    <t>(3)民生・労働関係</t>
    <phoneticPr fontId="1"/>
  </si>
  <si>
    <t>民</t>
  </si>
  <si>
    <t>生</t>
  </si>
  <si>
    <t>・</t>
  </si>
  <si>
    <t>労</t>
  </si>
  <si>
    <t>働</t>
  </si>
  <si>
    <t>関</t>
  </si>
  <si>
    <t>係</t>
  </si>
  <si>
    <t>(4)住宅関係</t>
    <phoneticPr fontId="1"/>
  </si>
  <si>
    <t>住</t>
  </si>
  <si>
    <t>宅</t>
  </si>
  <si>
    <t>(5)観光・交通関係</t>
    <phoneticPr fontId="1"/>
  </si>
  <si>
    <t>観</t>
  </si>
  <si>
    <t>光</t>
  </si>
  <si>
    <t>交</t>
  </si>
  <si>
    <t>通</t>
  </si>
  <si>
    <t>(6)開発関係</t>
    <phoneticPr fontId="1"/>
  </si>
  <si>
    <t>開</t>
  </si>
  <si>
    <t>発</t>
  </si>
  <si>
    <t>(7)教育関係</t>
    <phoneticPr fontId="1"/>
  </si>
  <si>
    <t>教</t>
  </si>
  <si>
    <t>育</t>
  </si>
  <si>
    <t>(8)その他</t>
    <phoneticPr fontId="1"/>
  </si>
  <si>
    <t>そ</t>
  </si>
  <si>
    <t>の</t>
  </si>
  <si>
    <t>他</t>
  </si>
  <si>
    <t>うち預託金
に係るもの</t>
    <rPh sb="7" eb="8">
      <t>カカワ</t>
    </rPh>
    <phoneticPr fontId="4"/>
  </si>
  <si>
    <t>当該金融機
関の貸付額</t>
    <rPh sb="4" eb="5">
      <t>キ</t>
    </rPh>
    <phoneticPr fontId="4"/>
  </si>
  <si>
    <t>内　訳
期間別
Ⅰの貸付</t>
    <rPh sb="0" eb="1">
      <t>ウチ</t>
    </rPh>
    <rPh sb="2" eb="3">
      <t>ヤク</t>
    </rPh>
    <rPh sb="4" eb="6">
      <t>キカン</t>
    </rPh>
    <rPh sb="6" eb="7">
      <t>ベツ</t>
    </rPh>
    <rPh sb="10" eb="12">
      <t>カシツケ</t>
    </rPh>
    <phoneticPr fontId="1"/>
  </si>
  <si>
    <t>1 年度内回収分</t>
    <phoneticPr fontId="1"/>
  </si>
  <si>
    <t>2 年度を超えて貸し付けるもの</t>
    <phoneticPr fontId="1"/>
  </si>
  <si>
    <t>Ⅱ 投資及び出資金</t>
    <phoneticPr fontId="1"/>
  </si>
  <si>
    <t>Ⅱ　の　内　訳</t>
    <rPh sb="4" eb="5">
      <t>ナイ</t>
    </rPh>
    <rPh sb="6" eb="7">
      <t>ヤク</t>
    </rPh>
    <phoneticPr fontId="1"/>
  </si>
  <si>
    <t>1 商工関係</t>
    <phoneticPr fontId="1"/>
  </si>
  <si>
    <t>2 農林水産業関係</t>
    <phoneticPr fontId="1"/>
  </si>
  <si>
    <t>農</t>
  </si>
  <si>
    <t xml:space="preserve"> 林</t>
  </si>
  <si>
    <t xml:space="preserve">  水</t>
  </si>
  <si>
    <t>産</t>
  </si>
  <si>
    <t>業</t>
  </si>
  <si>
    <t>3 住宅関係</t>
    <phoneticPr fontId="1"/>
  </si>
  <si>
    <t>4 観光・交通関係</t>
    <phoneticPr fontId="1"/>
  </si>
  <si>
    <t xml:space="preserve">光 </t>
  </si>
  <si>
    <t>・</t>
    <phoneticPr fontId="4"/>
  </si>
  <si>
    <t xml:space="preserve"> 交</t>
  </si>
  <si>
    <t xml:space="preserve"> 通</t>
  </si>
  <si>
    <t xml:space="preserve">  関</t>
  </si>
  <si>
    <t>5 開発関係</t>
    <phoneticPr fontId="1"/>
  </si>
  <si>
    <t>6 電力関係</t>
    <phoneticPr fontId="1"/>
  </si>
  <si>
    <t>電</t>
  </si>
  <si>
    <t>力</t>
  </si>
  <si>
    <t>7 その他</t>
    <phoneticPr fontId="1"/>
  </si>
  <si>
    <t/>
  </si>
  <si>
    <t>[AGNHY240]</t>
    <phoneticPr fontId="4"/>
  </si>
  <si>
    <t>46頁</t>
  </si>
  <si>
    <t>資金収支の状況</t>
  </si>
  <si>
    <t>３２</t>
    <phoneticPr fontId="4"/>
  </si>
  <si>
    <t xml:space="preserve">  (単位：千円）                             </t>
  </si>
  <si>
    <t>区　　　　　　　　　　分</t>
    <rPh sb="11" eb="12">
      <t>ブン</t>
    </rPh>
    <phoneticPr fontId="1"/>
  </si>
  <si>
    <t>第1・四半期</t>
    <phoneticPr fontId="4"/>
  </si>
  <si>
    <t>第2・四半期</t>
    <phoneticPr fontId="4"/>
  </si>
  <si>
    <t>第3・四半期</t>
    <phoneticPr fontId="1"/>
  </si>
  <si>
    <t>第4・四半期</t>
    <phoneticPr fontId="1"/>
  </si>
  <si>
    <t>出納整理期</t>
    <phoneticPr fontId="1"/>
  </si>
  <si>
    <t>合計</t>
    <phoneticPr fontId="1"/>
  </si>
  <si>
    <t>平成31年4月～令和1年6月</t>
    <rPh sb="0" eb="2">
      <t>ヘイセイ</t>
    </rPh>
    <rPh sb="11" eb="12">
      <t>ネン</t>
    </rPh>
    <phoneticPr fontId="1"/>
  </si>
  <si>
    <t>令和1年7月～9月</t>
  </si>
  <si>
    <t>令和1年10月～12月</t>
  </si>
  <si>
    <t>令和2年1月～3月</t>
  </si>
  <si>
    <t>令和2年4月～5月</t>
  </si>
  <si>
    <t>前期末残高</t>
    <rPh sb="0" eb="3">
      <t>ゼンキマツ</t>
    </rPh>
    <rPh sb="3" eb="5">
      <t>ザンダカ</t>
    </rPh>
    <phoneticPr fontId="1"/>
  </si>
  <si>
    <t>収　　　　　　　　　　入</t>
    <rPh sb="11" eb="12">
      <t>ニュウ</t>
    </rPh>
    <phoneticPr fontId="1"/>
  </si>
  <si>
    <t>歳　　　　　　入</t>
    <rPh sb="7" eb="8">
      <t>イ</t>
    </rPh>
    <phoneticPr fontId="1"/>
  </si>
  <si>
    <t>1 地方税</t>
    <phoneticPr fontId="1"/>
  </si>
  <si>
    <t>2 地方特例交付金等,地方交付税及び地方譲与税</t>
    <phoneticPr fontId="1"/>
  </si>
  <si>
    <t xml:space="preserve"> 地方特例交付金,地方交付税及び地方譲与税</t>
    <phoneticPr fontId="4"/>
  </si>
  <si>
    <t>3 国庫支出金等</t>
    <phoneticPr fontId="1"/>
  </si>
  <si>
    <t xml:space="preserve"> 国     庫    支    出    金     </t>
    <phoneticPr fontId="4"/>
  </si>
  <si>
    <t>等</t>
    <phoneticPr fontId="4"/>
  </si>
  <si>
    <t>4 都道府県支出金等</t>
    <phoneticPr fontId="1"/>
  </si>
  <si>
    <t>都</t>
    <phoneticPr fontId="4"/>
  </si>
  <si>
    <t>道</t>
    <phoneticPr fontId="4"/>
  </si>
  <si>
    <t xml:space="preserve">府 </t>
    <phoneticPr fontId="4"/>
  </si>
  <si>
    <t xml:space="preserve"> 県   </t>
    <phoneticPr fontId="4"/>
  </si>
  <si>
    <t>支</t>
    <phoneticPr fontId="4"/>
  </si>
  <si>
    <t>出</t>
    <phoneticPr fontId="4"/>
  </si>
  <si>
    <t>金</t>
    <phoneticPr fontId="4"/>
  </si>
  <si>
    <t>5 地方債(起債前借を含む。)</t>
    <phoneticPr fontId="1"/>
  </si>
  <si>
    <t>地</t>
    <phoneticPr fontId="4"/>
  </si>
  <si>
    <t>方</t>
  </si>
  <si>
    <t>債</t>
  </si>
  <si>
    <t>（</t>
  </si>
  <si>
    <t>起債前借を含む｡</t>
    <phoneticPr fontId="4"/>
  </si>
  <si>
    <t xml:space="preserve"> ）</t>
    <phoneticPr fontId="4"/>
  </si>
  <si>
    <t>6 公営事業会計からの繰入れ</t>
    <phoneticPr fontId="1"/>
  </si>
  <si>
    <t xml:space="preserve"> 公 営 事 業 会 計 か </t>
    <phoneticPr fontId="4"/>
  </si>
  <si>
    <t xml:space="preserve"> ら の 繰  入  れ</t>
    <phoneticPr fontId="4"/>
  </si>
  <si>
    <t>そ</t>
    <phoneticPr fontId="4"/>
  </si>
  <si>
    <t>他</t>
    <phoneticPr fontId="4"/>
  </si>
  <si>
    <t>小計（1～7）</t>
    <rPh sb="0" eb="2">
      <t>ショウケイ</t>
    </rPh>
    <phoneticPr fontId="1"/>
  </si>
  <si>
    <t>小</t>
    <phoneticPr fontId="4"/>
  </si>
  <si>
    <t>計</t>
  </si>
  <si>
    <t>(</t>
  </si>
  <si>
    <t>～</t>
  </si>
  <si>
    <t>)</t>
  </si>
  <si>
    <t>上記のうち普通会計内の会計間繰入れ</t>
    <phoneticPr fontId="1"/>
  </si>
  <si>
    <t>歳計現金貸付金回収金又は他会計借入金</t>
    <phoneticPr fontId="1"/>
  </si>
  <si>
    <t>一時借入金等借入額</t>
    <phoneticPr fontId="1"/>
  </si>
  <si>
    <t>合計</t>
    <rPh sb="1" eb="2">
      <t>ケイ</t>
    </rPh>
    <phoneticPr fontId="1"/>
  </si>
  <si>
    <t>支　　　　出</t>
    <rPh sb="5" eb="6">
      <t>シュツ</t>
    </rPh>
    <phoneticPr fontId="1"/>
  </si>
  <si>
    <t>歳出</t>
    <rPh sb="1" eb="2">
      <t>デ</t>
    </rPh>
    <phoneticPr fontId="1"/>
  </si>
  <si>
    <t>上記のうち普通会計内の会計間繰出し</t>
    <phoneticPr fontId="4"/>
  </si>
  <si>
    <t>歳計現金貸付金又は他会計借入金返済金</t>
    <phoneticPr fontId="1"/>
  </si>
  <si>
    <t>歳計剰余金処分としての積立金</t>
    <phoneticPr fontId="4"/>
  </si>
  <si>
    <t>一時借入金等返済額</t>
    <phoneticPr fontId="4"/>
  </si>
  <si>
    <t>平成30年度又は</t>
  </si>
  <si>
    <t xml:space="preserve"> 収入</t>
    <rPh sb="2" eb="3">
      <t>ニュウ</t>
    </rPh>
    <phoneticPr fontId="1"/>
  </si>
  <si>
    <t>令和2年度に係る収支</t>
  </si>
  <si>
    <t xml:space="preserve"> 支出</t>
    <rPh sb="2" eb="3">
      <t>シュツ</t>
    </rPh>
    <phoneticPr fontId="1"/>
  </si>
  <si>
    <t>期末残高</t>
    <rPh sb="1" eb="2">
      <t>マツ</t>
    </rPh>
    <rPh sb="2" eb="4">
      <t>ザンダカ</t>
    </rPh>
    <phoneticPr fontId="1"/>
  </si>
  <si>
    <t>一時借入金等現在高</t>
    <rPh sb="1" eb="2">
      <t>ジ</t>
    </rPh>
    <rPh sb="2" eb="4">
      <t>カリイレ</t>
    </rPh>
    <rPh sb="4" eb="5">
      <t>キン</t>
    </rPh>
    <rPh sb="5" eb="6">
      <t>トウ</t>
    </rPh>
    <rPh sb="6" eb="9">
      <t>ゲンザイダカ</t>
    </rPh>
    <phoneticPr fontId="4"/>
  </si>
  <si>
    <t>　の内訳</t>
    <rPh sb="2" eb="4">
      <t>ウチワケ</t>
    </rPh>
    <phoneticPr fontId="1"/>
  </si>
  <si>
    <t>財政融資資金・旧郵政公社資金</t>
    <phoneticPr fontId="1"/>
  </si>
  <si>
    <t>その他</t>
    <phoneticPr fontId="1"/>
  </si>
  <si>
    <t>[AGNHY241]</t>
    <phoneticPr fontId="2"/>
  </si>
  <si>
    <t>47頁</t>
  </si>
  <si>
    <t>地方債現在高の状況</t>
    <phoneticPr fontId="1"/>
  </si>
  <si>
    <t>３３</t>
    <phoneticPr fontId="4"/>
  </si>
  <si>
    <t xml:space="preserve"> </t>
  </si>
  <si>
    <t>(単位：千円）</t>
  </si>
  <si>
    <t>（7）</t>
  </si>
  <si>
    <t>(13)</t>
    <phoneticPr fontId="2"/>
  </si>
  <si>
    <t>区　　　     　分</t>
    <phoneticPr fontId="1"/>
  </si>
  <si>
    <t>令和1 年 度 元 利 償 還 額</t>
  </si>
  <si>
    <t xml:space="preserve"> の財源内訳</t>
    <phoneticPr fontId="1"/>
  </si>
  <si>
    <t>差引現在高</t>
  </si>
  <si>
    <t>（参　考）</t>
    <rPh sb="1" eb="2">
      <t>サン</t>
    </rPh>
    <rPh sb="3" eb="4">
      <t>コウ</t>
    </rPh>
    <phoneticPr fontId="4"/>
  </si>
  <si>
    <t>令和1年度末</t>
  </si>
  <si>
    <t xml:space="preserve">  の 借 入 先 別 内 訳</t>
    <phoneticPr fontId="4"/>
  </si>
  <si>
    <t>現  在  高</t>
    <phoneticPr fontId="1"/>
  </si>
  <si>
    <t>発  行  額</t>
    <phoneticPr fontId="1"/>
  </si>
  <si>
    <t>元金</t>
    <phoneticPr fontId="1"/>
  </si>
  <si>
    <t>利子</t>
    <phoneticPr fontId="1"/>
  </si>
  <si>
    <t>計</t>
    <phoneticPr fontId="1"/>
  </si>
  <si>
    <t>特定財源</t>
    <phoneticPr fontId="1"/>
  </si>
  <si>
    <t>満期一括償還地方債に係る</t>
    <rPh sb="0" eb="2">
      <t>マンキ</t>
    </rPh>
    <rPh sb="2" eb="4">
      <t>イッカツ</t>
    </rPh>
    <rPh sb="4" eb="6">
      <t>ショウカン</t>
    </rPh>
    <rPh sb="6" eb="9">
      <t>チホウサイ</t>
    </rPh>
    <rPh sb="10" eb="11">
      <t>カカワ</t>
    </rPh>
    <phoneticPr fontId="4"/>
  </si>
  <si>
    <t>財源対策債</t>
    <phoneticPr fontId="1"/>
  </si>
  <si>
    <t>財政融資資金</t>
    <phoneticPr fontId="4"/>
  </si>
  <si>
    <t>その他</t>
    <phoneticPr fontId="2"/>
  </si>
  <si>
    <t>減債基金積立額を償還額に</t>
    <rPh sb="0" eb="2">
      <t>ゲンサイ</t>
    </rPh>
    <rPh sb="2" eb="4">
      <t>キキン</t>
    </rPh>
    <rPh sb="4" eb="6">
      <t>ツミタテ</t>
    </rPh>
    <rPh sb="6" eb="7">
      <t>ガク</t>
    </rPh>
    <rPh sb="8" eb="11">
      <t>ショウカンガク</t>
    </rPh>
    <phoneticPr fontId="4"/>
  </si>
  <si>
    <t>・旧郵政公社資金</t>
    <phoneticPr fontId="4"/>
  </si>
  <si>
    <t>含めない場合の現在高</t>
    <rPh sb="0" eb="1">
      <t>フク</t>
    </rPh>
    <rPh sb="4" eb="6">
      <t>バアイ</t>
    </rPh>
    <rPh sb="7" eb="10">
      <t>ゲンザイダカ</t>
    </rPh>
    <phoneticPr fontId="4"/>
  </si>
  <si>
    <t>1 公共事業等債</t>
    <phoneticPr fontId="1"/>
  </si>
  <si>
    <t xml:space="preserve">  うち財源対策債等</t>
    <phoneticPr fontId="1"/>
  </si>
  <si>
    <t>う</t>
  </si>
  <si>
    <t>ち</t>
  </si>
  <si>
    <t>財</t>
  </si>
  <si>
    <t>源</t>
  </si>
  <si>
    <t xml:space="preserve">対  </t>
  </si>
  <si>
    <t>策</t>
  </si>
  <si>
    <t>等</t>
  </si>
  <si>
    <t>2 防災・減災・国土強靭化緊急対策事業債</t>
    <phoneticPr fontId="1"/>
  </si>
  <si>
    <t>公</t>
    <phoneticPr fontId="4"/>
  </si>
  <si>
    <t>営</t>
  </si>
  <si>
    <t xml:space="preserve"> 宅</t>
  </si>
  <si>
    <t xml:space="preserve">建 </t>
  </si>
  <si>
    <t>設</t>
  </si>
  <si>
    <t>事</t>
  </si>
  <si>
    <t>3 公営住宅建設事業債</t>
    <phoneticPr fontId="1"/>
  </si>
  <si>
    <t xml:space="preserve">  うち復旧・復興事業分</t>
    <phoneticPr fontId="1"/>
  </si>
  <si>
    <t>復</t>
    <phoneticPr fontId="2"/>
  </si>
  <si>
    <t>旧</t>
    <phoneticPr fontId="2"/>
  </si>
  <si>
    <t>・</t>
    <phoneticPr fontId="2"/>
  </si>
  <si>
    <t>興</t>
    <phoneticPr fontId="2"/>
  </si>
  <si>
    <t xml:space="preserve">業 </t>
  </si>
  <si>
    <t>分</t>
    <phoneticPr fontId="2"/>
  </si>
  <si>
    <t xml:space="preserve">  うち(旧)緊急防災・減災事業分</t>
    <phoneticPr fontId="1"/>
  </si>
  <si>
    <t>緊</t>
    <phoneticPr fontId="2"/>
  </si>
  <si>
    <t>急</t>
    <phoneticPr fontId="2"/>
  </si>
  <si>
    <t>防</t>
    <phoneticPr fontId="2"/>
  </si>
  <si>
    <t>災</t>
    <phoneticPr fontId="2"/>
  </si>
  <si>
    <t>減</t>
    <phoneticPr fontId="2"/>
  </si>
  <si>
    <t>4 災害復旧事業債</t>
    <phoneticPr fontId="1"/>
  </si>
  <si>
    <t>災</t>
  </si>
  <si>
    <t>害</t>
  </si>
  <si>
    <t>復</t>
  </si>
  <si>
    <t xml:space="preserve">旧  </t>
  </si>
  <si>
    <t xml:space="preserve">  (1)単独災害復旧事業債</t>
    <phoneticPr fontId="1"/>
  </si>
  <si>
    <t xml:space="preserve">単 </t>
  </si>
  <si>
    <t xml:space="preserve">  独</t>
  </si>
  <si>
    <t xml:space="preserve"> 復</t>
  </si>
  <si>
    <t xml:space="preserve">   旧</t>
  </si>
  <si>
    <t xml:space="preserve">  (2)補助災害復旧事業債</t>
    <phoneticPr fontId="1"/>
  </si>
  <si>
    <t xml:space="preserve">補 </t>
  </si>
  <si>
    <t xml:space="preserve">  助</t>
  </si>
  <si>
    <t>5 (旧)緊急防災・減災事業債</t>
    <phoneticPr fontId="1"/>
  </si>
  <si>
    <t xml:space="preserve">  (1)補助・直轄事業</t>
    <phoneticPr fontId="1"/>
  </si>
  <si>
    <t xml:space="preserve">  (2)継ぎ足し単独事業</t>
    <phoneticPr fontId="1"/>
  </si>
  <si>
    <t>(2)</t>
    <phoneticPr fontId="2"/>
  </si>
  <si>
    <t xml:space="preserve">  (3)緊急防災・減災事業計画に基づく単独事業</t>
    <phoneticPr fontId="1"/>
  </si>
  <si>
    <t>(3)</t>
    <phoneticPr fontId="2"/>
  </si>
  <si>
    <t>6 全国防災事業債</t>
    <phoneticPr fontId="1"/>
  </si>
  <si>
    <t>7 教育･福祉施設等整備事業債</t>
    <phoneticPr fontId="1"/>
  </si>
  <si>
    <t xml:space="preserve">  (1)学校教育施設等整備事業債</t>
    <phoneticPr fontId="1"/>
  </si>
  <si>
    <t xml:space="preserve">  (2)社会福祉施設整備事業債</t>
    <phoneticPr fontId="1"/>
  </si>
  <si>
    <t xml:space="preserve">  (3)一般廃棄物処理事業債</t>
    <phoneticPr fontId="1"/>
  </si>
  <si>
    <t xml:space="preserve">  (4)一般補助施設整備等事業債</t>
    <phoneticPr fontId="1"/>
  </si>
  <si>
    <t xml:space="preserve">    うち転貸債</t>
    <phoneticPr fontId="1"/>
  </si>
  <si>
    <t>転</t>
    <rPh sb="0" eb="1">
      <t>テン</t>
    </rPh>
    <phoneticPr fontId="4"/>
  </si>
  <si>
    <t>貸</t>
    <rPh sb="0" eb="1">
      <t>カシ</t>
    </rPh>
    <phoneticPr fontId="4"/>
  </si>
  <si>
    <t>債</t>
    <rPh sb="0" eb="1">
      <t>サイ</t>
    </rPh>
    <phoneticPr fontId="4"/>
  </si>
  <si>
    <t xml:space="preserve">  (5)施設整備事業債(一般財源化分)</t>
    <phoneticPr fontId="1"/>
  </si>
  <si>
    <t>8 一般単独事業債</t>
    <phoneticPr fontId="1"/>
  </si>
  <si>
    <t>一</t>
  </si>
  <si>
    <t>般</t>
  </si>
  <si>
    <t>単</t>
  </si>
  <si>
    <t xml:space="preserve">独  </t>
  </si>
  <si>
    <t xml:space="preserve">  うち地域総合整備事業債</t>
    <phoneticPr fontId="1"/>
  </si>
  <si>
    <t>地</t>
  </si>
  <si>
    <t>域</t>
  </si>
  <si>
    <t>総</t>
  </si>
  <si>
    <t>合</t>
  </si>
  <si>
    <t>整</t>
  </si>
  <si>
    <t>備</t>
  </si>
  <si>
    <t xml:space="preserve">  うち旧地域総合整備事業債(継続事業分)</t>
    <phoneticPr fontId="1"/>
  </si>
  <si>
    <t>旧地域総合整備事業債</t>
    <phoneticPr fontId="2"/>
  </si>
  <si>
    <t>( 継続事業分 )</t>
    <phoneticPr fontId="2"/>
  </si>
  <si>
    <t xml:space="preserve">  うち地域活性化事業債</t>
    <phoneticPr fontId="1"/>
  </si>
  <si>
    <t>活</t>
  </si>
  <si>
    <t>性</t>
  </si>
  <si>
    <t>　化</t>
  </si>
  <si>
    <t>業　</t>
  </si>
  <si>
    <t xml:space="preserve">    (1)転用事業分</t>
    <phoneticPr fontId="1"/>
  </si>
  <si>
    <t xml:space="preserve">  うち防災対策事業債</t>
    <phoneticPr fontId="1"/>
  </si>
  <si>
    <t>防</t>
  </si>
  <si>
    <t>対</t>
  </si>
  <si>
    <t>　策</t>
  </si>
  <si>
    <t xml:space="preserve">  うち旧合併特例事業債</t>
    <phoneticPr fontId="1"/>
  </si>
  <si>
    <t>合</t>
    <phoneticPr fontId="2"/>
  </si>
  <si>
    <t>併</t>
    <phoneticPr fontId="2"/>
  </si>
  <si>
    <t>特</t>
  </si>
  <si>
    <t>　例</t>
  </si>
  <si>
    <t xml:space="preserve">    (1)旧市町村合併特例事業債</t>
    <phoneticPr fontId="1"/>
  </si>
  <si>
    <t xml:space="preserve">    (2)旧市町村合併推進事業債</t>
    <phoneticPr fontId="1"/>
  </si>
  <si>
    <t xml:space="preserve">  うち地方道路等整備事業債</t>
    <phoneticPr fontId="1"/>
  </si>
  <si>
    <t>地</t>
    <phoneticPr fontId="2"/>
  </si>
  <si>
    <t>方</t>
    <phoneticPr fontId="2"/>
  </si>
  <si>
    <t>道</t>
    <phoneticPr fontId="2"/>
  </si>
  <si>
    <t xml:space="preserve">路 </t>
    <phoneticPr fontId="2"/>
  </si>
  <si>
    <t>等</t>
    <phoneticPr fontId="2"/>
  </si>
  <si>
    <t xml:space="preserve">事 </t>
  </si>
  <si>
    <t xml:space="preserve">業  </t>
  </si>
  <si>
    <t xml:space="preserve">  うち一般事業債(河川等分)</t>
    <phoneticPr fontId="1"/>
  </si>
  <si>
    <t>一</t>
    <phoneticPr fontId="2"/>
  </si>
  <si>
    <t>般</t>
    <phoneticPr fontId="2"/>
  </si>
  <si>
    <t>事</t>
    <phoneticPr fontId="2"/>
  </si>
  <si>
    <t xml:space="preserve"> 業</t>
    <phoneticPr fontId="2"/>
  </si>
  <si>
    <t>債</t>
    <phoneticPr fontId="2"/>
  </si>
  <si>
    <t>（</t>
    <phoneticPr fontId="2"/>
  </si>
  <si>
    <t>河</t>
    <phoneticPr fontId="2"/>
  </si>
  <si>
    <t>川</t>
    <phoneticPr fontId="2"/>
  </si>
  <si>
    <t>）</t>
    <phoneticPr fontId="2"/>
  </si>
  <si>
    <t xml:space="preserve">  うち一般事業債(臨時高等学校改築等分)</t>
    <phoneticPr fontId="1"/>
  </si>
  <si>
    <t>業</t>
    <phoneticPr fontId="2"/>
  </si>
  <si>
    <t>臨</t>
    <phoneticPr fontId="2"/>
  </si>
  <si>
    <t>時</t>
    <phoneticPr fontId="2"/>
  </si>
  <si>
    <t>高</t>
    <phoneticPr fontId="2"/>
  </si>
  <si>
    <t>学</t>
    <phoneticPr fontId="2"/>
  </si>
  <si>
    <t>校</t>
    <phoneticPr fontId="2"/>
  </si>
  <si>
    <t>改</t>
    <phoneticPr fontId="2"/>
  </si>
  <si>
    <t>築</t>
    <phoneticPr fontId="2"/>
  </si>
  <si>
    <t xml:space="preserve">  うち一般事業債(被災施設復旧関連事業分)</t>
    <phoneticPr fontId="1"/>
  </si>
  <si>
    <t xml:space="preserve">  うち一般事業債(除却事業分)</t>
    <phoneticPr fontId="1"/>
  </si>
  <si>
    <t xml:space="preserve">  うち地域再生事業債</t>
    <phoneticPr fontId="1"/>
  </si>
  <si>
    <t>再</t>
  </si>
  <si>
    <t>　生</t>
  </si>
  <si>
    <t xml:space="preserve">  うち日本新生緊急基盤整備事業債</t>
    <phoneticPr fontId="1"/>
  </si>
  <si>
    <t xml:space="preserve">  うち臨時経済対策事業債</t>
    <phoneticPr fontId="1"/>
  </si>
  <si>
    <t>臨</t>
  </si>
  <si>
    <t>時</t>
  </si>
  <si>
    <t>経</t>
  </si>
  <si>
    <t>済</t>
  </si>
  <si>
    <t xml:space="preserve">  うち(新)緊急防災・減災事業債</t>
    <phoneticPr fontId="1"/>
  </si>
  <si>
    <t xml:space="preserve">  うち公共施設最適化事業債</t>
    <phoneticPr fontId="1"/>
  </si>
  <si>
    <t xml:space="preserve">  うち公共施設等適正管理推進事業債</t>
    <phoneticPr fontId="2"/>
  </si>
  <si>
    <t xml:space="preserve">    (1)集約化・複合化事業分</t>
    <phoneticPr fontId="2"/>
  </si>
  <si>
    <t xml:space="preserve">    (2)長寿命化（公共用建築物）事業分</t>
    <phoneticPr fontId="2"/>
  </si>
  <si>
    <t xml:space="preserve">    (3)長寿命化（社会基盤施設）事業分</t>
    <phoneticPr fontId="2"/>
  </si>
  <si>
    <t xml:space="preserve">      (ｱ)長寿命化（道路分）事業分</t>
    <phoneticPr fontId="2"/>
  </si>
  <si>
    <t xml:space="preserve">      (ｲ)長寿命化（河川管理施設分）事業分</t>
    <phoneticPr fontId="2"/>
  </si>
  <si>
    <t xml:space="preserve">      (ｳ)長寿命化（砂防関係施設分）事業分</t>
    <phoneticPr fontId="2"/>
  </si>
  <si>
    <t xml:space="preserve">      (ｴ)長寿命化（海岸保全施設分）事業分</t>
    <phoneticPr fontId="2"/>
  </si>
  <si>
    <t xml:space="preserve">      (ｵ)長寿命化（港湾施設分）事業分</t>
    <phoneticPr fontId="2"/>
  </si>
  <si>
    <t xml:space="preserve">      (ｶ)長寿命化（都市公園施設分）事業分</t>
    <phoneticPr fontId="2"/>
  </si>
  <si>
    <t xml:space="preserve">      (ｷ)長寿命化（治山施設分）事業分</t>
    <phoneticPr fontId="2"/>
  </si>
  <si>
    <t xml:space="preserve">      (ｸ)長寿命化（林道分）事業分</t>
    <phoneticPr fontId="2"/>
  </si>
  <si>
    <t xml:space="preserve">      (ｹ)長寿命化（漁港施設分）事業分</t>
    <phoneticPr fontId="2"/>
  </si>
  <si>
    <t xml:space="preserve">      (ｺ)長寿命化（農業水利施設分）事業分</t>
    <phoneticPr fontId="2"/>
  </si>
  <si>
    <t xml:space="preserve">      (ｻ)長寿命化（農道分）事業分</t>
    <phoneticPr fontId="2"/>
  </si>
  <si>
    <t xml:space="preserve">      (ｼ)長寿命化（地すべり防止施設分）事業分</t>
    <phoneticPr fontId="2"/>
  </si>
  <si>
    <t xml:space="preserve">    (4)転用事業分</t>
    <phoneticPr fontId="2"/>
  </si>
  <si>
    <t xml:space="preserve">    (5)立地適正化事業分</t>
    <phoneticPr fontId="2"/>
  </si>
  <si>
    <t xml:space="preserve">    (6)ユニバーサルデザイン化事業分</t>
    <phoneticPr fontId="2"/>
  </si>
  <si>
    <t xml:space="preserve">    (7)市町村役場機能緊急保全事業分</t>
    <phoneticPr fontId="2"/>
  </si>
  <si>
    <t xml:space="preserve">    (8)除却事業分</t>
    <phoneticPr fontId="2"/>
  </si>
  <si>
    <t xml:space="preserve">  うち緊急自然災害防止対策事業債</t>
    <phoneticPr fontId="2"/>
  </si>
  <si>
    <t>9 辺地対策事業債</t>
    <phoneticPr fontId="1"/>
  </si>
  <si>
    <t>辺</t>
  </si>
  <si>
    <t xml:space="preserve">策  </t>
  </si>
  <si>
    <t>10 過疎対策事業債</t>
    <phoneticPr fontId="1"/>
  </si>
  <si>
    <t>過</t>
  </si>
  <si>
    <t>疎</t>
  </si>
  <si>
    <t xml:space="preserve">策  </t>
    <phoneticPr fontId="2"/>
  </si>
  <si>
    <t xml:space="preserve">  うち過疎地域自立促進特別事業分</t>
    <phoneticPr fontId="2"/>
  </si>
  <si>
    <t>11 公共用地先行取得等事業債</t>
    <phoneticPr fontId="1"/>
  </si>
  <si>
    <t>公</t>
  </si>
  <si>
    <t xml:space="preserve">  共</t>
  </si>
  <si>
    <t xml:space="preserve"> 用</t>
  </si>
  <si>
    <t>先</t>
  </si>
  <si>
    <t xml:space="preserve">行  </t>
  </si>
  <si>
    <t xml:space="preserve">取   </t>
  </si>
  <si>
    <t>得</t>
  </si>
  <si>
    <t xml:space="preserve"> 業   </t>
  </si>
  <si>
    <t>12 行政改革推進債</t>
    <phoneticPr fontId="1"/>
  </si>
  <si>
    <t>行</t>
    <rPh sb="0" eb="1">
      <t>ギョウ</t>
    </rPh>
    <phoneticPr fontId="4"/>
  </si>
  <si>
    <t>政</t>
    <rPh sb="0" eb="1">
      <t>セイ</t>
    </rPh>
    <phoneticPr fontId="4"/>
  </si>
  <si>
    <t>改</t>
    <rPh sb="0" eb="1">
      <t>アラタ</t>
    </rPh>
    <phoneticPr fontId="4"/>
  </si>
  <si>
    <t xml:space="preserve">革  </t>
    <rPh sb="0" eb="1">
      <t>カク</t>
    </rPh>
    <phoneticPr fontId="2"/>
  </si>
  <si>
    <t>推</t>
    <rPh sb="0" eb="1">
      <t>スイ</t>
    </rPh>
    <phoneticPr fontId="4"/>
  </si>
  <si>
    <t>進</t>
    <rPh sb="0" eb="1">
      <t>ススム</t>
    </rPh>
    <phoneticPr fontId="4"/>
  </si>
  <si>
    <t>13 厚生福祉施設整備事業債</t>
    <phoneticPr fontId="1"/>
  </si>
  <si>
    <t>厚</t>
  </si>
  <si>
    <t xml:space="preserve"> 生</t>
  </si>
  <si>
    <t>福</t>
  </si>
  <si>
    <t>祉</t>
  </si>
  <si>
    <t>施</t>
  </si>
  <si>
    <t xml:space="preserve">整  </t>
  </si>
  <si>
    <t xml:space="preserve">備  </t>
  </si>
  <si>
    <t xml:space="preserve">事  </t>
  </si>
  <si>
    <t>14 地域財政特例対策債</t>
    <phoneticPr fontId="1"/>
  </si>
  <si>
    <t xml:space="preserve"> 域</t>
  </si>
  <si>
    <t xml:space="preserve">財  </t>
  </si>
  <si>
    <t>政</t>
  </si>
  <si>
    <t xml:space="preserve">特  </t>
  </si>
  <si>
    <t xml:space="preserve">例 </t>
  </si>
  <si>
    <t xml:space="preserve">策 </t>
  </si>
  <si>
    <t>15 退職手当債(～平成17年度分)</t>
    <phoneticPr fontId="1"/>
  </si>
  <si>
    <t>（～平成17年度分）</t>
    <phoneticPr fontId="2"/>
  </si>
  <si>
    <t>16 退職手当債(平成18年度～)</t>
    <phoneticPr fontId="1"/>
  </si>
  <si>
    <t>（平成18年度～）</t>
    <phoneticPr fontId="2"/>
  </si>
  <si>
    <t>17 国の予算貸付・政府関係機関貸付債</t>
    <phoneticPr fontId="1"/>
  </si>
  <si>
    <t xml:space="preserve">  うち転貸によるもの</t>
    <phoneticPr fontId="1"/>
  </si>
  <si>
    <t xml:space="preserve">  うち地方道路整備臨時貸付金</t>
    <phoneticPr fontId="1"/>
  </si>
  <si>
    <t>18 地域改善対策特定事業債</t>
    <phoneticPr fontId="1"/>
  </si>
  <si>
    <t>改</t>
  </si>
  <si>
    <t>善</t>
  </si>
  <si>
    <t>定</t>
  </si>
  <si>
    <t xml:space="preserve">  うち法第5条によるもの</t>
    <phoneticPr fontId="1"/>
  </si>
  <si>
    <t>法</t>
  </si>
  <si>
    <t xml:space="preserve">  第</t>
  </si>
  <si>
    <t xml:space="preserve">条  </t>
  </si>
  <si>
    <t xml:space="preserve">に  </t>
  </si>
  <si>
    <t xml:space="preserve">よ  </t>
  </si>
  <si>
    <t xml:space="preserve"> る</t>
  </si>
  <si>
    <t xml:space="preserve"> も</t>
  </si>
  <si>
    <t>19 財源対策債</t>
    <phoneticPr fontId="1"/>
  </si>
  <si>
    <t>20 減収補填債(昭和61･平成5～7･9～30･令和1年度分)</t>
  </si>
  <si>
    <t>21 臨時財政特例債</t>
    <phoneticPr fontId="1"/>
  </si>
  <si>
    <t xml:space="preserve">政  </t>
  </si>
  <si>
    <t>例</t>
  </si>
  <si>
    <t>22 公共事業等臨時特例債</t>
    <phoneticPr fontId="1"/>
  </si>
  <si>
    <t>共</t>
  </si>
  <si>
    <t xml:space="preserve">臨  </t>
  </si>
  <si>
    <t>23 減税補填債</t>
    <phoneticPr fontId="1"/>
  </si>
  <si>
    <t>減</t>
  </si>
  <si>
    <t>税</t>
    <phoneticPr fontId="2"/>
  </si>
  <si>
    <t xml:space="preserve">補  </t>
    <phoneticPr fontId="2"/>
  </si>
  <si>
    <t xml:space="preserve">塡  </t>
    <phoneticPr fontId="2"/>
  </si>
  <si>
    <t>24 臨時税収補填債</t>
    <phoneticPr fontId="1"/>
  </si>
  <si>
    <t xml:space="preserve">収  </t>
    <phoneticPr fontId="2"/>
  </si>
  <si>
    <t>補</t>
    <phoneticPr fontId="2"/>
  </si>
  <si>
    <t xml:space="preserve">塡 </t>
    <phoneticPr fontId="2"/>
  </si>
  <si>
    <t>25 臨時財政対策債</t>
    <phoneticPr fontId="1"/>
  </si>
  <si>
    <t>26 調整債(昭和60～63年度分)</t>
    <phoneticPr fontId="1"/>
  </si>
  <si>
    <t>調</t>
  </si>
  <si>
    <t xml:space="preserve">  (昭和60～63年度分)</t>
    <phoneticPr fontId="2"/>
  </si>
  <si>
    <t>27 減収補填債特例分(平成14・19～30･令和1年度分)</t>
  </si>
  <si>
    <t>28 都道府県貸付金</t>
    <phoneticPr fontId="1"/>
  </si>
  <si>
    <t>都</t>
  </si>
  <si>
    <t>道</t>
  </si>
  <si>
    <t>府</t>
  </si>
  <si>
    <t xml:space="preserve">県  </t>
  </si>
  <si>
    <t>貸</t>
  </si>
  <si>
    <t>付</t>
  </si>
  <si>
    <t>金</t>
  </si>
  <si>
    <t xml:space="preserve">  うち予算貸付によるもの</t>
    <phoneticPr fontId="1"/>
  </si>
  <si>
    <t>予</t>
  </si>
  <si>
    <t>算</t>
  </si>
  <si>
    <t>に</t>
  </si>
  <si>
    <t>よ</t>
  </si>
  <si>
    <t xml:space="preserve">る </t>
  </si>
  <si>
    <t xml:space="preserve">も  </t>
  </si>
  <si>
    <t>29 その他</t>
    <phoneticPr fontId="1"/>
  </si>
  <si>
    <t xml:space="preserve">の  </t>
  </si>
  <si>
    <t>合計(1～29)</t>
    <phoneticPr fontId="1"/>
  </si>
  <si>
    <t>合</t>
    <rPh sb="0" eb="1">
      <t>ゴウ</t>
    </rPh>
    <phoneticPr fontId="4"/>
  </si>
  <si>
    <t>( 1 ～ 28)</t>
    <phoneticPr fontId="4"/>
  </si>
  <si>
    <t>うち財源対策債等</t>
    <phoneticPr fontId="4"/>
  </si>
  <si>
    <t>うち減収補填債</t>
    <phoneticPr fontId="2"/>
  </si>
  <si>
    <t>[AGNHY242]</t>
    <phoneticPr fontId="17"/>
  </si>
  <si>
    <t>48頁</t>
  </si>
  <si>
    <t>地方債借入先別及び利率別現在高の状況</t>
  </si>
  <si>
    <t>３４</t>
    <phoneticPr fontId="4"/>
  </si>
  <si>
    <t>(14)</t>
  </si>
  <si>
    <t>(15)</t>
  </si>
  <si>
    <t>(16)</t>
  </si>
  <si>
    <t>(17)</t>
  </si>
  <si>
    <t>(21)</t>
    <phoneticPr fontId="4"/>
  </si>
  <si>
    <t>　　　　　　　利  率
　借　入　先</t>
    <rPh sb="15" eb="16">
      <t>シャク</t>
    </rPh>
    <rPh sb="17" eb="18">
      <t>ニュウ</t>
    </rPh>
    <rPh sb="19" eb="20">
      <t>サキ</t>
    </rPh>
    <phoneticPr fontId="1"/>
  </si>
  <si>
    <t>の　　　　　　　利　　　　　　　率　　　　　　　別　　　　　　　内　　　　　　　訳</t>
    <rPh sb="8" eb="9">
      <t>リ</t>
    </rPh>
    <rPh sb="16" eb="17">
      <t>リツ</t>
    </rPh>
    <rPh sb="24" eb="25">
      <t>ベツ</t>
    </rPh>
    <rPh sb="32" eb="33">
      <t>ナイ</t>
    </rPh>
    <rPh sb="40" eb="41">
      <t>ヤク</t>
    </rPh>
    <phoneticPr fontId="1"/>
  </si>
  <si>
    <t>　　の　内　訳</t>
    <rPh sb="4" eb="5">
      <t>ナイ</t>
    </rPh>
    <rPh sb="6" eb="7">
      <t>ヤク</t>
    </rPh>
    <phoneticPr fontId="1"/>
  </si>
  <si>
    <t>差引現在高</t>
    <phoneticPr fontId="1"/>
  </si>
  <si>
    <t>現 在 高</t>
    <phoneticPr fontId="4"/>
  </si>
  <si>
    <t>発 行 額</t>
    <phoneticPr fontId="4"/>
  </si>
  <si>
    <t>償還元金額</t>
  </si>
  <si>
    <t>証書</t>
    <phoneticPr fontId="1"/>
  </si>
  <si>
    <t>証券</t>
    <phoneticPr fontId="1"/>
  </si>
  <si>
    <t>以下</t>
    <phoneticPr fontId="4"/>
  </si>
  <si>
    <t>超</t>
    <phoneticPr fontId="4"/>
  </si>
  <si>
    <t>借入分</t>
    <rPh sb="0" eb="1">
      <t>シャク</t>
    </rPh>
    <rPh sb="1" eb="2">
      <t>ニュウ</t>
    </rPh>
    <rPh sb="2" eb="3">
      <t>ブン</t>
    </rPh>
    <phoneticPr fontId="4"/>
  </si>
  <si>
    <t>発行分</t>
    <rPh sb="0" eb="2">
      <t>ハッコウ</t>
    </rPh>
    <rPh sb="2" eb="3">
      <t>ブン</t>
    </rPh>
    <phoneticPr fontId="4"/>
  </si>
  <si>
    <t>1 財政融資資金</t>
    <phoneticPr fontId="1"/>
  </si>
  <si>
    <t>うち旧資金運用
部資金</t>
    <phoneticPr fontId="1"/>
  </si>
  <si>
    <t>うち旧還元
融資資金</t>
    <phoneticPr fontId="1"/>
  </si>
  <si>
    <t>2 旧郵政公社資金</t>
    <phoneticPr fontId="1"/>
  </si>
  <si>
    <t>(1)旧郵便貯金資金</t>
    <phoneticPr fontId="1"/>
  </si>
  <si>
    <t>(2)旧簡易生命保険
   資金</t>
    <phoneticPr fontId="1"/>
  </si>
  <si>
    <t>3 地方公共団体
  金融機構資金</t>
    <phoneticPr fontId="1"/>
  </si>
  <si>
    <t>うち旧公営企業
金融公庫資金</t>
    <phoneticPr fontId="1"/>
  </si>
  <si>
    <t>4 国の予算貸付・
  政府関係機関貸付</t>
    <phoneticPr fontId="1"/>
  </si>
  <si>
    <t>5 ゆうちょ銀行</t>
    <phoneticPr fontId="1"/>
  </si>
  <si>
    <t>6 市中銀行</t>
    <phoneticPr fontId="1"/>
  </si>
  <si>
    <t>7 その他の金融機関</t>
    <phoneticPr fontId="1"/>
  </si>
  <si>
    <t>8 かんぽ生命保険</t>
    <phoneticPr fontId="1"/>
  </si>
  <si>
    <t>9 保険会社等</t>
    <phoneticPr fontId="1"/>
  </si>
  <si>
    <t>10 交付公債</t>
    <phoneticPr fontId="1"/>
  </si>
  <si>
    <t>11 市場公募債</t>
    <phoneticPr fontId="1"/>
  </si>
  <si>
    <t>内　　　訳</t>
    <rPh sb="0" eb="1">
      <t>ウチ</t>
    </rPh>
    <rPh sb="4" eb="5">
      <t>ヤク</t>
    </rPh>
    <phoneticPr fontId="4"/>
  </si>
  <si>
    <t>(1)個別発行債10年債</t>
    <phoneticPr fontId="1"/>
  </si>
  <si>
    <t>(2)個別発行債5年債</t>
    <phoneticPr fontId="1"/>
  </si>
  <si>
    <t>(3)個別発行債20年債</t>
    <phoneticPr fontId="1"/>
  </si>
  <si>
    <t>(4)個別発行債30年債</t>
    <phoneticPr fontId="1"/>
  </si>
  <si>
    <t>(5)個別発行債15年債</t>
    <phoneticPr fontId="1"/>
  </si>
  <si>
    <t>(6)個別発行債7年債</t>
    <phoneticPr fontId="1"/>
  </si>
  <si>
    <t>(7)共同発行債10年債</t>
    <phoneticPr fontId="1"/>
  </si>
  <si>
    <t>(8)住民公募債</t>
    <phoneticPr fontId="1"/>
  </si>
  <si>
    <t>(9)外国債</t>
    <phoneticPr fontId="1"/>
  </si>
  <si>
    <t>(10)その他</t>
    <phoneticPr fontId="1"/>
  </si>
  <si>
    <t>12 共済等</t>
    <phoneticPr fontId="1"/>
  </si>
  <si>
    <t>13 政府保証付外債</t>
    <phoneticPr fontId="17"/>
  </si>
  <si>
    <t>14 その他</t>
    <phoneticPr fontId="17"/>
  </si>
  <si>
    <t>合計(1～14)</t>
    <rPh sb="0" eb="2">
      <t>ゴウケイ</t>
    </rPh>
    <phoneticPr fontId="1"/>
  </si>
  <si>
    <t>(1～14)</t>
    <phoneticPr fontId="17"/>
  </si>
  <si>
    <t>証書借入分</t>
    <phoneticPr fontId="1"/>
  </si>
  <si>
    <t>証券発行分</t>
    <phoneticPr fontId="1"/>
  </si>
  <si>
    <t>[AGNHY244]</t>
    <phoneticPr fontId="19"/>
  </si>
  <si>
    <t>49頁</t>
  </si>
  <si>
    <t>団体コード</t>
    <rPh sb="0" eb="2">
      <t>ダンタイ</t>
    </rPh>
    <phoneticPr fontId="4"/>
  </si>
  <si>
    <t>地方債年度別償還状況</t>
  </si>
  <si>
    <t>表番号</t>
    <rPh sb="0" eb="1">
      <t>ヒョウ</t>
    </rPh>
    <rPh sb="1" eb="3">
      <t>バンゴウ</t>
    </rPh>
    <phoneticPr fontId="4"/>
  </si>
  <si>
    <t>３６</t>
    <phoneticPr fontId="4"/>
  </si>
  <si>
    <t>5</t>
    <phoneticPr fontId="4"/>
  </si>
  <si>
    <t>6</t>
    <phoneticPr fontId="4"/>
  </si>
  <si>
    <t>7</t>
    <phoneticPr fontId="4"/>
  </si>
  <si>
    <t>8</t>
    <phoneticPr fontId="4"/>
  </si>
  <si>
    <t>償</t>
  </si>
  <si>
    <t>還</t>
  </si>
  <si>
    <t>財政融資資金・</t>
    <rPh sb="0" eb="2">
      <t>ザイセイ</t>
    </rPh>
    <rPh sb="2" eb="4">
      <t>ユウシ</t>
    </rPh>
    <rPh sb="4" eb="6">
      <t>シキン</t>
    </rPh>
    <phoneticPr fontId="21"/>
  </si>
  <si>
    <t>地方公共団体金融機</t>
    <rPh sb="0" eb="2">
      <t>チホウ</t>
    </rPh>
    <rPh sb="2" eb="4">
      <t>コウキョウ</t>
    </rPh>
    <rPh sb="4" eb="6">
      <t>ダンタイ</t>
    </rPh>
    <rPh sb="6" eb="8">
      <t>キンユウ</t>
    </rPh>
    <rPh sb="8" eb="9">
      <t>キ</t>
    </rPh>
    <phoneticPr fontId="21"/>
  </si>
  <si>
    <t>ゆうちょ銀行・</t>
    <rPh sb="4" eb="6">
      <t>ギンコウ</t>
    </rPh>
    <phoneticPr fontId="4"/>
  </si>
  <si>
    <t>かんぽ生命保険</t>
    <rPh sb="3" eb="5">
      <t>セイメイ</t>
    </rPh>
    <rPh sb="5" eb="7">
      <t>ホケン</t>
    </rPh>
    <phoneticPr fontId="4"/>
  </si>
  <si>
    <t>合       計</t>
    <phoneticPr fontId="1"/>
  </si>
  <si>
    <t>のうち</t>
    <phoneticPr fontId="4"/>
  </si>
  <si>
    <t>1のうち</t>
    <phoneticPr fontId="4"/>
  </si>
  <si>
    <t>1のうち</t>
    <phoneticPr fontId="19"/>
  </si>
  <si>
    <t>2のうち</t>
    <phoneticPr fontId="19"/>
  </si>
  <si>
    <t>　　のうち</t>
    <phoneticPr fontId="19"/>
  </si>
  <si>
    <t>年度</t>
    <phoneticPr fontId="1"/>
  </si>
  <si>
    <t>構・旧地方公営企業</t>
    <rPh sb="0" eb="1">
      <t>ガマエ</t>
    </rPh>
    <rPh sb="2" eb="5">
      <t>キュウチホウ</t>
    </rPh>
    <rPh sb="5" eb="7">
      <t>コウエイ</t>
    </rPh>
    <rPh sb="7" eb="9">
      <t>キギョウ</t>
    </rPh>
    <phoneticPr fontId="21"/>
  </si>
  <si>
    <t>市中銀行・</t>
    <rPh sb="0" eb="2">
      <t>シチュウ</t>
    </rPh>
    <rPh sb="2" eb="4">
      <t>ギンコウ</t>
    </rPh>
    <phoneticPr fontId="4"/>
  </si>
  <si>
    <t>交 付 公 債</t>
    <phoneticPr fontId="1"/>
  </si>
  <si>
    <t>共   済   等</t>
    <phoneticPr fontId="1"/>
  </si>
  <si>
    <t>そ   の   他</t>
    <phoneticPr fontId="1"/>
  </si>
  <si>
    <t>定</t>
    <phoneticPr fontId="1"/>
  </si>
  <si>
    <t>額</t>
  </si>
  <si>
    <t>旧郵政公社資金</t>
    <rPh sb="0" eb="1">
      <t>キュウ</t>
    </rPh>
    <rPh sb="1" eb="3">
      <t>ユウセイ</t>
    </rPh>
    <rPh sb="3" eb="5">
      <t>コウシャ</t>
    </rPh>
    <rPh sb="5" eb="7">
      <t>シキン</t>
    </rPh>
    <phoneticPr fontId="21"/>
  </si>
  <si>
    <t>等金融機構・旧公営
企 業 金 融 公 庫</t>
    <phoneticPr fontId="21"/>
  </si>
  <si>
    <t>その他金融機関</t>
    <phoneticPr fontId="4"/>
  </si>
  <si>
    <t>・保険会社等</t>
    <phoneticPr fontId="4"/>
  </si>
  <si>
    <t xml:space="preserve"> (1～7）</t>
    <phoneticPr fontId="1"/>
  </si>
  <si>
    <t>財源対策債等
(広　義)</t>
    <phoneticPr fontId="1"/>
  </si>
  <si>
    <t>臨時財政対策債</t>
    <rPh sb="0" eb="7">
      <t>リンジザイセイタイサクサイ</t>
    </rPh>
    <phoneticPr fontId="4"/>
  </si>
  <si>
    <t xml:space="preserve">減税補填債
</t>
    <rPh sb="0" eb="2">
      <t>ゲンゼイ</t>
    </rPh>
    <rPh sb="4" eb="5">
      <t>サイ</t>
    </rPh>
    <phoneticPr fontId="4"/>
  </si>
  <si>
    <t>臨時税収補填債</t>
  </si>
  <si>
    <t>復旧・復興事業分</t>
    <phoneticPr fontId="19"/>
  </si>
  <si>
    <t>全国防災事業分</t>
    <phoneticPr fontId="19"/>
  </si>
  <si>
    <t>全国防災事業債</t>
  </si>
  <si>
    <t>(旧)緊急防災・
減災事業債</t>
    <phoneticPr fontId="1"/>
  </si>
  <si>
    <t>令和
2
年度</t>
  </si>
  <si>
    <t>0</t>
    <phoneticPr fontId="4"/>
  </si>
  <si>
    <t>計</t>
    <phoneticPr fontId="1"/>
  </si>
  <si>
    <t>令和
3
年度</t>
  </si>
  <si>
    <t>令和
4
年度</t>
  </si>
  <si>
    <t>令和
5
年度</t>
  </si>
  <si>
    <t>令和
6
年度</t>
  </si>
  <si>
    <t>令和
7
年度</t>
  </si>
  <si>
    <t>令和
8
年度</t>
  </si>
  <si>
    <t>令和
9
年度</t>
  </si>
  <si>
    <t>令和
10
年度</t>
  </si>
  <si>
    <t>令和
11
年度</t>
  </si>
  <si>
    <t>令和
12
年度</t>
  </si>
  <si>
    <t>[AGNHY245]</t>
    <phoneticPr fontId="4"/>
  </si>
  <si>
    <t>51頁</t>
  </si>
  <si>
    <t>債務負担行為の状況</t>
  </si>
  <si>
    <t>３７</t>
    <phoneticPr fontId="4"/>
  </si>
  <si>
    <t>団 体 名</t>
    <rPh sb="0" eb="1">
      <t>ダン</t>
    </rPh>
    <rPh sb="2" eb="3">
      <t>カラダ</t>
    </rPh>
    <rPh sb="4" eb="5">
      <t>ナ</t>
    </rPh>
    <phoneticPr fontId="4"/>
  </si>
  <si>
    <t xml:space="preserve"> （単位：千円）</t>
    <phoneticPr fontId="4"/>
  </si>
  <si>
    <t>(1)</t>
    <phoneticPr fontId="4"/>
  </si>
  <si>
    <t xml:space="preserve">(8) </t>
    <phoneticPr fontId="4"/>
  </si>
  <si>
    <t>区　　　　　　　分</t>
    <rPh sb="0" eb="1">
      <t>ク</t>
    </rPh>
    <rPh sb="8" eb="9">
      <t>ブン</t>
    </rPh>
    <phoneticPr fontId="1"/>
  </si>
  <si>
    <t>債務負担行為</t>
    <phoneticPr fontId="1"/>
  </si>
  <si>
    <t>令和2年度</t>
  </si>
  <si>
    <t xml:space="preserve">       の    財    源    内     訳</t>
    <phoneticPr fontId="1"/>
  </si>
  <si>
    <t xml:space="preserve">    のうち令和1年度</t>
  </si>
  <si>
    <t xml:space="preserve">    のうち表番号</t>
    <phoneticPr fontId="4"/>
  </si>
  <si>
    <t>　　のうち</t>
    <phoneticPr fontId="1"/>
  </si>
  <si>
    <t>　行</t>
    <phoneticPr fontId="4"/>
  </si>
  <si>
    <t>限   度   額</t>
    <phoneticPr fontId="1"/>
  </si>
  <si>
    <t>以降の支出予定額</t>
    <phoneticPr fontId="1"/>
  </si>
  <si>
    <t>国･県支出金</t>
    <phoneticPr fontId="1"/>
  </si>
  <si>
    <t>末までに相手方の行為
の履行があったもの等</t>
    <phoneticPr fontId="1"/>
  </si>
  <si>
    <t>０３表(繰越額等)に
計上した額</t>
    <phoneticPr fontId="4"/>
  </si>
  <si>
    <t>公債費に準ずる
債務負担行為</t>
    <phoneticPr fontId="4"/>
  </si>
  <si>
    <t>に係るもの</t>
    <phoneticPr fontId="1"/>
  </si>
  <si>
    <t>1 物件の購入等に係るもの</t>
    <phoneticPr fontId="1"/>
  </si>
  <si>
    <t>2 債務保証又は損失補償に係るもの</t>
    <phoneticPr fontId="1"/>
  </si>
  <si>
    <t>3 その他</t>
    <phoneticPr fontId="1"/>
  </si>
  <si>
    <t>　合　　　計</t>
    <rPh sb="1" eb="2">
      <t>ア</t>
    </rPh>
    <rPh sb="5" eb="6">
      <t>ケイ</t>
    </rPh>
    <phoneticPr fontId="1"/>
  </si>
  <si>
    <t>その他実質的な債務負担に係るもの</t>
    <phoneticPr fontId="1"/>
  </si>
  <si>
    <t>　再　　　計</t>
    <rPh sb="5" eb="6">
      <t>ケイ</t>
    </rPh>
    <phoneticPr fontId="1"/>
  </si>
  <si>
    <t xml:space="preserve">(18) </t>
    <phoneticPr fontId="4"/>
  </si>
  <si>
    <t>区　　　　　　　分</t>
    <phoneticPr fontId="1"/>
  </si>
  <si>
    <t xml:space="preserve">       の    財    源    内     訳</t>
    <phoneticPr fontId="4"/>
  </si>
  <si>
    <t xml:space="preserve">    のうち公債費に</t>
    <phoneticPr fontId="4"/>
  </si>
  <si>
    <t xml:space="preserve">    のうちPFI事業に</t>
    <phoneticPr fontId="4"/>
  </si>
  <si>
    <t xml:space="preserve">    のうち五省協定・</t>
    <phoneticPr fontId="4"/>
  </si>
  <si>
    <t>令和1年度支出額</t>
  </si>
  <si>
    <t>一般財源等</t>
  </si>
  <si>
    <t>準ずる債務負担行為に
係るもの</t>
    <phoneticPr fontId="4"/>
  </si>
  <si>
    <t>おける債務負担行為に
係るもの</t>
    <phoneticPr fontId="4"/>
  </si>
  <si>
    <t>負担金等における債務
負担行為に係るもの</t>
    <phoneticPr fontId="4"/>
  </si>
  <si>
    <t xml:space="preserve">  のうち平成14年度</t>
    <phoneticPr fontId="4"/>
  </si>
  <si>
    <t>以降に債務負担行為
を設定されたもの</t>
    <phoneticPr fontId="1"/>
  </si>
  <si>
    <t>[AGNHY248]</t>
    <phoneticPr fontId="4"/>
  </si>
  <si>
    <t>52頁</t>
  </si>
  <si>
    <t>　　　　道路交通安全対策の状況</t>
  </si>
  <si>
    <t>４０</t>
    <phoneticPr fontId="4"/>
  </si>
  <si>
    <t>(単位:千円)</t>
    <rPh sb="1" eb="3">
      <t>タンイ</t>
    </rPh>
    <rPh sb="4" eb="6">
      <t>センエン</t>
    </rPh>
    <phoneticPr fontId="4"/>
  </si>
  <si>
    <t xml:space="preserve"> 区　　　分</t>
    <phoneticPr fontId="4"/>
  </si>
  <si>
    <t>交 　　　通 　　　安 　　　全 　　　の 　　　た 　　　め 　　　の 　　　施 　　　設 　　　設 　　　置 　　　費</t>
    <phoneticPr fontId="4"/>
  </si>
  <si>
    <t>道　　　路　　　管　　　理　　　者　　　分</t>
    <rPh sb="0" eb="1">
      <t>ミチ</t>
    </rPh>
    <rPh sb="4" eb="5">
      <t>ミチ</t>
    </rPh>
    <rPh sb="8" eb="9">
      <t>カン</t>
    </rPh>
    <rPh sb="12" eb="13">
      <t>リ</t>
    </rPh>
    <rPh sb="16" eb="17">
      <t>シャ</t>
    </rPh>
    <rPh sb="20" eb="21">
      <t>ブン</t>
    </rPh>
    <phoneticPr fontId="1"/>
  </si>
  <si>
    <t>１　　　　一　　　　種</t>
    <phoneticPr fontId="4"/>
  </si>
  <si>
    <t>２　　　　二　　　　種</t>
    <phoneticPr fontId="4"/>
  </si>
  <si>
    <t>踏　　切</t>
    <phoneticPr fontId="1"/>
  </si>
  <si>
    <t>救急自動車</t>
    <phoneticPr fontId="1"/>
  </si>
  <si>
    <t>(1)歩道</t>
    <phoneticPr fontId="1"/>
  </si>
  <si>
    <t>(2)歩道橋</t>
    <phoneticPr fontId="1"/>
  </si>
  <si>
    <t>(3)その他</t>
    <phoneticPr fontId="1"/>
  </si>
  <si>
    <t>小計(1)～(3)</t>
    <phoneticPr fontId="1"/>
  </si>
  <si>
    <t>(1)さく</t>
    <phoneticPr fontId="1"/>
  </si>
  <si>
    <t>(2)その他</t>
    <phoneticPr fontId="1"/>
  </si>
  <si>
    <t>小計(1)～(2)</t>
    <phoneticPr fontId="1"/>
  </si>
  <si>
    <t>その他</t>
  </si>
  <si>
    <t>決算額</t>
    <rPh sb="0" eb="1">
      <t>ケツ</t>
    </rPh>
    <rPh sb="1" eb="2">
      <t>サン</t>
    </rPh>
    <rPh sb="2" eb="3">
      <t>ガク</t>
    </rPh>
    <phoneticPr fontId="1"/>
  </si>
  <si>
    <t>1 補助事業費</t>
    <phoneticPr fontId="1"/>
  </si>
  <si>
    <t>0</t>
  </si>
  <si>
    <t>2 単独事業費</t>
    <phoneticPr fontId="1"/>
  </si>
  <si>
    <t>合計(1～2)</t>
    <phoneticPr fontId="1"/>
  </si>
  <si>
    <t>交通安全のための施設補修費</t>
    <phoneticPr fontId="4"/>
  </si>
  <si>
    <t>そ　　　　　　　　　　の　　　　　　　　　　他</t>
    <phoneticPr fontId="4"/>
  </si>
  <si>
    <t>道　　路　　管　　理　　者　　分</t>
    <phoneticPr fontId="1"/>
  </si>
  <si>
    <t>総　　　計</t>
    <phoneticPr fontId="4"/>
  </si>
  <si>
    <t xml:space="preserve"> 行</t>
    <phoneticPr fontId="4"/>
  </si>
  <si>
    <t>(1)道路反射鏡等</t>
    <phoneticPr fontId="1"/>
  </si>
  <si>
    <t xml:space="preserve"> 小      計</t>
    <phoneticPr fontId="1"/>
  </si>
  <si>
    <t>(1)交通安全運動</t>
    <rPh sb="3" eb="5">
      <t>コウツウ</t>
    </rPh>
    <rPh sb="5" eb="7">
      <t>アンゼン</t>
    </rPh>
    <rPh sb="7" eb="9">
      <t>ウンドウ</t>
    </rPh>
    <phoneticPr fontId="1"/>
  </si>
  <si>
    <t>(2)交通整理隊</t>
    <rPh sb="3" eb="5">
      <t>コウツウ</t>
    </rPh>
    <rPh sb="5" eb="7">
      <t>セイリ</t>
    </rPh>
    <rPh sb="7" eb="8">
      <t>タイ</t>
    </rPh>
    <phoneticPr fontId="1"/>
  </si>
  <si>
    <t>(3)交通事故相談</t>
    <rPh sb="3" eb="5">
      <t>コウツウ</t>
    </rPh>
    <rPh sb="5" eb="7">
      <t>ジコ</t>
    </rPh>
    <rPh sb="7" eb="9">
      <t>ソウダン</t>
    </rPh>
    <phoneticPr fontId="1"/>
  </si>
  <si>
    <t>(4)救急業務</t>
    <rPh sb="3" eb="5">
      <t>キュウキュウ</t>
    </rPh>
    <rPh sb="5" eb="7">
      <t>ギョウム</t>
    </rPh>
    <phoneticPr fontId="1"/>
  </si>
  <si>
    <t>(5)その他</t>
    <phoneticPr fontId="1"/>
  </si>
  <si>
    <t>小計(1)～(5)</t>
    <phoneticPr fontId="1"/>
  </si>
  <si>
    <t>人件費</t>
    <phoneticPr fontId="4"/>
  </si>
  <si>
    <t>専任職員数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</si>
</sst>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;[Red]&quot;△&quot;#,###"/>
    <numFmt numFmtId="177" formatCode="#,###;[Red]\-#,###"/>
    <numFmt numFmtId="178" formatCode="0.0%"/>
  </numFmts>
  <fonts count="24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6"/>
      <name val="ＭＳ Ｐ明朝"/>
      <family val="1"/>
      <charset val="128"/>
    </font>
    <font>
      <sz val="11"/>
      <color rgb="FF000000"/>
      <name val="ＭＳ 明朝"/>
      <family val="1"/>
      <charset val="128"/>
    </font>
    <font>
      <sz val="20"/>
      <color rgb="FF000000"/>
      <name val="ＭＳ 明朝"/>
      <family val="1"/>
      <charset val="128"/>
    </font>
    <font>
      <sz val="16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9"/>
      <color rgb="FF000000"/>
      <name val="ＭＳ 明朝"/>
      <family val="1"/>
      <charset val="128"/>
    </font>
    <font>
      <b/>
      <sz val="11"/>
      <color rgb="FF000000"/>
      <name val="ＭＳ 明朝"/>
      <family val="1"/>
      <charset val="128"/>
    </font>
    <font>
      <sz val="8"/>
      <color rgb="FF000000"/>
      <name val="ＭＳ 明朝"/>
      <family val="1"/>
      <charset val="128"/>
    </font>
    <font>
      <sz val="11"/>
      <color rgb="FF000000"/>
      <name val="ＭＳ ゴシック"/>
      <family val="3"/>
      <charset val="128"/>
    </font>
    <font>
      <sz val="10"/>
      <name val="ＭＳ 明朝"/>
      <family val="1"/>
      <charset val="128"/>
    </font>
    <font>
      <sz val="10"/>
      <color rgb="FF000000"/>
      <name val="ＭＳ ゴシック"/>
      <family val="3"/>
      <charset val="128"/>
    </font>
    <font>
      <sz val="14"/>
      <color rgb="FF000000"/>
      <name val="ＭＳ 明朝"/>
      <family val="1"/>
      <charset val="128"/>
    </font>
    <font>
      <sz val="6"/>
      <color rgb="FF000000"/>
      <name val="ＭＳ 明朝"/>
      <family val="1"/>
      <charset val="128"/>
    </font>
    <font>
      <sz val="8"/>
      <name val="ＭＳ 明朝"/>
      <family val="1"/>
      <charset val="128"/>
    </font>
    <font>
      <sz val="7"/>
      <color rgb="FF000000"/>
      <name val="ＭＳ 明朝"/>
      <family val="1"/>
      <charset val="128"/>
    </font>
    <font>
      <sz val="20"/>
      <name val="ＭＳ 明朝"/>
      <family val="1"/>
      <charset val="128"/>
    </font>
    <font>
      <sz val="11"/>
      <name val="ＭＳ Ｐゴシック"/>
      <family val="3"/>
      <charset val="128"/>
    </font>
    <font>
      <u/>
      <sz val="12"/>
      <color indexed="12"/>
      <name val="ＭＳ 明朝"/>
      <family val="1"/>
      <charset val="128"/>
    </font>
    <font>
      <sz val="4"/>
      <color rgb="FF000000"/>
      <name val="ＭＳ 明朝"/>
      <family val="1"/>
      <charset val="128"/>
    </font>
    <font>
      <sz val="4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1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8A14A"/>
        <bgColor indexed="64"/>
      </patternFill>
    </fill>
    <fill>
      <patternFill patternType="solid">
        <fgColor rgb="FFFCDCBC"/>
        <bgColor indexed="64"/>
      </patternFill>
    </fill>
  </fills>
  <borders count="1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auto="1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>
      <left/>
      <right/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/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hair">
        <color auto="1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auto="1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hair">
        <color auto="1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hair">
        <color auto="1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hair">
        <color auto="1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Down="1">
      <left/>
      <right/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/>
      <top/>
      <bottom/>
      <diagonal style="hair">
        <color indexed="64"/>
      </diagonal>
    </border>
    <border diagonalDown="1">
      <left/>
      <right/>
      <top/>
      <bottom/>
      <diagonal style="hair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/>
      <right/>
      <top/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auto="1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auto="1"/>
      </diagonal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auto="1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auto="1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/>
      <right style="thin">
        <color indexed="64"/>
      </right>
      <top/>
      <bottom/>
      <diagonal style="hair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hair">
        <color auto="1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auto="1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hair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auto="1"/>
      </diagonal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0" fillId="0" borderId="0"/>
  </cellStyleXfs>
  <cellXfs count="1002">
    <xf numFmtId="0" fontId="0" fillId="0" borderId="0" xfId="0"/>
    <xf numFmtId="49" fontId="3" fillId="2" borderId="0" xfId="0" applyNumberFormat="1" applyFont="1" applyFill="1" applyBorder="1" applyProtection="1"/>
    <xf numFmtId="49" fontId="2" fillId="2" borderId="0" xfId="0" applyNumberFormat="1" applyFont="1" applyFill="1" applyBorder="1" applyProtection="1"/>
    <xf numFmtId="49" fontId="3" fillId="2" borderId="0" xfId="0" applyNumberFormat="1" applyFont="1" applyFill="1" applyBorder="1" applyAlignment="1" applyProtection="1">
      <alignment horizontal="right" vertical="center"/>
    </xf>
    <xf numFmtId="49" fontId="3" fillId="0" borderId="1" xfId="0" applyNumberFormat="1" applyFont="1" applyBorder="1" applyAlignment="1" applyProtection="1">
      <alignment horizontal="center" vertical="center"/>
    </xf>
    <xf numFmtId="49" fontId="3" fillId="2" borderId="0" xfId="0" applyNumberFormat="1" applyFont="1" applyFill="1" applyProtection="1"/>
    <xf numFmtId="49" fontId="3" fillId="2" borderId="0" xfId="0" applyNumberFormat="1" applyFont="1" applyFill="1" applyBorder="1" applyAlignment="1" applyProtection="1"/>
    <xf numFmtId="49" fontId="3" fillId="2" borderId="0" xfId="0" applyNumberFormat="1" applyFont="1" applyFill="1" applyBorder="1" applyAlignment="1" applyProtection="1">
      <alignment horizontal="left"/>
    </xf>
    <xf numFmtId="49" fontId="5" fillId="2" borderId="0" xfId="0" applyNumberFormat="1" applyFont="1" applyFill="1" applyBorder="1" applyProtection="1"/>
    <xf numFmtId="49" fontId="3" fillId="0" borderId="0" xfId="0" applyNumberFormat="1" applyFont="1" applyAlignment="1" applyProtection="1"/>
    <xf numFmtId="49" fontId="6" fillId="2" borderId="0" xfId="0" applyNumberFormat="1" applyFont="1" applyFill="1" applyBorder="1" applyAlignment="1" applyProtection="1">
      <alignment horizontal="centerContinuous" vertical="center" wrapText="1"/>
    </xf>
    <xf numFmtId="49" fontId="6" fillId="2" borderId="0" xfId="0" applyNumberFormat="1" applyFont="1" applyFill="1" applyBorder="1" applyAlignment="1" applyProtection="1">
      <alignment horizontal="center" vertical="top"/>
    </xf>
    <xf numFmtId="49" fontId="7" fillId="2" borderId="0" xfId="0" applyNumberFormat="1" applyFont="1" applyFill="1" applyBorder="1" applyAlignment="1" applyProtection="1">
      <alignment wrapText="1"/>
    </xf>
    <xf numFmtId="49" fontId="3" fillId="2" borderId="2" xfId="0" applyNumberFormat="1" applyFont="1" applyFill="1" applyBorder="1" applyAlignment="1" applyProtection="1"/>
    <xf numFmtId="49" fontId="3" fillId="2" borderId="2" xfId="0" applyNumberFormat="1" applyFont="1" applyFill="1" applyBorder="1" applyAlignment="1" applyProtection="1">
      <alignment horizontal="left"/>
    </xf>
    <xf numFmtId="49" fontId="3" fillId="2" borderId="2" xfId="0" applyNumberFormat="1" applyFont="1" applyFill="1" applyBorder="1" applyProtection="1"/>
    <xf numFmtId="49" fontId="8" fillId="2" borderId="0" xfId="0" applyNumberFormat="1" applyFont="1" applyFill="1" applyBorder="1" applyAlignment="1" applyProtection="1">
      <alignment horizontal="right" vertical="center"/>
    </xf>
    <xf numFmtId="49" fontId="3" fillId="0" borderId="0" xfId="0" applyNumberFormat="1" applyFont="1" applyProtection="1"/>
    <xf numFmtId="49" fontId="9" fillId="2" borderId="0" xfId="0" applyNumberFormat="1" applyFont="1" applyFill="1" applyBorder="1" applyAlignment="1" applyProtection="1">
      <alignment horizontal="right"/>
    </xf>
    <xf numFmtId="49" fontId="3" fillId="0" borderId="0" xfId="0" quotePrefix="1" applyNumberFormat="1" applyFont="1" applyFill="1" applyProtection="1"/>
    <xf numFmtId="49" fontId="8" fillId="2" borderId="0" xfId="0" applyNumberFormat="1" applyFont="1" applyFill="1" applyBorder="1" applyAlignment="1" applyProtection="1">
      <alignment horizontal="center" vertical="top"/>
    </xf>
    <xf numFmtId="49" fontId="3" fillId="2" borderId="3" xfId="0" applyNumberFormat="1" applyFont="1" applyFill="1" applyBorder="1" applyAlignment="1" applyProtection="1"/>
    <xf numFmtId="49" fontId="3" fillId="2" borderId="3" xfId="0" applyNumberFormat="1" applyFont="1" applyFill="1" applyBorder="1" applyProtection="1"/>
    <xf numFmtId="49" fontId="10" fillId="2" borderId="0" xfId="0" applyNumberFormat="1" applyFont="1" applyFill="1" applyBorder="1" applyAlignment="1" applyProtection="1"/>
    <xf numFmtId="49" fontId="5" fillId="2" borderId="0" xfId="0" applyNumberFormat="1" applyFont="1" applyFill="1" applyBorder="1" applyAlignment="1" applyProtection="1">
      <alignment horizontal="centerContinuous" vertical="center"/>
    </xf>
    <xf numFmtId="49" fontId="3" fillId="2" borderId="0" xfId="0" quotePrefix="1" applyNumberFormat="1" applyFont="1" applyFill="1" applyBorder="1" applyAlignment="1" applyProtection="1">
      <alignment horizontal="left"/>
    </xf>
    <xf numFmtId="49" fontId="5" fillId="2" borderId="0" xfId="0" applyNumberFormat="1" applyFont="1" applyFill="1" applyBorder="1" applyAlignment="1" applyProtection="1">
      <alignment vertical="center"/>
    </xf>
    <xf numFmtId="49" fontId="5" fillId="2" borderId="0" xfId="0" applyNumberFormat="1" applyFont="1" applyFill="1" applyBorder="1" applyAlignment="1" applyProtection="1"/>
    <xf numFmtId="49" fontId="5" fillId="2" borderId="0" xfId="0" applyNumberFormat="1" applyFont="1" applyFill="1" applyBorder="1" applyAlignment="1" applyProtection="1">
      <alignment horizontal="center"/>
    </xf>
    <xf numFmtId="49" fontId="8" fillId="2" borderId="0" xfId="0" applyNumberFormat="1" applyFont="1" applyFill="1" applyBorder="1" applyAlignment="1" applyProtection="1">
      <alignment horizontal="right"/>
    </xf>
    <xf numFmtId="0" fontId="5" fillId="2" borderId="0" xfId="0" applyFont="1" applyFill="1" applyBorder="1" applyProtection="1"/>
    <xf numFmtId="0" fontId="11" fillId="2" borderId="0" xfId="0" quotePrefix="1" applyFont="1" applyFill="1" applyBorder="1" applyAlignment="1" applyProtection="1">
      <alignment horizontal="center" vertical="center"/>
    </xf>
    <xf numFmtId="0" fontId="11" fillId="2" borderId="0" xfId="0" applyFont="1" applyFill="1" applyBorder="1" applyProtection="1"/>
    <xf numFmtId="0" fontId="3" fillId="2" borderId="0" xfId="0" applyFont="1" applyFill="1" applyBorder="1" applyProtection="1"/>
    <xf numFmtId="0" fontId="2" fillId="2" borderId="0" xfId="0" applyFont="1" applyFill="1" applyBorder="1" applyProtection="1"/>
    <xf numFmtId="0" fontId="8" fillId="2" borderId="4" xfId="0" applyFont="1" applyFill="1" applyBorder="1" applyProtection="1"/>
    <xf numFmtId="0" fontId="8" fillId="2" borderId="5" xfId="0" applyFont="1" applyFill="1" applyBorder="1" applyProtection="1"/>
    <xf numFmtId="0" fontId="8" fillId="2" borderId="6" xfId="0" applyFont="1" applyFill="1" applyBorder="1" applyProtection="1"/>
    <xf numFmtId="0" fontId="8" fillId="2" borderId="5" xfId="0" quotePrefix="1" applyFont="1" applyFill="1" applyBorder="1" applyAlignment="1" applyProtection="1">
      <alignment horizontal="center" vertical="center"/>
    </xf>
    <xf numFmtId="0" fontId="8" fillId="2" borderId="7" xfId="0" quotePrefix="1" applyFont="1" applyFill="1" applyBorder="1" applyAlignment="1" applyProtection="1">
      <alignment horizontal="center" vertical="top"/>
    </xf>
    <xf numFmtId="0" fontId="8" fillId="2" borderId="5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</xf>
    <xf numFmtId="0" fontId="8" fillId="2" borderId="8" xfId="0" applyFont="1" applyFill="1" applyBorder="1" applyProtection="1"/>
    <xf numFmtId="0" fontId="8" fillId="2" borderId="0" xfId="0" applyFont="1" applyFill="1" applyBorder="1" applyProtection="1"/>
    <xf numFmtId="0" fontId="8" fillId="2" borderId="9" xfId="0" applyFont="1" applyFill="1" applyBorder="1" applyProtection="1"/>
    <xf numFmtId="0" fontId="8" fillId="2" borderId="0" xfId="0" quotePrefix="1" applyFont="1" applyFill="1" applyBorder="1" applyAlignment="1" applyProtection="1">
      <alignment horizontal="center" vertical="center"/>
    </xf>
    <xf numFmtId="0" fontId="8" fillId="2" borderId="10" xfId="0" quotePrefix="1" applyFont="1" applyFill="1" applyBorder="1" applyAlignment="1" applyProtection="1">
      <alignment horizontal="center" vertical="top"/>
    </xf>
    <xf numFmtId="0" fontId="8" fillId="2" borderId="0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 vertical="distributed"/>
    </xf>
    <xf numFmtId="0" fontId="8" fillId="2" borderId="0" xfId="0" applyFont="1" applyFill="1" applyBorder="1" applyAlignment="1" applyProtection="1">
      <alignment horizontal="center" vertical="distributed"/>
    </xf>
    <xf numFmtId="0" fontId="8" fillId="2" borderId="9" xfId="0" applyFont="1" applyFill="1" applyBorder="1" applyAlignment="1" applyProtection="1">
      <alignment horizontal="center" vertical="distributed"/>
    </xf>
    <xf numFmtId="0" fontId="8" fillId="2" borderId="8" xfId="0" applyFont="1" applyFill="1" applyBorder="1" applyAlignment="1" applyProtection="1">
      <alignment horizontal="center" vertical="center"/>
    </xf>
    <xf numFmtId="0" fontId="8" fillId="2" borderId="9" xfId="0" applyFont="1" applyFill="1" applyBorder="1" applyAlignment="1" applyProtection="1">
      <alignment horizontal="center" vertical="center"/>
    </xf>
    <xf numFmtId="0" fontId="8" fillId="2" borderId="0" xfId="0" quotePrefix="1" applyFont="1" applyFill="1" applyBorder="1" applyAlignment="1" applyProtection="1">
      <alignment horizontal="center" vertical="center" wrapText="1"/>
    </xf>
    <xf numFmtId="0" fontId="8" fillId="2" borderId="10" xfId="0" applyFont="1" applyFill="1" applyBorder="1" applyAlignment="1" applyProtection="1">
      <alignment horizontal="center" vertical="top" wrapText="1"/>
    </xf>
    <xf numFmtId="0" fontId="8" fillId="2" borderId="4" xfId="0" quotePrefix="1" applyFont="1" applyFill="1" applyBorder="1" applyAlignment="1" applyProtection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top" shrinkToFit="1"/>
    </xf>
    <xf numFmtId="0" fontId="8" fillId="2" borderId="7" xfId="0" applyFont="1" applyFill="1" applyBorder="1" applyAlignment="1" applyProtection="1">
      <alignment horizontal="center" vertical="top" shrinkToFit="1"/>
    </xf>
    <xf numFmtId="0" fontId="8" fillId="2" borderId="6" xfId="0" applyFont="1" applyFill="1" applyBorder="1" applyAlignment="1" applyProtection="1">
      <alignment horizontal="center" vertical="top" shrinkToFit="1"/>
    </xf>
    <xf numFmtId="0" fontId="8" fillId="2" borderId="11" xfId="0" applyFont="1" applyFill="1" applyBorder="1" applyAlignment="1" applyProtection="1">
      <alignment horizontal="centerContinuous" vertical="distributed"/>
    </xf>
    <xf numFmtId="0" fontId="8" fillId="2" borderId="2" xfId="0" applyFont="1" applyFill="1" applyBorder="1" applyAlignment="1" applyProtection="1">
      <alignment horizontal="centerContinuous" vertical="distributed"/>
    </xf>
    <xf numFmtId="0" fontId="8" fillId="2" borderId="12" xfId="0" applyFont="1" applyFill="1" applyBorder="1" applyAlignment="1" applyProtection="1">
      <alignment horizontal="centerContinuous" vertical="distributed"/>
    </xf>
    <xf numFmtId="0" fontId="8" fillId="2" borderId="0" xfId="0" applyFont="1" applyFill="1" applyBorder="1" applyAlignment="1" applyProtection="1">
      <alignment vertical="center" wrapText="1"/>
    </xf>
    <xf numFmtId="0" fontId="8" fillId="2" borderId="8" xfId="0" quotePrefix="1" applyFont="1" applyFill="1" applyBorder="1" applyAlignment="1" applyProtection="1">
      <alignment horizontal="center" vertical="center" wrapText="1"/>
    </xf>
    <xf numFmtId="0" fontId="8" fillId="2" borderId="8" xfId="0" quotePrefix="1" applyFont="1" applyFill="1" applyBorder="1" applyAlignment="1" applyProtection="1">
      <alignment horizontal="center" vertical="top" shrinkToFit="1"/>
    </xf>
    <xf numFmtId="0" fontId="8" fillId="2" borderId="10" xfId="0" applyFont="1" applyFill="1" applyBorder="1" applyAlignment="1" applyProtection="1">
      <alignment horizontal="center" vertical="top" shrinkToFit="1"/>
    </xf>
    <xf numFmtId="0" fontId="8" fillId="2" borderId="9" xfId="0" quotePrefix="1" applyFont="1" applyFill="1" applyBorder="1" applyAlignment="1" applyProtection="1">
      <alignment horizontal="center" vertical="top" shrinkToFit="1"/>
    </xf>
    <xf numFmtId="0" fontId="11" fillId="2" borderId="0" xfId="0" applyFont="1" applyFill="1" applyBorder="1" applyAlignment="1" applyProtection="1">
      <alignment wrapText="1"/>
    </xf>
    <xf numFmtId="0" fontId="8" fillId="2" borderId="13" xfId="0" applyFont="1" applyFill="1" applyBorder="1" applyAlignment="1" applyProtection="1">
      <alignment vertical="center" shrinkToFit="1"/>
    </xf>
    <xf numFmtId="0" fontId="8" fillId="2" borderId="3" xfId="0" applyFont="1" applyFill="1" applyBorder="1" applyAlignment="1" applyProtection="1">
      <alignment vertical="center" shrinkToFit="1"/>
    </xf>
    <xf numFmtId="0" fontId="8" fillId="2" borderId="14" xfId="0" applyFont="1" applyFill="1" applyBorder="1" applyAlignment="1" applyProtection="1">
      <alignment vertical="center" shrinkToFit="1"/>
    </xf>
    <xf numFmtId="0" fontId="12" fillId="2" borderId="15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</xf>
    <xf numFmtId="176" fontId="8" fillId="3" borderId="17" xfId="0" applyNumberFormat="1" applyFont="1" applyFill="1" applyBorder="1" applyAlignment="1" applyProtection="1">
      <alignment horizontal="right" vertical="center" shrinkToFit="1"/>
    </xf>
    <xf numFmtId="176" fontId="8" fillId="3" borderId="18" xfId="0" applyNumberFormat="1" applyFont="1" applyFill="1" applyBorder="1" applyAlignment="1" applyProtection="1">
      <alignment horizontal="right" vertical="center" shrinkToFit="1"/>
    </xf>
    <xf numFmtId="176" fontId="8" fillId="0" borderId="17" xfId="0" applyNumberFormat="1" applyFont="1" applyFill="1" applyBorder="1" applyAlignment="1" applyProtection="1">
      <alignment horizontal="right" vertical="center" shrinkToFit="1"/>
      <protection locked="0"/>
    </xf>
    <xf numFmtId="176" fontId="8" fillId="0" borderId="19" xfId="0" applyNumberFormat="1" applyFont="1" applyFill="1" applyBorder="1" applyAlignment="1" applyProtection="1">
      <alignment horizontal="right" vertical="center" shrinkToFit="1"/>
      <protection locked="0"/>
    </xf>
    <xf numFmtId="0" fontId="12" fillId="2" borderId="20" xfId="0" applyFont="1" applyFill="1" applyBorder="1" applyAlignment="1" applyProtection="1">
      <alignment horizontal="center" vertical="center"/>
    </xf>
    <xf numFmtId="0" fontId="12" fillId="2" borderId="21" xfId="0" applyFont="1" applyFill="1" applyBorder="1" applyAlignment="1" applyProtection="1">
      <alignment horizontal="center" vertical="center"/>
    </xf>
    <xf numFmtId="176" fontId="8" fillId="3" borderId="1" xfId="0" applyNumberFormat="1" applyFont="1" applyFill="1" applyBorder="1" applyAlignment="1" applyProtection="1">
      <alignment horizontal="right" vertical="center" shrinkToFit="1"/>
    </xf>
    <xf numFmtId="176" fontId="8" fillId="0" borderId="1" xfId="0" applyNumberFormat="1" applyFont="1" applyFill="1" applyBorder="1" applyAlignment="1" applyProtection="1">
      <alignment horizontal="right" vertical="center" shrinkToFit="1"/>
      <protection locked="0"/>
    </xf>
    <xf numFmtId="176" fontId="8" fillId="3" borderId="13" xfId="0" applyNumberFormat="1" applyFont="1" applyFill="1" applyBorder="1" applyAlignment="1" applyProtection="1">
      <alignment horizontal="right" vertical="center" shrinkToFit="1"/>
    </xf>
    <xf numFmtId="176" fontId="8" fillId="0" borderId="22" xfId="0" applyNumberFormat="1" applyFont="1" applyFill="1" applyBorder="1" applyAlignment="1" applyProtection="1">
      <alignment horizontal="right" vertical="center" shrinkToFit="1"/>
    </xf>
    <xf numFmtId="176" fontId="8" fillId="0" borderId="23" xfId="0" applyNumberFormat="1" applyFont="1" applyFill="1" applyBorder="1" applyAlignment="1" applyProtection="1">
      <alignment horizontal="right" vertical="center" shrinkToFit="1"/>
    </xf>
    <xf numFmtId="0" fontId="12" fillId="2" borderId="24" xfId="0" applyFont="1" applyFill="1" applyBorder="1" applyAlignment="1" applyProtection="1">
      <alignment horizontal="center" vertical="center"/>
    </xf>
    <xf numFmtId="0" fontId="12" fillId="2" borderId="25" xfId="0" applyFont="1" applyFill="1" applyBorder="1" applyAlignment="1" applyProtection="1">
      <alignment horizontal="center" vertical="center"/>
    </xf>
    <xf numFmtId="176" fontId="8" fillId="3" borderId="26" xfId="0" applyNumberFormat="1" applyFont="1" applyFill="1" applyBorder="1" applyAlignment="1" applyProtection="1">
      <alignment horizontal="right" vertical="center" shrinkToFit="1"/>
    </xf>
    <xf numFmtId="176" fontId="8" fillId="0" borderId="26" xfId="0" applyNumberFormat="1" applyFont="1" applyFill="1" applyBorder="1" applyAlignment="1" applyProtection="1">
      <alignment horizontal="right" vertical="center" shrinkToFit="1"/>
    </xf>
    <xf numFmtId="176" fontId="8" fillId="3" borderId="27" xfId="0" applyNumberFormat="1" applyFont="1" applyFill="1" applyBorder="1" applyAlignment="1" applyProtection="1">
      <alignment horizontal="right" vertical="center" shrinkToFit="1"/>
    </xf>
    <xf numFmtId="176" fontId="8" fillId="0" borderId="28" xfId="0" applyNumberFormat="1" applyFont="1" applyFill="1" applyBorder="1" applyAlignment="1" applyProtection="1">
      <alignment horizontal="right" vertical="center" shrinkToFit="1"/>
    </xf>
    <xf numFmtId="0" fontId="9" fillId="2" borderId="0" xfId="0" applyFont="1" applyFill="1" applyBorder="1" applyAlignment="1" applyProtection="1">
      <alignment horizontal="right" vertical="center"/>
    </xf>
    <xf numFmtId="49" fontId="6" fillId="2" borderId="0" xfId="0" applyNumberFormat="1" applyFont="1" applyFill="1" applyBorder="1" applyAlignment="1" applyProtection="1">
      <alignment horizontal="center" vertical="top" wrapText="1"/>
    </xf>
    <xf numFmtId="49" fontId="3" fillId="2" borderId="0" xfId="0" applyNumberFormat="1" applyFont="1" applyFill="1" applyBorder="1" applyAlignment="1" applyProtection="1">
      <alignment horizontal="left" vertical="center"/>
    </xf>
    <xf numFmtId="49" fontId="3" fillId="2" borderId="3" xfId="0" applyNumberFormat="1" applyFont="1" applyFill="1" applyBorder="1" applyAlignment="1" applyProtection="1">
      <alignment horizontal="left"/>
    </xf>
    <xf numFmtId="49" fontId="10" fillId="2" borderId="0" xfId="0" applyNumberFormat="1" applyFont="1" applyFill="1" applyBorder="1" applyAlignment="1" applyProtection="1">
      <alignment vertical="center"/>
    </xf>
    <xf numFmtId="49" fontId="3" fillId="2" borderId="0" xfId="0" applyNumberFormat="1" applyFont="1" applyFill="1" applyBorder="1" applyAlignment="1" applyProtection="1">
      <alignment horizontal="centerContinuous" vertical="center"/>
    </xf>
    <xf numFmtId="49" fontId="5" fillId="2" borderId="0" xfId="0" applyNumberFormat="1" applyFont="1" applyFill="1" applyBorder="1" applyAlignment="1" applyProtection="1">
      <alignment horizontal="left"/>
    </xf>
    <xf numFmtId="49" fontId="8" fillId="2" borderId="0" xfId="0" quotePrefix="1" applyNumberFormat="1" applyFont="1" applyFill="1" applyBorder="1" applyAlignment="1" applyProtection="1">
      <alignment horizontal="center" vertical="top"/>
    </xf>
    <xf numFmtId="0" fontId="8" fillId="2" borderId="4" xfId="0" applyFont="1" applyFill="1" applyBorder="1" applyAlignment="1" applyProtection="1">
      <alignment horizontal="center" vertical="center"/>
    </xf>
    <xf numFmtId="0" fontId="8" fillId="2" borderId="6" xfId="0" applyFont="1" applyFill="1" applyBorder="1" applyAlignment="1" applyProtection="1">
      <alignment horizontal="center" vertical="center"/>
    </xf>
    <xf numFmtId="0" fontId="8" fillId="2" borderId="11" xfId="0" applyFont="1" applyFill="1" applyBorder="1" applyAlignment="1" applyProtection="1">
      <alignment horizontal="center" vertical="center"/>
    </xf>
    <xf numFmtId="0" fontId="8" fillId="2" borderId="2" xfId="0" applyFont="1" applyFill="1" applyBorder="1" applyAlignment="1" applyProtection="1">
      <alignment horizontal="center" vertical="center"/>
    </xf>
    <xf numFmtId="0" fontId="8" fillId="2" borderId="12" xfId="0" applyFont="1" applyFill="1" applyBorder="1" applyAlignment="1" applyProtection="1">
      <alignment horizontal="center" vertical="center"/>
    </xf>
    <xf numFmtId="0" fontId="8" fillId="2" borderId="0" xfId="0" quotePrefix="1" applyFont="1" applyFill="1" applyBorder="1" applyAlignment="1" applyProtection="1">
      <alignment vertical="center"/>
    </xf>
    <xf numFmtId="0" fontId="8" fillId="2" borderId="8" xfId="0" applyFont="1" applyFill="1" applyBorder="1" applyAlignment="1" applyProtection="1">
      <alignment horizontal="center" vertical="top"/>
    </xf>
    <xf numFmtId="0" fontId="8" fillId="2" borderId="0" xfId="0" applyFont="1" applyFill="1" applyBorder="1" applyAlignment="1" applyProtection="1">
      <alignment horizontal="center" vertical="top"/>
    </xf>
    <xf numFmtId="0" fontId="8" fillId="2" borderId="9" xfId="0" applyFont="1" applyFill="1" applyBorder="1" applyAlignment="1" applyProtection="1">
      <alignment horizontal="center" vertical="top"/>
    </xf>
    <xf numFmtId="0" fontId="8" fillId="2" borderId="0" xfId="0" quotePrefix="1" applyFont="1" applyFill="1" applyBorder="1" applyAlignment="1" applyProtection="1">
      <alignment horizontal="center" vertical="justify" wrapText="1"/>
    </xf>
    <xf numFmtId="0" fontId="8" fillId="2" borderId="7" xfId="0" quotePrefix="1" applyFont="1" applyFill="1" applyBorder="1" applyAlignment="1" applyProtection="1">
      <alignment horizontal="center" vertical="center"/>
    </xf>
    <xf numFmtId="0" fontId="8" fillId="2" borderId="5" xfId="0" quotePrefix="1" applyFont="1" applyFill="1" applyBorder="1" applyAlignment="1" applyProtection="1">
      <alignment horizontal="distributed" vertical="center"/>
    </xf>
    <xf numFmtId="0" fontId="11" fillId="2" borderId="4" xfId="0" quotePrefix="1" applyFont="1" applyFill="1" applyBorder="1" applyAlignment="1" applyProtection="1">
      <alignment horizontal="center" vertical="center"/>
    </xf>
    <xf numFmtId="0" fontId="8" fillId="2" borderId="7" xfId="0" quotePrefix="1" applyFont="1" applyFill="1" applyBorder="1" applyAlignment="1" applyProtection="1">
      <alignment horizontal="distributed" vertical="center"/>
    </xf>
    <xf numFmtId="0" fontId="8" fillId="2" borderId="6" xfId="0" quotePrefix="1" applyFont="1" applyFill="1" applyBorder="1" applyAlignment="1" applyProtection="1">
      <alignment horizontal="distributed" vertical="center"/>
    </xf>
    <xf numFmtId="0" fontId="8" fillId="2" borderId="10" xfId="0" quotePrefix="1" applyFont="1" applyFill="1" applyBorder="1" applyAlignment="1" applyProtection="1">
      <alignment horizontal="center" vertical="top" shrinkToFit="1"/>
    </xf>
    <xf numFmtId="0" fontId="8" fillId="2" borderId="0" xfId="0" quotePrefix="1" applyFont="1" applyFill="1" applyBorder="1" applyAlignment="1" applyProtection="1">
      <alignment horizontal="center" vertical="top" shrinkToFit="1"/>
    </xf>
    <xf numFmtId="0" fontId="8" fillId="2" borderId="1" xfId="0" applyFont="1" applyFill="1" applyBorder="1" applyAlignment="1" applyProtection="1">
      <alignment vertical="center" shrinkToFit="1"/>
    </xf>
    <xf numFmtId="0" fontId="12" fillId="2" borderId="29" xfId="0" applyFont="1" applyFill="1" applyBorder="1" applyAlignment="1" applyProtection="1">
      <alignment horizontal="center" vertical="center"/>
    </xf>
    <xf numFmtId="177" fontId="5" fillId="2" borderId="0" xfId="0" applyNumberFormat="1" applyFont="1" applyFill="1" applyBorder="1" applyAlignment="1" applyProtection="1">
      <alignment horizontal="right" vertical="center"/>
    </xf>
    <xf numFmtId="0" fontId="12" fillId="2" borderId="3" xfId="0" applyFont="1" applyFill="1" applyBorder="1" applyAlignment="1" applyProtection="1">
      <alignment horizontal="center" vertical="center"/>
    </xf>
    <xf numFmtId="176" fontId="8" fillId="0" borderId="30" xfId="0" applyNumberFormat="1" applyFont="1" applyFill="1" applyBorder="1" applyAlignment="1" applyProtection="1">
      <alignment horizontal="right" vertical="center" shrinkToFit="1"/>
    </xf>
    <xf numFmtId="176" fontId="8" fillId="0" borderId="31" xfId="0" applyNumberFormat="1" applyFont="1" applyFill="1" applyBorder="1" applyAlignment="1" applyProtection="1">
      <alignment horizontal="right" vertical="center" shrinkToFit="1"/>
    </xf>
    <xf numFmtId="0" fontId="12" fillId="2" borderId="32" xfId="0" applyFont="1" applyFill="1" applyBorder="1" applyAlignment="1" applyProtection="1">
      <alignment horizontal="center" vertical="center"/>
    </xf>
    <xf numFmtId="176" fontId="8" fillId="3" borderId="33" xfId="0" applyNumberFormat="1" applyFont="1" applyFill="1" applyBorder="1" applyAlignment="1" applyProtection="1">
      <alignment horizontal="right" vertical="center" shrinkToFit="1"/>
    </xf>
    <xf numFmtId="176" fontId="8" fillId="0" borderId="33" xfId="0" applyNumberFormat="1" applyFont="1" applyFill="1" applyBorder="1" applyAlignment="1" applyProtection="1">
      <alignment horizontal="right" vertical="center" shrinkToFit="1"/>
      <protection locked="0"/>
    </xf>
    <xf numFmtId="176" fontId="8" fillId="3" borderId="34" xfId="0" applyNumberFormat="1" applyFont="1" applyFill="1" applyBorder="1" applyAlignment="1" applyProtection="1">
      <alignment horizontal="right" vertical="center" shrinkToFit="1"/>
    </xf>
    <xf numFmtId="176" fontId="8" fillId="0" borderId="35" xfId="0" applyNumberFormat="1" applyFont="1" applyFill="1" applyBorder="1" applyAlignment="1" applyProtection="1">
      <alignment horizontal="right" vertical="center" shrinkToFit="1"/>
    </xf>
    <xf numFmtId="176" fontId="8" fillId="0" borderId="36" xfId="0" applyNumberFormat="1" applyFont="1" applyFill="1" applyBorder="1" applyAlignment="1" applyProtection="1">
      <alignment horizontal="right" vertical="center" shrinkToFit="1"/>
    </xf>
    <xf numFmtId="176" fontId="8" fillId="0" borderId="37" xfId="0" applyNumberFormat="1" applyFont="1" applyFill="1" applyBorder="1" applyAlignment="1" applyProtection="1">
      <alignment horizontal="right" vertical="center" shrinkToFit="1"/>
    </xf>
    <xf numFmtId="176" fontId="8" fillId="0" borderId="38" xfId="0" applyNumberFormat="1" applyFont="1" applyFill="1" applyBorder="1" applyAlignment="1" applyProtection="1">
      <alignment horizontal="right" vertical="center" shrinkToFit="1"/>
    </xf>
    <xf numFmtId="0" fontId="12" fillId="2" borderId="39" xfId="0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 applyProtection="1">
      <alignment horizontal="center" vertical="center"/>
    </xf>
    <xf numFmtId="176" fontId="8" fillId="3" borderId="40" xfId="0" applyNumberFormat="1" applyFont="1" applyFill="1" applyBorder="1" applyAlignment="1" applyProtection="1">
      <alignment horizontal="right" vertical="center" shrinkToFit="1"/>
    </xf>
    <xf numFmtId="176" fontId="8" fillId="3" borderId="11" xfId="0" applyNumberFormat="1" applyFont="1" applyFill="1" applyBorder="1" applyAlignment="1" applyProtection="1">
      <alignment horizontal="right" vertical="center" shrinkToFit="1"/>
    </xf>
    <xf numFmtId="176" fontId="8" fillId="0" borderId="41" xfId="0" applyNumberFormat="1" applyFont="1" applyFill="1" applyBorder="1" applyAlignment="1" applyProtection="1">
      <alignment horizontal="right" vertical="center" shrinkToFit="1"/>
    </xf>
    <xf numFmtId="176" fontId="8" fillId="0" borderId="42" xfId="0" applyNumberFormat="1" applyFont="1" applyFill="1" applyBorder="1" applyAlignment="1" applyProtection="1">
      <alignment horizontal="right" vertical="center" shrinkToFit="1"/>
    </xf>
    <xf numFmtId="0" fontId="13" fillId="2" borderId="0" xfId="0" applyFont="1" applyFill="1" applyBorder="1" applyProtection="1"/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/>
    </xf>
    <xf numFmtId="0" fontId="3" fillId="2" borderId="0" xfId="0" applyFont="1" applyFill="1" applyProtection="1"/>
    <xf numFmtId="0" fontId="3" fillId="2" borderId="0" xfId="0" applyFont="1" applyFill="1" applyBorder="1" applyAlignment="1" applyProtection="1"/>
    <xf numFmtId="0" fontId="3" fillId="2" borderId="0" xfId="0" applyFont="1" applyFill="1" applyBorder="1" applyAlignment="1" applyProtection="1">
      <alignment horizontal="right"/>
    </xf>
    <xf numFmtId="0" fontId="3" fillId="2" borderId="0" xfId="0" quotePrefix="1" applyFont="1" applyFill="1" applyBorder="1" applyAlignment="1" applyProtection="1">
      <alignment horizontal="left"/>
    </xf>
    <xf numFmtId="0" fontId="11" fillId="2" borderId="0" xfId="0" applyFont="1" applyFill="1" applyBorder="1" applyAlignment="1" applyProtection="1">
      <alignment horizontal="left"/>
    </xf>
    <xf numFmtId="0" fontId="9" fillId="2" borderId="0" xfId="0" applyFont="1" applyFill="1" applyBorder="1" applyAlignment="1" applyProtection="1">
      <alignment horizontal="left"/>
    </xf>
    <xf numFmtId="0" fontId="6" fillId="2" borderId="0" xfId="0" applyFont="1" applyFill="1" applyBorder="1" applyAlignment="1" applyProtection="1">
      <alignment horizontal="left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/>
    <xf numFmtId="0" fontId="8" fillId="0" borderId="0" xfId="0" applyFont="1" applyProtection="1"/>
    <xf numFmtId="0" fontId="8" fillId="2" borderId="0" xfId="0" applyFont="1" applyFill="1" applyBorder="1" applyAlignment="1" applyProtection="1">
      <alignment horizontal="right"/>
    </xf>
    <xf numFmtId="0" fontId="8" fillId="2" borderId="0" xfId="0" applyFont="1" applyFill="1" applyBorder="1" applyAlignment="1" applyProtection="1">
      <alignment horizontal="right" vertical="center"/>
    </xf>
    <xf numFmtId="0" fontId="8" fillId="2" borderId="0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/>
    <xf numFmtId="0" fontId="5" fillId="2" borderId="0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left"/>
    </xf>
    <xf numFmtId="0" fontId="5" fillId="2" borderId="0" xfId="0" applyFont="1" applyFill="1" applyBorder="1" applyAlignment="1" applyProtection="1">
      <alignment horizontal="left"/>
    </xf>
    <xf numFmtId="0" fontId="8" fillId="2" borderId="0" xfId="0" quotePrefix="1" applyFont="1" applyFill="1" applyBorder="1" applyAlignment="1" applyProtection="1">
      <alignment horizontal="left" vertical="top"/>
    </xf>
    <xf numFmtId="0" fontId="8" fillId="2" borderId="0" xfId="0" quotePrefix="1" applyFont="1" applyFill="1" applyBorder="1" applyAlignment="1" applyProtection="1">
      <alignment horizontal="center" vertical="top"/>
    </xf>
    <xf numFmtId="0" fontId="8" fillId="2" borderId="0" xfId="0" applyFont="1" applyFill="1" applyBorder="1" applyAlignment="1" applyProtection="1">
      <alignment horizontal="left"/>
    </xf>
    <xf numFmtId="0" fontId="11" fillId="2" borderId="43" xfId="0" quotePrefix="1" applyFont="1" applyFill="1" applyBorder="1" applyAlignment="1" applyProtection="1">
      <alignment horizontal="center" vertical="center"/>
    </xf>
    <xf numFmtId="0" fontId="8" fillId="2" borderId="10" xfId="0" quotePrefix="1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/>
    </xf>
    <xf numFmtId="0" fontId="8" fillId="2" borderId="0" xfId="0" applyFont="1" applyFill="1" applyBorder="1" applyAlignment="1" applyProtection="1">
      <alignment horizontal="center"/>
    </xf>
    <xf numFmtId="0" fontId="8" fillId="2" borderId="9" xfId="0" applyFont="1" applyFill="1" applyBorder="1" applyAlignment="1" applyProtection="1">
      <alignment horizontal="center"/>
    </xf>
    <xf numFmtId="0" fontId="8" fillId="2" borderId="10" xfId="0" quotePrefix="1" applyFont="1" applyFill="1" applyBorder="1" applyAlignment="1" applyProtection="1">
      <alignment horizontal="center" vertical="justify" wrapText="1"/>
    </xf>
    <xf numFmtId="0" fontId="8" fillId="2" borderId="4" xfId="0" quotePrefix="1" applyFont="1" applyFill="1" applyBorder="1" applyAlignment="1" applyProtection="1">
      <alignment vertical="center"/>
    </xf>
    <xf numFmtId="0" fontId="8" fillId="2" borderId="4" xfId="0" applyFont="1" applyFill="1" applyBorder="1" applyAlignment="1" applyProtection="1">
      <alignment vertical="center"/>
    </xf>
    <xf numFmtId="0" fontId="8" fillId="2" borderId="7" xfId="0" applyFont="1" applyFill="1" applyBorder="1" applyAlignment="1" applyProtection="1">
      <alignment vertical="center"/>
    </xf>
    <xf numFmtId="0" fontId="8" fillId="2" borderId="6" xfId="0" applyFont="1" applyFill="1" applyBorder="1" applyAlignment="1" applyProtection="1">
      <alignment vertical="center"/>
    </xf>
    <xf numFmtId="0" fontId="8" fillId="2" borderId="10" xfId="0" quotePrefix="1" applyFont="1" applyFill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horizontal="center" vertical="top" shrinkToFit="1"/>
    </xf>
    <xf numFmtId="0" fontId="9" fillId="2" borderId="8" xfId="0" quotePrefix="1" applyFont="1" applyFill="1" applyBorder="1" applyAlignment="1" applyProtection="1">
      <alignment horizontal="center" vertical="top" shrinkToFit="1"/>
    </xf>
    <xf numFmtId="0" fontId="3" fillId="0" borderId="0" xfId="0" applyFont="1" applyBorder="1" applyProtection="1"/>
    <xf numFmtId="0" fontId="8" fillId="2" borderId="0" xfId="0" applyFont="1" applyFill="1" applyBorder="1" applyAlignment="1" applyProtection="1">
      <alignment wrapText="1"/>
    </xf>
    <xf numFmtId="176" fontId="8" fillId="3" borderId="44" xfId="0" applyNumberFormat="1" applyFont="1" applyFill="1" applyBorder="1" applyAlignment="1" applyProtection="1">
      <alignment horizontal="right" vertical="center" shrinkToFit="1"/>
    </xf>
    <xf numFmtId="176" fontId="8" fillId="3" borderId="19" xfId="0" applyNumberFormat="1" applyFont="1" applyFill="1" applyBorder="1" applyAlignment="1" applyProtection="1">
      <alignment horizontal="right" vertical="center" shrinkToFit="1"/>
    </xf>
    <xf numFmtId="176" fontId="8" fillId="0" borderId="45" xfId="0" applyNumberFormat="1" applyFont="1" applyFill="1" applyBorder="1" applyAlignment="1" applyProtection="1">
      <alignment horizontal="right" vertical="center" shrinkToFit="1"/>
    </xf>
    <xf numFmtId="176" fontId="8" fillId="0" borderId="46" xfId="0" applyNumberFormat="1" applyFont="1" applyFill="1" applyBorder="1" applyAlignment="1" applyProtection="1">
      <alignment horizontal="right" vertical="center" shrinkToFit="1"/>
      <protection locked="0"/>
    </xf>
    <xf numFmtId="177" fontId="5" fillId="0" borderId="0" xfId="0" applyNumberFormat="1" applyFont="1" applyFill="1" applyBorder="1" applyAlignment="1" applyProtection="1">
      <alignment horizontal="right" vertical="center"/>
    </xf>
    <xf numFmtId="0" fontId="12" fillId="2" borderId="47" xfId="0" applyFont="1" applyFill="1" applyBorder="1" applyAlignment="1" applyProtection="1">
      <alignment horizontal="center" vertical="center"/>
    </xf>
    <xf numFmtId="0" fontId="12" fillId="2" borderId="6" xfId="0" applyFont="1" applyFill="1" applyBorder="1" applyAlignment="1" applyProtection="1">
      <alignment horizontal="center" vertical="center"/>
    </xf>
    <xf numFmtId="176" fontId="8" fillId="3" borderId="7" xfId="0" applyNumberFormat="1" applyFont="1" applyFill="1" applyBorder="1" applyAlignment="1" applyProtection="1">
      <alignment horizontal="right" vertical="center" shrinkToFit="1"/>
    </xf>
    <xf numFmtId="176" fontId="8" fillId="0" borderId="7" xfId="0" applyNumberFormat="1" applyFont="1" applyFill="1" applyBorder="1" applyAlignment="1" applyProtection="1">
      <alignment horizontal="right" vertical="center" shrinkToFit="1"/>
      <protection locked="0"/>
    </xf>
    <xf numFmtId="176" fontId="8" fillId="0" borderId="48" xfId="0" applyNumberFormat="1" applyFont="1" applyFill="1" applyBorder="1" applyAlignment="1" applyProtection="1">
      <alignment horizontal="right" vertical="center" shrinkToFit="1"/>
    </xf>
    <xf numFmtId="176" fontId="8" fillId="0" borderId="49" xfId="0" applyNumberFormat="1" applyFont="1" applyFill="1" applyBorder="1" applyAlignment="1" applyProtection="1">
      <alignment horizontal="right" vertical="center" shrinkToFit="1"/>
      <protection locked="0"/>
    </xf>
    <xf numFmtId="176" fontId="8" fillId="3" borderId="45" xfId="0" applyNumberFormat="1" applyFont="1" applyFill="1" applyBorder="1" applyAlignment="1" applyProtection="1">
      <alignment horizontal="right" vertical="center" shrinkToFit="1"/>
    </xf>
    <xf numFmtId="176" fontId="8" fillId="3" borderId="46" xfId="0" applyNumberFormat="1" applyFont="1" applyFill="1" applyBorder="1" applyAlignment="1" applyProtection="1">
      <alignment horizontal="right" vertical="center" shrinkToFit="1"/>
    </xf>
    <xf numFmtId="176" fontId="8" fillId="0" borderId="50" xfId="0" applyNumberFormat="1" applyFont="1" applyFill="1" applyBorder="1" applyAlignment="1" applyProtection="1">
      <alignment horizontal="right" vertical="center" shrinkToFit="1"/>
    </xf>
    <xf numFmtId="176" fontId="8" fillId="0" borderId="51" xfId="0" applyNumberFormat="1" applyFont="1" applyFill="1" applyBorder="1" applyAlignment="1" applyProtection="1">
      <alignment horizontal="right" vertical="center" shrinkToFit="1"/>
      <protection locked="0"/>
    </xf>
    <xf numFmtId="176" fontId="8" fillId="0" borderId="44" xfId="0" applyNumberFormat="1" applyFont="1" applyFill="1" applyBorder="1" applyAlignment="1" applyProtection="1">
      <alignment horizontal="right" vertical="center" shrinkToFit="1"/>
    </xf>
    <xf numFmtId="0" fontId="11" fillId="2" borderId="4" xfId="0" applyFont="1" applyFill="1" applyBorder="1" applyAlignment="1" applyProtection="1">
      <alignment horizontal="center" vertical="distributed" wrapText="1"/>
    </xf>
    <xf numFmtId="0" fontId="11" fillId="2" borderId="6" xfId="0" applyFont="1" applyFill="1" applyBorder="1" applyAlignment="1" applyProtection="1">
      <alignment horizontal="left" vertical="distributed" wrapText="1"/>
    </xf>
    <xf numFmtId="0" fontId="12" fillId="2" borderId="12" xfId="0" applyFont="1" applyFill="1" applyBorder="1" applyAlignment="1" applyProtection="1">
      <alignment horizontal="center" vertical="center"/>
    </xf>
    <xf numFmtId="176" fontId="8" fillId="0" borderId="52" xfId="0" applyNumberFormat="1" applyFont="1" applyFill="1" applyBorder="1" applyAlignment="1" applyProtection="1">
      <alignment horizontal="right" vertical="center" shrinkToFit="1"/>
    </xf>
    <xf numFmtId="176" fontId="8" fillId="0" borderId="40" xfId="0" applyNumberFormat="1" applyFont="1" applyFill="1" applyBorder="1" applyAlignment="1" applyProtection="1">
      <alignment horizontal="right" vertical="center" shrinkToFit="1"/>
      <protection locked="0"/>
    </xf>
    <xf numFmtId="176" fontId="8" fillId="0" borderId="53" xfId="0" applyNumberFormat="1" applyFont="1" applyFill="1" applyBorder="1" applyAlignment="1" applyProtection="1">
      <alignment horizontal="right" vertical="center" shrinkToFit="1"/>
      <protection locked="0"/>
    </xf>
    <xf numFmtId="0" fontId="11" fillId="2" borderId="8" xfId="0" applyFont="1" applyFill="1" applyBorder="1" applyAlignment="1" applyProtection="1">
      <alignment horizontal="center" vertical="distributed"/>
    </xf>
    <xf numFmtId="0" fontId="11" fillId="2" borderId="9" xfId="0" applyFont="1" applyFill="1" applyBorder="1" applyAlignment="1" applyProtection="1">
      <alignment horizontal="left" vertical="distributed"/>
    </xf>
    <xf numFmtId="0" fontId="8" fillId="2" borderId="1" xfId="0" applyFont="1" applyFill="1" applyBorder="1" applyAlignment="1" applyProtection="1">
      <alignment vertical="center" wrapText="1" shrinkToFit="1"/>
    </xf>
    <xf numFmtId="0" fontId="8" fillId="2" borderId="13" xfId="0" applyFont="1" applyFill="1" applyBorder="1" applyAlignment="1" applyProtection="1">
      <alignment vertical="center" wrapText="1" shrinkToFit="1"/>
    </xf>
    <xf numFmtId="0" fontId="11" fillId="2" borderId="11" xfId="0" applyFont="1" applyFill="1" applyBorder="1" applyAlignment="1" applyProtection="1">
      <alignment horizontal="center" vertical="distributed"/>
    </xf>
    <xf numFmtId="0" fontId="11" fillId="2" borderId="12" xfId="0" applyFont="1" applyFill="1" applyBorder="1" applyAlignment="1" applyProtection="1">
      <alignment horizontal="left" vertical="distributed"/>
    </xf>
    <xf numFmtId="176" fontId="8" fillId="3" borderId="50" xfId="0" applyNumberFormat="1" applyFont="1" applyFill="1" applyBorder="1" applyAlignment="1" applyProtection="1">
      <alignment horizontal="right" vertical="center" shrinkToFit="1"/>
    </xf>
    <xf numFmtId="176" fontId="8" fillId="3" borderId="51" xfId="0" applyNumberFormat="1" applyFont="1" applyFill="1" applyBorder="1" applyAlignment="1" applyProtection="1">
      <alignment horizontal="right" vertical="center" shrinkToFit="1"/>
    </xf>
    <xf numFmtId="0" fontId="8" fillId="2" borderId="21" xfId="0" applyFont="1" applyFill="1" applyBorder="1" applyAlignment="1" applyProtection="1">
      <alignment vertical="center" shrinkToFit="1"/>
    </xf>
    <xf numFmtId="0" fontId="12" fillId="3" borderId="54" xfId="0" applyFont="1" applyFill="1" applyBorder="1" applyAlignment="1" applyProtection="1">
      <alignment horizontal="center" vertical="center"/>
    </xf>
    <xf numFmtId="0" fontId="12" fillId="3" borderId="12" xfId="0" applyFont="1" applyFill="1" applyBorder="1" applyAlignment="1" applyProtection="1">
      <alignment horizontal="center" vertical="center"/>
    </xf>
    <xf numFmtId="0" fontId="3" fillId="0" borderId="0" xfId="0" applyFont="1" applyProtection="1"/>
    <xf numFmtId="0" fontId="9" fillId="2" borderId="1" xfId="0" applyFont="1" applyFill="1" applyBorder="1" applyAlignment="1" applyProtection="1">
      <alignment horizontal="center" vertical="center" shrinkToFit="1"/>
    </xf>
    <xf numFmtId="0" fontId="8" fillId="2" borderId="1" xfId="0" applyFont="1" applyFill="1" applyBorder="1" applyAlignment="1" applyProtection="1">
      <alignment vertical="center"/>
    </xf>
    <xf numFmtId="176" fontId="8" fillId="4" borderId="1" xfId="0" applyNumberFormat="1" applyFont="1" applyFill="1" applyBorder="1" applyAlignment="1" applyProtection="1">
      <alignment horizontal="right" vertical="center" shrinkToFit="1"/>
    </xf>
    <xf numFmtId="0" fontId="0" fillId="2" borderId="0" xfId="0" applyFill="1" applyProtection="1"/>
    <xf numFmtId="0" fontId="3" fillId="2" borderId="0" xfId="0" applyFont="1" applyFill="1" applyAlignment="1" applyProtection="1">
      <alignment horizontal="center"/>
    </xf>
    <xf numFmtId="0" fontId="3" fillId="2" borderId="0" xfId="0" applyFont="1" applyFill="1" applyAlignment="1" applyProtection="1">
      <alignment horizontal="left"/>
    </xf>
    <xf numFmtId="49" fontId="3" fillId="2" borderId="0" xfId="0" applyNumberFormat="1" applyFont="1" applyFill="1" applyAlignment="1" applyProtection="1">
      <alignment horizontal="left"/>
    </xf>
    <xf numFmtId="0" fontId="6" fillId="2" borderId="0" xfId="0" applyFont="1" applyFill="1" applyProtection="1"/>
    <xf numFmtId="0" fontId="9" fillId="2" borderId="0" xfId="0" applyFont="1" applyFill="1" applyAlignment="1" applyProtection="1">
      <alignment horizontal="left" vertical="top"/>
    </xf>
    <xf numFmtId="0" fontId="9" fillId="2" borderId="0" xfId="0" applyFont="1" applyFill="1" applyAlignment="1" applyProtection="1">
      <alignment horizontal="center" vertical="center"/>
    </xf>
    <xf numFmtId="0" fontId="9" fillId="2" borderId="0" xfId="0" applyFont="1" applyFill="1" applyAlignment="1" applyProtection="1">
      <alignment horizontal="centerContinuous" vertical="center"/>
    </xf>
    <xf numFmtId="0" fontId="9" fillId="2" borderId="0" xfId="0" applyFont="1" applyFill="1" applyAlignment="1" applyProtection="1">
      <alignment horizontal="right" vertical="center"/>
    </xf>
    <xf numFmtId="0" fontId="3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horizontal="center" vertical="center"/>
    </xf>
    <xf numFmtId="0" fontId="5" fillId="2" borderId="0" xfId="0" applyFont="1" applyFill="1" applyProtection="1"/>
    <xf numFmtId="49" fontId="8" fillId="2" borderId="0" xfId="0" applyNumberFormat="1" applyFont="1" applyFill="1" applyAlignment="1" applyProtection="1">
      <alignment horizontal="right"/>
    </xf>
    <xf numFmtId="0" fontId="11" fillId="2" borderId="0" xfId="0" quotePrefix="1" applyFont="1" applyFill="1" applyBorder="1" applyAlignment="1" applyProtection="1">
      <alignment horizontal="center"/>
    </xf>
    <xf numFmtId="0" fontId="5" fillId="2" borderId="55" xfId="0" applyFont="1" applyFill="1" applyBorder="1" applyAlignment="1" applyProtection="1">
      <alignment horizontal="left" vertical="center" wrapText="1"/>
    </xf>
    <xf numFmtId="0" fontId="5" fillId="2" borderId="56" xfId="0" applyFont="1" applyFill="1" applyBorder="1" applyAlignment="1" applyProtection="1">
      <alignment horizontal="left" vertical="center"/>
    </xf>
    <xf numFmtId="0" fontId="3" fillId="2" borderId="4" xfId="0" applyFont="1" applyFill="1" applyBorder="1" applyProtection="1"/>
    <xf numFmtId="0" fontId="3" fillId="2" borderId="6" xfId="0" applyFont="1" applyFill="1" applyBorder="1" applyProtection="1"/>
    <xf numFmtId="0" fontId="5" fillId="2" borderId="13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21" xfId="0" applyFont="1" applyFill="1" applyBorder="1" applyAlignment="1" applyProtection="1">
      <alignment horizontal="center" vertical="center"/>
    </xf>
    <xf numFmtId="0" fontId="5" fillId="2" borderId="57" xfId="0" applyFont="1" applyFill="1" applyBorder="1" applyAlignment="1" applyProtection="1">
      <alignment horizontal="left" vertical="center"/>
    </xf>
    <xf numFmtId="0" fontId="5" fillId="2" borderId="58" xfId="0" applyFont="1" applyFill="1" applyBorder="1" applyAlignment="1" applyProtection="1">
      <alignment horizontal="left" vertical="center"/>
    </xf>
    <xf numFmtId="0" fontId="3" fillId="2" borderId="8" xfId="0" applyFont="1" applyFill="1" applyBorder="1" applyProtection="1"/>
    <xf numFmtId="0" fontId="3" fillId="2" borderId="9" xfId="0" applyFont="1" applyFill="1" applyBorder="1" applyProtection="1"/>
    <xf numFmtId="0" fontId="3" fillId="2" borderId="7" xfId="0" applyFont="1" applyFill="1" applyBorder="1" applyProtection="1"/>
    <xf numFmtId="0" fontId="3" fillId="2" borderId="5" xfId="0" applyFont="1" applyFill="1" applyBorder="1" applyAlignment="1" applyProtection="1">
      <alignment horizontal="center"/>
    </xf>
    <xf numFmtId="0" fontId="3" fillId="0" borderId="6" xfId="0" applyFont="1" applyBorder="1" applyAlignment="1" applyProtection="1"/>
    <xf numFmtId="0" fontId="5" fillId="2" borderId="8" xfId="0" applyFont="1" applyFill="1" applyBorder="1" applyAlignment="1" applyProtection="1">
      <alignment horizontal="centerContinuous" vertical="center"/>
    </xf>
    <xf numFmtId="0" fontId="3" fillId="2" borderId="9" xfId="0" applyFont="1" applyFill="1" applyBorder="1" applyAlignment="1" applyProtection="1">
      <alignment horizontal="centerContinuous" vertical="center"/>
    </xf>
    <xf numFmtId="0" fontId="8" fillId="2" borderId="0" xfId="0" applyFont="1" applyFill="1" applyBorder="1" applyAlignment="1" applyProtection="1">
      <alignment horizontal="center"/>
    </xf>
    <xf numFmtId="0" fontId="8" fillId="2" borderId="8" xfId="0" applyFont="1" applyFill="1" applyBorder="1" applyAlignment="1" applyProtection="1">
      <alignment horizontal="center"/>
    </xf>
    <xf numFmtId="0" fontId="8" fillId="2" borderId="10" xfId="0" applyFont="1" applyFill="1" applyBorder="1" applyAlignment="1" applyProtection="1">
      <alignment horizontal="center"/>
    </xf>
    <xf numFmtId="0" fontId="8" fillId="2" borderId="9" xfId="0" applyFont="1" applyFill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0" fontId="8" fillId="0" borderId="9" xfId="0" applyFont="1" applyBorder="1" applyAlignment="1" applyProtection="1">
      <alignment horizontal="center"/>
    </xf>
    <xf numFmtId="0" fontId="8" fillId="2" borderId="0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 vertical="center"/>
    </xf>
    <xf numFmtId="0" fontId="8" fillId="2" borderId="10" xfId="0" applyFont="1" applyFill="1" applyBorder="1" applyAlignment="1" applyProtection="1">
      <alignment horizontal="center" vertical="center"/>
    </xf>
    <xf numFmtId="0" fontId="8" fillId="2" borderId="9" xfId="0" applyFont="1" applyFill="1" applyBorder="1" applyAlignment="1" applyProtection="1">
      <alignment horizontal="center" vertical="center"/>
    </xf>
    <xf numFmtId="49" fontId="8" fillId="2" borderId="9" xfId="0" applyNumberFormat="1" applyFont="1" applyFill="1" applyBorder="1" applyAlignment="1" applyProtection="1">
      <alignment horizontal="center" vertical="center"/>
    </xf>
    <xf numFmtId="0" fontId="5" fillId="2" borderId="59" xfId="0" applyFont="1" applyFill="1" applyBorder="1" applyAlignment="1" applyProtection="1">
      <alignment horizontal="left" vertical="center"/>
    </xf>
    <xf numFmtId="0" fontId="5" fillId="2" borderId="60" xfId="0" applyFont="1" applyFill="1" applyBorder="1" applyAlignment="1" applyProtection="1">
      <alignment horizontal="left" vertical="center"/>
    </xf>
    <xf numFmtId="0" fontId="3" fillId="2" borderId="10" xfId="0" applyFont="1" applyFill="1" applyBorder="1" applyProtection="1"/>
    <xf numFmtId="0" fontId="8" fillId="2" borderId="7" xfId="0" applyFont="1" applyFill="1" applyBorder="1" applyAlignment="1" applyProtection="1">
      <alignment horizontal="center" vertical="center" shrinkToFit="1"/>
    </xf>
    <xf numFmtId="0" fontId="3" fillId="2" borderId="61" xfId="0" applyFont="1" applyFill="1" applyBorder="1" applyProtection="1"/>
    <xf numFmtId="0" fontId="8" fillId="2" borderId="4" xfId="0" applyFont="1" applyFill="1" applyBorder="1" applyAlignment="1" applyProtection="1">
      <alignment horizontal="center" vertical="center" textRotation="255"/>
    </xf>
    <xf numFmtId="0" fontId="8" fillId="2" borderId="5" xfId="0" applyFont="1" applyFill="1" applyBorder="1" applyAlignment="1" applyProtection="1">
      <alignment horizontal="center" vertical="center" textRotation="255"/>
    </xf>
    <xf numFmtId="0" fontId="8" fillId="2" borderId="6" xfId="0" applyFont="1" applyFill="1" applyBorder="1" applyAlignment="1" applyProtection="1">
      <alignment horizontal="center" vertical="center" textRotation="255"/>
    </xf>
    <xf numFmtId="0" fontId="12" fillId="2" borderId="62" xfId="0" applyFont="1" applyFill="1" applyBorder="1" applyAlignment="1" applyProtection="1">
      <alignment horizontal="center" vertical="center"/>
    </xf>
    <xf numFmtId="0" fontId="12" fillId="2" borderId="63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 vertical="center" textRotation="255"/>
    </xf>
    <xf numFmtId="0" fontId="8" fillId="2" borderId="0" xfId="0" applyFont="1" applyFill="1" applyBorder="1" applyAlignment="1" applyProtection="1">
      <alignment horizontal="center" vertical="center" textRotation="255"/>
    </xf>
    <xf numFmtId="0" fontId="8" fillId="2" borderId="9" xfId="0" applyFont="1" applyFill="1" applyBorder="1" applyAlignment="1" applyProtection="1">
      <alignment horizontal="center" vertical="center" textRotation="255"/>
    </xf>
    <xf numFmtId="0" fontId="12" fillId="2" borderId="64" xfId="0" applyFont="1" applyFill="1" applyBorder="1" applyAlignment="1" applyProtection="1">
      <alignment horizontal="center" vertical="center"/>
    </xf>
    <xf numFmtId="0" fontId="12" fillId="2" borderId="65" xfId="0" applyFont="1" applyFill="1" applyBorder="1" applyAlignment="1" applyProtection="1">
      <alignment horizontal="center" vertical="center"/>
    </xf>
    <xf numFmtId="0" fontId="8" fillId="2" borderId="11" xfId="0" applyFont="1" applyFill="1" applyBorder="1" applyAlignment="1" applyProtection="1">
      <alignment horizontal="center" vertical="center" textRotation="255"/>
    </xf>
    <xf numFmtId="0" fontId="8" fillId="2" borderId="2" xfId="0" applyFont="1" applyFill="1" applyBorder="1" applyAlignment="1" applyProtection="1">
      <alignment horizontal="center" vertical="center" textRotation="255"/>
    </xf>
    <xf numFmtId="0" fontId="8" fillId="2" borderId="12" xfId="0" applyFont="1" applyFill="1" applyBorder="1" applyAlignment="1" applyProtection="1">
      <alignment horizontal="center" vertical="center" textRotation="255"/>
    </xf>
    <xf numFmtId="0" fontId="12" fillId="3" borderId="8" xfId="0" applyFont="1" applyFill="1" applyBorder="1" applyAlignment="1" applyProtection="1">
      <alignment horizontal="center" vertical="center"/>
    </xf>
    <xf numFmtId="0" fontId="12" fillId="3" borderId="66" xfId="0" applyFont="1" applyFill="1" applyBorder="1" applyAlignment="1" applyProtection="1">
      <alignment horizontal="center" vertical="center"/>
    </xf>
    <xf numFmtId="176" fontId="8" fillId="3" borderId="10" xfId="0" applyNumberFormat="1" applyFont="1" applyFill="1" applyBorder="1" applyAlignment="1" applyProtection="1">
      <alignment horizontal="right" vertical="center" shrinkToFit="1"/>
    </xf>
    <xf numFmtId="0" fontId="8" fillId="2" borderId="5" xfId="0" applyFont="1" applyFill="1" applyBorder="1" applyAlignment="1" applyProtection="1"/>
    <xf numFmtId="0" fontId="8" fillId="2" borderId="5" xfId="0" applyFont="1" applyFill="1" applyBorder="1" applyAlignment="1" applyProtection="1">
      <alignment horizontal="center"/>
    </xf>
    <xf numFmtId="0" fontId="8" fillId="2" borderId="5" xfId="0" applyFont="1" applyFill="1" applyBorder="1" applyAlignment="1" applyProtection="1">
      <alignment horizontal="right"/>
    </xf>
    <xf numFmtId="0" fontId="8" fillId="2" borderId="5" xfId="0" applyFont="1" applyFill="1" applyBorder="1" applyAlignment="1" applyProtection="1">
      <alignment horizontal="centerContinuous"/>
    </xf>
    <xf numFmtId="0" fontId="8" fillId="2" borderId="6" xfId="0" applyFont="1" applyFill="1" applyBorder="1" applyAlignment="1" applyProtection="1">
      <alignment horizontal="centerContinuous"/>
    </xf>
    <xf numFmtId="0" fontId="12" fillId="2" borderId="67" xfId="0" applyFont="1" applyFill="1" applyBorder="1" applyAlignment="1" applyProtection="1">
      <alignment horizontal="center" vertical="center"/>
    </xf>
    <xf numFmtId="0" fontId="8" fillId="2" borderId="2" xfId="0" applyFont="1" applyFill="1" applyBorder="1" applyAlignment="1" applyProtection="1">
      <alignment vertical="top"/>
    </xf>
    <xf numFmtId="0" fontId="8" fillId="2" borderId="2" xfId="0" applyFont="1" applyFill="1" applyBorder="1" applyProtection="1"/>
    <xf numFmtId="0" fontId="8" fillId="2" borderId="2" xfId="0" applyFont="1" applyFill="1" applyBorder="1" applyAlignment="1" applyProtection="1">
      <alignment horizontal="center" vertical="top"/>
    </xf>
    <xf numFmtId="0" fontId="8" fillId="2" borderId="2" xfId="0" applyFont="1" applyFill="1" applyBorder="1" applyAlignment="1" applyProtection="1">
      <alignment horizontal="right" vertical="top"/>
    </xf>
    <xf numFmtId="0" fontId="8" fillId="2" borderId="2" xfId="0" applyFont="1" applyFill="1" applyBorder="1" applyAlignment="1" applyProtection="1">
      <alignment horizontal="centerContinuous" vertical="top"/>
    </xf>
    <xf numFmtId="0" fontId="8" fillId="2" borderId="12" xfId="0" applyFont="1" applyFill="1" applyBorder="1" applyAlignment="1" applyProtection="1">
      <alignment horizontal="centerContinuous" vertical="top"/>
    </xf>
    <xf numFmtId="176" fontId="8" fillId="3" borderId="30" xfId="0" applyNumberFormat="1" applyFont="1" applyFill="1" applyBorder="1" applyAlignment="1" applyProtection="1">
      <alignment horizontal="right" vertical="center" shrinkToFit="1"/>
    </xf>
    <xf numFmtId="176" fontId="8" fillId="3" borderId="31" xfId="0" applyNumberFormat="1" applyFont="1" applyFill="1" applyBorder="1" applyAlignment="1" applyProtection="1">
      <alignment horizontal="right" vertical="center" shrinkToFit="1"/>
    </xf>
    <xf numFmtId="0" fontId="8" fillId="2" borderId="5" xfId="1" applyFont="1" applyFill="1" applyBorder="1" applyAlignment="1" applyProtection="1"/>
    <xf numFmtId="0" fontId="8" fillId="2" borderId="5" xfId="0" applyFont="1" applyFill="1" applyBorder="1" applyAlignment="1" applyProtection="1">
      <alignment vertical="center"/>
    </xf>
    <xf numFmtId="0" fontId="8" fillId="2" borderId="40" xfId="0" applyFont="1" applyFill="1" applyBorder="1" applyAlignment="1" applyProtection="1">
      <alignment vertical="center" shrinkToFit="1"/>
    </xf>
    <xf numFmtId="0" fontId="8" fillId="2" borderId="11" xfId="0" applyFont="1" applyFill="1" applyBorder="1" applyAlignment="1" applyProtection="1">
      <alignment vertical="center" shrinkToFit="1"/>
    </xf>
    <xf numFmtId="0" fontId="8" fillId="2" borderId="2" xfId="1" applyFont="1" applyFill="1" applyBorder="1" applyAlignment="1" applyProtection="1">
      <alignment vertical="top"/>
    </xf>
    <xf numFmtId="0" fontId="8" fillId="2" borderId="2" xfId="0" applyFont="1" applyFill="1" applyBorder="1" applyAlignment="1" applyProtection="1">
      <alignment vertical="center"/>
    </xf>
    <xf numFmtId="176" fontId="8" fillId="3" borderId="35" xfId="0" applyNumberFormat="1" applyFont="1" applyFill="1" applyBorder="1" applyAlignment="1" applyProtection="1">
      <alignment horizontal="right" vertical="center" shrinkToFit="1"/>
    </xf>
    <xf numFmtId="176" fontId="8" fillId="3" borderId="36" xfId="0" applyNumberFormat="1" applyFont="1" applyFill="1" applyBorder="1" applyAlignment="1" applyProtection="1">
      <alignment horizontal="right" vertical="center" shrinkToFit="1"/>
    </xf>
    <xf numFmtId="0" fontId="8" fillId="2" borderId="1" xfId="1" applyFont="1" applyFill="1" applyBorder="1" applyAlignment="1" applyProtection="1">
      <alignment vertical="center" shrinkToFit="1"/>
    </xf>
    <xf numFmtId="0" fontId="8" fillId="2" borderId="13" xfId="1" applyFont="1" applyFill="1" applyBorder="1" applyAlignment="1" applyProtection="1">
      <alignment vertical="center" shrinkToFit="1"/>
    </xf>
    <xf numFmtId="0" fontId="12" fillId="2" borderId="68" xfId="0" applyFont="1" applyFill="1" applyBorder="1" applyAlignment="1" applyProtection="1">
      <alignment horizontal="center" vertical="center"/>
    </xf>
    <xf numFmtId="0" fontId="12" fillId="2" borderId="69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vertical="top"/>
    </xf>
    <xf numFmtId="0" fontId="8" fillId="2" borderId="0" xfId="0" applyFont="1" applyFill="1" applyBorder="1" applyAlignment="1" applyProtection="1">
      <alignment horizontal="right" vertical="top"/>
    </xf>
    <xf numFmtId="0" fontId="8" fillId="2" borderId="0" xfId="0" applyFont="1" applyFill="1" applyBorder="1" applyAlignment="1" applyProtection="1">
      <alignment horizontal="left" vertical="top"/>
    </xf>
    <xf numFmtId="0" fontId="14" fillId="2" borderId="0" xfId="0" applyFont="1" applyFill="1" applyBorder="1" applyAlignment="1" applyProtection="1">
      <alignment vertical="top"/>
    </xf>
    <xf numFmtId="49" fontId="3" fillId="0" borderId="0" xfId="0" applyNumberFormat="1" applyFont="1" applyAlignment="1" applyProtection="1">
      <alignment horizontal="center"/>
    </xf>
    <xf numFmtId="49" fontId="3" fillId="2" borderId="0" xfId="0" applyNumberFormat="1" applyFont="1" applyFill="1" applyAlignment="1" applyProtection="1"/>
    <xf numFmtId="49" fontId="0" fillId="2" borderId="0" xfId="0" applyNumberFormat="1" applyFill="1" applyAlignment="1" applyProtection="1"/>
    <xf numFmtId="49" fontId="3" fillId="0" borderId="0" xfId="0" applyNumberFormat="1" applyFont="1" applyAlignment="1" applyProtection="1">
      <alignment horizontal="left"/>
    </xf>
    <xf numFmtId="49" fontId="3" fillId="2" borderId="0" xfId="0" applyNumberFormat="1" applyFont="1" applyFill="1" applyBorder="1" applyAlignment="1" applyProtection="1">
      <alignment horizontal="center" vertical="center"/>
    </xf>
    <xf numFmtId="49" fontId="3" fillId="0" borderId="0" xfId="0" applyNumberFormat="1" applyFont="1" applyBorder="1" applyAlignment="1" applyProtection="1"/>
    <xf numFmtId="49" fontId="6" fillId="0" borderId="0" xfId="0" applyNumberFormat="1" applyFont="1" applyAlignment="1" applyProtection="1"/>
    <xf numFmtId="49" fontId="8" fillId="0" borderId="0" xfId="0" applyNumberFormat="1" applyFont="1" applyAlignment="1" applyProtection="1">
      <alignment horizontal="centerContinuous" vertical="center"/>
    </xf>
    <xf numFmtId="49" fontId="3" fillId="0" borderId="0" xfId="0" applyNumberFormat="1" applyFont="1" applyBorder="1" applyAlignment="1" applyProtection="1">
      <alignment horizontal="left"/>
    </xf>
    <xf numFmtId="49" fontId="9" fillId="0" borderId="0" xfId="0" applyNumberFormat="1" applyFont="1" applyAlignment="1" applyProtection="1">
      <alignment horizontal="centerContinuous" vertical="center"/>
    </xf>
    <xf numFmtId="49" fontId="3" fillId="2" borderId="43" xfId="0" applyNumberFormat="1" applyFont="1" applyFill="1" applyBorder="1" applyAlignment="1" applyProtection="1">
      <alignment horizontal="left" vertical="center"/>
    </xf>
    <xf numFmtId="49" fontId="3" fillId="0" borderId="43" xfId="0" applyNumberFormat="1" applyFont="1" applyBorder="1" applyAlignment="1" applyProtection="1"/>
    <xf numFmtId="49" fontId="11" fillId="0" borderId="0" xfId="0" quotePrefix="1" applyNumberFormat="1" applyFont="1" applyBorder="1" applyAlignment="1" applyProtection="1">
      <alignment horizontal="center"/>
    </xf>
    <xf numFmtId="49" fontId="11" fillId="0" borderId="0" xfId="0" applyNumberFormat="1" applyFont="1" applyBorder="1" applyAlignment="1" applyProtection="1"/>
    <xf numFmtId="0" fontId="3" fillId="0" borderId="70" xfId="0" applyFont="1" applyBorder="1" applyProtection="1"/>
    <xf numFmtId="0" fontId="3" fillId="0" borderId="4" xfId="0" applyFont="1" applyBorder="1" applyProtection="1"/>
    <xf numFmtId="0" fontId="3" fillId="0" borderId="6" xfId="0" applyFont="1" applyBorder="1" applyProtection="1"/>
    <xf numFmtId="0" fontId="8" fillId="0" borderId="1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/>
    </xf>
    <xf numFmtId="0" fontId="5" fillId="0" borderId="9" xfId="0" applyFont="1" applyBorder="1" applyAlignment="1" applyProtection="1">
      <alignment horizontal="center"/>
    </xf>
    <xf numFmtId="0" fontId="8" fillId="0" borderId="4" xfId="0" quotePrefix="1" applyFont="1" applyBorder="1" applyAlignment="1" applyProtection="1">
      <alignment horizontal="center"/>
    </xf>
    <xf numFmtId="0" fontId="8" fillId="0" borderId="6" xfId="0" quotePrefix="1" applyFont="1" applyBorder="1" applyAlignment="1" applyProtection="1">
      <alignment horizontal="center"/>
    </xf>
    <xf numFmtId="0" fontId="8" fillId="0" borderId="5" xfId="0" quotePrefix="1" applyFont="1" applyBorder="1" applyAlignment="1" applyProtection="1">
      <alignment horizontal="center"/>
    </xf>
    <xf numFmtId="0" fontId="8" fillId="0" borderId="4" xfId="0" applyFont="1" applyBorder="1" applyAlignment="1" applyProtection="1">
      <alignment horizontal="center"/>
    </xf>
    <xf numFmtId="0" fontId="8" fillId="0" borderId="6" xfId="0" applyFont="1" applyBorder="1" applyAlignment="1" applyProtection="1">
      <alignment horizontal="center"/>
    </xf>
    <xf numFmtId="0" fontId="8" fillId="0" borderId="4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distributed"/>
    </xf>
    <xf numFmtId="0" fontId="8" fillId="0" borderId="7" xfId="0" applyFont="1" applyBorder="1" applyProtection="1"/>
    <xf numFmtId="0" fontId="3" fillId="0" borderId="8" xfId="0" applyFont="1" applyBorder="1" applyProtection="1"/>
    <xf numFmtId="0" fontId="5" fillId="0" borderId="9" xfId="0" applyFont="1" applyBorder="1" applyAlignment="1" applyProtection="1">
      <alignment horizontal="center" vertical="top"/>
    </xf>
    <xf numFmtId="0" fontId="8" fillId="0" borderId="8" xfId="0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/>
    </xf>
    <xf numFmtId="0" fontId="8" fillId="0" borderId="10" xfId="0" applyFont="1" applyBorder="1" applyAlignment="1" applyProtection="1">
      <alignment horizontal="center" vertical="center" wrapText="1"/>
    </xf>
    <xf numFmtId="0" fontId="8" fillId="0" borderId="7" xfId="0" applyFont="1" applyBorder="1" applyAlignment="1" applyProtection="1">
      <alignment horizontal="center" vertical="center" shrinkToFit="1"/>
    </xf>
    <xf numFmtId="0" fontId="8" fillId="0" borderId="10" xfId="0" applyFont="1" applyBorder="1" applyAlignment="1" applyProtection="1">
      <alignment horizontal="center" vertical="center"/>
    </xf>
    <xf numFmtId="0" fontId="11" fillId="0" borderId="7" xfId="0" applyFont="1" applyBorder="1" applyAlignment="1" applyProtection="1">
      <alignment horizontal="center" vertical="center" shrinkToFit="1"/>
    </xf>
    <xf numFmtId="0" fontId="11" fillId="0" borderId="4" xfId="0" applyFont="1" applyBorder="1" applyAlignment="1" applyProtection="1">
      <alignment horizontal="center" vertical="center" shrinkToFit="1"/>
    </xf>
    <xf numFmtId="0" fontId="3" fillId="0" borderId="71" xfId="0" applyFont="1" applyBorder="1" applyProtection="1"/>
    <xf numFmtId="0" fontId="15" fillId="0" borderId="71" xfId="0" applyFont="1" applyBorder="1" applyAlignment="1" applyProtection="1">
      <alignment horizontal="right"/>
    </xf>
    <xf numFmtId="0" fontId="8" fillId="0" borderId="10" xfId="0" applyFont="1" applyBorder="1" applyAlignment="1" applyProtection="1">
      <alignment horizontal="center" vertical="top"/>
    </xf>
    <xf numFmtId="0" fontId="8" fillId="0" borderId="8" xfId="0" applyFont="1" applyBorder="1" applyAlignment="1" applyProtection="1">
      <alignment horizontal="center" vertical="top"/>
    </xf>
    <xf numFmtId="0" fontId="8" fillId="0" borderId="10" xfId="0" applyFont="1" applyBorder="1" applyProtection="1"/>
    <xf numFmtId="0" fontId="16" fillId="0" borderId="8" xfId="0" quotePrefix="1" applyFont="1" applyBorder="1" applyAlignment="1" applyProtection="1">
      <alignment horizontal="left"/>
    </xf>
    <xf numFmtId="0" fontId="3" fillId="0" borderId="9" xfId="0" applyFont="1" applyBorder="1" applyProtection="1"/>
    <xf numFmtId="0" fontId="16" fillId="0" borderId="8" xfId="0" quotePrefix="1" applyFont="1" applyBorder="1" applyProtection="1"/>
    <xf numFmtId="0" fontId="11" fillId="0" borderId="10" xfId="0" applyFont="1" applyBorder="1" applyAlignment="1" applyProtection="1">
      <alignment horizontal="center" vertical="center" shrinkToFit="1"/>
    </xf>
    <xf numFmtId="0" fontId="16" fillId="0" borderId="70" xfId="0" quotePrefix="1" applyFont="1" applyBorder="1" applyProtection="1"/>
    <xf numFmtId="0" fontId="11" fillId="0" borderId="8" xfId="0" applyFont="1" applyBorder="1" applyAlignment="1" applyProtection="1">
      <alignment horizontal="center" vertical="center" shrinkToFit="1"/>
    </xf>
    <xf numFmtId="0" fontId="16" fillId="0" borderId="71" xfId="0" quotePrefix="1" applyFont="1" applyBorder="1" applyAlignment="1" applyProtection="1"/>
    <xf numFmtId="0" fontId="16" fillId="0" borderId="71" xfId="0" quotePrefix="1" applyFont="1" applyBorder="1" applyAlignment="1" applyProtection="1">
      <alignment horizontal="distributed"/>
    </xf>
    <xf numFmtId="0" fontId="16" fillId="0" borderId="10" xfId="0" quotePrefix="1" applyFont="1" applyBorder="1" applyProtection="1"/>
    <xf numFmtId="0" fontId="16" fillId="0" borderId="8" xfId="0" quotePrefix="1" applyFont="1" applyBorder="1" applyAlignment="1" applyProtection="1">
      <alignment horizontal="distributed"/>
    </xf>
    <xf numFmtId="0" fontId="3" fillId="0" borderId="40" xfId="0" applyFont="1" applyBorder="1" applyProtection="1"/>
    <xf numFmtId="0" fontId="16" fillId="0" borderId="10" xfId="0" quotePrefix="1" applyFont="1" applyBorder="1" applyAlignment="1" applyProtection="1">
      <alignment horizontal="distributed"/>
    </xf>
    <xf numFmtId="0" fontId="8" fillId="0" borderId="1" xfId="0" applyFont="1" applyBorder="1" applyAlignment="1" applyProtection="1">
      <alignment horizontal="center" vertical="center" textRotation="255"/>
    </xf>
    <xf numFmtId="0" fontId="8" fillId="0" borderId="1" xfId="0" quotePrefix="1" applyFont="1" applyBorder="1" applyAlignment="1" applyProtection="1">
      <alignment vertical="center" shrinkToFit="1"/>
    </xf>
    <xf numFmtId="0" fontId="8" fillId="0" borderId="13" xfId="0" quotePrefix="1" applyFont="1" applyBorder="1" applyAlignment="1" applyProtection="1">
      <alignment vertical="center" shrinkToFit="1"/>
    </xf>
    <xf numFmtId="0" fontId="12" fillId="0" borderId="62" xfId="0" applyFont="1" applyBorder="1" applyAlignment="1" applyProtection="1">
      <alignment horizontal="center" vertical="center"/>
    </xf>
    <xf numFmtId="0" fontId="12" fillId="0" borderId="72" xfId="0" applyFont="1" applyBorder="1" applyAlignment="1" applyProtection="1">
      <alignment horizontal="center" vertical="center"/>
    </xf>
    <xf numFmtId="176" fontId="8" fillId="0" borderId="18" xfId="0" applyNumberFormat="1" applyFont="1" applyFill="1" applyBorder="1" applyAlignment="1" applyProtection="1">
      <alignment horizontal="right" vertical="center" shrinkToFit="1"/>
      <protection locked="0"/>
    </xf>
    <xf numFmtId="176" fontId="8" fillId="3" borderId="73" xfId="0" applyNumberFormat="1" applyFont="1" applyFill="1" applyBorder="1" applyAlignment="1" applyProtection="1">
      <alignment horizontal="right" vertical="center" shrinkToFit="1"/>
    </xf>
    <xf numFmtId="176" fontId="8" fillId="3" borderId="74" xfId="0" applyNumberFormat="1" applyFont="1" applyFill="1" applyBorder="1" applyAlignment="1" applyProtection="1">
      <alignment horizontal="right" vertical="center" shrinkToFit="1"/>
    </xf>
    <xf numFmtId="0" fontId="8" fillId="0" borderId="1" xfId="0" applyFont="1" applyBorder="1" applyAlignment="1" applyProtection="1">
      <alignment vertical="center" shrinkToFit="1"/>
    </xf>
    <xf numFmtId="0" fontId="8" fillId="0" borderId="13" xfId="0" applyFont="1" applyBorder="1" applyAlignment="1" applyProtection="1">
      <alignment vertical="center" shrinkToFit="1"/>
    </xf>
    <xf numFmtId="0" fontId="12" fillId="0" borderId="20" xfId="0" applyFont="1" applyBorder="1" applyAlignment="1" applyProtection="1">
      <alignment horizontal="center" vertical="center"/>
    </xf>
    <xf numFmtId="0" fontId="12" fillId="0" borderId="21" xfId="0" applyFont="1" applyBorder="1" applyAlignment="1" applyProtection="1">
      <alignment horizontal="center" vertical="center"/>
    </xf>
    <xf numFmtId="176" fontId="8" fillId="0" borderId="13" xfId="0" applyNumberFormat="1" applyFont="1" applyFill="1" applyBorder="1" applyAlignment="1" applyProtection="1">
      <alignment horizontal="right" vertical="center" shrinkToFit="1"/>
      <protection locked="0"/>
    </xf>
    <xf numFmtId="176" fontId="8" fillId="3" borderId="75" xfId="0" applyNumberFormat="1" applyFont="1" applyFill="1" applyBorder="1" applyAlignment="1" applyProtection="1">
      <alignment horizontal="right" vertical="center" shrinkToFit="1"/>
    </xf>
    <xf numFmtId="176" fontId="8" fillId="3" borderId="14" xfId="0" applyNumberFormat="1" applyFont="1" applyFill="1" applyBorder="1" applyAlignment="1" applyProtection="1">
      <alignment horizontal="right" vertical="center" shrinkToFit="1"/>
    </xf>
    <xf numFmtId="0" fontId="12" fillId="0" borderId="24" xfId="0" applyFont="1" applyBorder="1" applyAlignment="1" applyProtection="1">
      <alignment horizontal="center" vertical="center"/>
    </xf>
    <xf numFmtId="0" fontId="12" fillId="0" borderId="25" xfId="0" applyFont="1" applyBorder="1" applyAlignment="1" applyProtection="1">
      <alignment horizontal="center" vertical="center"/>
    </xf>
    <xf numFmtId="176" fontId="8" fillId="0" borderId="34" xfId="0" applyNumberFormat="1" applyFont="1" applyFill="1" applyBorder="1" applyAlignment="1" applyProtection="1">
      <alignment horizontal="right" vertical="center" shrinkToFit="1"/>
      <protection locked="0"/>
    </xf>
    <xf numFmtId="176" fontId="8" fillId="3" borderId="76" xfId="0" applyNumberFormat="1" applyFont="1" applyFill="1" applyBorder="1" applyAlignment="1" applyProtection="1">
      <alignment horizontal="right" vertical="center" shrinkToFit="1"/>
    </xf>
    <xf numFmtId="176" fontId="8" fillId="3" borderId="77" xfId="0" applyNumberFormat="1" applyFont="1" applyFill="1" applyBorder="1" applyAlignment="1" applyProtection="1">
      <alignment horizontal="right" vertical="center" shrinkToFit="1"/>
    </xf>
    <xf numFmtId="0" fontId="8" fillId="0" borderId="7" xfId="0" applyFont="1" applyBorder="1" applyAlignment="1" applyProtection="1">
      <alignment vertical="center" shrinkToFit="1"/>
    </xf>
    <xf numFmtId="0" fontId="12" fillId="3" borderId="78" xfId="0" applyFont="1" applyFill="1" applyBorder="1" applyAlignment="1" applyProtection="1">
      <alignment horizontal="center" vertical="center"/>
    </xf>
    <xf numFmtId="0" fontId="12" fillId="3" borderId="9" xfId="0" applyFont="1" applyFill="1" applyBorder="1" applyAlignment="1" applyProtection="1">
      <alignment horizontal="center" vertical="center"/>
    </xf>
    <xf numFmtId="176" fontId="8" fillId="3" borderId="8" xfId="0" applyNumberFormat="1" applyFont="1" applyFill="1" applyBorder="1" applyAlignment="1" applyProtection="1">
      <alignment horizontal="right" vertical="center" shrinkToFit="1"/>
    </xf>
    <xf numFmtId="176" fontId="8" fillId="3" borderId="9" xfId="0" applyNumberFormat="1" applyFont="1" applyFill="1" applyBorder="1" applyAlignment="1" applyProtection="1">
      <alignment horizontal="right" vertical="center" shrinkToFit="1"/>
    </xf>
    <xf numFmtId="0" fontId="12" fillId="0" borderId="15" xfId="0" applyFont="1" applyBorder="1" applyAlignment="1" applyProtection="1">
      <alignment horizontal="center" vertical="center"/>
    </xf>
    <xf numFmtId="0" fontId="12" fillId="0" borderId="16" xfId="0" applyFont="1" applyBorder="1" applyAlignment="1" applyProtection="1">
      <alignment horizontal="center" vertical="center"/>
    </xf>
    <xf numFmtId="0" fontId="12" fillId="0" borderId="68" xfId="0" applyFont="1" applyBorder="1" applyAlignment="1" applyProtection="1">
      <alignment horizontal="center" vertical="center"/>
    </xf>
    <xf numFmtId="0" fontId="12" fillId="0" borderId="79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/>
    </xf>
    <xf numFmtId="0" fontId="8" fillId="0" borderId="0" xfId="0" applyFont="1" applyBorder="1" applyAlignment="1" applyProtection="1">
      <alignment vertical="top"/>
    </xf>
    <xf numFmtId="0" fontId="8" fillId="0" borderId="0" xfId="0" applyFont="1" applyBorder="1" applyAlignment="1" applyProtection="1">
      <alignment horizontal="right" vertical="top"/>
    </xf>
    <xf numFmtId="0" fontId="5" fillId="0" borderId="0" xfId="0" applyFont="1" applyBorder="1" applyAlignment="1" applyProtection="1">
      <alignment horizontal="center" vertical="top"/>
    </xf>
    <xf numFmtId="0" fontId="8" fillId="0" borderId="0" xfId="0" applyFont="1" applyBorder="1" applyAlignment="1" applyProtection="1">
      <alignment horizontal="center" vertical="top"/>
    </xf>
    <xf numFmtId="0" fontId="0" fillId="0" borderId="0" xfId="0" applyProtection="1"/>
    <xf numFmtId="0" fontId="3" fillId="2" borderId="2" xfId="0" applyFont="1" applyFill="1" applyBorder="1" applyProtection="1"/>
    <xf numFmtId="49" fontId="3" fillId="2" borderId="5" xfId="0" applyNumberFormat="1" applyFont="1" applyFill="1" applyBorder="1" applyAlignment="1" applyProtection="1">
      <alignment horizontal="left"/>
    </xf>
    <xf numFmtId="49" fontId="3" fillId="2" borderId="5" xfId="0" applyNumberFormat="1" applyFont="1" applyFill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centerContinuous"/>
    </xf>
    <xf numFmtId="0" fontId="6" fillId="0" borderId="0" xfId="0" applyFont="1" applyAlignment="1" applyProtection="1">
      <alignment horizontal="left"/>
    </xf>
    <xf numFmtId="0" fontId="8" fillId="2" borderId="0" xfId="0" quotePrefix="1" applyFont="1" applyFill="1" applyBorder="1" applyAlignment="1" applyProtection="1">
      <alignment horizontal="right"/>
    </xf>
    <xf numFmtId="0" fontId="11" fillId="0" borderId="0" xfId="0" applyFont="1" applyBorder="1" applyAlignment="1" applyProtection="1">
      <alignment horizontal="center" vertical="center"/>
    </xf>
    <xf numFmtId="0" fontId="11" fillId="0" borderId="0" xfId="0" quotePrefix="1" applyFont="1" applyBorder="1" applyAlignment="1" applyProtection="1">
      <alignment horizontal="center" vertical="center"/>
    </xf>
    <xf numFmtId="0" fontId="11" fillId="2" borderId="0" xfId="0" applyFont="1" applyFill="1" applyAlignment="1" applyProtection="1">
      <alignment horizontal="center" vertical="center"/>
    </xf>
    <xf numFmtId="0" fontId="17" fillId="2" borderId="0" xfId="0" applyFont="1" applyFill="1" applyAlignment="1" applyProtection="1">
      <alignment horizontal="center" vertical="center"/>
    </xf>
    <xf numFmtId="0" fontId="8" fillId="0" borderId="0" xfId="0" applyFont="1" applyBorder="1" applyProtection="1"/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49" fontId="5" fillId="0" borderId="4" xfId="0" applyNumberFormat="1" applyFont="1" applyBorder="1" applyAlignment="1" applyProtection="1">
      <alignment horizontal="center" vertical="center"/>
    </xf>
    <xf numFmtId="49" fontId="5" fillId="0" borderId="6" xfId="0" applyNumberFormat="1" applyFont="1" applyBorder="1" applyAlignment="1" applyProtection="1">
      <alignment horizontal="center" vertical="center"/>
    </xf>
    <xf numFmtId="0" fontId="8" fillId="0" borderId="1" xfId="0" applyFont="1" applyBorder="1" applyProtection="1"/>
    <xf numFmtId="0" fontId="8" fillId="0" borderId="0" xfId="0" applyNumberFormat="1" applyFont="1" applyBorder="1" applyAlignment="1" applyProtection="1">
      <alignment horizontal="centerContinuous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49" fontId="5" fillId="0" borderId="8" xfId="0" applyNumberFormat="1" applyFont="1" applyBorder="1" applyAlignment="1" applyProtection="1">
      <alignment horizontal="center" vertical="center"/>
    </xf>
    <xf numFmtId="49" fontId="5" fillId="0" borderId="9" xfId="0" applyNumberFormat="1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 wrapText="1" shrinkToFit="1"/>
    </xf>
    <xf numFmtId="0" fontId="8" fillId="0" borderId="7" xfId="0" applyFont="1" applyBorder="1" applyAlignment="1" applyProtection="1">
      <alignment horizontal="center" wrapText="1"/>
    </xf>
    <xf numFmtId="0" fontId="8" fillId="0" borderId="10" xfId="0" applyFont="1" applyBorder="1" applyAlignment="1" applyProtection="1">
      <alignment horizontal="distributed"/>
    </xf>
    <xf numFmtId="0" fontId="8" fillId="0" borderId="7" xfId="0" applyFont="1" applyBorder="1" applyAlignment="1" applyProtection="1">
      <alignment horizontal="center"/>
    </xf>
    <xf numFmtId="0" fontId="8" fillId="0" borderId="0" xfId="0" applyNumberFormat="1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 vertical="center" wrapText="1" shrinkToFit="1"/>
    </xf>
    <xf numFmtId="0" fontId="8" fillId="0" borderId="0" xfId="0" applyNumberFormat="1" applyFont="1" applyBorder="1" applyProtection="1"/>
    <xf numFmtId="0" fontId="16" fillId="0" borderId="0" xfId="0" applyFont="1" applyBorder="1" applyAlignment="1" applyProtection="1">
      <alignment horizontal="left" vertical="center"/>
    </xf>
    <xf numFmtId="0" fontId="5" fillId="0" borderId="1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49" fontId="5" fillId="0" borderId="80" xfId="0" applyNumberFormat="1" applyFont="1" applyBorder="1" applyAlignment="1" applyProtection="1">
      <alignment horizontal="center" vertical="center"/>
    </xf>
    <xf numFmtId="49" fontId="5" fillId="0" borderId="79" xfId="0" applyNumberFormat="1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 wrapText="1" shrinkToFit="1"/>
    </xf>
    <xf numFmtId="0" fontId="16" fillId="0" borderId="61" xfId="0" applyFont="1" applyBorder="1" applyAlignment="1" applyProtection="1">
      <alignment horizontal="left"/>
    </xf>
    <xf numFmtId="0" fontId="16" fillId="0" borderId="0" xfId="0" applyNumberFormat="1" applyFont="1" applyBorder="1" applyAlignment="1" applyProtection="1">
      <alignment horizontal="left"/>
    </xf>
    <xf numFmtId="0" fontId="16" fillId="2" borderId="0" xfId="0" applyFont="1" applyFill="1" applyAlignment="1" applyProtection="1">
      <alignment horizontal="left" vertical="center"/>
    </xf>
    <xf numFmtId="0" fontId="1" fillId="2" borderId="0" xfId="0" applyFont="1" applyFill="1" applyAlignment="1" applyProtection="1">
      <alignment horizontal="left" vertical="center"/>
    </xf>
    <xf numFmtId="49" fontId="8" fillId="0" borderId="13" xfId="0" quotePrefix="1" applyNumberFormat="1" applyFont="1" applyBorder="1" applyAlignment="1" applyProtection="1">
      <alignment vertical="center"/>
    </xf>
    <xf numFmtId="49" fontId="8" fillId="0" borderId="3" xfId="0" quotePrefix="1" applyNumberFormat="1" applyFont="1" applyBorder="1" applyAlignment="1" applyProtection="1">
      <alignment vertical="center"/>
    </xf>
    <xf numFmtId="49" fontId="8" fillId="0" borderId="14" xfId="0" quotePrefix="1" applyNumberFormat="1" applyFont="1" applyBorder="1" applyAlignment="1" applyProtection="1">
      <alignment vertical="center"/>
    </xf>
    <xf numFmtId="0" fontId="12" fillId="0" borderId="81" xfId="0" applyFont="1" applyBorder="1" applyAlignment="1" applyProtection="1">
      <alignment horizontal="center" vertical="center"/>
    </xf>
    <xf numFmtId="176" fontId="8" fillId="5" borderId="82" xfId="0" applyNumberFormat="1" applyFont="1" applyFill="1" applyBorder="1" applyAlignment="1" applyProtection="1">
      <alignment horizontal="right" vertical="center" shrinkToFit="1"/>
      <protection locked="0"/>
    </xf>
    <xf numFmtId="176" fontId="8" fillId="6" borderId="82" xfId="0" applyNumberFormat="1" applyFont="1" applyFill="1" applyBorder="1" applyAlignment="1" applyProtection="1">
      <alignment horizontal="right" vertical="center" shrinkToFit="1"/>
      <protection locked="0"/>
    </xf>
    <xf numFmtId="176" fontId="8" fillId="3" borderId="82" xfId="0" applyNumberFormat="1" applyFont="1" applyFill="1" applyBorder="1" applyAlignment="1" applyProtection="1">
      <alignment horizontal="right" vertical="center" shrinkToFit="1"/>
    </xf>
    <xf numFmtId="176" fontId="8" fillId="0" borderId="10" xfId="0" applyNumberFormat="1" applyFont="1" applyBorder="1" applyAlignment="1" applyProtection="1">
      <alignment horizontal="right" vertical="center"/>
    </xf>
    <xf numFmtId="176" fontId="8" fillId="5" borderId="17" xfId="0" applyNumberFormat="1" applyFont="1" applyFill="1" applyBorder="1" applyAlignment="1" applyProtection="1">
      <alignment horizontal="right" vertical="center" shrinkToFit="1"/>
      <protection locked="0"/>
    </xf>
    <xf numFmtId="176" fontId="8" fillId="3" borderId="83" xfId="0" applyNumberFormat="1" applyFont="1" applyFill="1" applyBorder="1" applyAlignment="1" applyProtection="1">
      <alignment horizontal="right" vertical="center" shrinkToFit="1"/>
    </xf>
    <xf numFmtId="0" fontId="8" fillId="0" borderId="0" xfId="0" applyNumberFormat="1" applyFont="1" applyBorder="1" applyAlignment="1" applyProtection="1">
      <alignment horizontal="right" vertical="center"/>
    </xf>
    <xf numFmtId="49" fontId="8" fillId="0" borderId="4" xfId="0" quotePrefix="1" applyNumberFormat="1" applyFont="1" applyBorder="1" applyAlignment="1" applyProtection="1">
      <alignment horizontal="center" textRotation="255"/>
    </xf>
    <xf numFmtId="49" fontId="8" fillId="0" borderId="6" xfId="0" quotePrefix="1" applyNumberFormat="1" applyFont="1" applyBorder="1" applyAlignment="1" applyProtection="1">
      <alignment horizontal="center" textRotation="255"/>
    </xf>
    <xf numFmtId="0" fontId="8" fillId="0" borderId="13" xfId="0" applyFont="1" applyBorder="1" applyAlignment="1" applyProtection="1">
      <alignment vertical="center"/>
    </xf>
    <xf numFmtId="0" fontId="8" fillId="0" borderId="3" xfId="0" applyFont="1" applyBorder="1" applyAlignment="1" applyProtection="1">
      <alignment vertical="center"/>
    </xf>
    <xf numFmtId="0" fontId="8" fillId="0" borderId="14" xfId="0" applyFont="1" applyBorder="1" applyAlignment="1" applyProtection="1">
      <alignment vertical="center"/>
    </xf>
    <xf numFmtId="0" fontId="12" fillId="0" borderId="64" xfId="0" applyFont="1" applyBorder="1" applyAlignment="1" applyProtection="1">
      <alignment horizontal="center" vertical="center"/>
    </xf>
    <xf numFmtId="176" fontId="8" fillId="0" borderId="1" xfId="0" applyNumberFormat="1" applyFont="1" applyBorder="1" applyAlignment="1" applyProtection="1">
      <alignment horizontal="right" vertical="center"/>
    </xf>
    <xf numFmtId="49" fontId="8" fillId="0" borderId="8" xfId="0" quotePrefix="1" applyNumberFormat="1" applyFont="1" applyBorder="1" applyAlignment="1" applyProtection="1">
      <alignment horizontal="center" vertical="center"/>
    </xf>
    <xf numFmtId="49" fontId="8" fillId="0" borderId="9" xfId="0" quotePrefix="1" applyNumberFormat="1" applyFont="1" applyBorder="1" applyAlignment="1" applyProtection="1">
      <alignment horizontal="center" vertical="center"/>
    </xf>
    <xf numFmtId="0" fontId="8" fillId="0" borderId="13" xfId="0" applyFont="1" applyBorder="1" applyAlignment="1" applyProtection="1">
      <alignment vertical="top" wrapText="1"/>
    </xf>
    <xf numFmtId="0" fontId="8" fillId="0" borderId="3" xfId="0" applyFont="1" applyBorder="1" applyAlignment="1" applyProtection="1">
      <alignment vertical="top"/>
    </xf>
    <xf numFmtId="0" fontId="8" fillId="0" borderId="14" xfId="0" applyFont="1" applyBorder="1" applyAlignment="1" applyProtection="1">
      <alignment vertical="top"/>
    </xf>
    <xf numFmtId="0" fontId="8" fillId="0" borderId="11" xfId="0" applyFont="1" applyBorder="1" applyAlignment="1" applyProtection="1">
      <alignment horizontal="center" vertical="top" textRotation="255"/>
    </xf>
    <xf numFmtId="0" fontId="8" fillId="0" borderId="12" xfId="0" applyFont="1" applyBorder="1" applyAlignment="1" applyProtection="1">
      <alignment horizontal="center" vertical="top" textRotation="255"/>
    </xf>
    <xf numFmtId="49" fontId="8" fillId="0" borderId="13" xfId="0" applyNumberFormat="1" applyFont="1" applyBorder="1" applyAlignment="1" applyProtection="1">
      <alignment vertical="center"/>
    </xf>
    <xf numFmtId="49" fontId="8" fillId="0" borderId="3" xfId="0" applyNumberFormat="1" applyFont="1" applyBorder="1" applyAlignment="1" applyProtection="1">
      <alignment vertical="center"/>
    </xf>
    <xf numFmtId="49" fontId="8" fillId="0" borderId="14" xfId="0" applyNumberFormat="1" applyFont="1" applyBorder="1" applyAlignment="1" applyProtection="1">
      <alignment vertical="center"/>
    </xf>
    <xf numFmtId="0" fontId="12" fillId="0" borderId="65" xfId="0" applyFont="1" applyBorder="1" applyAlignment="1" applyProtection="1">
      <alignment horizontal="center" vertical="center"/>
    </xf>
    <xf numFmtId="176" fontId="8" fillId="0" borderId="33" xfId="0" applyNumberFormat="1" applyFont="1" applyBorder="1" applyAlignment="1" applyProtection="1">
      <alignment horizontal="right" vertical="center"/>
    </xf>
    <xf numFmtId="0" fontId="8" fillId="0" borderId="4" xfId="0" applyFont="1" applyBorder="1" applyAlignment="1" applyProtection="1">
      <alignment horizontal="center" vertical="center" textRotation="255" wrapText="1"/>
    </xf>
    <xf numFmtId="0" fontId="8" fillId="0" borderId="6" xfId="0" applyFont="1" applyBorder="1" applyAlignment="1" applyProtection="1">
      <alignment horizontal="center" vertical="center" textRotation="255" wrapText="1"/>
    </xf>
    <xf numFmtId="0" fontId="8" fillId="0" borderId="3" xfId="0" applyFont="1" applyBorder="1" applyAlignment="1" applyProtection="1">
      <alignment vertical="center" shrinkToFit="1"/>
    </xf>
    <xf numFmtId="0" fontId="8" fillId="0" borderId="14" xfId="0" applyFont="1" applyBorder="1" applyAlignment="1" applyProtection="1">
      <alignment vertical="center" shrinkToFit="1"/>
    </xf>
    <xf numFmtId="0" fontId="12" fillId="0" borderId="39" xfId="0" applyFont="1" applyBorder="1" applyAlignment="1" applyProtection="1">
      <alignment horizontal="center" vertical="center"/>
    </xf>
    <xf numFmtId="176" fontId="8" fillId="0" borderId="40" xfId="0" applyNumberFormat="1" applyFont="1" applyBorder="1" applyAlignment="1" applyProtection="1">
      <alignment horizontal="right" vertical="center"/>
    </xf>
    <xf numFmtId="176" fontId="8" fillId="3" borderId="53" xfId="0" applyNumberFormat="1" applyFont="1" applyFill="1" applyBorder="1" applyAlignment="1" applyProtection="1">
      <alignment horizontal="right" vertical="center" shrinkToFit="1"/>
    </xf>
    <xf numFmtId="0" fontId="8" fillId="0" borderId="8" xfId="0" applyFont="1" applyBorder="1" applyAlignment="1" applyProtection="1">
      <alignment horizontal="center" vertical="center" textRotation="255" wrapText="1"/>
    </xf>
    <xf numFmtId="0" fontId="8" fillId="0" borderId="9" xfId="0" applyFont="1" applyBorder="1" applyAlignment="1" applyProtection="1">
      <alignment horizontal="center" vertical="center" textRotation="255" wrapText="1"/>
    </xf>
    <xf numFmtId="0" fontId="8" fillId="0" borderId="11" xfId="0" applyFont="1" applyBorder="1" applyAlignment="1" applyProtection="1">
      <alignment horizontal="center" vertical="center" textRotation="255" wrapText="1"/>
    </xf>
    <xf numFmtId="0" fontId="8" fillId="0" borderId="12" xfId="0" applyFont="1" applyBorder="1" applyAlignment="1" applyProtection="1">
      <alignment horizontal="center" vertical="center" textRotation="255" wrapText="1"/>
    </xf>
    <xf numFmtId="0" fontId="8" fillId="0" borderId="0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Protection="1"/>
    <xf numFmtId="0" fontId="12" fillId="0" borderId="0" xfId="0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8" fillId="2" borderId="0" xfId="0" applyFont="1" applyFill="1" applyProtection="1"/>
    <xf numFmtId="0" fontId="8" fillId="2" borderId="0" xfId="0" applyFont="1" applyFill="1" applyAlignment="1" applyProtection="1">
      <alignment horizontal="left" vertical="center"/>
    </xf>
    <xf numFmtId="0" fontId="3" fillId="2" borderId="0" xfId="0" applyNumberFormat="1" applyFont="1" applyFill="1" applyAlignment="1" applyProtection="1">
      <alignment horizontal="left" vertical="center"/>
    </xf>
    <xf numFmtId="0" fontId="3" fillId="2" borderId="0" xfId="0" applyNumberFormat="1" applyFont="1" applyFill="1" applyProtection="1"/>
    <xf numFmtId="0" fontId="3" fillId="2" borderId="0" xfId="0" applyFont="1" applyFill="1" applyAlignment="1" applyProtection="1">
      <alignment horizontal="left" vertical="center"/>
    </xf>
    <xf numFmtId="0" fontId="13" fillId="2" borderId="0" xfId="0" applyFont="1" applyFill="1" applyProtection="1"/>
    <xf numFmtId="0" fontId="13" fillId="2" borderId="0" xfId="0" applyFont="1" applyFill="1" applyAlignment="1" applyProtection="1">
      <alignment horizontal="left" vertical="center"/>
    </xf>
    <xf numFmtId="0" fontId="0" fillId="2" borderId="0" xfId="0" applyFill="1" applyAlignment="1" applyProtection="1">
      <alignment horizontal="left" vertical="center"/>
    </xf>
    <xf numFmtId="0" fontId="13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 vertical="center"/>
    </xf>
    <xf numFmtId="49" fontId="3" fillId="0" borderId="0" xfId="2" applyNumberFormat="1" applyFont="1" applyProtection="1">
      <alignment vertical="center"/>
    </xf>
    <xf numFmtId="49" fontId="3" fillId="0" borderId="0" xfId="2" applyNumberFormat="1" applyFont="1" applyBorder="1" applyProtection="1">
      <alignment vertical="center"/>
    </xf>
    <xf numFmtId="49" fontId="3" fillId="2" borderId="0" xfId="2" applyNumberFormat="1" applyFont="1" applyFill="1" applyProtection="1">
      <alignment vertical="center"/>
    </xf>
    <xf numFmtId="49" fontId="2" fillId="2" borderId="0" xfId="2" applyNumberFormat="1" applyFill="1" applyProtection="1">
      <alignment vertical="center"/>
    </xf>
    <xf numFmtId="49" fontId="11" fillId="2" borderId="0" xfId="2" applyNumberFormat="1" applyFont="1" applyFill="1" applyProtection="1">
      <alignment vertical="center"/>
    </xf>
    <xf numFmtId="49" fontId="3" fillId="2" borderId="0" xfId="2" applyNumberFormat="1" applyFont="1" applyFill="1" applyBorder="1" applyProtection="1">
      <alignment vertical="center"/>
    </xf>
    <xf numFmtId="49" fontId="3" fillId="2" borderId="2" xfId="2" applyNumberFormat="1" applyFont="1" applyFill="1" applyBorder="1" applyAlignment="1" applyProtection="1">
      <alignment horizontal="left"/>
    </xf>
    <xf numFmtId="49" fontId="3" fillId="2" borderId="2" xfId="2" applyNumberFormat="1" applyFont="1" applyFill="1" applyBorder="1" applyProtection="1">
      <alignment vertical="center"/>
    </xf>
    <xf numFmtId="49" fontId="3" fillId="0" borderId="0" xfId="2" applyNumberFormat="1" applyFont="1" applyAlignment="1" applyProtection="1">
      <alignment horizontal="left"/>
    </xf>
    <xf numFmtId="49" fontId="3" fillId="0" borderId="0" xfId="2" applyNumberFormat="1" applyFont="1" applyAlignment="1" applyProtection="1">
      <alignment horizontal="right" vertical="center"/>
    </xf>
    <xf numFmtId="49" fontId="6" fillId="0" borderId="0" xfId="2" applyNumberFormat="1" applyFont="1" applyAlignment="1" applyProtection="1">
      <alignment horizontal="centerContinuous" vertical="center"/>
    </xf>
    <xf numFmtId="49" fontId="6" fillId="0" borderId="0" xfId="2" applyNumberFormat="1" applyFont="1" applyBorder="1" applyAlignment="1" applyProtection="1">
      <alignment horizontal="center" vertical="center" wrapText="1"/>
    </xf>
    <xf numFmtId="49" fontId="3" fillId="2" borderId="3" xfId="2" applyNumberFormat="1" applyFont="1" applyFill="1" applyBorder="1" applyAlignment="1" applyProtection="1">
      <alignment horizontal="left"/>
    </xf>
    <xf numFmtId="49" fontId="3" fillId="2" borderId="0" xfId="2" applyNumberFormat="1" applyFont="1" applyFill="1" applyAlignment="1" applyProtection="1">
      <alignment horizontal="center" vertical="center"/>
    </xf>
    <xf numFmtId="49" fontId="8" fillId="2" borderId="0" xfId="2" applyNumberFormat="1" applyFont="1" applyFill="1" applyBorder="1" applyAlignment="1" applyProtection="1">
      <alignment horizontal="right"/>
    </xf>
    <xf numFmtId="0" fontId="3" fillId="0" borderId="0" xfId="2" applyFont="1" applyBorder="1" applyProtection="1">
      <alignment vertical="center"/>
    </xf>
    <xf numFmtId="0" fontId="11" fillId="2" borderId="0" xfId="2" quotePrefix="1" applyFont="1" applyFill="1" applyBorder="1" applyAlignment="1" applyProtection="1">
      <alignment horizontal="center" vertical="center"/>
    </xf>
    <xf numFmtId="0" fontId="11" fillId="0" borderId="0" xfId="2" quotePrefix="1" applyFont="1" applyBorder="1" applyAlignment="1" applyProtection="1">
      <alignment horizontal="center" vertical="center"/>
    </xf>
    <xf numFmtId="0" fontId="11" fillId="2" borderId="0" xfId="2" quotePrefix="1" applyFont="1" applyFill="1" applyBorder="1" applyAlignment="1" applyProtection="1">
      <alignment horizontal="centerContinuous" vertical="center"/>
    </xf>
    <xf numFmtId="0" fontId="11" fillId="0" borderId="0" xfId="2" quotePrefix="1" applyFont="1" applyBorder="1" applyAlignment="1" applyProtection="1">
      <alignment horizontal="centerContinuous" vertical="center"/>
    </xf>
    <xf numFmtId="0" fontId="3" fillId="2" borderId="0" xfId="2" applyFont="1" applyFill="1" applyProtection="1">
      <alignment vertical="center"/>
    </xf>
    <xf numFmtId="0" fontId="2" fillId="2" borderId="0" xfId="2" applyFill="1" applyProtection="1">
      <alignment vertical="center"/>
    </xf>
    <xf numFmtId="0" fontId="8" fillId="0" borderId="1" xfId="2" applyFont="1" applyBorder="1" applyAlignment="1" applyProtection="1">
      <alignment horizontal="center" vertical="center"/>
    </xf>
    <xf numFmtId="0" fontId="8" fillId="0" borderId="4" xfId="2" applyFont="1" applyBorder="1" applyAlignment="1" applyProtection="1">
      <alignment horizontal="center" vertical="center"/>
    </xf>
    <xf numFmtId="0" fontId="8" fillId="0" borderId="5" xfId="2" applyFont="1" applyBorder="1" applyAlignment="1" applyProtection="1">
      <alignment horizontal="center" vertical="center"/>
    </xf>
    <xf numFmtId="49" fontId="8" fillId="0" borderId="4" xfId="2" applyNumberFormat="1" applyFont="1" applyBorder="1" applyAlignment="1" applyProtection="1">
      <alignment horizontal="center"/>
    </xf>
    <xf numFmtId="49" fontId="8" fillId="0" borderId="7" xfId="2" applyNumberFormat="1" applyFont="1" applyBorder="1" applyAlignment="1" applyProtection="1">
      <alignment horizontal="center"/>
    </xf>
    <xf numFmtId="0" fontId="8" fillId="0" borderId="13" xfId="2" applyFont="1" applyBorder="1" applyAlignment="1" applyProtection="1">
      <alignment horizontal="center" vertical="center"/>
    </xf>
    <xf numFmtId="0" fontId="8" fillId="0" borderId="21" xfId="2" applyFont="1" applyBorder="1" applyAlignment="1" applyProtection="1">
      <alignment horizontal="center" vertical="center"/>
    </xf>
    <xf numFmtId="0" fontId="8" fillId="0" borderId="5" xfId="2" applyFont="1" applyBorder="1" applyProtection="1">
      <alignment vertical="center"/>
    </xf>
    <xf numFmtId="0" fontId="8" fillId="0" borderId="7" xfId="2" applyFont="1" applyBorder="1" applyProtection="1">
      <alignment vertical="center"/>
    </xf>
    <xf numFmtId="49" fontId="8" fillId="2" borderId="6" xfId="2" applyNumberFormat="1" applyFont="1" applyFill="1" applyBorder="1" applyAlignment="1" applyProtection="1">
      <alignment horizontal="center" vertical="center"/>
    </xf>
    <xf numFmtId="0" fontId="8" fillId="0" borderId="8" xfId="2" applyFont="1" applyBorder="1" applyAlignment="1" applyProtection="1">
      <alignment horizontal="center" vertical="center"/>
    </xf>
    <xf numFmtId="0" fontId="8" fillId="0" borderId="0" xfId="2" applyFont="1" applyBorder="1" applyAlignment="1" applyProtection="1">
      <alignment horizontal="center" vertical="center"/>
    </xf>
    <xf numFmtId="0" fontId="8" fillId="0" borderId="8" xfId="2" applyFont="1" applyBorder="1" applyAlignment="1" applyProtection="1">
      <alignment horizontal="center"/>
    </xf>
    <xf numFmtId="0" fontId="8" fillId="0" borderId="10" xfId="2" applyFont="1" applyBorder="1" applyAlignment="1" applyProtection="1">
      <alignment horizontal="center"/>
    </xf>
    <xf numFmtId="0" fontId="8" fillId="0" borderId="7" xfId="2" applyFont="1" applyBorder="1" applyAlignment="1" applyProtection="1">
      <alignment horizontal="center" vertical="center"/>
    </xf>
    <xf numFmtId="0" fontId="8" fillId="0" borderId="7" xfId="2" applyFont="1" applyBorder="1" applyAlignment="1" applyProtection="1">
      <alignment vertical="center"/>
    </xf>
    <xf numFmtId="0" fontId="8" fillId="0" borderId="7" xfId="2" applyFont="1" applyBorder="1" applyAlignment="1" applyProtection="1">
      <alignment vertical="top"/>
    </xf>
    <xf numFmtId="0" fontId="8" fillId="0" borderId="0" xfId="2" applyFont="1" applyBorder="1" applyAlignment="1" applyProtection="1">
      <alignment horizontal="centerContinuous"/>
    </xf>
    <xf numFmtId="0" fontId="8" fillId="2" borderId="9" xfId="2" applyFont="1" applyFill="1" applyBorder="1" applyAlignment="1" applyProtection="1">
      <alignment horizontal="center"/>
    </xf>
    <xf numFmtId="0" fontId="8" fillId="0" borderId="8" xfId="2" applyFont="1" applyBorder="1" applyAlignment="1" applyProtection="1">
      <alignment horizontal="center" vertical="center"/>
    </xf>
    <xf numFmtId="0" fontId="11" fillId="0" borderId="10" xfId="2" applyFont="1" applyBorder="1" applyAlignment="1" applyProtection="1">
      <alignment horizontal="right" vertical="center"/>
    </xf>
    <xf numFmtId="0" fontId="8" fillId="0" borderId="10" xfId="2" applyFont="1" applyBorder="1" applyAlignment="1" applyProtection="1">
      <alignment horizontal="center" vertical="top"/>
    </xf>
    <xf numFmtId="0" fontId="8" fillId="0" borderId="10" xfId="2" applyFont="1" applyBorder="1" applyAlignment="1" applyProtection="1">
      <alignment horizontal="center" vertical="top" wrapText="1"/>
    </xf>
    <xf numFmtId="0" fontId="8" fillId="0" borderId="10" xfId="2" applyFont="1" applyBorder="1" applyAlignment="1" applyProtection="1">
      <alignment horizontal="center" vertical="top" shrinkToFit="1"/>
    </xf>
    <xf numFmtId="0" fontId="8" fillId="0" borderId="0" xfId="2" applyFont="1" applyBorder="1" applyAlignment="1" applyProtection="1">
      <alignment horizontal="right" vertical="center"/>
    </xf>
    <xf numFmtId="0" fontId="8" fillId="0" borderId="10" xfId="2" applyFont="1" applyBorder="1" applyAlignment="1" applyProtection="1">
      <alignment horizontal="right" vertical="center"/>
    </xf>
    <xf numFmtId="0" fontId="8" fillId="2" borderId="9" xfId="2" applyFont="1" applyFill="1" applyBorder="1" applyAlignment="1" applyProtection="1">
      <alignment horizontal="center" vertical="center"/>
    </xf>
    <xf numFmtId="0" fontId="8" fillId="0" borderId="0" xfId="2" applyFont="1" applyBorder="1" applyProtection="1">
      <alignment vertical="center"/>
    </xf>
    <xf numFmtId="0" fontId="8" fillId="0" borderId="80" xfId="2" applyFont="1" applyBorder="1" applyAlignment="1" applyProtection="1">
      <alignment horizontal="center" vertical="center"/>
    </xf>
    <xf numFmtId="0" fontId="8" fillId="0" borderId="84" xfId="2" applyFont="1" applyBorder="1" applyAlignment="1" applyProtection="1">
      <alignment horizontal="center" vertical="center"/>
    </xf>
    <xf numFmtId="0" fontId="11" fillId="0" borderId="80" xfId="2" applyFont="1" applyBorder="1" applyAlignment="1" applyProtection="1">
      <alignment horizontal="left"/>
    </xf>
    <xf numFmtId="0" fontId="11" fillId="0" borderId="61" xfId="2" applyFont="1" applyBorder="1" applyAlignment="1" applyProtection="1">
      <alignment horizontal="left"/>
    </xf>
    <xf numFmtId="0" fontId="8" fillId="0" borderId="61" xfId="2" applyFont="1" applyBorder="1" applyAlignment="1" applyProtection="1">
      <alignment horizontal="distributed"/>
    </xf>
    <xf numFmtId="0" fontId="8" fillId="0" borderId="80" xfId="2" applyFont="1" applyBorder="1" applyAlignment="1" applyProtection="1">
      <alignment horizontal="left"/>
    </xf>
    <xf numFmtId="0" fontId="8" fillId="0" borderId="61" xfId="2" applyFont="1" applyBorder="1" applyAlignment="1" applyProtection="1">
      <alignment horizontal="left"/>
    </xf>
    <xf numFmtId="0" fontId="8" fillId="0" borderId="84" xfId="2" applyFont="1" applyBorder="1" applyAlignment="1" applyProtection="1">
      <alignment horizontal="left"/>
    </xf>
    <xf numFmtId="0" fontId="11" fillId="2" borderId="79" xfId="2" applyFont="1" applyFill="1" applyBorder="1" applyAlignment="1" applyProtection="1">
      <alignment horizontal="distributed"/>
    </xf>
    <xf numFmtId="0" fontId="8" fillId="0" borderId="1" xfId="2" applyFont="1" applyBorder="1" applyAlignment="1" applyProtection="1">
      <alignment vertical="center" shrinkToFit="1"/>
    </xf>
    <xf numFmtId="0" fontId="8" fillId="0" borderId="46" xfId="2" applyFont="1" applyBorder="1" applyAlignment="1" applyProtection="1">
      <alignment vertical="center" shrinkToFit="1"/>
    </xf>
    <xf numFmtId="0" fontId="12" fillId="0" borderId="85" xfId="2" applyFont="1" applyBorder="1" applyAlignment="1" applyProtection="1">
      <alignment horizontal="center" vertical="center"/>
    </xf>
    <xf numFmtId="0" fontId="12" fillId="0" borderId="67" xfId="2" applyFont="1" applyBorder="1" applyAlignment="1" applyProtection="1">
      <alignment horizontal="center" vertical="center"/>
    </xf>
    <xf numFmtId="0" fontId="8" fillId="0" borderId="1" xfId="2" applyFont="1" applyBorder="1" applyAlignment="1" applyProtection="1">
      <alignment horizontal="center" vertical="center" textRotation="255"/>
    </xf>
    <xf numFmtId="0" fontId="12" fillId="0" borderId="86" xfId="2" applyFont="1" applyBorder="1" applyAlignment="1" applyProtection="1">
      <alignment horizontal="center" vertical="center"/>
    </xf>
    <xf numFmtId="0" fontId="12" fillId="0" borderId="64" xfId="2" applyFont="1" applyBorder="1" applyAlignment="1" applyProtection="1">
      <alignment horizontal="center" vertical="center"/>
    </xf>
    <xf numFmtId="176" fontId="8" fillId="5" borderId="40" xfId="2" applyNumberFormat="1" applyFont="1" applyFill="1" applyBorder="1" applyAlignment="1" applyProtection="1">
      <alignment horizontal="right" vertical="center" shrinkToFit="1"/>
      <protection locked="0"/>
    </xf>
    <xf numFmtId="176" fontId="8" fillId="0" borderId="1" xfId="2" applyNumberFormat="1" applyFont="1" applyFill="1" applyBorder="1" applyAlignment="1" applyProtection="1">
      <alignment horizontal="right" vertical="center" shrinkToFit="1"/>
      <protection locked="0"/>
    </xf>
    <xf numFmtId="176" fontId="8" fillId="0" borderId="45" xfId="2" applyNumberFormat="1" applyFont="1" applyFill="1" applyBorder="1" applyAlignment="1" applyProtection="1">
      <alignment horizontal="right" vertical="center" shrinkToFit="1"/>
    </xf>
    <xf numFmtId="0" fontId="8" fillId="0" borderId="13" xfId="2" applyFont="1" applyBorder="1" applyProtection="1">
      <alignment vertical="center"/>
    </xf>
    <xf numFmtId="0" fontId="8" fillId="2" borderId="21" xfId="2" quotePrefix="1" applyFont="1" applyFill="1" applyBorder="1" applyAlignment="1" applyProtection="1">
      <alignment vertical="center" shrinkToFit="1"/>
    </xf>
    <xf numFmtId="0" fontId="8" fillId="2" borderId="1" xfId="2" quotePrefix="1" applyFont="1" applyFill="1" applyBorder="1" applyAlignment="1" applyProtection="1">
      <alignment vertical="center" shrinkToFit="1"/>
    </xf>
    <xf numFmtId="0" fontId="8" fillId="2" borderId="46" xfId="2" quotePrefix="1" applyFont="1" applyFill="1" applyBorder="1" applyAlignment="1" applyProtection="1">
      <alignment vertical="center" shrinkToFit="1"/>
    </xf>
    <xf numFmtId="176" fontId="8" fillId="5" borderId="1" xfId="2" applyNumberFormat="1" applyFont="1" applyFill="1" applyBorder="1" applyAlignment="1" applyProtection="1">
      <alignment horizontal="right" vertical="center" shrinkToFit="1"/>
      <protection locked="0"/>
    </xf>
    <xf numFmtId="0" fontId="3" fillId="0" borderId="0" xfId="2" applyFont="1" applyProtection="1">
      <alignment vertical="center"/>
    </xf>
    <xf numFmtId="0" fontId="2" fillId="0" borderId="0" xfId="2" applyProtection="1">
      <alignment vertical="center"/>
    </xf>
    <xf numFmtId="0" fontId="8" fillId="0" borderId="1" xfId="2" applyFont="1" applyBorder="1" applyAlignment="1" applyProtection="1">
      <alignment vertical="center" wrapText="1"/>
    </xf>
    <xf numFmtId="0" fontId="8" fillId="0" borderId="1" xfId="2" applyFont="1" applyBorder="1" applyAlignment="1" applyProtection="1">
      <alignment vertical="center"/>
    </xf>
    <xf numFmtId="0" fontId="8" fillId="0" borderId="1" xfId="2" applyFont="1" applyBorder="1" applyAlignment="1" applyProtection="1">
      <alignment vertical="top" wrapText="1"/>
    </xf>
    <xf numFmtId="0" fontId="8" fillId="0" borderId="46" xfId="2" applyFont="1" applyBorder="1" applyAlignment="1" applyProtection="1">
      <alignment vertical="top" wrapText="1"/>
    </xf>
    <xf numFmtId="0" fontId="18" fillId="0" borderId="1" xfId="2" applyFont="1" applyBorder="1" applyAlignment="1" applyProtection="1">
      <alignment vertical="top" textRotation="255" wrapText="1"/>
    </xf>
    <xf numFmtId="0" fontId="18" fillId="0" borderId="1" xfId="2" applyFont="1" applyBorder="1" applyAlignment="1" applyProtection="1">
      <alignment vertical="top" textRotation="255"/>
    </xf>
    <xf numFmtId="0" fontId="8" fillId="0" borderId="3" xfId="2" applyFont="1" applyBorder="1" applyAlignment="1" applyProtection="1">
      <alignment horizontal="center" vertical="center"/>
    </xf>
    <xf numFmtId="0" fontId="8" fillId="0" borderId="3" xfId="2" applyFont="1" applyBorder="1" applyProtection="1">
      <alignment vertical="center"/>
    </xf>
    <xf numFmtId="0" fontId="8" fillId="0" borderId="3" xfId="2" applyFont="1" applyBorder="1" applyAlignment="1" applyProtection="1">
      <alignment vertical="center"/>
    </xf>
    <xf numFmtId="0" fontId="8" fillId="0" borderId="3" xfId="2" applyFont="1" applyBorder="1" applyAlignment="1" applyProtection="1">
      <alignment horizontal="right" vertical="center"/>
    </xf>
    <xf numFmtId="0" fontId="8" fillId="0" borderId="3" xfId="2" applyFont="1" applyBorder="1" applyAlignment="1" applyProtection="1">
      <alignment horizontal="left" vertical="center"/>
    </xf>
    <xf numFmtId="0" fontId="8" fillId="0" borderId="3" xfId="2" applyFont="1" applyBorder="1" applyAlignment="1" applyProtection="1">
      <alignment horizontal="centerContinuous" vertical="center"/>
    </xf>
    <xf numFmtId="0" fontId="8" fillId="0" borderId="14" xfId="2" applyFont="1" applyBorder="1" applyAlignment="1" applyProtection="1">
      <alignment vertical="center"/>
    </xf>
    <xf numFmtId="0" fontId="12" fillId="0" borderId="86" xfId="2" applyNumberFormat="1" applyFont="1" applyBorder="1" applyAlignment="1" applyProtection="1">
      <alignment horizontal="center" vertical="center"/>
    </xf>
    <xf numFmtId="0" fontId="12" fillId="0" borderId="64" xfId="2" applyNumberFormat="1" applyFont="1" applyBorder="1" applyAlignment="1" applyProtection="1">
      <alignment horizontal="center" vertical="center"/>
    </xf>
    <xf numFmtId="0" fontId="11" fillId="0" borderId="1" xfId="2" applyNumberFormat="1" applyFont="1" applyBorder="1" applyAlignment="1" applyProtection="1">
      <alignment horizontal="right" vertical="center"/>
    </xf>
    <xf numFmtId="176" fontId="9" fillId="0" borderId="1" xfId="0" applyNumberFormat="1" applyFont="1" applyFill="1" applyBorder="1" applyAlignment="1" applyProtection="1">
      <alignment horizontal="right" vertical="center"/>
    </xf>
    <xf numFmtId="176" fontId="9" fillId="0" borderId="46" xfId="0" applyNumberFormat="1" applyFont="1" applyFill="1" applyBorder="1" applyAlignment="1" applyProtection="1">
      <alignment horizontal="right" vertical="center"/>
    </xf>
    <xf numFmtId="0" fontId="8" fillId="2" borderId="1" xfId="3" applyFont="1" applyFill="1" applyBorder="1" applyAlignment="1" applyProtection="1">
      <alignment horizontal="center" vertical="center" textRotation="255"/>
    </xf>
    <xf numFmtId="0" fontId="12" fillId="0" borderId="87" xfId="2" applyFont="1" applyBorder="1" applyAlignment="1" applyProtection="1">
      <alignment horizontal="center" vertical="center"/>
    </xf>
    <xf numFmtId="0" fontId="12" fillId="0" borderId="65" xfId="2" applyFont="1" applyBorder="1" applyAlignment="1" applyProtection="1">
      <alignment horizontal="center" vertical="center"/>
    </xf>
    <xf numFmtId="176" fontId="8" fillId="5" borderId="33" xfId="2" applyNumberFormat="1" applyFont="1" applyFill="1" applyBorder="1" applyAlignment="1" applyProtection="1">
      <alignment horizontal="right" vertical="center" shrinkToFit="1"/>
      <protection locked="0"/>
    </xf>
    <xf numFmtId="176" fontId="8" fillId="0" borderId="33" xfId="2" applyNumberFormat="1" applyFont="1" applyFill="1" applyBorder="1" applyAlignment="1" applyProtection="1">
      <alignment horizontal="right" vertical="center" shrinkToFit="1"/>
      <protection locked="0"/>
    </xf>
    <xf numFmtId="176" fontId="8" fillId="0" borderId="50" xfId="2" applyNumberFormat="1" applyFont="1" applyFill="1" applyBorder="1" applyAlignment="1" applyProtection="1">
      <alignment horizontal="right" vertical="center" shrinkToFit="1"/>
    </xf>
    <xf numFmtId="0" fontId="8" fillId="0" borderId="0" xfId="2" applyFont="1" applyProtection="1">
      <alignment vertical="center"/>
    </xf>
    <xf numFmtId="0" fontId="11" fillId="0" borderId="0" xfId="2" applyFont="1" applyProtection="1">
      <alignment vertical="center"/>
    </xf>
    <xf numFmtId="0" fontId="11" fillId="0" borderId="0" xfId="2" applyFont="1" applyAlignment="1" applyProtection="1">
      <alignment horizontal="right"/>
    </xf>
    <xf numFmtId="0" fontId="11" fillId="0" borderId="0" xfId="2" applyFont="1" applyBorder="1" applyProtection="1">
      <alignment vertical="center"/>
    </xf>
    <xf numFmtId="0" fontId="11" fillId="2" borderId="0" xfId="2" applyFont="1" applyFill="1" applyProtection="1">
      <alignment vertical="center"/>
    </xf>
    <xf numFmtId="0" fontId="8" fillId="2" borderId="0" xfId="2" applyFont="1" applyFill="1" applyProtection="1">
      <alignment vertical="center"/>
    </xf>
    <xf numFmtId="0" fontId="11" fillId="2" borderId="0" xfId="2" applyFont="1" applyFill="1" applyBorder="1" applyProtection="1">
      <alignment vertical="center"/>
    </xf>
    <xf numFmtId="0" fontId="13" fillId="2" borderId="0" xfId="2" applyFont="1" applyFill="1" applyProtection="1">
      <alignment vertical="center"/>
    </xf>
    <xf numFmtId="0" fontId="17" fillId="2" borderId="0" xfId="2" applyFont="1" applyFill="1" applyProtection="1">
      <alignment vertical="center"/>
    </xf>
    <xf numFmtId="0" fontId="17" fillId="2" borderId="0" xfId="2" applyFont="1" applyFill="1" applyBorder="1" applyProtection="1">
      <alignment vertical="center"/>
    </xf>
    <xf numFmtId="49" fontId="3" fillId="0" borderId="0" xfId="0" applyNumberFormat="1" applyFont="1" applyBorder="1" applyProtection="1"/>
    <xf numFmtId="49" fontId="0" fillId="2" borderId="0" xfId="0" applyNumberFormat="1" applyFill="1" applyProtection="1"/>
    <xf numFmtId="49" fontId="3" fillId="0" borderId="0" xfId="0" applyNumberFormat="1" applyFont="1" applyAlignment="1" applyProtection="1">
      <alignment horizontal="centerContinuous"/>
    </xf>
    <xf numFmtId="49" fontId="6" fillId="0" borderId="0" xfId="0" applyNumberFormat="1" applyFont="1" applyBorder="1" applyAlignment="1" applyProtection="1">
      <alignment horizontal="centerContinuous" vertical="center"/>
    </xf>
    <xf numFmtId="49" fontId="3" fillId="0" borderId="0" xfId="0" applyNumberFormat="1" applyFont="1" applyBorder="1" applyAlignment="1" applyProtection="1">
      <alignment horizontal="centerContinuous"/>
    </xf>
    <xf numFmtId="49" fontId="3" fillId="0" borderId="0" xfId="0" applyNumberFormat="1" applyFont="1" applyBorder="1" applyAlignment="1" applyProtection="1">
      <alignment horizontal="center"/>
    </xf>
    <xf numFmtId="49" fontId="3" fillId="2" borderId="5" xfId="0" applyNumberFormat="1" applyFont="1" applyFill="1" applyBorder="1" applyProtection="1"/>
    <xf numFmtId="49" fontId="8" fillId="0" borderId="0" xfId="0" applyNumberFormat="1" applyFont="1" applyBorder="1" applyAlignment="1" applyProtection="1">
      <alignment horizontal="right" wrapText="1"/>
    </xf>
    <xf numFmtId="0" fontId="3" fillId="0" borderId="0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/>
    </xf>
    <xf numFmtId="0" fontId="3" fillId="0" borderId="7" xfId="0" applyFont="1" applyBorder="1" applyProtection="1"/>
    <xf numFmtId="0" fontId="5" fillId="0" borderId="8" xfId="0" applyFont="1" applyBorder="1" applyAlignment="1" applyProtection="1">
      <alignment horizontal="centerContinuous"/>
    </xf>
    <xf numFmtId="0" fontId="5" fillId="0" borderId="9" xfId="0" applyFont="1" applyBorder="1" applyAlignment="1" applyProtection="1">
      <alignment horizontal="centerContinuous"/>
    </xf>
    <xf numFmtId="0" fontId="8" fillId="0" borderId="10" xfId="0" applyFont="1" applyBorder="1" applyAlignment="1" applyProtection="1">
      <alignment horizontal="center"/>
    </xf>
    <xf numFmtId="0" fontId="8" fillId="0" borderId="10" xfId="0" applyFont="1" applyBorder="1" applyAlignment="1" applyProtection="1">
      <alignment horizontal="center" shrinkToFit="1"/>
    </xf>
    <xf numFmtId="0" fontId="8" fillId="0" borderId="8" xfId="0" applyFont="1" applyBorder="1" applyAlignment="1" applyProtection="1">
      <alignment horizontal="center"/>
    </xf>
    <xf numFmtId="0" fontId="8" fillId="0" borderId="9" xfId="0" applyFont="1" applyBorder="1" applyProtection="1"/>
    <xf numFmtId="49" fontId="9" fillId="0" borderId="10" xfId="0" applyNumberFormat="1" applyFont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distributed" vertical="top"/>
    </xf>
    <xf numFmtId="0" fontId="16" fillId="0" borderId="8" xfId="0" applyFont="1" applyBorder="1" applyAlignment="1" applyProtection="1">
      <alignment horizontal="left"/>
    </xf>
    <xf numFmtId="0" fontId="16" fillId="0" borderId="10" xfId="0" applyFont="1" applyBorder="1" applyAlignment="1" applyProtection="1">
      <alignment horizontal="left"/>
    </xf>
    <xf numFmtId="0" fontId="16" fillId="0" borderId="10" xfId="0" applyFont="1" applyBorder="1" applyAlignment="1" applyProtection="1">
      <alignment horizontal="distributed"/>
    </xf>
    <xf numFmtId="0" fontId="8" fillId="0" borderId="1" xfId="0" applyFont="1" applyBorder="1" applyAlignment="1" applyProtection="1">
      <alignment vertical="center"/>
    </xf>
    <xf numFmtId="0" fontId="12" fillId="0" borderId="15" xfId="0" applyNumberFormat="1" applyFont="1" applyBorder="1" applyAlignment="1" applyProtection="1">
      <alignment horizontal="center" vertical="center"/>
    </xf>
    <xf numFmtId="0" fontId="12" fillId="0" borderId="67" xfId="0" applyNumberFormat="1" applyFont="1" applyBorder="1" applyAlignment="1" applyProtection="1">
      <alignment horizontal="center" vertical="center"/>
    </xf>
    <xf numFmtId="176" fontId="8" fillId="3" borderId="88" xfId="0" applyNumberFormat="1" applyFont="1" applyFill="1" applyBorder="1" applyAlignment="1" applyProtection="1">
      <alignment horizontal="right" vertical="center" shrinkToFit="1"/>
    </xf>
    <xf numFmtId="0" fontId="12" fillId="0" borderId="20" xfId="0" applyNumberFormat="1" applyFont="1" applyBorder="1" applyAlignment="1" applyProtection="1">
      <alignment horizontal="center" vertical="center"/>
    </xf>
    <xf numFmtId="0" fontId="12" fillId="0" borderId="64" xfId="0" applyNumberFormat="1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vertical="center" shrinkToFit="1"/>
    </xf>
    <xf numFmtId="0" fontId="11" fillId="0" borderId="13" xfId="0" applyFont="1" applyBorder="1" applyAlignment="1" applyProtection="1">
      <alignment vertical="center" shrinkToFit="1"/>
    </xf>
    <xf numFmtId="0" fontId="8" fillId="0" borderId="33" xfId="0" applyFont="1" applyBorder="1" applyAlignment="1" applyProtection="1">
      <alignment horizontal="center" vertical="center" textRotation="255"/>
    </xf>
    <xf numFmtId="0" fontId="8" fillId="0" borderId="33" xfId="0" applyFont="1" applyBorder="1" applyAlignment="1" applyProtection="1">
      <alignment vertical="center"/>
    </xf>
    <xf numFmtId="0" fontId="8" fillId="0" borderId="34" xfId="0" applyFont="1" applyBorder="1" applyAlignment="1" applyProtection="1">
      <alignment vertical="center"/>
    </xf>
    <xf numFmtId="0" fontId="12" fillId="0" borderId="24" xfId="0" applyNumberFormat="1" applyFont="1" applyBorder="1" applyAlignment="1" applyProtection="1">
      <alignment horizontal="center" vertical="center"/>
    </xf>
    <xf numFmtId="0" fontId="12" fillId="0" borderId="65" xfId="0" applyNumberFormat="1" applyFont="1" applyBorder="1" applyAlignment="1" applyProtection="1">
      <alignment horizontal="center" vertical="center"/>
    </xf>
    <xf numFmtId="0" fontId="8" fillId="0" borderId="40" xfId="0" applyFont="1" applyBorder="1" applyAlignment="1" applyProtection="1">
      <alignment horizontal="center" vertical="center" textRotation="255"/>
    </xf>
    <xf numFmtId="0" fontId="8" fillId="0" borderId="40" xfId="0" applyFont="1" applyBorder="1" applyAlignment="1" applyProtection="1">
      <alignment vertical="center"/>
    </xf>
    <xf numFmtId="0" fontId="8" fillId="0" borderId="11" xfId="0" applyFont="1" applyBorder="1" applyAlignment="1" applyProtection="1">
      <alignment vertical="center"/>
    </xf>
    <xf numFmtId="0" fontId="12" fillId="0" borderId="39" xfId="0" applyNumberFormat="1" applyFont="1" applyBorder="1" applyAlignment="1" applyProtection="1">
      <alignment horizontal="center" vertical="center"/>
    </xf>
    <xf numFmtId="0" fontId="12" fillId="0" borderId="81" xfId="0" applyNumberFormat="1" applyFont="1" applyBorder="1" applyAlignment="1" applyProtection="1">
      <alignment horizontal="center" vertical="center"/>
    </xf>
    <xf numFmtId="49" fontId="8" fillId="0" borderId="4" xfId="0" applyNumberFormat="1" applyFont="1" applyBorder="1" applyAlignment="1" applyProtection="1">
      <alignment horizontal="center" vertical="center"/>
    </xf>
    <xf numFmtId="49" fontId="8" fillId="0" borderId="5" xfId="0" applyNumberFormat="1" applyFont="1" applyBorder="1" applyAlignment="1" applyProtection="1">
      <alignment horizontal="center" vertical="center"/>
    </xf>
    <xf numFmtId="49" fontId="8" fillId="0" borderId="6" xfId="0" applyNumberFormat="1" applyFont="1" applyBorder="1" applyAlignment="1" applyProtection="1">
      <alignment horizontal="center" vertical="center"/>
    </xf>
    <xf numFmtId="176" fontId="8" fillId="0" borderId="7" xfId="0" applyNumberFormat="1" applyFont="1" applyFill="1" applyBorder="1" applyAlignment="1" applyProtection="1">
      <alignment horizontal="right" vertical="top" shrinkToFit="1"/>
    </xf>
    <xf numFmtId="176" fontId="8" fillId="0" borderId="49" xfId="0" applyNumberFormat="1" applyFont="1" applyFill="1" applyBorder="1" applyAlignment="1" applyProtection="1">
      <alignment horizontal="right" vertical="top" shrinkToFit="1"/>
    </xf>
    <xf numFmtId="49" fontId="8" fillId="0" borderId="11" xfId="0" applyNumberFormat="1" applyFont="1" applyBorder="1" applyAlignment="1" applyProtection="1">
      <alignment horizontal="center" vertical="center"/>
    </xf>
    <xf numFmtId="49" fontId="8" fillId="0" borderId="2" xfId="0" applyNumberFormat="1" applyFont="1" applyBorder="1" applyAlignment="1" applyProtection="1">
      <alignment horizontal="center" vertical="center"/>
    </xf>
    <xf numFmtId="49" fontId="8" fillId="0" borderId="12" xfId="0" applyNumberFormat="1" applyFont="1" applyBorder="1" applyAlignment="1" applyProtection="1">
      <alignment horizontal="center" vertical="center"/>
    </xf>
    <xf numFmtId="176" fontId="8" fillId="3" borderId="28" xfId="0" applyNumberFormat="1" applyFont="1" applyFill="1" applyBorder="1" applyAlignment="1" applyProtection="1">
      <alignment horizontal="right" vertical="center" shrinkToFit="1"/>
    </xf>
    <xf numFmtId="0" fontId="8" fillId="0" borderId="13" xfId="0" applyFont="1" applyBorder="1" applyAlignment="1" applyProtection="1">
      <alignment vertical="center"/>
    </xf>
    <xf numFmtId="0" fontId="8" fillId="0" borderId="3" xfId="0" applyFont="1" applyBorder="1" applyAlignment="1" applyProtection="1">
      <alignment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3" xfId="0" applyFont="1" applyBorder="1" applyProtection="1"/>
    <xf numFmtId="0" fontId="3" fillId="0" borderId="21" xfId="0" applyFont="1" applyBorder="1" applyProtection="1"/>
    <xf numFmtId="0" fontId="12" fillId="3" borderId="78" xfId="0" applyNumberFormat="1" applyFont="1" applyFill="1" applyBorder="1" applyAlignment="1" applyProtection="1">
      <alignment horizontal="center" vertical="center"/>
    </xf>
    <xf numFmtId="0" fontId="12" fillId="3" borderId="9" xfId="0" applyNumberFormat="1" applyFont="1" applyFill="1" applyBorder="1" applyAlignment="1" applyProtection="1">
      <alignment horizontal="center" vertical="center"/>
    </xf>
    <xf numFmtId="176" fontId="8" fillId="3" borderId="89" xfId="0" applyNumberFormat="1" applyFont="1" applyFill="1" applyBorder="1" applyAlignment="1" applyProtection="1">
      <alignment horizontal="right" vertical="center" shrinkToFit="1"/>
    </xf>
    <xf numFmtId="176" fontId="8" fillId="3" borderId="90" xfId="0" applyNumberFormat="1" applyFont="1" applyFill="1" applyBorder="1" applyAlignment="1" applyProtection="1">
      <alignment horizontal="right" vertical="center" shrinkToFit="1"/>
    </xf>
    <xf numFmtId="0" fontId="11" fillId="0" borderId="1" xfId="0" applyFont="1" applyBorder="1" applyAlignment="1" applyProtection="1">
      <alignment vertical="center" textRotation="255" wrapText="1"/>
    </xf>
    <xf numFmtId="0" fontId="11" fillId="0" borderId="1" xfId="0" applyFont="1" applyBorder="1" applyAlignment="1" applyProtection="1">
      <alignment vertical="center" textRotation="255"/>
    </xf>
    <xf numFmtId="176" fontId="8" fillId="3" borderId="23" xfId="0" applyNumberFormat="1" applyFont="1" applyFill="1" applyBorder="1" applyAlignment="1" applyProtection="1">
      <alignment horizontal="right" vertical="center" shrinkToFit="1"/>
    </xf>
    <xf numFmtId="176" fontId="8" fillId="3" borderId="91" xfId="0" applyNumberFormat="1" applyFont="1" applyFill="1" applyBorder="1" applyAlignment="1" applyProtection="1">
      <alignment horizontal="right" vertical="center" shrinkToFit="1"/>
    </xf>
    <xf numFmtId="0" fontId="0" fillId="2" borderId="0" xfId="0" applyFill="1" applyAlignment="1" applyProtection="1">
      <alignment horizontal="center"/>
    </xf>
    <xf numFmtId="0" fontId="0" fillId="2" borderId="0" xfId="0" applyFill="1" applyBorder="1" applyProtection="1"/>
    <xf numFmtId="0" fontId="8" fillId="2" borderId="0" xfId="0" applyFont="1" applyFill="1" applyBorder="1" applyAlignment="1" applyProtection="1">
      <alignment horizontal="left" vertical="center"/>
    </xf>
    <xf numFmtId="0" fontId="13" fillId="2" borderId="0" xfId="0" applyFont="1" applyFill="1" applyBorder="1" applyAlignment="1" applyProtection="1">
      <alignment horizontal="left" vertical="center"/>
    </xf>
    <xf numFmtId="49" fontId="8" fillId="2" borderId="0" xfId="0" applyNumberFormat="1" applyFont="1" applyFill="1" applyBorder="1" applyAlignment="1" applyProtection="1">
      <alignment horizontal="left" vertical="center"/>
    </xf>
    <xf numFmtId="49" fontId="8" fillId="2" borderId="0" xfId="0" applyNumberFormat="1" applyFont="1" applyFill="1" applyBorder="1" applyAlignment="1" applyProtection="1">
      <alignment horizontal="center" vertical="center"/>
    </xf>
    <xf numFmtId="49" fontId="13" fillId="2" borderId="0" xfId="0" applyNumberFormat="1" applyFont="1" applyFill="1" applyBorder="1" applyAlignment="1" applyProtection="1">
      <alignment horizontal="left" vertical="center"/>
    </xf>
    <xf numFmtId="49" fontId="8" fillId="2" borderId="2" xfId="0" applyNumberFormat="1" applyFont="1" applyFill="1" applyBorder="1" applyAlignment="1" applyProtection="1">
      <alignment horizontal="left" vertical="center"/>
    </xf>
    <xf numFmtId="49" fontId="6" fillId="2" borderId="0" xfId="0" applyNumberFormat="1" applyFont="1" applyFill="1" applyBorder="1" applyAlignment="1" applyProtection="1">
      <alignment horizontal="centerContinuous" vertical="center"/>
    </xf>
    <xf numFmtId="49" fontId="6" fillId="2" borderId="0" xfId="0" applyNumberFormat="1" applyFont="1" applyFill="1" applyBorder="1" applyAlignment="1" applyProtection="1">
      <alignment horizontal="center" vertical="center"/>
    </xf>
    <xf numFmtId="0" fontId="11" fillId="2" borderId="0" xfId="4" quotePrefix="1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left" vertical="center"/>
    </xf>
    <xf numFmtId="0" fontId="5" fillId="2" borderId="1" xfId="0" applyFont="1" applyFill="1" applyBorder="1" applyAlignment="1" applyProtection="1">
      <alignment horizontal="center" vertical="center"/>
    </xf>
    <xf numFmtId="0" fontId="8" fillId="2" borderId="4" xfId="0" applyFont="1" applyFill="1" applyBorder="1" applyAlignment="1" applyProtection="1">
      <alignment horizontal="left" vertical="center"/>
    </xf>
    <xf numFmtId="0" fontId="8" fillId="2" borderId="5" xfId="0" applyFont="1" applyFill="1" applyBorder="1" applyAlignment="1" applyProtection="1">
      <alignment horizontal="left" vertical="center"/>
    </xf>
    <xf numFmtId="49" fontId="8" fillId="0" borderId="7" xfId="0" applyNumberFormat="1" applyFont="1" applyBorder="1" applyAlignment="1" applyProtection="1">
      <alignment horizontal="center" vertical="center"/>
    </xf>
    <xf numFmtId="49" fontId="8" fillId="0" borderId="7" xfId="0" quotePrefix="1" applyNumberFormat="1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/>
    </xf>
    <xf numFmtId="49" fontId="8" fillId="0" borderId="1" xfId="0" applyNumberFormat="1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Continuous" vertical="center"/>
    </xf>
    <xf numFmtId="0" fontId="3" fillId="0" borderId="1" xfId="0" applyFont="1" applyBorder="1" applyAlignment="1" applyProtection="1">
      <alignment horizontal="centerContinuous"/>
    </xf>
    <xf numFmtId="0" fontId="8" fillId="0" borderId="7" xfId="0" applyFont="1" applyBorder="1" applyAlignment="1" applyProtection="1">
      <alignment horizontal="distributed" vertical="center"/>
    </xf>
    <xf numFmtId="0" fontId="8" fillId="2" borderId="7" xfId="5" applyFont="1" applyFill="1" applyBorder="1" applyAlignment="1" applyProtection="1">
      <alignment horizontal="center" vertical="center"/>
    </xf>
    <xf numFmtId="49" fontId="8" fillId="0" borderId="5" xfId="0" applyNumberFormat="1" applyFont="1" applyBorder="1" applyAlignment="1" applyProtection="1">
      <alignment horizontal="distributed" vertical="center"/>
    </xf>
    <xf numFmtId="0" fontId="8" fillId="0" borderId="13" xfId="0" applyFont="1" applyBorder="1" applyAlignment="1" applyProtection="1">
      <alignment horizontal="centerContinuous" vertical="center"/>
    </xf>
    <xf numFmtId="0" fontId="8" fillId="2" borderId="21" xfId="0" applyFont="1" applyFill="1" applyBorder="1" applyAlignment="1" applyProtection="1">
      <alignment horizontal="centerContinuous" vertical="center"/>
    </xf>
    <xf numFmtId="0" fontId="8" fillId="2" borderId="10" xfId="0" applyFont="1" applyFill="1" applyBorder="1" applyAlignment="1" applyProtection="1">
      <alignment horizontal="center" vertical="center" wrapText="1"/>
    </xf>
    <xf numFmtId="0" fontId="8" fillId="2" borderId="7" xfId="0" applyFont="1" applyFill="1" applyBorder="1" applyAlignment="1" applyProtection="1">
      <alignment horizontal="center" vertical="center"/>
    </xf>
    <xf numFmtId="0" fontId="18" fillId="2" borderId="10" xfId="5" applyFont="1" applyFill="1" applyBorder="1" applyAlignment="1" applyProtection="1">
      <alignment horizontal="distributed" vertical="center"/>
    </xf>
    <xf numFmtId="0" fontId="8" fillId="2" borderId="0" xfId="0" applyFont="1" applyFill="1" applyBorder="1" applyAlignment="1" applyProtection="1">
      <alignment horizontal="distributed" vertical="center"/>
    </xf>
    <xf numFmtId="0" fontId="8" fillId="2" borderId="7" xfId="0" applyFont="1" applyFill="1" applyBorder="1" applyAlignment="1" applyProtection="1">
      <alignment horizontal="centerContinuous" vertical="center"/>
    </xf>
    <xf numFmtId="0" fontId="8" fillId="2" borderId="9" xfId="0" applyFont="1" applyFill="1" applyBorder="1" applyAlignment="1" applyProtection="1">
      <alignment horizontal="center" vertical="center" shrinkToFit="1"/>
    </xf>
    <xf numFmtId="0" fontId="8" fillId="2" borderId="8" xfId="0" applyFont="1" applyFill="1" applyBorder="1" applyAlignment="1" applyProtection="1">
      <alignment horizontal="left" vertical="center"/>
    </xf>
    <xf numFmtId="0" fontId="3" fillId="0" borderId="10" xfId="0" applyFont="1" applyBorder="1" applyAlignment="1" applyProtection="1">
      <alignment horizontal="right"/>
    </xf>
    <xf numFmtId="0" fontId="8" fillId="2" borderId="10" xfId="0" applyFont="1" applyFill="1" applyBorder="1" applyAlignment="1" applyProtection="1">
      <alignment horizontal="centerContinuous"/>
    </xf>
    <xf numFmtId="0" fontId="16" fillId="2" borderId="8" xfId="0" applyFont="1" applyFill="1" applyBorder="1" applyAlignment="1" applyProtection="1">
      <alignment horizontal="left"/>
    </xf>
    <xf numFmtId="0" fontId="16" fillId="2" borderId="0" xfId="0" applyFont="1" applyFill="1" applyBorder="1" applyAlignment="1" applyProtection="1">
      <alignment horizontal="left"/>
    </xf>
    <xf numFmtId="0" fontId="16" fillId="2" borderId="10" xfId="0" applyFont="1" applyFill="1" applyBorder="1" applyAlignment="1" applyProtection="1">
      <alignment horizontal="left"/>
    </xf>
    <xf numFmtId="0" fontId="16" fillId="2" borderId="0" xfId="0" applyFont="1" applyFill="1" applyBorder="1" applyAlignment="1" applyProtection="1">
      <alignment horizontal="distributed"/>
    </xf>
    <xf numFmtId="0" fontId="16" fillId="2" borderId="10" xfId="0" applyFont="1" applyFill="1" applyBorder="1" applyAlignment="1" applyProtection="1">
      <alignment horizontal="distributed"/>
    </xf>
    <xf numFmtId="0" fontId="16" fillId="2" borderId="9" xfId="0" applyFont="1" applyFill="1" applyBorder="1" applyAlignment="1" applyProtection="1">
      <alignment horizontal="distributed"/>
    </xf>
    <xf numFmtId="49" fontId="8" fillId="2" borderId="1" xfId="4" quotePrefix="1" applyNumberFormat="1" applyFont="1" applyFill="1" applyBorder="1" applyAlignment="1" applyProtection="1">
      <alignment vertical="center" shrinkToFit="1"/>
    </xf>
    <xf numFmtId="49" fontId="8" fillId="2" borderId="13" xfId="4" quotePrefix="1" applyNumberFormat="1" applyFont="1" applyFill="1" applyBorder="1" applyAlignment="1" applyProtection="1">
      <alignment vertical="center" shrinkToFit="1"/>
    </xf>
    <xf numFmtId="176" fontId="8" fillId="5" borderId="1" xfId="0" applyNumberFormat="1" applyFont="1" applyFill="1" applyBorder="1" applyAlignment="1" applyProtection="1">
      <alignment horizontal="right" vertical="center" shrinkToFit="1"/>
      <protection locked="0"/>
    </xf>
    <xf numFmtId="49" fontId="8" fillId="2" borderId="1" xfId="4" quotePrefix="1" applyNumberFormat="1" applyFont="1" applyFill="1" applyBorder="1" applyAlignment="1" applyProtection="1">
      <alignment vertical="center" wrapText="1" shrinkToFit="1"/>
    </xf>
    <xf numFmtId="49" fontId="8" fillId="0" borderId="1" xfId="4" quotePrefix="1" applyNumberFormat="1" applyFont="1" applyFill="1" applyBorder="1" applyAlignment="1" applyProtection="1">
      <alignment vertical="center" shrinkToFit="1"/>
    </xf>
    <xf numFmtId="49" fontId="8" fillId="0" borderId="13" xfId="4" quotePrefix="1" applyNumberFormat="1" applyFont="1" applyFill="1" applyBorder="1" applyAlignment="1" applyProtection="1">
      <alignment vertical="center" shrinkToFit="1"/>
    </xf>
    <xf numFmtId="176" fontId="8" fillId="0" borderId="92" xfId="0" applyNumberFormat="1" applyFont="1" applyFill="1" applyBorder="1" applyAlignment="1" applyProtection="1">
      <alignment horizontal="right" vertical="center" shrinkToFit="1"/>
    </xf>
    <xf numFmtId="0" fontId="12" fillId="2" borderId="81" xfId="0" applyFont="1" applyFill="1" applyBorder="1" applyAlignment="1" applyProtection="1">
      <alignment horizontal="center" vertical="center"/>
    </xf>
    <xf numFmtId="49" fontId="8" fillId="2" borderId="1" xfId="4" quotePrefix="1" applyNumberFormat="1" applyFont="1" applyFill="1" applyBorder="1" applyAlignment="1" applyProtection="1">
      <alignment vertical="center" wrapText="1"/>
    </xf>
    <xf numFmtId="49" fontId="8" fillId="2" borderId="1" xfId="4" quotePrefix="1" applyNumberFormat="1" applyFont="1" applyFill="1" applyBorder="1" applyAlignment="1" applyProtection="1">
      <alignment vertical="center"/>
    </xf>
    <xf numFmtId="49" fontId="8" fillId="2" borderId="13" xfId="4" quotePrefix="1" applyNumberFormat="1" applyFont="1" applyFill="1" applyBorder="1" applyAlignment="1" applyProtection="1">
      <alignment vertical="center"/>
    </xf>
    <xf numFmtId="176" fontId="8" fillId="5" borderId="40" xfId="0" applyNumberFormat="1" applyFont="1" applyFill="1" applyBorder="1" applyAlignment="1" applyProtection="1">
      <alignment horizontal="right" vertical="center" shrinkToFit="1"/>
      <protection locked="0"/>
    </xf>
    <xf numFmtId="176" fontId="8" fillId="5" borderId="33" xfId="0" applyNumberFormat="1" applyFont="1" applyFill="1" applyBorder="1" applyAlignment="1" applyProtection="1">
      <alignment horizontal="right" vertical="center" shrinkToFit="1"/>
      <protection locked="0"/>
    </xf>
    <xf numFmtId="49" fontId="8" fillId="2" borderId="7" xfId="4" quotePrefix="1" applyNumberFormat="1" applyFont="1" applyFill="1" applyBorder="1" applyAlignment="1" applyProtection="1">
      <alignment vertical="center" shrinkToFit="1"/>
    </xf>
    <xf numFmtId="176" fontId="8" fillId="3" borderId="52" xfId="0" applyNumberFormat="1" applyFont="1" applyFill="1" applyBorder="1" applyAlignment="1" applyProtection="1">
      <alignment horizontal="right" vertical="center" shrinkToFit="1"/>
    </xf>
    <xf numFmtId="176" fontId="8" fillId="3" borderId="12" xfId="0" applyNumberFormat="1" applyFont="1" applyFill="1" applyBorder="1" applyAlignment="1" applyProtection="1">
      <alignment horizontal="right" vertical="center" shrinkToFit="1"/>
    </xf>
    <xf numFmtId="49" fontId="8" fillId="0" borderId="8" xfId="0" applyNumberFormat="1" applyFont="1" applyFill="1" applyBorder="1" applyAlignment="1" applyProtection="1">
      <alignment horizontal="left" vertical="center"/>
    </xf>
    <xf numFmtId="49" fontId="8" fillId="0" borderId="0" xfId="0" applyNumberFormat="1" applyFont="1" applyFill="1" applyBorder="1" applyAlignment="1" applyProtection="1">
      <alignment horizontal="left" vertical="center"/>
    </xf>
    <xf numFmtId="49" fontId="8" fillId="0" borderId="0" xfId="0" applyNumberFormat="1" applyFont="1" applyFill="1" applyBorder="1" applyAlignment="1" applyProtection="1">
      <alignment horizontal="center" vertical="center"/>
    </xf>
    <xf numFmtId="49" fontId="8" fillId="0" borderId="9" xfId="0" applyNumberFormat="1" applyFont="1" applyFill="1" applyBorder="1" applyAlignment="1" applyProtection="1">
      <alignment horizontal="left" vertical="center"/>
    </xf>
    <xf numFmtId="49" fontId="8" fillId="0" borderId="1" xfId="0" applyNumberFormat="1" applyFont="1" applyFill="1" applyBorder="1" applyAlignment="1" applyProtection="1">
      <alignment vertical="center" shrinkToFit="1"/>
    </xf>
    <xf numFmtId="49" fontId="8" fillId="0" borderId="13" xfId="0" applyNumberFormat="1" applyFont="1" applyFill="1" applyBorder="1" applyAlignment="1" applyProtection="1">
      <alignment vertical="center" shrinkToFit="1"/>
    </xf>
    <xf numFmtId="0" fontId="12" fillId="3" borderId="20" xfId="0" applyFont="1" applyFill="1" applyBorder="1" applyAlignment="1" applyProtection="1">
      <alignment horizontal="center" vertical="center"/>
    </xf>
    <xf numFmtId="0" fontId="12" fillId="3" borderId="64" xfId="0" applyFont="1" applyFill="1" applyBorder="1" applyAlignment="1" applyProtection="1">
      <alignment horizontal="center" vertical="center"/>
    </xf>
    <xf numFmtId="49" fontId="8" fillId="0" borderId="11" xfId="0" applyNumberFormat="1" applyFont="1" applyFill="1" applyBorder="1" applyAlignment="1" applyProtection="1">
      <alignment horizontal="left" vertical="center"/>
    </xf>
    <xf numFmtId="49" fontId="8" fillId="0" borderId="2" xfId="0" applyNumberFormat="1" applyFont="1" applyFill="1" applyBorder="1" applyAlignment="1" applyProtection="1">
      <alignment horizontal="left" vertical="center"/>
    </xf>
    <xf numFmtId="49" fontId="8" fillId="0" borderId="2" xfId="0" applyNumberFormat="1" applyFont="1" applyFill="1" applyBorder="1" applyAlignment="1" applyProtection="1">
      <alignment horizontal="center" vertical="center"/>
    </xf>
    <xf numFmtId="49" fontId="8" fillId="0" borderId="12" xfId="0" applyNumberFormat="1" applyFont="1" applyFill="1" applyBorder="1" applyAlignment="1" applyProtection="1">
      <alignment horizontal="left" vertical="center"/>
    </xf>
    <xf numFmtId="176" fontId="8" fillId="3" borderId="93" xfId="0" applyNumberFormat="1" applyFont="1" applyFill="1" applyBorder="1" applyAlignment="1" applyProtection="1">
      <alignment horizontal="right" vertical="center" shrinkToFit="1"/>
    </xf>
    <xf numFmtId="0" fontId="8" fillId="2" borderId="0" xfId="0" applyFont="1" applyFill="1" applyBorder="1" applyAlignment="1" applyProtection="1">
      <alignment horizontal="centerContinuous" vertical="center"/>
    </xf>
    <xf numFmtId="0" fontId="8" fillId="2" borderId="0" xfId="0" applyFont="1" applyFill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center" vertical="center"/>
    </xf>
    <xf numFmtId="49" fontId="3" fillId="2" borderId="0" xfId="0" applyNumberFormat="1" applyFont="1" applyFill="1" applyBorder="1" applyAlignment="1" applyProtection="1">
      <alignment horizontal="center"/>
    </xf>
    <xf numFmtId="49" fontId="0" fillId="2" borderId="0" xfId="0" applyNumberFormat="1" applyFill="1" applyBorder="1" applyProtection="1"/>
    <xf numFmtId="49" fontId="6" fillId="2" borderId="0" xfId="0" applyNumberFormat="1" applyFont="1" applyFill="1" applyBorder="1" applyAlignment="1" applyProtection="1">
      <alignment vertical="center"/>
    </xf>
    <xf numFmtId="49" fontId="3" fillId="2" borderId="0" xfId="0" applyNumberFormat="1" applyFont="1" applyFill="1" applyBorder="1" applyAlignment="1" applyProtection="1">
      <alignment vertical="center"/>
    </xf>
    <xf numFmtId="0" fontId="8" fillId="2" borderId="0" xfId="0" quotePrefix="1" applyFont="1" applyFill="1" applyBorder="1" applyAlignment="1" applyProtection="1">
      <alignment horizontal="center"/>
    </xf>
    <xf numFmtId="0" fontId="8" fillId="2" borderId="55" xfId="0" applyFont="1" applyFill="1" applyBorder="1" applyAlignment="1" applyProtection="1">
      <alignment horizontal="left" vertical="center" wrapText="1"/>
    </xf>
    <xf numFmtId="0" fontId="8" fillId="2" borderId="56" xfId="0" applyFont="1" applyFill="1" applyBorder="1" applyAlignment="1" applyProtection="1">
      <alignment horizontal="left" vertical="center"/>
    </xf>
    <xf numFmtId="0" fontId="8" fillId="2" borderId="94" xfId="0" applyFont="1" applyFill="1" applyBorder="1" applyAlignment="1" applyProtection="1">
      <alignment horizontal="left" vertical="center"/>
    </xf>
    <xf numFmtId="0" fontId="8" fillId="2" borderId="7" xfId="0" applyFont="1" applyFill="1" applyBorder="1" applyProtection="1"/>
    <xf numFmtId="0" fontId="8" fillId="2" borderId="7" xfId="0" applyFont="1" applyFill="1" applyBorder="1" applyAlignment="1" applyProtection="1">
      <alignment horizontal="center"/>
    </xf>
    <xf numFmtId="0" fontId="8" fillId="2" borderId="13" xfId="0" applyFont="1" applyFill="1" applyBorder="1" applyAlignment="1" applyProtection="1">
      <alignment horizontal="center"/>
    </xf>
    <xf numFmtId="0" fontId="8" fillId="2" borderId="3" xfId="0" applyFont="1" applyFill="1" applyBorder="1" applyAlignment="1" applyProtection="1">
      <alignment horizontal="center"/>
    </xf>
    <xf numFmtId="0" fontId="8" fillId="2" borderId="21" xfId="0" applyFont="1" applyFill="1" applyBorder="1" applyAlignment="1" applyProtection="1">
      <alignment horizontal="center"/>
    </xf>
    <xf numFmtId="0" fontId="8" fillId="2" borderId="57" xfId="0" applyFont="1" applyFill="1" applyBorder="1" applyAlignment="1" applyProtection="1">
      <alignment horizontal="left" vertical="center"/>
    </xf>
    <xf numFmtId="0" fontId="8" fillId="2" borderId="58" xfId="0" applyFont="1" applyFill="1" applyBorder="1" applyAlignment="1" applyProtection="1">
      <alignment horizontal="left" vertical="center"/>
    </xf>
    <xf numFmtId="0" fontId="8" fillId="2" borderId="95" xfId="0" applyFont="1" applyFill="1" applyBorder="1" applyAlignment="1" applyProtection="1">
      <alignment horizontal="left" vertical="center"/>
    </xf>
    <xf numFmtId="49" fontId="8" fillId="2" borderId="10" xfId="0" applyNumberFormat="1" applyFont="1" applyFill="1" applyBorder="1" applyAlignment="1" applyProtection="1">
      <alignment horizontal="center" vertical="center"/>
    </xf>
    <xf numFmtId="0" fontId="8" fillId="2" borderId="10" xfId="0" applyFont="1" applyFill="1" applyBorder="1" applyAlignment="1" applyProtection="1">
      <alignment horizontal="distributed" vertical="top"/>
    </xf>
    <xf numFmtId="0" fontId="8" fillId="2" borderId="7" xfId="0" applyFont="1" applyFill="1" applyBorder="1" applyAlignment="1" applyProtection="1">
      <alignment horizontal="distributed" vertical="top"/>
    </xf>
    <xf numFmtId="0" fontId="8" fillId="2" borderId="8" xfId="0" applyFont="1" applyFill="1" applyBorder="1" applyAlignment="1" applyProtection="1">
      <alignment horizontal="centerContinuous" vertical="center"/>
    </xf>
    <xf numFmtId="0" fontId="8" fillId="2" borderId="9" xfId="0" applyFont="1" applyFill="1" applyBorder="1" applyAlignment="1" applyProtection="1">
      <alignment horizontal="centerContinuous" vertical="center"/>
    </xf>
    <xf numFmtId="0" fontId="8" fillId="2" borderId="10" xfId="0" applyFont="1" applyFill="1" applyBorder="1" applyAlignment="1" applyProtection="1">
      <alignment horizontal="distributed" vertical="center"/>
    </xf>
    <xf numFmtId="0" fontId="8" fillId="2" borderId="10" xfId="0" quotePrefix="1" applyFont="1" applyFill="1" applyBorder="1" applyAlignment="1" applyProtection="1"/>
    <xf numFmtId="178" fontId="8" fillId="2" borderId="10" xfId="0" quotePrefix="1" applyNumberFormat="1" applyFont="1" applyFill="1" applyBorder="1" applyAlignment="1" applyProtection="1">
      <alignment horizontal="center"/>
    </xf>
    <xf numFmtId="178" fontId="8" fillId="2" borderId="10" xfId="0" applyNumberFormat="1" applyFont="1" applyFill="1" applyBorder="1" applyAlignment="1" applyProtection="1">
      <alignment horizontal="center"/>
    </xf>
    <xf numFmtId="0" fontId="8" fillId="2" borderId="10" xfId="0" applyFont="1" applyFill="1" applyBorder="1" applyProtection="1"/>
    <xf numFmtId="0" fontId="8" fillId="2" borderId="10" xfId="0" applyFont="1" applyFill="1" applyBorder="1" applyAlignment="1" applyProtection="1">
      <alignment horizontal="center" vertical="top"/>
    </xf>
    <xf numFmtId="0" fontId="8" fillId="2" borderId="59" xfId="0" applyFont="1" applyFill="1" applyBorder="1" applyAlignment="1" applyProtection="1">
      <alignment horizontal="left" vertical="center"/>
    </xf>
    <xf numFmtId="0" fontId="8" fillId="2" borderId="60" xfId="0" applyFont="1" applyFill="1" applyBorder="1" applyAlignment="1" applyProtection="1">
      <alignment horizontal="left" vertical="center"/>
    </xf>
    <xf numFmtId="0" fontId="8" fillId="2" borderId="96" xfId="0" applyFont="1" applyFill="1" applyBorder="1" applyAlignment="1" applyProtection="1">
      <alignment horizontal="left" vertical="center"/>
    </xf>
    <xf numFmtId="0" fontId="8" fillId="2" borderId="11" xfId="0" applyFont="1" applyFill="1" applyBorder="1" applyAlignment="1" applyProtection="1">
      <alignment horizontal="left"/>
    </xf>
    <xf numFmtId="0" fontId="8" fillId="2" borderId="12" xfId="0" applyFont="1" applyFill="1" applyBorder="1" applyAlignment="1" applyProtection="1">
      <alignment horizontal="left"/>
    </xf>
    <xf numFmtId="0" fontId="8" fillId="2" borderId="61" xfId="0" applyFont="1" applyFill="1" applyBorder="1" applyAlignment="1" applyProtection="1">
      <alignment horizontal="left"/>
    </xf>
    <xf numFmtId="0" fontId="8" fillId="2" borderId="61" xfId="0" applyFont="1" applyFill="1" applyBorder="1" applyAlignment="1" applyProtection="1">
      <alignment horizontal="distributed"/>
    </xf>
    <xf numFmtId="49" fontId="8" fillId="2" borderId="13" xfId="0" applyNumberFormat="1" applyFont="1" applyFill="1" applyBorder="1" applyAlignment="1" applyProtection="1">
      <alignment horizontal="center" vertical="center" shrinkToFit="1"/>
    </xf>
    <xf numFmtId="49" fontId="8" fillId="2" borderId="3" xfId="0" applyNumberFormat="1" applyFont="1" applyFill="1" applyBorder="1" applyAlignment="1" applyProtection="1">
      <alignment horizontal="center" vertical="center" shrinkToFit="1"/>
    </xf>
    <xf numFmtId="49" fontId="8" fillId="2" borderId="21" xfId="0" applyNumberFormat="1" applyFont="1" applyFill="1" applyBorder="1" applyAlignment="1" applyProtection="1">
      <alignment horizontal="center" vertical="center" shrinkToFit="1"/>
    </xf>
    <xf numFmtId="0" fontId="14" fillId="2" borderId="97" xfId="0" applyFont="1" applyFill="1" applyBorder="1" applyAlignment="1" applyProtection="1">
      <alignment horizontal="center" vertical="center"/>
    </xf>
    <xf numFmtId="0" fontId="14" fillId="2" borderId="14" xfId="0" applyFont="1" applyFill="1" applyBorder="1" applyAlignment="1" applyProtection="1">
      <alignment horizontal="center" vertical="center"/>
    </xf>
    <xf numFmtId="176" fontId="8" fillId="5" borderId="98" xfId="0" applyNumberFormat="1" applyFont="1" applyFill="1" applyBorder="1" applyAlignment="1" applyProtection="1">
      <alignment horizontal="right" vertical="center" shrinkToFit="1"/>
    </xf>
    <xf numFmtId="176" fontId="8" fillId="0" borderId="99" xfId="0" applyNumberFormat="1" applyFont="1" applyFill="1" applyBorder="1" applyAlignment="1" applyProtection="1">
      <alignment horizontal="right" vertical="center" shrinkToFit="1"/>
    </xf>
    <xf numFmtId="49" fontId="8" fillId="2" borderId="4" xfId="0" applyNumberFormat="1" applyFont="1" applyFill="1" applyBorder="1" applyAlignment="1" applyProtection="1">
      <alignment vertical="center" shrinkToFit="1"/>
    </xf>
    <xf numFmtId="49" fontId="8" fillId="2" borderId="5" xfId="0" applyNumberFormat="1" applyFont="1" applyFill="1" applyBorder="1" applyAlignment="1" applyProtection="1">
      <alignment vertical="center" shrinkToFit="1"/>
    </xf>
    <xf numFmtId="49" fontId="8" fillId="2" borderId="6" xfId="0" applyNumberFormat="1" applyFont="1" applyFill="1" applyBorder="1" applyAlignment="1" applyProtection="1">
      <alignment vertical="center" shrinkToFit="1"/>
    </xf>
    <xf numFmtId="176" fontId="8" fillId="6" borderId="100" xfId="0" applyNumberFormat="1" applyFont="1" applyFill="1" applyBorder="1" applyAlignment="1" applyProtection="1">
      <alignment horizontal="right" vertical="center" shrinkToFit="1"/>
      <protection locked="0"/>
    </xf>
    <xf numFmtId="49" fontId="8" fillId="2" borderId="8" xfId="0" applyNumberFormat="1" applyFont="1" applyFill="1" applyBorder="1" applyAlignment="1" applyProtection="1"/>
    <xf numFmtId="49" fontId="8" fillId="2" borderId="9" xfId="0" applyNumberFormat="1" applyFont="1" applyFill="1" applyBorder="1" applyAlignment="1" applyProtection="1"/>
    <xf numFmtId="49" fontId="8" fillId="2" borderId="4" xfId="0" quotePrefix="1" applyNumberFormat="1" applyFont="1" applyFill="1" applyBorder="1" applyAlignment="1" applyProtection="1">
      <alignment vertical="center" wrapText="1"/>
    </xf>
    <xf numFmtId="49" fontId="8" fillId="2" borderId="5" xfId="0" quotePrefix="1" applyNumberFormat="1" applyFont="1" applyFill="1" applyBorder="1" applyAlignment="1" applyProtection="1">
      <alignment vertical="center"/>
    </xf>
    <xf numFmtId="49" fontId="8" fillId="2" borderId="6" xfId="0" quotePrefix="1" applyNumberFormat="1" applyFont="1" applyFill="1" applyBorder="1" applyAlignment="1" applyProtection="1">
      <alignment vertical="center"/>
    </xf>
    <xf numFmtId="176" fontId="8" fillId="5" borderId="100" xfId="0" applyNumberFormat="1" applyFont="1" applyFill="1" applyBorder="1" applyAlignment="1" applyProtection="1">
      <alignment horizontal="right" vertical="center" shrinkToFit="1"/>
      <protection locked="0"/>
    </xf>
    <xf numFmtId="49" fontId="8" fillId="2" borderId="11" xfId="0" applyNumberFormat="1" applyFont="1" applyFill="1" applyBorder="1" applyAlignment="1" applyProtection="1"/>
    <xf numFmtId="49" fontId="8" fillId="2" borderId="12" xfId="0" applyNumberFormat="1" applyFont="1" applyFill="1" applyBorder="1" applyAlignment="1" applyProtection="1"/>
    <xf numFmtId="49" fontId="8" fillId="2" borderId="40" xfId="0" quotePrefix="1" applyNumberFormat="1" applyFont="1" applyFill="1" applyBorder="1" applyAlignment="1" applyProtection="1">
      <alignment horizontal="centerContinuous" vertical="center"/>
    </xf>
    <xf numFmtId="49" fontId="8" fillId="2" borderId="13" xfId="0" applyNumberFormat="1" applyFont="1" applyFill="1" applyBorder="1" applyAlignment="1" applyProtection="1">
      <alignment vertical="center" wrapText="1"/>
    </xf>
    <xf numFmtId="49" fontId="8" fillId="2" borderId="3" xfId="0" applyNumberFormat="1" applyFont="1" applyFill="1" applyBorder="1" applyAlignment="1" applyProtection="1">
      <alignment vertical="center"/>
    </xf>
    <xf numFmtId="49" fontId="8" fillId="2" borderId="21" xfId="0" applyNumberFormat="1" applyFont="1" applyFill="1" applyBorder="1" applyAlignment="1" applyProtection="1">
      <alignment vertical="center"/>
    </xf>
    <xf numFmtId="49" fontId="8" fillId="2" borderId="3" xfId="0" applyNumberFormat="1" applyFont="1" applyFill="1" applyBorder="1" applyAlignment="1" applyProtection="1">
      <alignment vertical="center" shrinkToFit="1"/>
    </xf>
    <xf numFmtId="49" fontId="8" fillId="2" borderId="21" xfId="0" applyNumberFormat="1" applyFont="1" applyFill="1" applyBorder="1" applyAlignment="1" applyProtection="1">
      <alignment vertical="center" shrinkToFit="1"/>
    </xf>
    <xf numFmtId="176" fontId="8" fillId="3" borderId="92" xfId="0" applyNumberFormat="1" applyFont="1" applyFill="1" applyBorder="1" applyAlignment="1" applyProtection="1">
      <alignment horizontal="right" vertical="center" shrinkToFit="1"/>
    </xf>
    <xf numFmtId="49" fontId="8" fillId="2" borderId="8" xfId="0" applyNumberFormat="1" applyFont="1" applyFill="1" applyBorder="1" applyAlignment="1" applyProtection="1">
      <alignment horizontal="centerContinuous" vertical="top"/>
    </xf>
    <xf numFmtId="49" fontId="8" fillId="2" borderId="9" xfId="0" applyNumberFormat="1" applyFont="1" applyFill="1" applyBorder="1" applyAlignment="1" applyProtection="1">
      <alignment horizontal="centerContinuous" vertical="top"/>
    </xf>
    <xf numFmtId="49" fontId="8" fillId="2" borderId="13" xfId="0" applyNumberFormat="1" applyFont="1" applyFill="1" applyBorder="1" applyAlignment="1" applyProtection="1">
      <alignment vertical="center" shrinkToFit="1"/>
    </xf>
    <xf numFmtId="49" fontId="8" fillId="2" borderId="11" xfId="0" applyNumberFormat="1" applyFont="1" applyFill="1" applyBorder="1" applyAlignment="1" applyProtection="1">
      <alignment horizontal="centerContinuous" vertical="center"/>
    </xf>
    <xf numFmtId="49" fontId="8" fillId="2" borderId="12" xfId="0" applyNumberFormat="1" applyFont="1" applyFill="1" applyBorder="1" applyAlignment="1" applyProtection="1">
      <alignment vertical="center"/>
    </xf>
    <xf numFmtId="49" fontId="8" fillId="2" borderId="4" xfId="0" applyNumberFormat="1" applyFont="1" applyFill="1" applyBorder="1" applyAlignment="1" applyProtection="1">
      <alignment vertical="center" wrapText="1"/>
    </xf>
    <xf numFmtId="49" fontId="8" fillId="2" borderId="5" xfId="0" applyNumberFormat="1" applyFont="1" applyFill="1" applyBorder="1" applyAlignment="1" applyProtection="1">
      <alignment vertical="center"/>
    </xf>
    <xf numFmtId="49" fontId="8" fillId="2" borderId="12" xfId="0" applyNumberFormat="1" applyFont="1" applyFill="1" applyBorder="1" applyAlignment="1" applyProtection="1">
      <alignment horizontal="centerContinuous" vertical="center"/>
    </xf>
    <xf numFmtId="49" fontId="8" fillId="2" borderId="3" xfId="0" applyNumberFormat="1" applyFont="1" applyFill="1" applyBorder="1" applyAlignment="1" applyProtection="1">
      <alignment vertical="center" wrapText="1"/>
    </xf>
    <xf numFmtId="49" fontId="8" fillId="2" borderId="21" xfId="0" applyNumberFormat="1" applyFont="1" applyFill="1" applyBorder="1" applyAlignment="1" applyProtection="1">
      <alignment vertical="center" wrapText="1"/>
    </xf>
    <xf numFmtId="49" fontId="8" fillId="2" borderId="13" xfId="0" applyNumberFormat="1" applyFont="1" applyFill="1" applyBorder="1" applyAlignment="1" applyProtection="1">
      <alignment vertical="center" wrapText="1" shrinkToFit="1"/>
    </xf>
    <xf numFmtId="49" fontId="8" fillId="2" borderId="3" xfId="0" applyNumberFormat="1" applyFont="1" applyFill="1" applyBorder="1" applyAlignment="1" applyProtection="1">
      <alignment vertical="center" wrapText="1" shrinkToFit="1"/>
    </xf>
    <xf numFmtId="49" fontId="8" fillId="2" borderId="21" xfId="0" applyNumberFormat="1" applyFont="1" applyFill="1" applyBorder="1" applyAlignment="1" applyProtection="1">
      <alignment vertical="center" wrapText="1" shrinkToFit="1"/>
    </xf>
    <xf numFmtId="49" fontId="8" fillId="2" borderId="4" xfId="0" applyNumberFormat="1" applyFont="1" applyFill="1" applyBorder="1" applyAlignment="1" applyProtection="1">
      <alignment horizontal="center" vertical="center" textRotation="255"/>
    </xf>
    <xf numFmtId="49" fontId="8" fillId="2" borderId="6" xfId="0" applyNumberFormat="1" applyFont="1" applyFill="1" applyBorder="1" applyAlignment="1" applyProtection="1">
      <alignment horizontal="center" vertical="center" textRotation="255"/>
    </xf>
    <xf numFmtId="49" fontId="8" fillId="2" borderId="8" xfId="0" applyNumberFormat="1" applyFont="1" applyFill="1" applyBorder="1" applyAlignment="1" applyProtection="1">
      <alignment horizontal="center" vertical="center" textRotation="255"/>
    </xf>
    <xf numFmtId="49" fontId="8" fillId="2" borderId="9" xfId="0" applyNumberFormat="1" applyFont="1" applyFill="1" applyBorder="1" applyAlignment="1" applyProtection="1">
      <alignment horizontal="center" vertical="center" textRotation="255"/>
    </xf>
    <xf numFmtId="49" fontId="8" fillId="2" borderId="11" xfId="0" applyNumberFormat="1" applyFont="1" applyFill="1" applyBorder="1" applyAlignment="1" applyProtection="1">
      <alignment horizontal="center" vertical="center" textRotation="255"/>
    </xf>
    <xf numFmtId="49" fontId="8" fillId="2" borderId="12" xfId="0" applyNumberFormat="1" applyFont="1" applyFill="1" applyBorder="1" applyAlignment="1" applyProtection="1">
      <alignment horizontal="center" vertical="center" textRotation="255"/>
    </xf>
    <xf numFmtId="49" fontId="8" fillId="2" borderId="13" xfId="0" applyNumberFormat="1" applyFont="1" applyFill="1" applyBorder="1" applyAlignment="1" applyProtection="1">
      <alignment vertical="center"/>
    </xf>
    <xf numFmtId="49" fontId="8" fillId="2" borderId="1" xfId="0" applyNumberFormat="1" applyFont="1" applyFill="1" applyBorder="1" applyAlignment="1" applyProtection="1">
      <alignment horizontal="center" vertical="center" textRotation="255"/>
    </xf>
    <xf numFmtId="49" fontId="8" fillId="2" borderId="1" xfId="0" applyNumberFormat="1" applyFont="1" applyFill="1" applyBorder="1" applyAlignment="1" applyProtection="1">
      <alignment vertical="center" shrinkToFit="1"/>
    </xf>
    <xf numFmtId="176" fontId="8" fillId="3" borderId="101" xfId="0" applyNumberFormat="1" applyFont="1" applyFill="1" applyBorder="1" applyAlignment="1" applyProtection="1">
      <alignment horizontal="right" vertical="center" shrinkToFit="1"/>
    </xf>
    <xf numFmtId="49" fontId="8" fillId="0" borderId="0" xfId="0" applyNumberFormat="1" applyFont="1" applyProtection="1"/>
    <xf numFmtId="49" fontId="8" fillId="0" borderId="0" xfId="0" applyNumberFormat="1" applyFont="1" applyAlignment="1" applyProtection="1">
      <alignment horizontal="center" vertical="center"/>
    </xf>
    <xf numFmtId="49" fontId="3" fillId="0" borderId="0" xfId="0" applyNumberFormat="1" applyFont="1" applyBorder="1" applyAlignment="1" applyProtection="1">
      <alignment horizontal="center" vertical="center"/>
    </xf>
    <xf numFmtId="49" fontId="6" fillId="0" borderId="0" xfId="0" applyNumberFormat="1" applyFont="1" applyProtection="1"/>
    <xf numFmtId="49" fontId="3" fillId="2" borderId="2" xfId="0" quotePrefix="1" applyNumberFormat="1" applyFont="1" applyFill="1" applyBorder="1" applyAlignment="1" applyProtection="1">
      <alignment horizontal="left"/>
    </xf>
    <xf numFmtId="49" fontId="3" fillId="0" borderId="0" xfId="0" applyNumberFormat="1" applyFont="1" applyAlignment="1" applyProtection="1">
      <alignment horizontal="center" vertical="center"/>
    </xf>
    <xf numFmtId="49" fontId="6" fillId="0" borderId="0" xfId="0" applyNumberFormat="1" applyFont="1" applyAlignment="1" applyProtection="1">
      <alignment horizontal="centerContinuous" vertical="center"/>
    </xf>
    <xf numFmtId="0" fontId="8" fillId="0" borderId="0" xfId="0" applyFont="1" applyAlignment="1" applyProtection="1">
      <alignment horizontal="center"/>
    </xf>
    <xf numFmtId="0" fontId="8" fillId="0" borderId="0" xfId="0" applyFont="1" applyBorder="1" applyAlignment="1" applyProtection="1">
      <alignment horizontal="left"/>
    </xf>
    <xf numFmtId="0" fontId="8" fillId="0" borderId="0" xfId="0" applyFont="1" applyBorder="1" applyAlignment="1" applyProtection="1">
      <alignment horizontal="center"/>
    </xf>
    <xf numFmtId="0" fontId="8" fillId="0" borderId="0" xfId="0" quotePrefix="1" applyFont="1" applyBorder="1" applyAlignment="1" applyProtection="1">
      <alignment horizontal="center"/>
    </xf>
    <xf numFmtId="0" fontId="8" fillId="2" borderId="0" xfId="0" applyFont="1" applyFill="1" applyAlignment="1" applyProtection="1">
      <alignment horizontal="center"/>
    </xf>
    <xf numFmtId="0" fontId="13" fillId="2" borderId="0" xfId="0" applyFont="1" applyFill="1" applyAlignment="1" applyProtection="1">
      <alignment horizontal="center"/>
    </xf>
    <xf numFmtId="0" fontId="8" fillId="0" borderId="0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16" fillId="0" borderId="4" xfId="0" applyFont="1" applyBorder="1" applyAlignment="1" applyProtection="1">
      <alignment vertical="center"/>
    </xf>
    <xf numFmtId="0" fontId="16" fillId="0" borderId="5" xfId="0" applyFont="1" applyBorder="1" applyAlignment="1" applyProtection="1">
      <alignment vertical="center"/>
    </xf>
    <xf numFmtId="0" fontId="16" fillId="0" borderId="4" xfId="0" applyFont="1" applyBorder="1" applyAlignment="1" applyProtection="1">
      <alignment horizontal="center" vertical="center"/>
    </xf>
    <xf numFmtId="0" fontId="16" fillId="0" borderId="6" xfId="0" applyFont="1" applyBorder="1" applyAlignment="1" applyProtection="1">
      <alignment horizontal="center" vertical="center"/>
    </xf>
    <xf numFmtId="0" fontId="8" fillId="0" borderId="7" xfId="0" quotePrefix="1" applyFont="1" applyBorder="1" applyAlignment="1" applyProtection="1">
      <alignment horizontal="center" vertical="center"/>
    </xf>
    <xf numFmtId="0" fontId="16" fillId="0" borderId="7" xfId="0" applyFont="1" applyBorder="1" applyAlignment="1" applyProtection="1">
      <alignment horizontal="center" vertical="center"/>
    </xf>
    <xf numFmtId="0" fontId="16" fillId="2" borderId="7" xfId="0" applyFont="1" applyFill="1" applyBorder="1" applyAlignment="1" applyProtection="1">
      <alignment horizontal="center" vertical="center"/>
    </xf>
    <xf numFmtId="0" fontId="16" fillId="2" borderId="0" xfId="0" applyFont="1" applyFill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Continuous"/>
    </xf>
    <xf numFmtId="0" fontId="8" fillId="0" borderId="0" xfId="0" applyFont="1" applyBorder="1" applyAlignment="1" applyProtection="1">
      <alignment horizontal="centerContinuous"/>
    </xf>
    <xf numFmtId="0" fontId="8" fillId="0" borderId="0" xfId="0" applyFont="1" applyBorder="1" applyAlignment="1" applyProtection="1"/>
    <xf numFmtId="0" fontId="3" fillId="0" borderId="0" xfId="0" applyFont="1" applyBorder="1" applyAlignment="1" applyProtection="1">
      <alignment horizontal="centerContinuous"/>
    </xf>
    <xf numFmtId="0" fontId="8" fillId="0" borderId="8" xfId="0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 vertical="center"/>
    </xf>
    <xf numFmtId="0" fontId="8" fillId="2" borderId="10" xfId="6" applyFont="1" applyFill="1" applyBorder="1" applyAlignment="1" applyProtection="1">
      <alignment horizontal="center"/>
    </xf>
    <xf numFmtId="0" fontId="8" fillId="2" borderId="10" xfId="0" applyFont="1" applyFill="1" applyBorder="1" applyAlignment="1" applyProtection="1">
      <alignment horizontal="center" wrapText="1"/>
    </xf>
    <xf numFmtId="0" fontId="8" fillId="2" borderId="0" xfId="0" applyFont="1" applyFill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Continuous" vertical="center"/>
    </xf>
    <xf numFmtId="0" fontId="8" fillId="0" borderId="0" xfId="0" applyFont="1" applyBorder="1" applyAlignment="1" applyProtection="1">
      <alignment horizontal="centerContinuous" vertical="center"/>
    </xf>
    <xf numFmtId="0" fontId="8" fillId="0" borderId="9" xfId="0" applyFont="1" applyBorder="1" applyAlignment="1" applyProtection="1">
      <alignment horizontal="centerContinuous" vertical="center"/>
    </xf>
    <xf numFmtId="0" fontId="8" fillId="2" borderId="10" xfId="6" applyFont="1" applyFill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Continuous" vertical="top"/>
    </xf>
    <xf numFmtId="0" fontId="8" fillId="0" borderId="0" xfId="0" applyFont="1" applyBorder="1" applyAlignment="1" applyProtection="1">
      <alignment horizontal="centerContinuous" vertical="top"/>
    </xf>
    <xf numFmtId="0" fontId="8" fillId="2" borderId="10" xfId="6" applyFont="1" applyFill="1" applyBorder="1" applyAlignment="1" applyProtection="1">
      <alignment horizontal="center" vertical="top"/>
    </xf>
    <xf numFmtId="0" fontId="8" fillId="2" borderId="10" xfId="6" applyFont="1" applyFill="1" applyBorder="1" applyAlignment="1" applyProtection="1">
      <alignment horizontal="center" vertical="top" wrapText="1"/>
    </xf>
    <xf numFmtId="0" fontId="8" fillId="0" borderId="10" xfId="0" applyFont="1" applyBorder="1" applyAlignment="1" applyProtection="1">
      <alignment horizontal="center" vertical="top" wrapText="1"/>
    </xf>
    <xf numFmtId="0" fontId="8" fillId="0" borderId="40" xfId="0" applyFont="1" applyBorder="1" applyAlignment="1" applyProtection="1">
      <alignment horizontal="left" vertical="center"/>
    </xf>
    <xf numFmtId="0" fontId="16" fillId="0" borderId="11" xfId="0" applyFont="1" applyBorder="1" applyAlignment="1" applyProtection="1">
      <alignment horizontal="centerContinuous" vertical="center"/>
    </xf>
    <xf numFmtId="0" fontId="16" fillId="0" borderId="2" xfId="0" applyFont="1" applyBorder="1" applyAlignment="1" applyProtection="1">
      <alignment horizontal="centerContinuous" vertical="center"/>
    </xf>
    <xf numFmtId="0" fontId="16" fillId="0" borderId="8" xfId="0" applyFont="1" applyBorder="1" applyAlignment="1" applyProtection="1">
      <alignment horizontal="left" vertical="center"/>
    </xf>
    <xf numFmtId="0" fontId="16" fillId="0" borderId="9" xfId="0" applyFont="1" applyBorder="1" applyAlignment="1" applyProtection="1">
      <alignment horizontal="center" vertical="center"/>
    </xf>
    <xf numFmtId="0" fontId="16" fillId="0" borderId="10" xfId="0" applyFont="1" applyBorder="1" applyAlignment="1" applyProtection="1">
      <alignment horizontal="left" vertical="center"/>
    </xf>
    <xf numFmtId="0" fontId="16" fillId="0" borderId="10" xfId="0" applyFont="1" applyBorder="1" applyAlignment="1" applyProtection="1">
      <alignment horizontal="distributed" vertical="center"/>
    </xf>
    <xf numFmtId="0" fontId="16" fillId="2" borderId="10" xfId="0" applyFont="1" applyFill="1" applyBorder="1" applyAlignment="1" applyProtection="1">
      <alignment horizontal="left" vertical="center"/>
    </xf>
    <xf numFmtId="49" fontId="8" fillId="0" borderId="1" xfId="0" applyNumberFormat="1" applyFont="1" applyBorder="1" applyAlignment="1" applyProtection="1">
      <alignment horizontal="center" vertical="center" wrapText="1"/>
    </xf>
    <xf numFmtId="0" fontId="8" fillId="0" borderId="13" xfId="0" applyFont="1" applyBorder="1" applyAlignment="1" applyProtection="1">
      <alignment horizontal="center" vertical="center" shrinkToFit="1"/>
    </xf>
    <xf numFmtId="0" fontId="8" fillId="0" borderId="3" xfId="0" applyFont="1" applyBorder="1" applyAlignment="1" applyProtection="1">
      <alignment horizontal="center" vertical="center" shrinkToFit="1"/>
    </xf>
    <xf numFmtId="0" fontId="12" fillId="0" borderId="15" xfId="0" quotePrefix="1" applyFont="1" applyBorder="1" applyAlignment="1" applyProtection="1">
      <alignment horizontal="center" vertical="center"/>
    </xf>
    <xf numFmtId="176" fontId="8" fillId="6" borderId="17" xfId="0" applyNumberFormat="1" applyFont="1" applyFill="1" applyBorder="1" applyAlignment="1" applyProtection="1">
      <alignment horizontal="right" vertical="center" shrinkToFit="1"/>
      <protection locked="0"/>
    </xf>
    <xf numFmtId="176" fontId="8" fillId="6" borderId="18" xfId="0" applyNumberFormat="1" applyFont="1" applyFill="1" applyBorder="1" applyAlignment="1" applyProtection="1">
      <alignment horizontal="right" vertical="center" shrinkToFit="1"/>
      <protection locked="0"/>
    </xf>
    <xf numFmtId="176" fontId="8" fillId="6" borderId="19" xfId="0" applyNumberFormat="1" applyFont="1" applyFill="1" applyBorder="1" applyAlignment="1" applyProtection="1">
      <alignment horizontal="right" vertical="center" shrinkToFit="1"/>
      <protection locked="0"/>
    </xf>
    <xf numFmtId="49" fontId="8" fillId="0" borderId="1" xfId="0" applyNumberFormat="1" applyFont="1" applyBorder="1" applyAlignment="1" applyProtection="1">
      <alignment horizontal="center" vertical="center"/>
    </xf>
    <xf numFmtId="0" fontId="12" fillId="0" borderId="20" xfId="0" quotePrefix="1" applyFont="1" applyBorder="1" applyAlignment="1" applyProtection="1">
      <alignment horizontal="center" vertical="center"/>
    </xf>
    <xf numFmtId="176" fontId="8" fillId="6" borderId="1" xfId="0" applyNumberFormat="1" applyFont="1" applyFill="1" applyBorder="1" applyAlignment="1" applyProtection="1">
      <alignment horizontal="right" vertical="center" shrinkToFit="1"/>
      <protection locked="0"/>
    </xf>
    <xf numFmtId="176" fontId="8" fillId="6" borderId="13" xfId="0" applyNumberFormat="1" applyFont="1" applyFill="1" applyBorder="1" applyAlignment="1" applyProtection="1">
      <alignment horizontal="right" vertical="center" shrinkToFit="1"/>
      <protection locked="0"/>
    </xf>
    <xf numFmtId="176" fontId="8" fillId="6" borderId="46" xfId="0" applyNumberFormat="1" applyFont="1" applyFill="1" applyBorder="1" applyAlignment="1" applyProtection="1">
      <alignment horizontal="right" vertical="center" shrinkToFit="1"/>
      <protection locked="0"/>
    </xf>
    <xf numFmtId="0" fontId="12" fillId="0" borderId="21" xfId="0" quotePrefix="1" applyFont="1" applyBorder="1" applyAlignment="1" applyProtection="1">
      <alignment horizontal="center" vertical="center"/>
    </xf>
    <xf numFmtId="0" fontId="12" fillId="0" borderId="25" xfId="0" quotePrefix="1" applyFont="1" applyBorder="1" applyAlignment="1" applyProtection="1">
      <alignment horizontal="center" vertical="center"/>
    </xf>
    <xf numFmtId="49" fontId="8" fillId="2" borderId="0" xfId="0" applyNumberFormat="1" applyFont="1" applyFill="1" applyAlignment="1" applyProtection="1">
      <alignment horizontal="center" vertical="center"/>
    </xf>
    <xf numFmtId="49" fontId="3" fillId="2" borderId="0" xfId="0" applyNumberFormat="1" applyFont="1" applyFill="1" applyAlignment="1" applyProtection="1">
      <alignment horizontal="left" vertical="center"/>
    </xf>
    <xf numFmtId="49" fontId="3" fillId="2" borderId="0" xfId="0" applyNumberFormat="1" applyFont="1" applyFill="1" applyAlignment="1" applyProtection="1">
      <alignment horizontal="center" vertical="center"/>
    </xf>
    <xf numFmtId="49" fontId="0" fillId="2" borderId="0" xfId="0" applyNumberFormat="1" applyFill="1" applyAlignment="1" applyProtection="1">
      <alignment horizontal="center" vertical="center"/>
    </xf>
    <xf numFmtId="49" fontId="8" fillId="2" borderId="0" xfId="0" applyNumberFormat="1" applyFont="1" applyFill="1" applyAlignment="1" applyProtection="1">
      <alignment horizontal="left" vertical="center"/>
    </xf>
    <xf numFmtId="49" fontId="6" fillId="2" borderId="0" xfId="0" applyNumberFormat="1" applyFont="1" applyFill="1" applyAlignment="1" applyProtection="1">
      <alignment horizontal="center" vertical="center"/>
    </xf>
    <xf numFmtId="49" fontId="3" fillId="2" borderId="2" xfId="0" applyNumberFormat="1" applyFont="1" applyFill="1" applyBorder="1" applyAlignment="1" applyProtection="1">
      <alignment horizontal="center" vertical="center"/>
    </xf>
    <xf numFmtId="49" fontId="5" fillId="2" borderId="0" xfId="0" applyNumberFormat="1" applyFont="1" applyFill="1" applyBorder="1" applyAlignment="1" applyProtection="1">
      <alignment horizontal="center" vertical="center"/>
    </xf>
    <xf numFmtId="49" fontId="8" fillId="2" borderId="0" xfId="0" quotePrefix="1" applyNumberFormat="1" applyFont="1" applyFill="1" applyBorder="1" applyAlignment="1" applyProtection="1">
      <alignment horizontal="right"/>
    </xf>
    <xf numFmtId="0" fontId="3" fillId="2" borderId="0" xfId="0" applyFont="1" applyFill="1" applyBorder="1" applyAlignment="1" applyProtection="1">
      <alignment horizontal="left" vertical="center"/>
    </xf>
    <xf numFmtId="0" fontId="9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vertical="center"/>
    </xf>
    <xf numFmtId="0" fontId="8" fillId="2" borderId="13" xfId="0" applyFont="1" applyFill="1" applyBorder="1" applyAlignment="1" applyProtection="1">
      <alignment horizontal="center" vertical="center"/>
    </xf>
    <xf numFmtId="0" fontId="8" fillId="2" borderId="3" xfId="0" applyFont="1" applyFill="1" applyBorder="1" applyAlignment="1" applyProtection="1">
      <alignment horizontal="center" vertical="center"/>
    </xf>
    <xf numFmtId="0" fontId="8" fillId="2" borderId="21" xfId="0" applyFont="1" applyFill="1" applyBorder="1" applyAlignment="1" applyProtection="1">
      <alignment horizontal="center" vertical="center"/>
    </xf>
    <xf numFmtId="0" fontId="8" fillId="2" borderId="4" xfId="0" applyFont="1" applyFill="1" applyBorder="1" applyAlignment="1" applyProtection="1">
      <alignment horizontal="center" vertical="center"/>
    </xf>
    <xf numFmtId="0" fontId="8" fillId="2" borderId="6" xfId="0" applyFont="1" applyFill="1" applyBorder="1" applyAlignment="1" applyProtection="1">
      <alignment horizontal="center" vertical="center"/>
    </xf>
    <xf numFmtId="49" fontId="8" fillId="2" borderId="7" xfId="0" applyNumberFormat="1" applyFont="1" applyFill="1" applyBorder="1" applyAlignment="1" applyProtection="1">
      <alignment horizontal="center"/>
    </xf>
    <xf numFmtId="49" fontId="9" fillId="2" borderId="7" xfId="0" applyNumberFormat="1" applyFont="1" applyFill="1" applyBorder="1" applyAlignment="1" applyProtection="1">
      <alignment horizontal="center"/>
    </xf>
    <xf numFmtId="0" fontId="9" fillId="2" borderId="7" xfId="0" applyFont="1" applyFill="1" applyBorder="1" applyAlignment="1" applyProtection="1">
      <alignment horizontal="center"/>
    </xf>
    <xf numFmtId="0" fontId="8" fillId="2" borderId="6" xfId="0" applyFont="1" applyFill="1" applyBorder="1" applyAlignment="1" applyProtection="1">
      <alignment horizontal="center" shrinkToFit="1"/>
    </xf>
    <xf numFmtId="0" fontId="8" fillId="2" borderId="7" xfId="0" applyFont="1" applyFill="1" applyBorder="1" applyAlignment="1" applyProtection="1">
      <alignment horizontal="center" shrinkToFit="1"/>
    </xf>
    <xf numFmtId="0" fontId="9" fillId="2" borderId="10" xfId="0" applyFont="1" applyFill="1" applyBorder="1" applyAlignment="1" applyProtection="1">
      <alignment horizontal="center" vertical="center" wrapText="1"/>
    </xf>
    <xf numFmtId="0" fontId="9" fillId="2" borderId="10" xfId="0" applyFont="1" applyFill="1" applyBorder="1" applyAlignment="1" applyProtection="1">
      <alignment horizontal="center" vertical="top" wrapText="1"/>
    </xf>
    <xf numFmtId="0" fontId="11" fillId="2" borderId="10" xfId="0" applyFont="1" applyFill="1" applyBorder="1" applyAlignment="1" applyProtection="1">
      <alignment vertical="top"/>
    </xf>
    <xf numFmtId="0" fontId="9" fillId="2" borderId="10" xfId="0" applyFont="1" applyFill="1" applyBorder="1" applyAlignment="1" applyProtection="1">
      <alignment horizontal="center" vertical="top"/>
    </xf>
    <xf numFmtId="0" fontId="16" fillId="2" borderId="8" xfId="0" applyFont="1" applyFill="1" applyBorder="1" applyAlignment="1" applyProtection="1">
      <alignment horizontal="left" vertical="center"/>
    </xf>
    <xf numFmtId="0" fontId="3" fillId="2" borderId="9" xfId="0" applyFont="1" applyFill="1" applyBorder="1" applyAlignment="1" applyProtection="1">
      <alignment horizontal="left" vertical="center"/>
    </xf>
    <xf numFmtId="0" fontId="16" fillId="2" borderId="61" xfId="0" applyFont="1" applyFill="1" applyBorder="1" applyAlignment="1" applyProtection="1">
      <alignment horizontal="left" vertical="center"/>
    </xf>
    <xf numFmtId="0" fontId="16" fillId="2" borderId="79" xfId="0" applyFont="1" applyFill="1" applyBorder="1" applyAlignment="1" applyProtection="1">
      <alignment horizontal="left" vertical="center"/>
    </xf>
    <xf numFmtId="0" fontId="16" fillId="2" borderId="61" xfId="0" applyFont="1" applyFill="1" applyBorder="1" applyAlignment="1" applyProtection="1">
      <alignment horizontal="distributed" vertical="center"/>
    </xf>
    <xf numFmtId="0" fontId="16" fillId="2" borderId="61" xfId="0" applyFont="1" applyFill="1" applyBorder="1" applyAlignment="1" applyProtection="1">
      <alignment horizontal="distributed"/>
    </xf>
    <xf numFmtId="0" fontId="12" fillId="3" borderId="102" xfId="0" applyFont="1" applyFill="1" applyBorder="1" applyAlignment="1" applyProtection="1">
      <alignment horizontal="center" vertical="center"/>
    </xf>
    <xf numFmtId="0" fontId="12" fillId="3" borderId="103" xfId="0" applyFont="1" applyFill="1" applyBorder="1" applyAlignment="1" applyProtection="1">
      <alignment horizontal="center" vertical="center"/>
    </xf>
    <xf numFmtId="176" fontId="8" fillId="3" borderId="104" xfId="0" applyNumberFormat="1" applyFont="1" applyFill="1" applyBorder="1" applyAlignment="1" applyProtection="1">
      <alignment horizontal="right" vertical="center" shrinkToFit="1"/>
    </xf>
    <xf numFmtId="0" fontId="9" fillId="2" borderId="0" xfId="0" applyFont="1" applyFill="1" applyAlignment="1" applyProtection="1">
      <alignment horizontal="left"/>
    </xf>
    <xf numFmtId="0" fontId="8" fillId="2" borderId="7" xfId="0" applyFont="1" applyFill="1" applyBorder="1" applyAlignment="1" applyProtection="1">
      <alignment horizontal="distributed" vertical="center"/>
    </xf>
    <xf numFmtId="0" fontId="9" fillId="2" borderId="4" xfId="0" applyFont="1" applyFill="1" applyBorder="1" applyAlignment="1" applyProtection="1">
      <alignment horizontal="center"/>
    </xf>
    <xf numFmtId="0" fontId="9" fillId="2" borderId="21" xfId="0" applyFont="1" applyFill="1" applyBorder="1" applyAlignment="1" applyProtection="1"/>
    <xf numFmtId="0" fontId="16" fillId="2" borderId="10" xfId="0" applyFont="1" applyFill="1" applyBorder="1" applyAlignment="1" applyProtection="1">
      <alignment horizontal="distributed" vertical="center"/>
    </xf>
    <xf numFmtId="0" fontId="8" fillId="2" borderId="3" xfId="0" applyNumberFormat="1" applyFont="1" applyFill="1" applyBorder="1" applyAlignment="1" applyProtection="1">
      <alignment vertical="center"/>
    </xf>
    <xf numFmtId="0" fontId="12" fillId="3" borderId="105" xfId="0" applyFont="1" applyFill="1" applyBorder="1" applyAlignment="1" applyProtection="1">
      <alignment horizontal="center" vertical="center"/>
    </xf>
    <xf numFmtId="176" fontId="8" fillId="3" borderId="70" xfId="0" applyNumberFormat="1" applyFont="1" applyFill="1" applyBorder="1" applyAlignment="1" applyProtection="1">
      <alignment horizontal="right" vertical="center" shrinkToFit="1"/>
    </xf>
    <xf numFmtId="176" fontId="8" fillId="0" borderId="106" xfId="0" applyNumberFormat="1" applyFont="1" applyFill="1" applyBorder="1" applyAlignment="1" applyProtection="1">
      <alignment horizontal="right" vertical="center" shrinkToFit="1"/>
    </xf>
    <xf numFmtId="49" fontId="3" fillId="0" borderId="0" xfId="0" applyNumberFormat="1" applyFont="1" applyFill="1" applyBorder="1" applyProtection="1"/>
    <xf numFmtId="49" fontId="3" fillId="0" borderId="0" xfId="0" applyNumberFormat="1" applyFont="1" applyFill="1" applyProtection="1"/>
    <xf numFmtId="49" fontId="8" fillId="2" borderId="0" xfId="0" applyNumberFormat="1" applyFont="1" applyFill="1" applyBorder="1" applyAlignment="1" applyProtection="1"/>
    <xf numFmtId="0" fontId="3" fillId="0" borderId="0" xfId="0" applyNumberFormat="1" applyFont="1" applyBorder="1" applyAlignment="1" applyProtection="1">
      <alignment horizontal="left"/>
    </xf>
    <xf numFmtId="49" fontId="8" fillId="2" borderId="0" xfId="0" applyNumberFormat="1" applyFont="1" applyFill="1" applyBorder="1" applyAlignment="1" applyProtection="1">
      <alignment horizontal="center"/>
    </xf>
    <xf numFmtId="0" fontId="16" fillId="2" borderId="0" xfId="0" quotePrefix="1" applyFont="1" applyFill="1" applyBorder="1" applyAlignment="1" applyProtection="1">
      <alignment horizontal="center"/>
    </xf>
    <xf numFmtId="0" fontId="5" fillId="0" borderId="0" xfId="0" applyFont="1" applyFill="1" applyBorder="1" applyProtection="1"/>
    <xf numFmtId="0" fontId="8" fillId="0" borderId="1" xfId="0" applyFont="1" applyFill="1" applyBorder="1" applyAlignment="1" applyProtection="1">
      <alignment horizontal="center" vertical="center"/>
    </xf>
    <xf numFmtId="0" fontId="8" fillId="0" borderId="4" xfId="0" applyFont="1" applyFill="1" applyBorder="1" applyProtection="1"/>
    <xf numFmtId="0" fontId="8" fillId="0" borderId="6" xfId="0" applyFont="1" applyFill="1" applyBorder="1" applyProtection="1"/>
    <xf numFmtId="0" fontId="8" fillId="0" borderId="8" xfId="0" applyFont="1" applyFill="1" applyBorder="1" applyProtection="1"/>
    <xf numFmtId="0" fontId="8" fillId="0" borderId="9" xfId="0" applyFont="1" applyFill="1" applyBorder="1" applyProtection="1"/>
    <xf numFmtId="0" fontId="8" fillId="0" borderId="8" xfId="0" applyFont="1" applyFill="1" applyBorder="1" applyAlignment="1" applyProtection="1">
      <alignment horizontal="center"/>
    </xf>
    <xf numFmtId="0" fontId="8" fillId="0" borderId="9" xfId="0" applyFont="1" applyFill="1" applyBorder="1" applyAlignment="1" applyProtection="1">
      <alignment horizontal="center"/>
    </xf>
    <xf numFmtId="0" fontId="8" fillId="2" borderId="4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Continuous" vertical="top"/>
    </xf>
    <xf numFmtId="0" fontId="8" fillId="0" borderId="9" xfId="0" applyFont="1" applyFill="1" applyBorder="1" applyAlignment="1" applyProtection="1">
      <alignment horizontal="centerContinuous" vertical="top"/>
    </xf>
    <xf numFmtId="0" fontId="8" fillId="2" borderId="0" xfId="0" applyFont="1" applyFill="1" applyBorder="1" applyAlignment="1" applyProtection="1">
      <alignment horizontal="center" vertical="top"/>
    </xf>
    <xf numFmtId="0" fontId="2" fillId="2" borderId="0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left" vertical="center"/>
    </xf>
    <xf numFmtId="0" fontId="16" fillId="0" borderId="8" xfId="0" quotePrefix="1" applyFont="1" applyFill="1" applyBorder="1" applyAlignment="1" applyProtection="1">
      <alignment horizontal="left" vertical="center"/>
    </xf>
    <xf numFmtId="0" fontId="16" fillId="0" borderId="9" xfId="0" applyFont="1" applyFill="1" applyBorder="1" applyAlignment="1" applyProtection="1">
      <alignment horizontal="left" vertical="center"/>
    </xf>
    <xf numFmtId="0" fontId="16" fillId="2" borderId="10" xfId="0" quotePrefix="1" applyFont="1" applyFill="1" applyBorder="1" applyAlignment="1" applyProtection="1">
      <alignment horizontal="left" vertical="center"/>
    </xf>
    <xf numFmtId="0" fontId="16" fillId="2" borderId="10" xfId="0" quotePrefix="1" applyFont="1" applyFill="1" applyBorder="1" applyAlignment="1" applyProtection="1">
      <alignment horizontal="left" vertical="center" wrapText="1"/>
    </xf>
    <xf numFmtId="0" fontId="16" fillId="2" borderId="0" xfId="0" quotePrefix="1" applyFont="1" applyFill="1" applyBorder="1" applyAlignment="1" applyProtection="1">
      <alignment horizontal="left" vertical="center"/>
    </xf>
    <xf numFmtId="0" fontId="16" fillId="2" borderId="10" xfId="0" applyFont="1" applyFill="1" applyBorder="1" applyAlignment="1" applyProtection="1">
      <alignment horizontal="left" vertical="center" wrapText="1"/>
    </xf>
    <xf numFmtId="0" fontId="22" fillId="2" borderId="0" xfId="0" applyFont="1" applyFill="1" applyBorder="1" applyAlignment="1" applyProtection="1">
      <alignment horizontal="left" vertical="center"/>
    </xf>
    <xf numFmtId="0" fontId="23" fillId="2" borderId="0" xfId="0" applyFont="1" applyFill="1" applyBorder="1" applyAlignment="1" applyProtection="1">
      <alignment horizontal="left" vertical="center"/>
    </xf>
    <xf numFmtId="49" fontId="8" fillId="0" borderId="4" xfId="0" applyNumberFormat="1" applyFont="1" applyFill="1" applyBorder="1" applyAlignment="1" applyProtection="1">
      <alignment vertical="distributed" textRotation="255" justifyLastLine="1"/>
    </xf>
    <xf numFmtId="49" fontId="8" fillId="0" borderId="6" xfId="0" applyNumberFormat="1" applyFont="1" applyFill="1" applyBorder="1" applyAlignment="1" applyProtection="1">
      <alignment vertical="distributed" textRotation="255" justifyLastLine="1"/>
    </xf>
    <xf numFmtId="0" fontId="8" fillId="0" borderId="1" xfId="0" applyFont="1" applyFill="1" applyBorder="1" applyAlignment="1" applyProtection="1">
      <alignment vertical="center" shrinkToFit="1"/>
    </xf>
    <xf numFmtId="0" fontId="8" fillId="0" borderId="13" xfId="0" applyFont="1" applyFill="1" applyBorder="1" applyAlignment="1" applyProtection="1">
      <alignment vertical="center" shrinkToFit="1"/>
    </xf>
    <xf numFmtId="0" fontId="12" fillId="0" borderId="15" xfId="0" quotePrefix="1" applyFont="1" applyFill="1" applyBorder="1" applyAlignment="1" applyProtection="1">
      <alignment horizontal="center" vertical="center"/>
    </xf>
    <xf numFmtId="0" fontId="12" fillId="0" borderId="67" xfId="0" applyFont="1" applyFill="1" applyBorder="1" applyAlignment="1" applyProtection="1">
      <alignment horizontal="center" vertical="center"/>
    </xf>
    <xf numFmtId="49" fontId="8" fillId="0" borderId="8" xfId="0" applyNumberFormat="1" applyFont="1" applyFill="1" applyBorder="1" applyAlignment="1" applyProtection="1">
      <alignment vertical="distributed" textRotation="255" justifyLastLine="1"/>
    </xf>
    <xf numFmtId="49" fontId="8" fillId="0" borderId="9" xfId="0" applyNumberFormat="1" applyFont="1" applyFill="1" applyBorder="1" applyAlignment="1" applyProtection="1">
      <alignment vertical="distributed" textRotation="255" justifyLastLine="1"/>
    </xf>
    <xf numFmtId="0" fontId="12" fillId="0" borderId="20" xfId="0" quotePrefix="1" applyFont="1" applyFill="1" applyBorder="1" applyAlignment="1" applyProtection="1">
      <alignment horizontal="center" vertical="center"/>
    </xf>
    <xf numFmtId="0" fontId="12" fillId="0" borderId="64" xfId="0" applyFont="1" applyFill="1" applyBorder="1" applyAlignment="1" applyProtection="1">
      <alignment horizontal="center" vertical="center"/>
    </xf>
    <xf numFmtId="49" fontId="8" fillId="0" borderId="11" xfId="0" applyNumberFormat="1" applyFont="1" applyFill="1" applyBorder="1" applyAlignment="1" applyProtection="1">
      <alignment vertical="distributed" textRotation="255" justifyLastLine="1"/>
    </xf>
    <xf numFmtId="49" fontId="8" fillId="0" borderId="12" xfId="0" applyNumberFormat="1" applyFont="1" applyFill="1" applyBorder="1" applyAlignment="1" applyProtection="1">
      <alignment vertical="distributed" textRotation="255" justifyLastLine="1"/>
    </xf>
    <xf numFmtId="0" fontId="12" fillId="0" borderId="24" xfId="0" quotePrefix="1" applyFont="1" applyFill="1" applyBorder="1" applyAlignment="1" applyProtection="1">
      <alignment horizontal="center" vertical="center"/>
    </xf>
    <xf numFmtId="0" fontId="12" fillId="0" borderId="65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/>
    </xf>
    <xf numFmtId="0" fontId="8" fillId="2" borderId="10" xfId="0" applyFont="1" applyFill="1" applyBorder="1" applyAlignment="1" applyProtection="1">
      <alignment vertical="center"/>
    </xf>
    <xf numFmtId="0" fontId="8" fillId="2" borderId="10" xfId="0" applyFont="1" applyFill="1" applyBorder="1" applyAlignment="1" applyProtection="1">
      <alignment horizontal="left" vertical="center"/>
    </xf>
    <xf numFmtId="0" fontId="8" fillId="0" borderId="8" xfId="0" applyFont="1" applyFill="1" applyBorder="1" applyAlignment="1" applyProtection="1">
      <alignment horizontal="left" vertical="top"/>
    </xf>
    <xf numFmtId="0" fontId="8" fillId="0" borderId="9" xfId="0" applyFont="1" applyFill="1" applyBorder="1" applyAlignment="1" applyProtection="1">
      <alignment horizontal="center" vertical="top"/>
    </xf>
    <xf numFmtId="0" fontId="16" fillId="2" borderId="61" xfId="0" quotePrefix="1" applyFont="1" applyFill="1" applyBorder="1" applyAlignment="1" applyProtection="1">
      <alignment horizontal="left" vertical="center"/>
    </xf>
    <xf numFmtId="0" fontId="16" fillId="2" borderId="61" xfId="0" quotePrefix="1" applyFont="1" applyFill="1" applyBorder="1" applyAlignment="1" applyProtection="1">
      <alignment horizontal="left" vertical="center" wrapText="1"/>
    </xf>
    <xf numFmtId="0" fontId="16" fillId="2" borderId="40" xfId="0" quotePrefix="1" applyFont="1" applyFill="1" applyBorder="1" applyAlignment="1" applyProtection="1">
      <alignment horizontal="left" vertical="center"/>
    </xf>
    <xf numFmtId="0" fontId="16" fillId="2" borderId="40" xfId="0" quotePrefix="1" applyFont="1" applyFill="1" applyBorder="1" applyAlignment="1" applyProtection="1">
      <alignment horizontal="left" vertical="center" wrapText="1"/>
    </xf>
    <xf numFmtId="49" fontId="8" fillId="0" borderId="4" xfId="0" applyNumberFormat="1" applyFont="1" applyFill="1" applyBorder="1" applyAlignment="1" applyProtection="1">
      <alignment horizontal="center" vertical="distributed" textRotation="255" justifyLastLine="1"/>
    </xf>
    <xf numFmtId="49" fontId="8" fillId="0" borderId="6" xfId="0" applyNumberFormat="1" applyFont="1" applyFill="1" applyBorder="1" applyAlignment="1" applyProtection="1">
      <alignment horizontal="center" vertical="distributed" textRotation="255" justifyLastLine="1"/>
    </xf>
    <xf numFmtId="0" fontId="12" fillId="0" borderId="107" xfId="0" applyFont="1" applyFill="1" applyBorder="1" applyAlignment="1" applyProtection="1">
      <alignment horizontal="center" vertical="center"/>
    </xf>
    <xf numFmtId="177" fontId="5" fillId="0" borderId="108" xfId="0" applyNumberFormat="1" applyFont="1" applyFill="1" applyBorder="1" applyAlignment="1" applyProtection="1">
      <alignment horizontal="center" vertical="center"/>
    </xf>
    <xf numFmtId="177" fontId="5" fillId="0" borderId="109" xfId="0" applyNumberFormat="1" applyFont="1" applyFill="1" applyBorder="1" applyAlignment="1" applyProtection="1">
      <alignment horizontal="center" vertical="center"/>
    </xf>
    <xf numFmtId="177" fontId="5" fillId="0" borderId="110" xfId="0" applyNumberFormat="1" applyFont="1" applyFill="1" applyBorder="1" applyAlignment="1" applyProtection="1">
      <alignment horizontal="center" vertical="center"/>
    </xf>
    <xf numFmtId="49" fontId="8" fillId="0" borderId="8" xfId="0" applyNumberFormat="1" applyFont="1" applyFill="1" applyBorder="1" applyAlignment="1" applyProtection="1">
      <alignment horizontal="center" vertical="distributed" textRotation="255" justifyLastLine="1"/>
    </xf>
    <xf numFmtId="49" fontId="8" fillId="0" borderId="9" xfId="0" applyNumberFormat="1" applyFont="1" applyFill="1" applyBorder="1" applyAlignment="1" applyProtection="1">
      <alignment horizontal="center" vertical="distributed" textRotation="255" justifyLastLine="1"/>
    </xf>
    <xf numFmtId="0" fontId="12" fillId="0" borderId="111" xfId="0" applyFont="1" applyFill="1" applyBorder="1" applyAlignment="1" applyProtection="1">
      <alignment horizontal="center" vertical="center"/>
    </xf>
    <xf numFmtId="177" fontId="5" fillId="0" borderId="112" xfId="0" applyNumberFormat="1" applyFont="1" applyFill="1" applyBorder="1" applyAlignment="1" applyProtection="1">
      <alignment horizontal="center" vertical="center"/>
    </xf>
    <xf numFmtId="177" fontId="5" fillId="0" borderId="113" xfId="0" applyNumberFormat="1" applyFont="1" applyFill="1" applyBorder="1" applyAlignment="1" applyProtection="1">
      <alignment horizontal="center" vertical="center"/>
    </xf>
    <xf numFmtId="177" fontId="5" fillId="0" borderId="114" xfId="0" applyNumberFormat="1" applyFont="1" applyFill="1" applyBorder="1" applyAlignment="1" applyProtection="1">
      <alignment horizontal="center" vertical="center"/>
    </xf>
    <xf numFmtId="49" fontId="8" fillId="0" borderId="11" xfId="0" applyNumberFormat="1" applyFont="1" applyFill="1" applyBorder="1" applyAlignment="1" applyProtection="1">
      <alignment horizontal="center" vertical="distributed" textRotation="255" justifyLastLine="1"/>
    </xf>
    <xf numFmtId="49" fontId="8" fillId="0" borderId="12" xfId="0" applyNumberFormat="1" applyFont="1" applyFill="1" applyBorder="1" applyAlignment="1" applyProtection="1">
      <alignment horizontal="center" vertical="distributed" textRotation="255" justifyLastLine="1"/>
    </xf>
    <xf numFmtId="0" fontId="12" fillId="0" borderId="115" xfId="0" applyFont="1" applyFill="1" applyBorder="1" applyAlignment="1" applyProtection="1">
      <alignment horizontal="center" vertical="center"/>
    </xf>
    <xf numFmtId="176" fontId="8" fillId="0" borderId="89" xfId="0" applyNumberFormat="1" applyFont="1" applyFill="1" applyBorder="1" applyAlignment="1" applyProtection="1">
      <alignment horizontal="right" vertical="center" shrinkToFit="1"/>
      <protection locked="0"/>
    </xf>
  </cellXfs>
  <cellStyles count="7">
    <cellStyle name="標準" xfId="0" builtinId="0"/>
    <cellStyle name="標準 3" xfId="2" xr:uid="{CCCC1973-BE0E-4777-B662-0A3275AB885A}"/>
    <cellStyle name="標準_33" xfId="5" xr:uid="{6B23971F-8C76-4E8C-9A23-6975A5204FD0}"/>
    <cellStyle name="標準_APNHY234" xfId="1" xr:uid="{846CC4FD-5860-415F-A9D1-DAB9D7EB0A3C}"/>
    <cellStyle name="標準_APNHY238" xfId="3" xr:uid="{1250B0DD-30C1-4394-91E1-477951F13A13}"/>
    <cellStyle name="標準_APNHY241" xfId="4" xr:uid="{8EBA5D0F-803C-4792-ACD6-1B07E1107920}"/>
    <cellStyle name="標準_APNHY272" xfId="6" xr:uid="{2D7A2CA0-EA8C-4F14-A449-3458C160FF98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428625</xdr:colOff>
      <xdr:row>9</xdr:row>
      <xdr:rowOff>104774</xdr:rowOff>
    </xdr:from>
    <xdr:to>
      <xdr:col>19</xdr:col>
      <xdr:colOff>657225</xdr:colOff>
      <xdr:row>10</xdr:row>
      <xdr:rowOff>176742</xdr:rowOff>
    </xdr:to>
    <xdr:grpSp>
      <xdr:nvGrpSpPr>
        <xdr:cNvPr id="2" name="Group 1394">
          <a:extLst>
            <a:ext uri="{FF2B5EF4-FFF2-40B4-BE49-F238E27FC236}">
              <a16:creationId xmlns:a16="http://schemas.microsoft.com/office/drawing/2014/main" id="{23417E06-D000-4EF6-867D-B2A942FF2475}"/>
            </a:ext>
          </a:extLst>
        </xdr:cNvPr>
        <xdr:cNvGrpSpPr>
          <a:grpSpLocks/>
        </xdr:cNvGrpSpPr>
      </xdr:nvGrpSpPr>
      <xdr:grpSpPr bwMode="auto">
        <a:xfrm>
          <a:off x="5067300" y="1714499"/>
          <a:ext cx="228600" cy="186268"/>
          <a:chOff x="671" y="252"/>
          <a:chExt cx="30" cy="25"/>
        </a:xfrm>
      </xdr:grpSpPr>
      <xdr:sp macro="" textlink="">
        <xdr:nvSpPr>
          <xdr:cNvPr id="3" name="テキスト 1367">
            <a:extLst>
              <a:ext uri="{FF2B5EF4-FFF2-40B4-BE49-F238E27FC236}">
                <a16:creationId xmlns:a16="http://schemas.microsoft.com/office/drawing/2014/main" id="{ECB6A0D2-97AE-4FA8-B55E-249B4826729D}"/>
              </a:ext>
            </a:extLst>
          </xdr:cNvPr>
          <xdr:cNvSpPr txBox="1">
            <a:spLocks noChangeArrowheads="1"/>
          </xdr:cNvSpPr>
        </xdr:nvSpPr>
        <xdr:spPr bwMode="auto">
          <a:xfrm>
            <a:off x="671" y="252"/>
            <a:ext cx="30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Ａ</a:t>
            </a:r>
          </a:p>
        </xdr:txBody>
      </xdr:sp>
      <xdr:sp macro="" textlink="">
        <xdr:nvSpPr>
          <xdr:cNvPr id="4" name="Oval 1389">
            <a:extLst>
              <a:ext uri="{FF2B5EF4-FFF2-40B4-BE49-F238E27FC236}">
                <a16:creationId xmlns:a16="http://schemas.microsoft.com/office/drawing/2014/main" id="{4E93864F-4F87-4078-A3AE-EC32AD48F760}"/>
              </a:ext>
            </a:extLst>
          </xdr:cNvPr>
          <xdr:cNvSpPr>
            <a:spLocks noChangeArrowheads="1"/>
          </xdr:cNvSpPr>
        </xdr:nvSpPr>
        <xdr:spPr bwMode="auto">
          <a:xfrm>
            <a:off x="676" y="256"/>
            <a:ext cx="19" cy="18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>
    <xdr:from>
      <xdr:col>18</xdr:col>
      <xdr:colOff>256111</xdr:colOff>
      <xdr:row>9</xdr:row>
      <xdr:rowOff>104775</xdr:rowOff>
    </xdr:from>
    <xdr:to>
      <xdr:col>18</xdr:col>
      <xdr:colOff>484711</xdr:colOff>
      <xdr:row>10</xdr:row>
      <xdr:rowOff>180975</xdr:rowOff>
    </xdr:to>
    <xdr:grpSp>
      <xdr:nvGrpSpPr>
        <xdr:cNvPr id="5" name="Group 1395">
          <a:extLst>
            <a:ext uri="{FF2B5EF4-FFF2-40B4-BE49-F238E27FC236}">
              <a16:creationId xmlns:a16="http://schemas.microsoft.com/office/drawing/2014/main" id="{836AD94A-DFF9-4AA0-9852-28404767F854}"/>
            </a:ext>
          </a:extLst>
        </xdr:cNvPr>
        <xdr:cNvGrpSpPr>
          <a:grpSpLocks/>
        </xdr:cNvGrpSpPr>
      </xdr:nvGrpSpPr>
      <xdr:grpSpPr bwMode="auto">
        <a:xfrm>
          <a:off x="3713686" y="1714500"/>
          <a:ext cx="228600" cy="190500"/>
          <a:chOff x="671" y="252"/>
          <a:chExt cx="30" cy="25"/>
        </a:xfrm>
      </xdr:grpSpPr>
      <xdr:sp macro="" textlink="">
        <xdr:nvSpPr>
          <xdr:cNvPr id="6" name="テキスト 1367">
            <a:extLst>
              <a:ext uri="{FF2B5EF4-FFF2-40B4-BE49-F238E27FC236}">
                <a16:creationId xmlns:a16="http://schemas.microsoft.com/office/drawing/2014/main" id="{F835F695-5BFB-4EAB-957A-384CC737F63A}"/>
              </a:ext>
            </a:extLst>
          </xdr:cNvPr>
          <xdr:cNvSpPr txBox="1">
            <a:spLocks noChangeArrowheads="1"/>
          </xdr:cNvSpPr>
        </xdr:nvSpPr>
        <xdr:spPr bwMode="auto">
          <a:xfrm>
            <a:off x="671" y="252"/>
            <a:ext cx="30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Ａ</a:t>
            </a:r>
          </a:p>
        </xdr:txBody>
      </xdr:sp>
      <xdr:sp macro="" textlink="">
        <xdr:nvSpPr>
          <xdr:cNvPr id="7" name="Oval 1397">
            <a:extLst>
              <a:ext uri="{FF2B5EF4-FFF2-40B4-BE49-F238E27FC236}">
                <a16:creationId xmlns:a16="http://schemas.microsoft.com/office/drawing/2014/main" id="{B938A22E-FA38-4B9A-B472-B5A94E007BFD}"/>
              </a:ext>
            </a:extLst>
          </xdr:cNvPr>
          <xdr:cNvSpPr>
            <a:spLocks noChangeArrowheads="1"/>
          </xdr:cNvSpPr>
        </xdr:nvSpPr>
        <xdr:spPr bwMode="auto">
          <a:xfrm>
            <a:off x="676" y="256"/>
            <a:ext cx="19" cy="18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>
    <xdr:from>
      <xdr:col>17</xdr:col>
      <xdr:colOff>885825</xdr:colOff>
      <xdr:row>11</xdr:row>
      <xdr:rowOff>219075</xdr:rowOff>
    </xdr:from>
    <xdr:to>
      <xdr:col>17</xdr:col>
      <xdr:colOff>1114425</xdr:colOff>
      <xdr:row>12</xdr:row>
      <xdr:rowOff>180975</xdr:rowOff>
    </xdr:to>
    <xdr:grpSp>
      <xdr:nvGrpSpPr>
        <xdr:cNvPr id="8" name="Group 1398">
          <a:extLst>
            <a:ext uri="{FF2B5EF4-FFF2-40B4-BE49-F238E27FC236}">
              <a16:creationId xmlns:a16="http://schemas.microsoft.com/office/drawing/2014/main" id="{AB524957-EF0D-49AE-BA94-80B9A7753892}"/>
            </a:ext>
          </a:extLst>
        </xdr:cNvPr>
        <xdr:cNvGrpSpPr>
          <a:grpSpLocks/>
        </xdr:cNvGrpSpPr>
      </xdr:nvGrpSpPr>
      <xdr:grpSpPr bwMode="auto">
        <a:xfrm>
          <a:off x="3162300" y="2219325"/>
          <a:ext cx="228600" cy="190500"/>
          <a:chOff x="671" y="252"/>
          <a:chExt cx="30" cy="25"/>
        </a:xfrm>
      </xdr:grpSpPr>
      <xdr:sp macro="" textlink="">
        <xdr:nvSpPr>
          <xdr:cNvPr id="9" name="テキスト 1367">
            <a:extLst>
              <a:ext uri="{FF2B5EF4-FFF2-40B4-BE49-F238E27FC236}">
                <a16:creationId xmlns:a16="http://schemas.microsoft.com/office/drawing/2014/main" id="{8590140A-65D8-43C3-AD4F-37D6F8993D19}"/>
              </a:ext>
            </a:extLst>
          </xdr:cNvPr>
          <xdr:cNvSpPr txBox="1">
            <a:spLocks noChangeArrowheads="1"/>
          </xdr:cNvSpPr>
        </xdr:nvSpPr>
        <xdr:spPr bwMode="auto">
          <a:xfrm>
            <a:off x="671" y="252"/>
            <a:ext cx="30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Ａ</a:t>
            </a:r>
          </a:p>
        </xdr:txBody>
      </xdr:sp>
      <xdr:sp macro="" textlink="">
        <xdr:nvSpPr>
          <xdr:cNvPr id="10" name="Oval 1400">
            <a:extLst>
              <a:ext uri="{FF2B5EF4-FFF2-40B4-BE49-F238E27FC236}">
                <a16:creationId xmlns:a16="http://schemas.microsoft.com/office/drawing/2014/main" id="{9D86F9AF-B5EB-4F6E-81E6-281B63428750}"/>
              </a:ext>
            </a:extLst>
          </xdr:cNvPr>
          <xdr:cNvSpPr>
            <a:spLocks noChangeArrowheads="1"/>
          </xdr:cNvSpPr>
        </xdr:nvSpPr>
        <xdr:spPr bwMode="auto">
          <a:xfrm>
            <a:off x="676" y="256"/>
            <a:ext cx="19" cy="18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>
    <xdr:from>
      <xdr:col>22</xdr:col>
      <xdr:colOff>302697</xdr:colOff>
      <xdr:row>9</xdr:row>
      <xdr:rowOff>114299</xdr:rowOff>
    </xdr:from>
    <xdr:to>
      <xdr:col>22</xdr:col>
      <xdr:colOff>531297</xdr:colOff>
      <xdr:row>10</xdr:row>
      <xdr:rowOff>176742</xdr:rowOff>
    </xdr:to>
    <xdr:grpSp>
      <xdr:nvGrpSpPr>
        <xdr:cNvPr id="11" name="Group 1401">
          <a:extLst>
            <a:ext uri="{FF2B5EF4-FFF2-40B4-BE49-F238E27FC236}">
              <a16:creationId xmlns:a16="http://schemas.microsoft.com/office/drawing/2014/main" id="{21773A0F-4118-41CF-82C7-3CE37C3BDFAD}"/>
            </a:ext>
          </a:extLst>
        </xdr:cNvPr>
        <xdr:cNvGrpSpPr>
          <a:grpSpLocks/>
        </xdr:cNvGrpSpPr>
      </xdr:nvGrpSpPr>
      <xdr:grpSpPr bwMode="auto">
        <a:xfrm>
          <a:off x="8484672" y="1724024"/>
          <a:ext cx="228600" cy="176743"/>
          <a:chOff x="671" y="252"/>
          <a:chExt cx="30" cy="25"/>
        </a:xfrm>
      </xdr:grpSpPr>
      <xdr:sp macro="" textlink="">
        <xdr:nvSpPr>
          <xdr:cNvPr id="12" name="テキスト 1367">
            <a:extLst>
              <a:ext uri="{FF2B5EF4-FFF2-40B4-BE49-F238E27FC236}">
                <a16:creationId xmlns:a16="http://schemas.microsoft.com/office/drawing/2014/main" id="{E22141B1-BF7E-4C30-87CF-1776BC4F4CA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71" y="252"/>
            <a:ext cx="30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Ａ</a:t>
            </a:r>
          </a:p>
        </xdr:txBody>
      </xdr:sp>
      <xdr:sp macro="" textlink="">
        <xdr:nvSpPr>
          <xdr:cNvPr id="13" name="Oval 1403">
            <a:extLst>
              <a:ext uri="{FF2B5EF4-FFF2-40B4-BE49-F238E27FC236}">
                <a16:creationId xmlns:a16="http://schemas.microsoft.com/office/drawing/2014/main" id="{D61807E9-1BB1-4382-A04A-AF31D437D12B}"/>
              </a:ext>
            </a:extLst>
          </xdr:cNvPr>
          <xdr:cNvSpPr>
            <a:spLocks noChangeArrowheads="1"/>
          </xdr:cNvSpPr>
        </xdr:nvSpPr>
        <xdr:spPr bwMode="auto">
          <a:xfrm>
            <a:off x="676" y="256"/>
            <a:ext cx="19" cy="18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>
    <xdr:from>
      <xdr:col>19</xdr:col>
      <xdr:colOff>930264</xdr:colOff>
      <xdr:row>12</xdr:row>
      <xdr:rowOff>98426</xdr:rowOff>
    </xdr:from>
    <xdr:to>
      <xdr:col>19</xdr:col>
      <xdr:colOff>1158864</xdr:colOff>
      <xdr:row>12</xdr:row>
      <xdr:rowOff>286811</xdr:rowOff>
    </xdr:to>
    <xdr:grpSp>
      <xdr:nvGrpSpPr>
        <xdr:cNvPr id="14" name="Group 1394">
          <a:extLst>
            <a:ext uri="{FF2B5EF4-FFF2-40B4-BE49-F238E27FC236}">
              <a16:creationId xmlns:a16="http://schemas.microsoft.com/office/drawing/2014/main" id="{363EF1ED-52A2-4371-929F-27961D9B242A}"/>
            </a:ext>
          </a:extLst>
        </xdr:cNvPr>
        <xdr:cNvGrpSpPr>
          <a:grpSpLocks/>
        </xdr:cNvGrpSpPr>
      </xdr:nvGrpSpPr>
      <xdr:grpSpPr bwMode="auto">
        <a:xfrm>
          <a:off x="5568939" y="2327276"/>
          <a:ext cx="228600" cy="188385"/>
          <a:chOff x="671" y="252"/>
          <a:chExt cx="30" cy="25"/>
        </a:xfrm>
      </xdr:grpSpPr>
      <xdr:sp macro="" textlink="">
        <xdr:nvSpPr>
          <xdr:cNvPr id="15" name="テキスト 1367">
            <a:extLst>
              <a:ext uri="{FF2B5EF4-FFF2-40B4-BE49-F238E27FC236}">
                <a16:creationId xmlns:a16="http://schemas.microsoft.com/office/drawing/2014/main" id="{9C7D6D46-23E0-4660-AD0C-2E105F891919}"/>
              </a:ext>
            </a:extLst>
          </xdr:cNvPr>
          <xdr:cNvSpPr txBox="1">
            <a:spLocks noChangeArrowheads="1"/>
          </xdr:cNvSpPr>
        </xdr:nvSpPr>
        <xdr:spPr bwMode="auto">
          <a:xfrm>
            <a:off x="671" y="252"/>
            <a:ext cx="30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Ｂ</a:t>
            </a:r>
          </a:p>
        </xdr:txBody>
      </xdr:sp>
      <xdr:sp macro="" textlink="">
        <xdr:nvSpPr>
          <xdr:cNvPr id="16" name="Oval 1389">
            <a:extLst>
              <a:ext uri="{FF2B5EF4-FFF2-40B4-BE49-F238E27FC236}">
                <a16:creationId xmlns:a16="http://schemas.microsoft.com/office/drawing/2014/main" id="{8A7E4B66-6ACD-4DFD-A12D-ED3867D2D7C1}"/>
              </a:ext>
            </a:extLst>
          </xdr:cNvPr>
          <xdr:cNvSpPr>
            <a:spLocks noChangeArrowheads="1"/>
          </xdr:cNvSpPr>
        </xdr:nvSpPr>
        <xdr:spPr bwMode="auto">
          <a:xfrm>
            <a:off x="676" y="256"/>
            <a:ext cx="19" cy="18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>
    <xdr:from>
      <xdr:col>27</xdr:col>
      <xdr:colOff>1026578</xdr:colOff>
      <xdr:row>9</xdr:row>
      <xdr:rowOff>104774</xdr:rowOff>
    </xdr:from>
    <xdr:to>
      <xdr:col>28</xdr:col>
      <xdr:colOff>69845</xdr:colOff>
      <xdr:row>10</xdr:row>
      <xdr:rowOff>176742</xdr:rowOff>
    </xdr:to>
    <xdr:grpSp>
      <xdr:nvGrpSpPr>
        <xdr:cNvPr id="17" name="Group 1394">
          <a:extLst>
            <a:ext uri="{FF2B5EF4-FFF2-40B4-BE49-F238E27FC236}">
              <a16:creationId xmlns:a16="http://schemas.microsoft.com/office/drawing/2014/main" id="{FD73706B-F99D-465C-A386-E1A6FF9FA942}"/>
            </a:ext>
          </a:extLst>
        </xdr:cNvPr>
        <xdr:cNvGrpSpPr>
          <a:grpSpLocks/>
        </xdr:cNvGrpSpPr>
      </xdr:nvGrpSpPr>
      <xdr:grpSpPr bwMode="auto">
        <a:xfrm>
          <a:off x="15114053" y="1714499"/>
          <a:ext cx="224367" cy="186268"/>
          <a:chOff x="671" y="252"/>
          <a:chExt cx="30" cy="25"/>
        </a:xfrm>
      </xdr:grpSpPr>
      <xdr:sp macro="" textlink="">
        <xdr:nvSpPr>
          <xdr:cNvPr id="18" name="テキスト 1367">
            <a:extLst>
              <a:ext uri="{FF2B5EF4-FFF2-40B4-BE49-F238E27FC236}">
                <a16:creationId xmlns:a16="http://schemas.microsoft.com/office/drawing/2014/main" id="{20E4E5C8-9AAE-4C37-A60C-59EF8A83EABE}"/>
              </a:ext>
            </a:extLst>
          </xdr:cNvPr>
          <xdr:cNvSpPr txBox="1">
            <a:spLocks noChangeArrowheads="1"/>
          </xdr:cNvSpPr>
        </xdr:nvSpPr>
        <xdr:spPr bwMode="auto">
          <a:xfrm>
            <a:off x="671" y="252"/>
            <a:ext cx="30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Ｂ</a:t>
            </a:r>
          </a:p>
        </xdr:txBody>
      </xdr:sp>
      <xdr:sp macro="" textlink="">
        <xdr:nvSpPr>
          <xdr:cNvPr id="19" name="Oval 1389">
            <a:extLst>
              <a:ext uri="{FF2B5EF4-FFF2-40B4-BE49-F238E27FC236}">
                <a16:creationId xmlns:a16="http://schemas.microsoft.com/office/drawing/2014/main" id="{770B9820-9063-4590-9BB4-DE67BEC95E85}"/>
              </a:ext>
            </a:extLst>
          </xdr:cNvPr>
          <xdr:cNvSpPr>
            <a:spLocks noChangeArrowheads="1"/>
          </xdr:cNvSpPr>
        </xdr:nvSpPr>
        <xdr:spPr bwMode="auto">
          <a:xfrm>
            <a:off x="676" y="256"/>
            <a:ext cx="19" cy="18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945085</xdr:colOff>
      <xdr:row>11</xdr:row>
      <xdr:rowOff>109008</xdr:rowOff>
    </xdr:from>
    <xdr:to>
      <xdr:col>18</xdr:col>
      <xdr:colOff>23277</xdr:colOff>
      <xdr:row>12</xdr:row>
      <xdr:rowOff>57150</xdr:rowOff>
    </xdr:to>
    <xdr:grpSp>
      <xdr:nvGrpSpPr>
        <xdr:cNvPr id="2" name="Group 303">
          <a:extLst>
            <a:ext uri="{FF2B5EF4-FFF2-40B4-BE49-F238E27FC236}">
              <a16:creationId xmlns:a16="http://schemas.microsoft.com/office/drawing/2014/main" id="{EA53C345-F34A-40C2-AF37-CBE63430A1D5}"/>
            </a:ext>
          </a:extLst>
        </xdr:cNvPr>
        <xdr:cNvGrpSpPr>
          <a:grpSpLocks/>
        </xdr:cNvGrpSpPr>
      </xdr:nvGrpSpPr>
      <xdr:grpSpPr bwMode="auto">
        <a:xfrm>
          <a:off x="11308285" y="2833158"/>
          <a:ext cx="297392" cy="300567"/>
          <a:chOff x="1191" y="285"/>
          <a:chExt cx="31" cy="31"/>
        </a:xfrm>
      </xdr:grpSpPr>
      <xdr:sp macro="" textlink="">
        <xdr:nvSpPr>
          <xdr:cNvPr id="3" name="テキスト 14">
            <a:extLst>
              <a:ext uri="{FF2B5EF4-FFF2-40B4-BE49-F238E27FC236}">
                <a16:creationId xmlns:a16="http://schemas.microsoft.com/office/drawing/2014/main" id="{3E731B46-64BE-47B1-8F21-8DCF43316CA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91" y="285"/>
            <a:ext cx="31" cy="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Ａ</a:t>
            </a:r>
          </a:p>
        </xdr:txBody>
      </xdr:sp>
      <xdr:sp macro="" textlink="">
        <xdr:nvSpPr>
          <xdr:cNvPr id="4" name="Oval 101">
            <a:extLst>
              <a:ext uri="{FF2B5EF4-FFF2-40B4-BE49-F238E27FC236}">
                <a16:creationId xmlns:a16="http://schemas.microsoft.com/office/drawing/2014/main" id="{90632B80-EDC8-410D-B930-B7EEE6BCFD89}"/>
              </a:ext>
            </a:extLst>
          </xdr:cNvPr>
          <xdr:cNvSpPr>
            <a:spLocks noChangeArrowheads="1"/>
          </xdr:cNvSpPr>
        </xdr:nvSpPr>
        <xdr:spPr bwMode="auto">
          <a:xfrm>
            <a:off x="1192" y="287"/>
            <a:ext cx="16" cy="16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>
    <xdr:from>
      <xdr:col>18</xdr:col>
      <xdr:colOff>210611</xdr:colOff>
      <xdr:row>9</xdr:row>
      <xdr:rowOff>87841</xdr:rowOff>
    </xdr:from>
    <xdr:to>
      <xdr:col>18</xdr:col>
      <xdr:colOff>505886</xdr:colOff>
      <xdr:row>10</xdr:row>
      <xdr:rowOff>106891</xdr:rowOff>
    </xdr:to>
    <xdr:grpSp>
      <xdr:nvGrpSpPr>
        <xdr:cNvPr id="5" name="Group 304">
          <a:extLst>
            <a:ext uri="{FF2B5EF4-FFF2-40B4-BE49-F238E27FC236}">
              <a16:creationId xmlns:a16="http://schemas.microsoft.com/office/drawing/2014/main" id="{BEE8258C-8614-4125-8482-C5F34EE55D75}"/>
            </a:ext>
          </a:extLst>
        </xdr:cNvPr>
        <xdr:cNvGrpSpPr>
          <a:grpSpLocks/>
        </xdr:cNvGrpSpPr>
      </xdr:nvGrpSpPr>
      <xdr:grpSpPr bwMode="auto">
        <a:xfrm>
          <a:off x="11793011" y="2307166"/>
          <a:ext cx="295275" cy="295275"/>
          <a:chOff x="1191" y="284"/>
          <a:chExt cx="31" cy="31"/>
        </a:xfrm>
      </xdr:grpSpPr>
      <xdr:sp macro="" textlink="">
        <xdr:nvSpPr>
          <xdr:cNvPr id="6" name="テキスト 14">
            <a:extLst>
              <a:ext uri="{FF2B5EF4-FFF2-40B4-BE49-F238E27FC236}">
                <a16:creationId xmlns:a16="http://schemas.microsoft.com/office/drawing/2014/main" id="{ED08DA59-26B9-42EF-A01F-CF8E51E9AE9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91" y="284"/>
            <a:ext cx="31" cy="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Ａ</a:t>
            </a:r>
          </a:p>
        </xdr:txBody>
      </xdr:sp>
      <xdr:sp macro="" textlink="">
        <xdr:nvSpPr>
          <xdr:cNvPr id="7" name="Oval 306">
            <a:extLst>
              <a:ext uri="{FF2B5EF4-FFF2-40B4-BE49-F238E27FC236}">
                <a16:creationId xmlns:a16="http://schemas.microsoft.com/office/drawing/2014/main" id="{D25BD062-8258-4B5E-8F57-5C492533A4E5}"/>
              </a:ext>
            </a:extLst>
          </xdr:cNvPr>
          <xdr:cNvSpPr>
            <a:spLocks noChangeArrowheads="1"/>
          </xdr:cNvSpPr>
        </xdr:nvSpPr>
        <xdr:spPr bwMode="auto">
          <a:xfrm>
            <a:off x="1192" y="287"/>
            <a:ext cx="16" cy="16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>
    <xdr:from>
      <xdr:col>20</xdr:col>
      <xdr:colOff>219078</xdr:colOff>
      <xdr:row>9</xdr:row>
      <xdr:rowOff>87841</xdr:rowOff>
    </xdr:from>
    <xdr:to>
      <xdr:col>20</xdr:col>
      <xdr:colOff>514353</xdr:colOff>
      <xdr:row>10</xdr:row>
      <xdr:rowOff>106891</xdr:rowOff>
    </xdr:to>
    <xdr:grpSp>
      <xdr:nvGrpSpPr>
        <xdr:cNvPr id="8" name="Group 307">
          <a:extLst>
            <a:ext uri="{FF2B5EF4-FFF2-40B4-BE49-F238E27FC236}">
              <a16:creationId xmlns:a16="http://schemas.microsoft.com/office/drawing/2014/main" id="{1C125A24-F8AF-4092-9D96-C2788CC90886}"/>
            </a:ext>
          </a:extLst>
        </xdr:cNvPr>
        <xdr:cNvGrpSpPr>
          <a:grpSpLocks/>
        </xdr:cNvGrpSpPr>
      </xdr:nvGrpSpPr>
      <xdr:grpSpPr bwMode="auto">
        <a:xfrm>
          <a:off x="14239878" y="2307166"/>
          <a:ext cx="295275" cy="295275"/>
          <a:chOff x="1191" y="284"/>
          <a:chExt cx="31" cy="31"/>
        </a:xfrm>
      </xdr:grpSpPr>
      <xdr:sp macro="" textlink="">
        <xdr:nvSpPr>
          <xdr:cNvPr id="9" name="テキスト 14">
            <a:extLst>
              <a:ext uri="{FF2B5EF4-FFF2-40B4-BE49-F238E27FC236}">
                <a16:creationId xmlns:a16="http://schemas.microsoft.com/office/drawing/2014/main" id="{5AC3FBD0-3E34-4A59-8076-1DB62C11D07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91" y="284"/>
            <a:ext cx="31" cy="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Ａ</a:t>
            </a:r>
          </a:p>
        </xdr:txBody>
      </xdr:sp>
      <xdr:sp macro="" textlink="">
        <xdr:nvSpPr>
          <xdr:cNvPr id="10" name="Oval 309">
            <a:extLst>
              <a:ext uri="{FF2B5EF4-FFF2-40B4-BE49-F238E27FC236}">
                <a16:creationId xmlns:a16="http://schemas.microsoft.com/office/drawing/2014/main" id="{A8AF3562-A304-420A-A6FB-3D1BA91153D6}"/>
              </a:ext>
            </a:extLst>
          </xdr:cNvPr>
          <xdr:cNvSpPr>
            <a:spLocks noChangeArrowheads="1"/>
          </xdr:cNvSpPr>
        </xdr:nvSpPr>
        <xdr:spPr bwMode="auto">
          <a:xfrm>
            <a:off x="1192" y="287"/>
            <a:ext cx="16" cy="16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>
    <xdr:from>
      <xdr:col>22</xdr:col>
      <xdr:colOff>220136</xdr:colOff>
      <xdr:row>9</xdr:row>
      <xdr:rowOff>87841</xdr:rowOff>
    </xdr:from>
    <xdr:to>
      <xdr:col>22</xdr:col>
      <xdr:colOff>515411</xdr:colOff>
      <xdr:row>10</xdr:row>
      <xdr:rowOff>106891</xdr:rowOff>
    </xdr:to>
    <xdr:grpSp>
      <xdr:nvGrpSpPr>
        <xdr:cNvPr id="11" name="Group 310">
          <a:extLst>
            <a:ext uri="{FF2B5EF4-FFF2-40B4-BE49-F238E27FC236}">
              <a16:creationId xmlns:a16="http://schemas.microsoft.com/office/drawing/2014/main" id="{46018F75-0780-4127-88F7-2C7A9BE9A280}"/>
            </a:ext>
          </a:extLst>
        </xdr:cNvPr>
        <xdr:cNvGrpSpPr>
          <a:grpSpLocks/>
        </xdr:cNvGrpSpPr>
      </xdr:nvGrpSpPr>
      <xdr:grpSpPr bwMode="auto">
        <a:xfrm>
          <a:off x="16679336" y="2307166"/>
          <a:ext cx="295275" cy="295275"/>
          <a:chOff x="1191" y="283"/>
          <a:chExt cx="31" cy="31"/>
        </a:xfrm>
      </xdr:grpSpPr>
      <xdr:sp macro="" textlink="">
        <xdr:nvSpPr>
          <xdr:cNvPr id="12" name="テキスト 14">
            <a:extLst>
              <a:ext uri="{FF2B5EF4-FFF2-40B4-BE49-F238E27FC236}">
                <a16:creationId xmlns:a16="http://schemas.microsoft.com/office/drawing/2014/main" id="{6D97910D-FD55-4ECF-B071-BC30784E9F0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91" y="283"/>
            <a:ext cx="31" cy="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Ａ</a:t>
            </a:r>
          </a:p>
        </xdr:txBody>
      </xdr:sp>
      <xdr:sp macro="" textlink="">
        <xdr:nvSpPr>
          <xdr:cNvPr id="13" name="Oval 312">
            <a:extLst>
              <a:ext uri="{FF2B5EF4-FFF2-40B4-BE49-F238E27FC236}">
                <a16:creationId xmlns:a16="http://schemas.microsoft.com/office/drawing/2014/main" id="{46B3BE88-FAFF-4C5D-BD57-13D2D61A842A}"/>
              </a:ext>
            </a:extLst>
          </xdr:cNvPr>
          <xdr:cNvSpPr>
            <a:spLocks noChangeArrowheads="1"/>
          </xdr:cNvSpPr>
        </xdr:nvSpPr>
        <xdr:spPr bwMode="auto">
          <a:xfrm>
            <a:off x="1192" y="287"/>
            <a:ext cx="16" cy="16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>
    <xdr:from>
      <xdr:col>24</xdr:col>
      <xdr:colOff>219078</xdr:colOff>
      <xdr:row>9</xdr:row>
      <xdr:rowOff>87841</xdr:rowOff>
    </xdr:from>
    <xdr:to>
      <xdr:col>24</xdr:col>
      <xdr:colOff>514353</xdr:colOff>
      <xdr:row>10</xdr:row>
      <xdr:rowOff>106891</xdr:rowOff>
    </xdr:to>
    <xdr:grpSp>
      <xdr:nvGrpSpPr>
        <xdr:cNvPr id="14" name="Group 313">
          <a:extLst>
            <a:ext uri="{FF2B5EF4-FFF2-40B4-BE49-F238E27FC236}">
              <a16:creationId xmlns:a16="http://schemas.microsoft.com/office/drawing/2014/main" id="{81657183-D766-492A-8D66-06C359C8F6CC}"/>
            </a:ext>
          </a:extLst>
        </xdr:cNvPr>
        <xdr:cNvGrpSpPr>
          <a:grpSpLocks/>
        </xdr:cNvGrpSpPr>
      </xdr:nvGrpSpPr>
      <xdr:grpSpPr bwMode="auto">
        <a:xfrm>
          <a:off x="19116678" y="2307166"/>
          <a:ext cx="295275" cy="295275"/>
          <a:chOff x="1191" y="283"/>
          <a:chExt cx="31" cy="31"/>
        </a:xfrm>
      </xdr:grpSpPr>
      <xdr:sp macro="" textlink="">
        <xdr:nvSpPr>
          <xdr:cNvPr id="15" name="テキスト 14">
            <a:extLst>
              <a:ext uri="{FF2B5EF4-FFF2-40B4-BE49-F238E27FC236}">
                <a16:creationId xmlns:a16="http://schemas.microsoft.com/office/drawing/2014/main" id="{D1B90E68-4F9B-40AD-8994-970BAE0A507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91" y="283"/>
            <a:ext cx="31" cy="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Ａ</a:t>
            </a:r>
          </a:p>
        </xdr:txBody>
      </xdr:sp>
      <xdr:sp macro="" textlink="">
        <xdr:nvSpPr>
          <xdr:cNvPr id="16" name="Oval 315">
            <a:extLst>
              <a:ext uri="{FF2B5EF4-FFF2-40B4-BE49-F238E27FC236}">
                <a16:creationId xmlns:a16="http://schemas.microsoft.com/office/drawing/2014/main" id="{21D3C370-D38F-4F48-8E46-3F454E6831B5}"/>
              </a:ext>
            </a:extLst>
          </xdr:cNvPr>
          <xdr:cNvSpPr>
            <a:spLocks noChangeArrowheads="1"/>
          </xdr:cNvSpPr>
        </xdr:nvSpPr>
        <xdr:spPr bwMode="auto">
          <a:xfrm>
            <a:off x="1192" y="287"/>
            <a:ext cx="16" cy="16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>
    <xdr:from>
      <xdr:col>27</xdr:col>
      <xdr:colOff>984252</xdr:colOff>
      <xdr:row>11</xdr:row>
      <xdr:rowOff>123825</xdr:rowOff>
    </xdr:from>
    <xdr:to>
      <xdr:col>28</xdr:col>
      <xdr:colOff>60327</xdr:colOff>
      <xdr:row>12</xdr:row>
      <xdr:rowOff>57150</xdr:rowOff>
    </xdr:to>
    <xdr:grpSp>
      <xdr:nvGrpSpPr>
        <xdr:cNvPr id="17" name="Group 313">
          <a:extLst>
            <a:ext uri="{FF2B5EF4-FFF2-40B4-BE49-F238E27FC236}">
              <a16:creationId xmlns:a16="http://schemas.microsoft.com/office/drawing/2014/main" id="{1D16F0DB-4C19-4964-8852-23DD3465A30C}"/>
            </a:ext>
          </a:extLst>
        </xdr:cNvPr>
        <xdr:cNvGrpSpPr>
          <a:grpSpLocks/>
        </xdr:cNvGrpSpPr>
      </xdr:nvGrpSpPr>
      <xdr:grpSpPr bwMode="auto">
        <a:xfrm>
          <a:off x="23539452" y="2847975"/>
          <a:ext cx="295275" cy="285750"/>
          <a:chOff x="1190" y="284"/>
          <a:chExt cx="31" cy="31"/>
        </a:xfrm>
      </xdr:grpSpPr>
      <xdr:sp macro="" textlink="">
        <xdr:nvSpPr>
          <xdr:cNvPr id="18" name="テキスト 14">
            <a:extLst>
              <a:ext uri="{FF2B5EF4-FFF2-40B4-BE49-F238E27FC236}">
                <a16:creationId xmlns:a16="http://schemas.microsoft.com/office/drawing/2014/main" id="{14011885-B0BC-4D91-AC9A-5B5AE78B32D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90" y="284"/>
            <a:ext cx="31" cy="31"/>
          </a:xfrm>
          <a:prstGeom prst="rect">
            <a:avLst/>
          </a:prstGeom>
          <a:noFill/>
          <a:ln w="0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Ｂ</a:t>
            </a:r>
          </a:p>
        </xdr:txBody>
      </xdr:sp>
      <xdr:sp macro="" textlink="">
        <xdr:nvSpPr>
          <xdr:cNvPr id="19" name="Oval 315">
            <a:extLst>
              <a:ext uri="{FF2B5EF4-FFF2-40B4-BE49-F238E27FC236}">
                <a16:creationId xmlns:a16="http://schemas.microsoft.com/office/drawing/2014/main" id="{109869E6-3A57-4644-9F43-14EE95F3BEF8}"/>
              </a:ext>
            </a:extLst>
          </xdr:cNvPr>
          <xdr:cNvSpPr>
            <a:spLocks noChangeArrowheads="1"/>
          </xdr:cNvSpPr>
        </xdr:nvSpPr>
        <xdr:spPr bwMode="auto">
          <a:xfrm>
            <a:off x="1192" y="287"/>
            <a:ext cx="16" cy="16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28</xdr:col>
      <xdr:colOff>992719</xdr:colOff>
      <xdr:row>11</xdr:row>
      <xdr:rowOff>123825</xdr:rowOff>
    </xdr:from>
    <xdr:to>
      <xdr:col>29</xdr:col>
      <xdr:colOff>68794</xdr:colOff>
      <xdr:row>12</xdr:row>
      <xdr:rowOff>57150</xdr:rowOff>
    </xdr:to>
    <xdr:grpSp>
      <xdr:nvGrpSpPr>
        <xdr:cNvPr id="20" name="Group 313">
          <a:extLst>
            <a:ext uri="{FF2B5EF4-FFF2-40B4-BE49-F238E27FC236}">
              <a16:creationId xmlns:a16="http://schemas.microsoft.com/office/drawing/2014/main" id="{1DFBC662-67EC-430D-A33F-BDF457A2071E}"/>
            </a:ext>
          </a:extLst>
        </xdr:cNvPr>
        <xdr:cNvGrpSpPr>
          <a:grpSpLocks/>
        </xdr:cNvGrpSpPr>
      </xdr:nvGrpSpPr>
      <xdr:grpSpPr bwMode="auto">
        <a:xfrm>
          <a:off x="24767119" y="2847975"/>
          <a:ext cx="295275" cy="285750"/>
          <a:chOff x="1190" y="284"/>
          <a:chExt cx="31" cy="31"/>
        </a:xfrm>
      </xdr:grpSpPr>
      <xdr:sp macro="" textlink="">
        <xdr:nvSpPr>
          <xdr:cNvPr id="21" name="テキスト 14">
            <a:extLst>
              <a:ext uri="{FF2B5EF4-FFF2-40B4-BE49-F238E27FC236}">
                <a16:creationId xmlns:a16="http://schemas.microsoft.com/office/drawing/2014/main" id="{E6AA6F85-BCCF-4844-B000-637E8D74D2D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90" y="284"/>
            <a:ext cx="31" cy="31"/>
          </a:xfrm>
          <a:prstGeom prst="rect">
            <a:avLst/>
          </a:prstGeom>
          <a:noFill/>
          <a:ln w="0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Ｃ</a:t>
            </a:r>
          </a:p>
        </xdr:txBody>
      </xdr:sp>
      <xdr:sp macro="" textlink="">
        <xdr:nvSpPr>
          <xdr:cNvPr id="22" name="Oval 315">
            <a:extLst>
              <a:ext uri="{FF2B5EF4-FFF2-40B4-BE49-F238E27FC236}">
                <a16:creationId xmlns:a16="http://schemas.microsoft.com/office/drawing/2014/main" id="{FC5E926E-0667-4F62-AD31-0B44ECEA99AD}"/>
              </a:ext>
            </a:extLst>
          </xdr:cNvPr>
          <xdr:cNvSpPr>
            <a:spLocks noChangeArrowheads="1"/>
          </xdr:cNvSpPr>
        </xdr:nvSpPr>
        <xdr:spPr bwMode="auto">
          <a:xfrm>
            <a:off x="1192" y="287"/>
            <a:ext cx="16" cy="16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29</xdr:col>
      <xdr:colOff>123825</xdr:colOff>
      <xdr:row>9</xdr:row>
      <xdr:rowOff>87841</xdr:rowOff>
    </xdr:from>
    <xdr:to>
      <xdr:col>29</xdr:col>
      <xdr:colOff>409575</xdr:colOff>
      <xdr:row>10</xdr:row>
      <xdr:rowOff>106891</xdr:rowOff>
    </xdr:to>
    <xdr:grpSp>
      <xdr:nvGrpSpPr>
        <xdr:cNvPr id="23" name="Group 313">
          <a:extLst>
            <a:ext uri="{FF2B5EF4-FFF2-40B4-BE49-F238E27FC236}">
              <a16:creationId xmlns:a16="http://schemas.microsoft.com/office/drawing/2014/main" id="{40728E4C-1379-4C2F-8C4D-061439382B05}"/>
            </a:ext>
          </a:extLst>
        </xdr:cNvPr>
        <xdr:cNvGrpSpPr>
          <a:grpSpLocks/>
        </xdr:cNvGrpSpPr>
      </xdr:nvGrpSpPr>
      <xdr:grpSpPr bwMode="auto">
        <a:xfrm>
          <a:off x="25117425" y="2307166"/>
          <a:ext cx="285750" cy="295275"/>
          <a:chOff x="1190" y="284"/>
          <a:chExt cx="31" cy="31"/>
        </a:xfrm>
      </xdr:grpSpPr>
      <xdr:sp macro="" textlink="">
        <xdr:nvSpPr>
          <xdr:cNvPr id="24" name="テキスト 14">
            <a:extLst>
              <a:ext uri="{FF2B5EF4-FFF2-40B4-BE49-F238E27FC236}">
                <a16:creationId xmlns:a16="http://schemas.microsoft.com/office/drawing/2014/main" id="{80DF1652-9E98-451A-8F8C-910BA73A42C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90" y="284"/>
            <a:ext cx="31" cy="31"/>
          </a:xfrm>
          <a:prstGeom prst="rect">
            <a:avLst/>
          </a:prstGeom>
          <a:noFill/>
          <a:ln w="0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Ｂ</a:t>
            </a:r>
          </a:p>
        </xdr:txBody>
      </xdr:sp>
      <xdr:sp macro="" textlink="">
        <xdr:nvSpPr>
          <xdr:cNvPr id="25" name="Oval 315">
            <a:extLst>
              <a:ext uri="{FF2B5EF4-FFF2-40B4-BE49-F238E27FC236}">
                <a16:creationId xmlns:a16="http://schemas.microsoft.com/office/drawing/2014/main" id="{27FC4C9C-DCC4-4E0A-9EA7-D25DCF3C01E7}"/>
              </a:ext>
            </a:extLst>
          </xdr:cNvPr>
          <xdr:cNvSpPr>
            <a:spLocks noChangeArrowheads="1"/>
          </xdr:cNvSpPr>
        </xdr:nvSpPr>
        <xdr:spPr bwMode="auto">
          <a:xfrm>
            <a:off x="1192" y="287"/>
            <a:ext cx="16" cy="16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29</xdr:col>
      <xdr:colOff>333375</xdr:colOff>
      <xdr:row>9</xdr:row>
      <xdr:rowOff>87841</xdr:rowOff>
    </xdr:from>
    <xdr:to>
      <xdr:col>29</xdr:col>
      <xdr:colOff>628650</xdr:colOff>
      <xdr:row>10</xdr:row>
      <xdr:rowOff>106891</xdr:rowOff>
    </xdr:to>
    <xdr:grpSp>
      <xdr:nvGrpSpPr>
        <xdr:cNvPr id="26" name="Group 313">
          <a:extLst>
            <a:ext uri="{FF2B5EF4-FFF2-40B4-BE49-F238E27FC236}">
              <a16:creationId xmlns:a16="http://schemas.microsoft.com/office/drawing/2014/main" id="{F9A07E2D-A9BA-4155-B0CE-3EF05989B321}"/>
            </a:ext>
          </a:extLst>
        </xdr:cNvPr>
        <xdr:cNvGrpSpPr>
          <a:grpSpLocks/>
        </xdr:cNvGrpSpPr>
      </xdr:nvGrpSpPr>
      <xdr:grpSpPr bwMode="auto">
        <a:xfrm>
          <a:off x="25326975" y="2307166"/>
          <a:ext cx="295275" cy="295275"/>
          <a:chOff x="1190" y="284"/>
          <a:chExt cx="31" cy="31"/>
        </a:xfrm>
      </xdr:grpSpPr>
      <xdr:sp macro="" textlink="">
        <xdr:nvSpPr>
          <xdr:cNvPr id="27" name="テキスト 14">
            <a:extLst>
              <a:ext uri="{FF2B5EF4-FFF2-40B4-BE49-F238E27FC236}">
                <a16:creationId xmlns:a16="http://schemas.microsoft.com/office/drawing/2014/main" id="{F623FA82-E44C-4D52-A950-59EA221EA5C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90" y="284"/>
            <a:ext cx="31" cy="31"/>
          </a:xfrm>
          <a:prstGeom prst="rect">
            <a:avLst/>
          </a:prstGeom>
          <a:noFill/>
          <a:ln w="0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Ｃ</a:t>
            </a:r>
          </a:p>
        </xdr:txBody>
      </xdr:sp>
      <xdr:sp macro="" textlink="">
        <xdr:nvSpPr>
          <xdr:cNvPr id="28" name="Oval 315">
            <a:extLst>
              <a:ext uri="{FF2B5EF4-FFF2-40B4-BE49-F238E27FC236}">
                <a16:creationId xmlns:a16="http://schemas.microsoft.com/office/drawing/2014/main" id="{79DEDA81-28E9-429C-BCFB-6714A6289C69}"/>
              </a:ext>
            </a:extLst>
          </xdr:cNvPr>
          <xdr:cNvSpPr>
            <a:spLocks noChangeArrowheads="1"/>
          </xdr:cNvSpPr>
        </xdr:nvSpPr>
        <xdr:spPr bwMode="auto">
          <a:xfrm>
            <a:off x="1192" y="287"/>
            <a:ext cx="16" cy="16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30</xdr:col>
      <xdr:colOff>123825</xdr:colOff>
      <xdr:row>9</xdr:row>
      <xdr:rowOff>87841</xdr:rowOff>
    </xdr:from>
    <xdr:to>
      <xdr:col>30</xdr:col>
      <xdr:colOff>409575</xdr:colOff>
      <xdr:row>10</xdr:row>
      <xdr:rowOff>106891</xdr:rowOff>
    </xdr:to>
    <xdr:grpSp>
      <xdr:nvGrpSpPr>
        <xdr:cNvPr id="29" name="Group 313">
          <a:extLst>
            <a:ext uri="{FF2B5EF4-FFF2-40B4-BE49-F238E27FC236}">
              <a16:creationId xmlns:a16="http://schemas.microsoft.com/office/drawing/2014/main" id="{C620B164-0CD5-4004-96B4-9DF7A80B0436}"/>
            </a:ext>
          </a:extLst>
        </xdr:cNvPr>
        <xdr:cNvGrpSpPr>
          <a:grpSpLocks/>
        </xdr:cNvGrpSpPr>
      </xdr:nvGrpSpPr>
      <xdr:grpSpPr bwMode="auto">
        <a:xfrm>
          <a:off x="26336625" y="2307166"/>
          <a:ext cx="285750" cy="295275"/>
          <a:chOff x="1190" y="284"/>
          <a:chExt cx="31" cy="31"/>
        </a:xfrm>
      </xdr:grpSpPr>
      <xdr:sp macro="" textlink="">
        <xdr:nvSpPr>
          <xdr:cNvPr id="30" name="テキスト 14">
            <a:extLst>
              <a:ext uri="{FF2B5EF4-FFF2-40B4-BE49-F238E27FC236}">
                <a16:creationId xmlns:a16="http://schemas.microsoft.com/office/drawing/2014/main" id="{A31E445F-B6A4-4EBB-A537-8A36A0F65F8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90" y="284"/>
            <a:ext cx="31" cy="31"/>
          </a:xfrm>
          <a:prstGeom prst="rect">
            <a:avLst/>
          </a:prstGeom>
          <a:noFill/>
          <a:ln w="0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Ｂ</a:t>
            </a:r>
          </a:p>
        </xdr:txBody>
      </xdr:sp>
      <xdr:sp macro="" textlink="">
        <xdr:nvSpPr>
          <xdr:cNvPr id="31" name="Oval 315">
            <a:extLst>
              <a:ext uri="{FF2B5EF4-FFF2-40B4-BE49-F238E27FC236}">
                <a16:creationId xmlns:a16="http://schemas.microsoft.com/office/drawing/2014/main" id="{287DC138-5B5D-4500-BCD3-8915BC8F029C}"/>
              </a:ext>
            </a:extLst>
          </xdr:cNvPr>
          <xdr:cNvSpPr>
            <a:spLocks noChangeArrowheads="1"/>
          </xdr:cNvSpPr>
        </xdr:nvSpPr>
        <xdr:spPr bwMode="auto">
          <a:xfrm>
            <a:off x="1192" y="287"/>
            <a:ext cx="16" cy="16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30</xdr:col>
      <xdr:colOff>333375</xdr:colOff>
      <xdr:row>9</xdr:row>
      <xdr:rowOff>87841</xdr:rowOff>
    </xdr:from>
    <xdr:to>
      <xdr:col>30</xdr:col>
      <xdr:colOff>628650</xdr:colOff>
      <xdr:row>10</xdr:row>
      <xdr:rowOff>106891</xdr:rowOff>
    </xdr:to>
    <xdr:grpSp>
      <xdr:nvGrpSpPr>
        <xdr:cNvPr id="32" name="Group 313">
          <a:extLst>
            <a:ext uri="{FF2B5EF4-FFF2-40B4-BE49-F238E27FC236}">
              <a16:creationId xmlns:a16="http://schemas.microsoft.com/office/drawing/2014/main" id="{718C928B-A9EE-4D4D-847E-3A685829AB69}"/>
            </a:ext>
          </a:extLst>
        </xdr:cNvPr>
        <xdr:cNvGrpSpPr>
          <a:grpSpLocks/>
        </xdr:cNvGrpSpPr>
      </xdr:nvGrpSpPr>
      <xdr:grpSpPr bwMode="auto">
        <a:xfrm>
          <a:off x="26546175" y="2307166"/>
          <a:ext cx="295275" cy="295275"/>
          <a:chOff x="1190" y="284"/>
          <a:chExt cx="31" cy="31"/>
        </a:xfrm>
      </xdr:grpSpPr>
      <xdr:sp macro="" textlink="">
        <xdr:nvSpPr>
          <xdr:cNvPr id="33" name="テキスト 14">
            <a:extLst>
              <a:ext uri="{FF2B5EF4-FFF2-40B4-BE49-F238E27FC236}">
                <a16:creationId xmlns:a16="http://schemas.microsoft.com/office/drawing/2014/main" id="{1A7C876E-A71A-448A-804E-38BB90CB136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90" y="284"/>
            <a:ext cx="31" cy="31"/>
          </a:xfrm>
          <a:prstGeom prst="rect">
            <a:avLst/>
          </a:prstGeom>
          <a:noFill/>
          <a:ln w="0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Ｃ</a:t>
            </a:r>
          </a:p>
        </xdr:txBody>
      </xdr:sp>
      <xdr:sp macro="" textlink="">
        <xdr:nvSpPr>
          <xdr:cNvPr id="34" name="Oval 315">
            <a:extLst>
              <a:ext uri="{FF2B5EF4-FFF2-40B4-BE49-F238E27FC236}">
                <a16:creationId xmlns:a16="http://schemas.microsoft.com/office/drawing/2014/main" id="{1C6BEF25-C84D-47F6-8E0A-0D7FF3F3F61C}"/>
              </a:ext>
            </a:extLst>
          </xdr:cNvPr>
          <xdr:cNvSpPr>
            <a:spLocks noChangeArrowheads="1"/>
          </xdr:cNvSpPr>
        </xdr:nvSpPr>
        <xdr:spPr bwMode="auto">
          <a:xfrm>
            <a:off x="1192" y="287"/>
            <a:ext cx="16" cy="16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654051</xdr:colOff>
      <xdr:row>10</xdr:row>
      <xdr:rowOff>32813</xdr:rowOff>
    </xdr:from>
    <xdr:to>
      <xdr:col>30</xdr:col>
      <xdr:colOff>911226</xdr:colOff>
      <xdr:row>11</xdr:row>
      <xdr:rowOff>89963</xdr:rowOff>
    </xdr:to>
    <xdr:grpSp>
      <xdr:nvGrpSpPr>
        <xdr:cNvPr id="2" name="Group 876">
          <a:extLst>
            <a:ext uri="{FF2B5EF4-FFF2-40B4-BE49-F238E27FC236}">
              <a16:creationId xmlns:a16="http://schemas.microsoft.com/office/drawing/2014/main" id="{79707547-0A40-4E1B-B0F2-B42D9007779C}"/>
            </a:ext>
          </a:extLst>
        </xdr:cNvPr>
        <xdr:cNvGrpSpPr>
          <a:grpSpLocks/>
        </xdr:cNvGrpSpPr>
      </xdr:nvGrpSpPr>
      <xdr:grpSpPr bwMode="auto">
        <a:xfrm>
          <a:off x="9988551" y="2099738"/>
          <a:ext cx="257175" cy="257175"/>
          <a:chOff x="1052" y="270"/>
          <a:chExt cx="27" cy="27"/>
        </a:xfrm>
      </xdr:grpSpPr>
      <xdr:sp macro="" textlink="">
        <xdr:nvSpPr>
          <xdr:cNvPr id="3" name="テキスト 578">
            <a:extLst>
              <a:ext uri="{FF2B5EF4-FFF2-40B4-BE49-F238E27FC236}">
                <a16:creationId xmlns:a16="http://schemas.microsoft.com/office/drawing/2014/main" id="{67BAE7D2-E582-4EA1-B3BA-8D398A3C9A8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52" y="270"/>
            <a:ext cx="27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ａ</a:t>
            </a:r>
          </a:p>
        </xdr:txBody>
      </xdr:sp>
      <xdr:sp macro="" textlink="">
        <xdr:nvSpPr>
          <xdr:cNvPr id="4" name="Oval 579">
            <a:extLst>
              <a:ext uri="{FF2B5EF4-FFF2-40B4-BE49-F238E27FC236}">
                <a16:creationId xmlns:a16="http://schemas.microsoft.com/office/drawing/2014/main" id="{1014205E-FD7E-4B62-90EA-B26A0EF7C0EF}"/>
              </a:ext>
            </a:extLst>
          </xdr:cNvPr>
          <xdr:cNvSpPr>
            <a:spLocks noChangeArrowheads="1"/>
          </xdr:cNvSpPr>
        </xdr:nvSpPr>
        <xdr:spPr bwMode="auto">
          <a:xfrm>
            <a:off x="1053" y="273"/>
            <a:ext cx="16" cy="16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>
    <xdr:from>
      <xdr:col>21</xdr:col>
      <xdr:colOff>47625</xdr:colOff>
      <xdr:row>14</xdr:row>
      <xdr:rowOff>28575</xdr:rowOff>
    </xdr:from>
    <xdr:to>
      <xdr:col>22</xdr:col>
      <xdr:colOff>133350</xdr:colOff>
      <xdr:row>14</xdr:row>
      <xdr:rowOff>219075</xdr:rowOff>
    </xdr:to>
    <xdr:grpSp>
      <xdr:nvGrpSpPr>
        <xdr:cNvPr id="5" name="Group 1109">
          <a:extLst>
            <a:ext uri="{FF2B5EF4-FFF2-40B4-BE49-F238E27FC236}">
              <a16:creationId xmlns:a16="http://schemas.microsoft.com/office/drawing/2014/main" id="{1E748D03-56E0-41AB-A948-86F60D33206C}"/>
            </a:ext>
          </a:extLst>
        </xdr:cNvPr>
        <xdr:cNvGrpSpPr>
          <a:grpSpLocks/>
        </xdr:cNvGrpSpPr>
      </xdr:nvGrpSpPr>
      <xdr:grpSpPr bwMode="auto">
        <a:xfrm>
          <a:off x="2743200" y="2943225"/>
          <a:ext cx="219075" cy="190500"/>
          <a:chOff x="288" y="354"/>
          <a:chExt cx="23" cy="20"/>
        </a:xfrm>
      </xdr:grpSpPr>
      <xdr:sp macro="" textlink="">
        <xdr:nvSpPr>
          <xdr:cNvPr id="6" name="テキスト 482">
            <a:extLst>
              <a:ext uri="{FF2B5EF4-FFF2-40B4-BE49-F238E27FC236}">
                <a16:creationId xmlns:a16="http://schemas.microsoft.com/office/drawing/2014/main" id="{803B4B71-551A-4C2A-B576-55DF693E052A}"/>
              </a:ext>
            </a:extLst>
          </xdr:cNvPr>
          <xdr:cNvSpPr txBox="1">
            <a:spLocks noChangeArrowheads="1"/>
          </xdr:cNvSpPr>
        </xdr:nvSpPr>
        <xdr:spPr bwMode="auto">
          <a:xfrm>
            <a:off x="288" y="354"/>
            <a:ext cx="23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Ｊ</a:t>
            </a:r>
          </a:p>
        </xdr:txBody>
      </xdr:sp>
      <xdr:sp macro="" textlink="">
        <xdr:nvSpPr>
          <xdr:cNvPr id="7" name="Oval 483">
            <a:extLst>
              <a:ext uri="{FF2B5EF4-FFF2-40B4-BE49-F238E27FC236}">
                <a16:creationId xmlns:a16="http://schemas.microsoft.com/office/drawing/2014/main" id="{F582EF4D-24BE-40C3-A671-DF3367790CF7}"/>
              </a:ext>
            </a:extLst>
          </xdr:cNvPr>
          <xdr:cNvSpPr>
            <a:spLocks noChangeArrowheads="1"/>
          </xdr:cNvSpPr>
        </xdr:nvSpPr>
        <xdr:spPr bwMode="auto">
          <a:xfrm>
            <a:off x="291" y="357"/>
            <a:ext cx="17" cy="16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>
    <xdr:from>
      <xdr:col>34</xdr:col>
      <xdr:colOff>321743</xdr:colOff>
      <xdr:row>8</xdr:row>
      <xdr:rowOff>85725</xdr:rowOff>
    </xdr:from>
    <xdr:to>
      <xdr:col>34</xdr:col>
      <xdr:colOff>569393</xdr:colOff>
      <xdr:row>9</xdr:row>
      <xdr:rowOff>28575</xdr:rowOff>
    </xdr:to>
    <xdr:grpSp>
      <xdr:nvGrpSpPr>
        <xdr:cNvPr id="8" name="Group 882">
          <a:extLst>
            <a:ext uri="{FF2B5EF4-FFF2-40B4-BE49-F238E27FC236}">
              <a16:creationId xmlns:a16="http://schemas.microsoft.com/office/drawing/2014/main" id="{7F0FB4EE-D095-43C4-BDB6-F80BAAF8B886}"/>
            </a:ext>
          </a:extLst>
        </xdr:cNvPr>
        <xdr:cNvGrpSpPr>
          <a:grpSpLocks/>
        </xdr:cNvGrpSpPr>
      </xdr:nvGrpSpPr>
      <xdr:grpSpPr bwMode="auto">
        <a:xfrm>
          <a:off x="15161693" y="1581150"/>
          <a:ext cx="247650" cy="219075"/>
          <a:chOff x="1490" y="210"/>
          <a:chExt cx="26" cy="23"/>
        </a:xfrm>
      </xdr:grpSpPr>
      <xdr:sp macro="" textlink="">
        <xdr:nvSpPr>
          <xdr:cNvPr id="9" name="テキスト 582">
            <a:extLst>
              <a:ext uri="{FF2B5EF4-FFF2-40B4-BE49-F238E27FC236}">
                <a16:creationId xmlns:a16="http://schemas.microsoft.com/office/drawing/2014/main" id="{6C8277FD-96BA-4EDE-87BE-9CC2DA1E280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90" y="210"/>
            <a:ext cx="26" cy="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ａ</a:t>
            </a:r>
          </a:p>
        </xdr:txBody>
      </xdr:sp>
      <xdr:sp macro="" textlink="">
        <xdr:nvSpPr>
          <xdr:cNvPr id="10" name="Oval 583">
            <a:extLst>
              <a:ext uri="{FF2B5EF4-FFF2-40B4-BE49-F238E27FC236}">
                <a16:creationId xmlns:a16="http://schemas.microsoft.com/office/drawing/2014/main" id="{283D75B1-4AC2-4F0F-838C-A7EFBDA25DB6}"/>
              </a:ext>
            </a:extLst>
          </xdr:cNvPr>
          <xdr:cNvSpPr>
            <a:spLocks noChangeArrowheads="1"/>
          </xdr:cNvSpPr>
        </xdr:nvSpPr>
        <xdr:spPr bwMode="auto">
          <a:xfrm>
            <a:off x="1491" y="213"/>
            <a:ext cx="16" cy="16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123825</xdr:colOff>
      <xdr:row>13</xdr:row>
      <xdr:rowOff>0</xdr:rowOff>
    </xdr:from>
    <xdr:to>
      <xdr:col>3</xdr:col>
      <xdr:colOff>66675</xdr:colOff>
      <xdr:row>13</xdr:row>
      <xdr:rowOff>0</xdr:rowOff>
    </xdr:to>
    <xdr:sp macro="" textlink="">
      <xdr:nvSpPr>
        <xdr:cNvPr id="11" name="Text Box 874">
          <a:extLst>
            <a:ext uri="{FF2B5EF4-FFF2-40B4-BE49-F238E27FC236}">
              <a16:creationId xmlns:a16="http://schemas.microsoft.com/office/drawing/2014/main" id="{3899A5E4-9411-4194-863C-28C46B6C7D02}"/>
            </a:ext>
          </a:extLst>
        </xdr:cNvPr>
        <xdr:cNvSpPr txBox="1">
          <a:spLocks noChangeArrowheads="1"/>
        </xdr:cNvSpPr>
      </xdr:nvSpPr>
      <xdr:spPr bwMode="auto">
        <a:xfrm>
          <a:off x="247650" y="2638425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</a:t>
          </a:r>
        </a:p>
        <a:p>
          <a:pPr algn="ctr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</a:t>
          </a:r>
        </a:p>
        <a:p>
          <a:pPr algn="ctr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</a:t>
          </a:r>
        </a:p>
      </xdr:txBody>
    </xdr:sp>
    <xdr:clientData/>
  </xdr:twoCellAnchor>
  <xdr:twoCellAnchor>
    <xdr:from>
      <xdr:col>1</xdr:col>
      <xdr:colOff>9525</xdr:colOff>
      <xdr:row>24</xdr:row>
      <xdr:rowOff>0</xdr:rowOff>
    </xdr:from>
    <xdr:to>
      <xdr:col>1</xdr:col>
      <xdr:colOff>152400</xdr:colOff>
      <xdr:row>24</xdr:row>
      <xdr:rowOff>0</xdr:rowOff>
    </xdr:to>
    <xdr:sp macro="" textlink="">
      <xdr:nvSpPr>
        <xdr:cNvPr id="12" name="テキスト 597">
          <a:extLst>
            <a:ext uri="{FF2B5EF4-FFF2-40B4-BE49-F238E27FC236}">
              <a16:creationId xmlns:a16="http://schemas.microsoft.com/office/drawing/2014/main" id="{5A61C0DF-A77C-46BD-B46B-07F838FE5ED7}"/>
            </a:ext>
          </a:extLst>
        </xdr:cNvPr>
        <xdr:cNvSpPr txBox="1">
          <a:spLocks noChangeArrowheads="1"/>
        </xdr:cNvSpPr>
      </xdr:nvSpPr>
      <xdr:spPr bwMode="auto">
        <a:xfrm>
          <a:off x="133350" y="56769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Ｆ</a:t>
          </a:r>
        </a:p>
      </xdr:txBody>
    </xdr:sp>
    <xdr:clientData/>
  </xdr:twoCellAnchor>
  <xdr:twoCellAnchor>
    <xdr:from>
      <xdr:col>5</xdr:col>
      <xdr:colOff>9525</xdr:colOff>
      <xdr:row>25</xdr:row>
      <xdr:rowOff>0</xdr:rowOff>
    </xdr:from>
    <xdr:to>
      <xdr:col>22</xdr:col>
      <xdr:colOff>142875</xdr:colOff>
      <xdr:row>25</xdr:row>
      <xdr:rowOff>0</xdr:rowOff>
    </xdr:to>
    <xdr:sp macro="" textlink="">
      <xdr:nvSpPr>
        <xdr:cNvPr id="13" name="Text Box 979">
          <a:extLst>
            <a:ext uri="{FF2B5EF4-FFF2-40B4-BE49-F238E27FC236}">
              <a16:creationId xmlns:a16="http://schemas.microsoft.com/office/drawing/2014/main" id="{6BDCE089-E3A7-4271-81B9-A481ADEDCB2C}"/>
            </a:ext>
          </a:extLst>
        </xdr:cNvPr>
        <xdr:cNvSpPr txBox="1">
          <a:spLocks noChangeArrowheads="1"/>
        </xdr:cNvSpPr>
      </xdr:nvSpPr>
      <xdr:spPr bwMode="auto">
        <a:xfrm>
          <a:off x="704850" y="5953125"/>
          <a:ext cx="2266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特別法の規定に基づく法人のうち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(1)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以外に係るもの</a:t>
          </a:r>
        </a:p>
      </xdr:txBody>
    </xdr:sp>
    <xdr:clientData/>
  </xdr:twoCellAnchor>
  <xdr:twoCellAnchor>
    <xdr:from>
      <xdr:col>5</xdr:col>
      <xdr:colOff>0</xdr:colOff>
      <xdr:row>25</xdr:row>
      <xdr:rowOff>0</xdr:rowOff>
    </xdr:from>
    <xdr:to>
      <xdr:col>23</xdr:col>
      <xdr:colOff>19050</xdr:colOff>
      <xdr:row>25</xdr:row>
      <xdr:rowOff>0</xdr:rowOff>
    </xdr:to>
    <xdr:sp macro="" textlink="">
      <xdr:nvSpPr>
        <xdr:cNvPr id="14" name="Text Box 980">
          <a:extLst>
            <a:ext uri="{FF2B5EF4-FFF2-40B4-BE49-F238E27FC236}">
              <a16:creationId xmlns:a16="http://schemas.microsoft.com/office/drawing/2014/main" id="{723CC59B-1310-4F42-99E4-8E230B9B95C7}"/>
            </a:ext>
          </a:extLst>
        </xdr:cNvPr>
        <xdr:cNvSpPr txBox="1">
          <a:spLocks noChangeArrowheads="1"/>
        </xdr:cNvSpPr>
      </xdr:nvSpPr>
      <xdr:spPr bwMode="auto">
        <a:xfrm>
          <a:off x="695325" y="5953125"/>
          <a:ext cx="2343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地方公共団体が出資・出えんしている法人の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うち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(1)(2)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以外に係るもの</a:t>
          </a:r>
        </a:p>
      </xdr:txBody>
    </xdr:sp>
    <xdr:clientData/>
  </xdr:twoCellAnchor>
  <xdr:twoCellAnchor>
    <xdr:from>
      <xdr:col>1</xdr:col>
      <xdr:colOff>123825</xdr:colOff>
      <xdr:row>24</xdr:row>
      <xdr:rowOff>0</xdr:rowOff>
    </xdr:from>
    <xdr:to>
      <xdr:col>3</xdr:col>
      <xdr:colOff>66675</xdr:colOff>
      <xdr:row>24</xdr:row>
      <xdr:rowOff>0</xdr:rowOff>
    </xdr:to>
    <xdr:sp macro="" textlink="">
      <xdr:nvSpPr>
        <xdr:cNvPr id="15" name="Text Box 1008">
          <a:extLst>
            <a:ext uri="{FF2B5EF4-FFF2-40B4-BE49-F238E27FC236}">
              <a16:creationId xmlns:a16="http://schemas.microsoft.com/office/drawing/2014/main" id="{6A5E698A-033F-465F-8FC9-37360304606B}"/>
            </a:ext>
          </a:extLst>
        </xdr:cNvPr>
        <xdr:cNvSpPr txBox="1">
          <a:spLocks noChangeArrowheads="1"/>
        </xdr:cNvSpPr>
      </xdr:nvSpPr>
      <xdr:spPr bwMode="auto">
        <a:xfrm>
          <a:off x="247650" y="567690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</a:t>
          </a:r>
        </a:p>
        <a:p>
          <a:pPr algn="ctr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</a:t>
          </a:r>
        </a:p>
        <a:p>
          <a:pPr algn="ctr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</a:t>
          </a:r>
        </a:p>
      </xdr:txBody>
    </xdr:sp>
    <xdr:clientData/>
  </xdr:twoCellAnchor>
  <xdr:twoCellAnchor>
    <xdr:from>
      <xdr:col>32</xdr:col>
      <xdr:colOff>1092204</xdr:colOff>
      <xdr:row>22</xdr:row>
      <xdr:rowOff>47625</xdr:rowOff>
    </xdr:from>
    <xdr:to>
      <xdr:col>32</xdr:col>
      <xdr:colOff>1301754</xdr:colOff>
      <xdr:row>22</xdr:row>
      <xdr:rowOff>257175</xdr:rowOff>
    </xdr:to>
    <xdr:grpSp>
      <xdr:nvGrpSpPr>
        <xdr:cNvPr id="16" name="Group 1251">
          <a:extLst>
            <a:ext uri="{FF2B5EF4-FFF2-40B4-BE49-F238E27FC236}">
              <a16:creationId xmlns:a16="http://schemas.microsoft.com/office/drawing/2014/main" id="{46A40AAB-B695-49C7-8067-8F7C4EE852DB}"/>
            </a:ext>
          </a:extLst>
        </xdr:cNvPr>
        <xdr:cNvGrpSpPr>
          <a:grpSpLocks/>
        </xdr:cNvGrpSpPr>
      </xdr:nvGrpSpPr>
      <xdr:grpSpPr bwMode="auto">
        <a:xfrm>
          <a:off x="13208004" y="5172075"/>
          <a:ext cx="209550" cy="209550"/>
          <a:chOff x="1376" y="587"/>
          <a:chExt cx="22" cy="22"/>
        </a:xfrm>
      </xdr:grpSpPr>
      <xdr:sp macro="" textlink="">
        <xdr:nvSpPr>
          <xdr:cNvPr id="17" name="テキスト 590">
            <a:extLst>
              <a:ext uri="{FF2B5EF4-FFF2-40B4-BE49-F238E27FC236}">
                <a16:creationId xmlns:a16="http://schemas.microsoft.com/office/drawing/2014/main" id="{71A8C5A3-EE4B-4CCB-9CB2-4E7C6343890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76" y="587"/>
            <a:ext cx="22" cy="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Ｇ</a:t>
            </a:r>
          </a:p>
        </xdr:txBody>
      </xdr:sp>
      <xdr:sp macro="" textlink="">
        <xdr:nvSpPr>
          <xdr:cNvPr id="18" name="Oval 1058">
            <a:extLst>
              <a:ext uri="{FF2B5EF4-FFF2-40B4-BE49-F238E27FC236}">
                <a16:creationId xmlns:a16="http://schemas.microsoft.com/office/drawing/2014/main" id="{E42E5113-6FF3-4E1F-8A45-97FC6B9F1E51}"/>
              </a:ext>
            </a:extLst>
          </xdr:cNvPr>
          <xdr:cNvSpPr>
            <a:spLocks noChangeArrowheads="1"/>
          </xdr:cNvSpPr>
        </xdr:nvSpPr>
        <xdr:spPr bwMode="auto">
          <a:xfrm>
            <a:off x="1378" y="589"/>
            <a:ext cx="15" cy="16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>
    <xdr:from>
      <xdr:col>33</xdr:col>
      <xdr:colOff>68794</xdr:colOff>
      <xdr:row>21</xdr:row>
      <xdr:rowOff>97369</xdr:rowOff>
    </xdr:from>
    <xdr:to>
      <xdr:col>33</xdr:col>
      <xdr:colOff>278344</xdr:colOff>
      <xdr:row>22</xdr:row>
      <xdr:rowOff>27519</xdr:rowOff>
    </xdr:to>
    <xdr:grpSp>
      <xdr:nvGrpSpPr>
        <xdr:cNvPr id="19" name="Group 1252">
          <a:extLst>
            <a:ext uri="{FF2B5EF4-FFF2-40B4-BE49-F238E27FC236}">
              <a16:creationId xmlns:a16="http://schemas.microsoft.com/office/drawing/2014/main" id="{32351CE2-F044-4F12-A2C4-2CF6A1EE9017}"/>
            </a:ext>
          </a:extLst>
        </xdr:cNvPr>
        <xdr:cNvGrpSpPr>
          <a:grpSpLocks/>
        </xdr:cNvGrpSpPr>
      </xdr:nvGrpSpPr>
      <xdr:grpSpPr bwMode="auto">
        <a:xfrm>
          <a:off x="13546669" y="4945594"/>
          <a:ext cx="209550" cy="206375"/>
          <a:chOff x="1416" y="557"/>
          <a:chExt cx="22" cy="22"/>
        </a:xfrm>
      </xdr:grpSpPr>
      <xdr:sp macro="" textlink="">
        <xdr:nvSpPr>
          <xdr:cNvPr id="20" name="テキスト 590">
            <a:extLst>
              <a:ext uri="{FF2B5EF4-FFF2-40B4-BE49-F238E27FC236}">
                <a16:creationId xmlns:a16="http://schemas.microsoft.com/office/drawing/2014/main" id="{1A2623CE-39B5-428D-946C-D06B4BF7423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16" y="557"/>
            <a:ext cx="22" cy="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Ｇ</a:t>
            </a:r>
          </a:p>
        </xdr:txBody>
      </xdr:sp>
      <xdr:sp macro="" textlink="">
        <xdr:nvSpPr>
          <xdr:cNvPr id="21" name="Oval 1061">
            <a:extLst>
              <a:ext uri="{FF2B5EF4-FFF2-40B4-BE49-F238E27FC236}">
                <a16:creationId xmlns:a16="http://schemas.microsoft.com/office/drawing/2014/main" id="{64C3843E-2915-48DE-8DD0-D35F634E6940}"/>
              </a:ext>
            </a:extLst>
          </xdr:cNvPr>
          <xdr:cNvSpPr>
            <a:spLocks noChangeArrowheads="1"/>
          </xdr:cNvSpPr>
        </xdr:nvSpPr>
        <xdr:spPr bwMode="auto">
          <a:xfrm>
            <a:off x="1418" y="559"/>
            <a:ext cx="15" cy="16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>
    <xdr:from>
      <xdr:col>5</xdr:col>
      <xdr:colOff>9525</xdr:colOff>
      <xdr:row>25</xdr:row>
      <xdr:rowOff>9525</xdr:rowOff>
    </xdr:from>
    <xdr:to>
      <xdr:col>22</xdr:col>
      <xdr:colOff>142875</xdr:colOff>
      <xdr:row>25</xdr:row>
      <xdr:rowOff>9525</xdr:rowOff>
    </xdr:to>
    <xdr:sp macro="" textlink="">
      <xdr:nvSpPr>
        <xdr:cNvPr id="22" name="Text Box 1085">
          <a:extLst>
            <a:ext uri="{FF2B5EF4-FFF2-40B4-BE49-F238E27FC236}">
              <a16:creationId xmlns:a16="http://schemas.microsoft.com/office/drawing/2014/main" id="{4FA6D654-95C1-4256-8E70-D00B932EBB10}"/>
            </a:ext>
          </a:extLst>
        </xdr:cNvPr>
        <xdr:cNvSpPr txBox="1">
          <a:spLocks noChangeArrowheads="1"/>
        </xdr:cNvSpPr>
      </xdr:nvSpPr>
      <xdr:spPr bwMode="auto">
        <a:xfrm>
          <a:off x="704850" y="5962650"/>
          <a:ext cx="2266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特別法の規定に基づく法人のうち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(1)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以外に係るもの</a:t>
          </a:r>
        </a:p>
      </xdr:txBody>
    </xdr:sp>
    <xdr:clientData/>
  </xdr:twoCellAnchor>
  <xdr:twoCellAnchor>
    <xdr:from>
      <xdr:col>5</xdr:col>
      <xdr:colOff>0</xdr:colOff>
      <xdr:row>25</xdr:row>
      <xdr:rowOff>9525</xdr:rowOff>
    </xdr:from>
    <xdr:to>
      <xdr:col>23</xdr:col>
      <xdr:colOff>19050</xdr:colOff>
      <xdr:row>25</xdr:row>
      <xdr:rowOff>9525</xdr:rowOff>
    </xdr:to>
    <xdr:sp macro="" textlink="">
      <xdr:nvSpPr>
        <xdr:cNvPr id="23" name="Text Box 1086">
          <a:extLst>
            <a:ext uri="{FF2B5EF4-FFF2-40B4-BE49-F238E27FC236}">
              <a16:creationId xmlns:a16="http://schemas.microsoft.com/office/drawing/2014/main" id="{8BE715C7-DD7F-4B33-9D9D-D1BA0E1724C6}"/>
            </a:ext>
          </a:extLst>
        </xdr:cNvPr>
        <xdr:cNvSpPr txBox="1">
          <a:spLocks noChangeArrowheads="1"/>
        </xdr:cNvSpPr>
      </xdr:nvSpPr>
      <xdr:spPr bwMode="auto">
        <a:xfrm>
          <a:off x="695325" y="5962650"/>
          <a:ext cx="2343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地方公共団体が出資・出えんしている法人の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うち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(1)(2)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以外に係るもの</a:t>
          </a:r>
        </a:p>
      </xdr:txBody>
    </xdr:sp>
    <xdr:clientData/>
  </xdr:twoCellAnchor>
  <xdr:twoCellAnchor>
    <xdr:from>
      <xdr:col>21</xdr:col>
      <xdr:colOff>66675</xdr:colOff>
      <xdr:row>12</xdr:row>
      <xdr:rowOff>57150</xdr:rowOff>
    </xdr:from>
    <xdr:to>
      <xdr:col>22</xdr:col>
      <xdr:colOff>133350</xdr:colOff>
      <xdr:row>13</xdr:row>
      <xdr:rowOff>19050</xdr:rowOff>
    </xdr:to>
    <xdr:grpSp>
      <xdr:nvGrpSpPr>
        <xdr:cNvPr id="24" name="Group 1107">
          <a:extLst>
            <a:ext uri="{FF2B5EF4-FFF2-40B4-BE49-F238E27FC236}">
              <a16:creationId xmlns:a16="http://schemas.microsoft.com/office/drawing/2014/main" id="{6739B48A-279E-4D71-98E2-0F13D010DC57}"/>
            </a:ext>
          </a:extLst>
        </xdr:cNvPr>
        <xdr:cNvGrpSpPr>
          <a:grpSpLocks/>
        </xdr:cNvGrpSpPr>
      </xdr:nvGrpSpPr>
      <xdr:grpSpPr bwMode="auto">
        <a:xfrm>
          <a:off x="2762250" y="2419350"/>
          <a:ext cx="200025" cy="238125"/>
          <a:chOff x="290" y="299"/>
          <a:chExt cx="21" cy="25"/>
        </a:xfrm>
      </xdr:grpSpPr>
      <xdr:sp macro="" textlink="">
        <xdr:nvSpPr>
          <xdr:cNvPr id="25" name="テキスト 407">
            <a:extLst>
              <a:ext uri="{FF2B5EF4-FFF2-40B4-BE49-F238E27FC236}">
                <a16:creationId xmlns:a16="http://schemas.microsoft.com/office/drawing/2014/main" id="{7371B4F3-720E-4EEF-A6F6-5106CDE3ADCE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0" y="299"/>
            <a:ext cx="21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Ｈ</a:t>
            </a:r>
          </a:p>
        </xdr:txBody>
      </xdr:sp>
      <xdr:sp macro="" textlink="">
        <xdr:nvSpPr>
          <xdr:cNvPr id="26" name="Oval 1105">
            <a:extLst>
              <a:ext uri="{FF2B5EF4-FFF2-40B4-BE49-F238E27FC236}">
                <a16:creationId xmlns:a16="http://schemas.microsoft.com/office/drawing/2014/main" id="{4BF74A35-9ED6-494A-AFA8-D804EF4284A7}"/>
              </a:ext>
            </a:extLst>
          </xdr:cNvPr>
          <xdr:cNvSpPr>
            <a:spLocks noChangeArrowheads="1"/>
          </xdr:cNvSpPr>
        </xdr:nvSpPr>
        <xdr:spPr bwMode="auto">
          <a:xfrm>
            <a:off x="291" y="300"/>
            <a:ext cx="17" cy="16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>
    <xdr:from>
      <xdr:col>21</xdr:col>
      <xdr:colOff>66675</xdr:colOff>
      <xdr:row>13</xdr:row>
      <xdr:rowOff>57150</xdr:rowOff>
    </xdr:from>
    <xdr:to>
      <xdr:col>22</xdr:col>
      <xdr:colOff>171450</xdr:colOff>
      <xdr:row>14</xdr:row>
      <xdr:rowOff>19050</xdr:rowOff>
    </xdr:to>
    <xdr:grpSp>
      <xdr:nvGrpSpPr>
        <xdr:cNvPr id="27" name="Group 1108">
          <a:extLst>
            <a:ext uri="{FF2B5EF4-FFF2-40B4-BE49-F238E27FC236}">
              <a16:creationId xmlns:a16="http://schemas.microsoft.com/office/drawing/2014/main" id="{BF38C88D-FC66-4829-8DB2-DDA69EA9FE5C}"/>
            </a:ext>
          </a:extLst>
        </xdr:cNvPr>
        <xdr:cNvGrpSpPr>
          <a:grpSpLocks/>
        </xdr:cNvGrpSpPr>
      </xdr:nvGrpSpPr>
      <xdr:grpSpPr bwMode="auto">
        <a:xfrm>
          <a:off x="2762250" y="2695575"/>
          <a:ext cx="238125" cy="238125"/>
          <a:chOff x="290" y="328"/>
          <a:chExt cx="25" cy="25"/>
        </a:xfrm>
      </xdr:grpSpPr>
      <xdr:sp macro="" textlink="">
        <xdr:nvSpPr>
          <xdr:cNvPr id="28" name="テキスト 353">
            <a:extLst>
              <a:ext uri="{FF2B5EF4-FFF2-40B4-BE49-F238E27FC236}">
                <a16:creationId xmlns:a16="http://schemas.microsoft.com/office/drawing/2014/main" id="{98C0879E-E3C5-41F5-895F-FF2BAB13E011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0" y="328"/>
            <a:ext cx="25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Ｉ</a:t>
            </a:r>
          </a:p>
        </xdr:txBody>
      </xdr:sp>
      <xdr:sp macro="" textlink="">
        <xdr:nvSpPr>
          <xdr:cNvPr id="29" name="Oval 1106">
            <a:extLst>
              <a:ext uri="{FF2B5EF4-FFF2-40B4-BE49-F238E27FC236}">
                <a16:creationId xmlns:a16="http://schemas.microsoft.com/office/drawing/2014/main" id="{693FA2AC-7A7D-4C2D-AEC7-00D2CCEA1F7F}"/>
              </a:ext>
            </a:extLst>
          </xdr:cNvPr>
          <xdr:cNvSpPr>
            <a:spLocks noChangeArrowheads="1"/>
          </xdr:cNvSpPr>
        </xdr:nvSpPr>
        <xdr:spPr bwMode="auto">
          <a:xfrm>
            <a:off x="291" y="329"/>
            <a:ext cx="17" cy="16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>
    <xdr:from>
      <xdr:col>21</xdr:col>
      <xdr:colOff>47625</xdr:colOff>
      <xdr:row>25</xdr:row>
      <xdr:rowOff>28575</xdr:rowOff>
    </xdr:from>
    <xdr:to>
      <xdr:col>22</xdr:col>
      <xdr:colOff>133350</xdr:colOff>
      <xdr:row>25</xdr:row>
      <xdr:rowOff>219075</xdr:rowOff>
    </xdr:to>
    <xdr:grpSp>
      <xdr:nvGrpSpPr>
        <xdr:cNvPr id="30" name="Group 1110">
          <a:extLst>
            <a:ext uri="{FF2B5EF4-FFF2-40B4-BE49-F238E27FC236}">
              <a16:creationId xmlns:a16="http://schemas.microsoft.com/office/drawing/2014/main" id="{2EB03A4E-809F-41A3-A15F-2F602EFFB183}"/>
            </a:ext>
          </a:extLst>
        </xdr:cNvPr>
        <xdr:cNvGrpSpPr>
          <a:grpSpLocks/>
        </xdr:cNvGrpSpPr>
      </xdr:nvGrpSpPr>
      <xdr:grpSpPr bwMode="auto">
        <a:xfrm>
          <a:off x="2743200" y="5981700"/>
          <a:ext cx="219075" cy="190500"/>
          <a:chOff x="288" y="354"/>
          <a:chExt cx="23" cy="20"/>
        </a:xfrm>
      </xdr:grpSpPr>
      <xdr:sp macro="" textlink="">
        <xdr:nvSpPr>
          <xdr:cNvPr id="31" name="テキスト 482">
            <a:extLst>
              <a:ext uri="{FF2B5EF4-FFF2-40B4-BE49-F238E27FC236}">
                <a16:creationId xmlns:a16="http://schemas.microsoft.com/office/drawing/2014/main" id="{367E47FB-9E0F-4331-AA80-71D2BEBDB85A}"/>
              </a:ext>
            </a:extLst>
          </xdr:cNvPr>
          <xdr:cNvSpPr txBox="1">
            <a:spLocks noChangeArrowheads="1"/>
          </xdr:cNvSpPr>
        </xdr:nvSpPr>
        <xdr:spPr bwMode="auto">
          <a:xfrm>
            <a:off x="288" y="354"/>
            <a:ext cx="23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Ｊ</a:t>
            </a:r>
          </a:p>
        </xdr:txBody>
      </xdr:sp>
      <xdr:sp macro="" textlink="">
        <xdr:nvSpPr>
          <xdr:cNvPr id="32" name="Oval 1112">
            <a:extLst>
              <a:ext uri="{FF2B5EF4-FFF2-40B4-BE49-F238E27FC236}">
                <a16:creationId xmlns:a16="http://schemas.microsoft.com/office/drawing/2014/main" id="{C80E9C68-AE87-41CB-8D3F-9F305FECC558}"/>
              </a:ext>
            </a:extLst>
          </xdr:cNvPr>
          <xdr:cNvSpPr>
            <a:spLocks noChangeArrowheads="1"/>
          </xdr:cNvSpPr>
        </xdr:nvSpPr>
        <xdr:spPr bwMode="auto">
          <a:xfrm>
            <a:off x="291" y="357"/>
            <a:ext cx="17" cy="16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>
    <xdr:from>
      <xdr:col>21</xdr:col>
      <xdr:colOff>66675</xdr:colOff>
      <xdr:row>23</xdr:row>
      <xdr:rowOff>57150</xdr:rowOff>
    </xdr:from>
    <xdr:to>
      <xdr:col>22</xdr:col>
      <xdr:colOff>133350</xdr:colOff>
      <xdr:row>24</xdr:row>
      <xdr:rowOff>19050</xdr:rowOff>
    </xdr:to>
    <xdr:grpSp>
      <xdr:nvGrpSpPr>
        <xdr:cNvPr id="33" name="Group 1113">
          <a:extLst>
            <a:ext uri="{FF2B5EF4-FFF2-40B4-BE49-F238E27FC236}">
              <a16:creationId xmlns:a16="http://schemas.microsoft.com/office/drawing/2014/main" id="{85D15F26-B3A9-4632-BD2F-B3F874DB7AC6}"/>
            </a:ext>
          </a:extLst>
        </xdr:cNvPr>
        <xdr:cNvGrpSpPr>
          <a:grpSpLocks/>
        </xdr:cNvGrpSpPr>
      </xdr:nvGrpSpPr>
      <xdr:grpSpPr bwMode="auto">
        <a:xfrm>
          <a:off x="2762250" y="5457825"/>
          <a:ext cx="200025" cy="238125"/>
          <a:chOff x="290" y="299"/>
          <a:chExt cx="21" cy="25"/>
        </a:xfrm>
      </xdr:grpSpPr>
      <xdr:sp macro="" textlink="">
        <xdr:nvSpPr>
          <xdr:cNvPr id="34" name="テキスト 407">
            <a:extLst>
              <a:ext uri="{FF2B5EF4-FFF2-40B4-BE49-F238E27FC236}">
                <a16:creationId xmlns:a16="http://schemas.microsoft.com/office/drawing/2014/main" id="{20A0E355-F81A-42D3-9F5D-B14F60341C7E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0" y="299"/>
            <a:ext cx="21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Ｈ</a:t>
            </a:r>
          </a:p>
        </xdr:txBody>
      </xdr:sp>
      <xdr:sp macro="" textlink="">
        <xdr:nvSpPr>
          <xdr:cNvPr id="35" name="Oval 1115">
            <a:extLst>
              <a:ext uri="{FF2B5EF4-FFF2-40B4-BE49-F238E27FC236}">
                <a16:creationId xmlns:a16="http://schemas.microsoft.com/office/drawing/2014/main" id="{7CE55D18-5F91-4B7A-8B4B-343ADF13E1E7}"/>
              </a:ext>
            </a:extLst>
          </xdr:cNvPr>
          <xdr:cNvSpPr>
            <a:spLocks noChangeArrowheads="1"/>
          </xdr:cNvSpPr>
        </xdr:nvSpPr>
        <xdr:spPr bwMode="auto">
          <a:xfrm>
            <a:off x="291" y="300"/>
            <a:ext cx="17" cy="16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>
    <xdr:from>
      <xdr:col>21</xdr:col>
      <xdr:colOff>66675</xdr:colOff>
      <xdr:row>24</xdr:row>
      <xdr:rowOff>57150</xdr:rowOff>
    </xdr:from>
    <xdr:to>
      <xdr:col>22</xdr:col>
      <xdr:colOff>171450</xdr:colOff>
      <xdr:row>25</xdr:row>
      <xdr:rowOff>19050</xdr:rowOff>
    </xdr:to>
    <xdr:grpSp>
      <xdr:nvGrpSpPr>
        <xdr:cNvPr id="36" name="Group 1116">
          <a:extLst>
            <a:ext uri="{FF2B5EF4-FFF2-40B4-BE49-F238E27FC236}">
              <a16:creationId xmlns:a16="http://schemas.microsoft.com/office/drawing/2014/main" id="{B56A0A2E-1BC9-4BE4-855E-ACBAA5DA5224}"/>
            </a:ext>
          </a:extLst>
        </xdr:cNvPr>
        <xdr:cNvGrpSpPr>
          <a:grpSpLocks/>
        </xdr:cNvGrpSpPr>
      </xdr:nvGrpSpPr>
      <xdr:grpSpPr bwMode="auto">
        <a:xfrm>
          <a:off x="2762250" y="5734050"/>
          <a:ext cx="238125" cy="238125"/>
          <a:chOff x="290" y="328"/>
          <a:chExt cx="25" cy="25"/>
        </a:xfrm>
      </xdr:grpSpPr>
      <xdr:sp macro="" textlink="">
        <xdr:nvSpPr>
          <xdr:cNvPr id="37" name="テキスト 353">
            <a:extLst>
              <a:ext uri="{FF2B5EF4-FFF2-40B4-BE49-F238E27FC236}">
                <a16:creationId xmlns:a16="http://schemas.microsoft.com/office/drawing/2014/main" id="{9B08A1B2-25FB-4C07-AE42-2429116C76FC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0" y="328"/>
            <a:ext cx="25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Ｉ</a:t>
            </a:r>
          </a:p>
        </xdr:txBody>
      </xdr:sp>
      <xdr:sp macro="" textlink="">
        <xdr:nvSpPr>
          <xdr:cNvPr id="38" name="Oval 1118">
            <a:extLst>
              <a:ext uri="{FF2B5EF4-FFF2-40B4-BE49-F238E27FC236}">
                <a16:creationId xmlns:a16="http://schemas.microsoft.com/office/drawing/2014/main" id="{A560571E-95C1-4CF7-83C1-04403072C1EF}"/>
              </a:ext>
            </a:extLst>
          </xdr:cNvPr>
          <xdr:cNvSpPr>
            <a:spLocks noChangeArrowheads="1"/>
          </xdr:cNvSpPr>
        </xdr:nvSpPr>
        <xdr:spPr bwMode="auto">
          <a:xfrm>
            <a:off x="291" y="329"/>
            <a:ext cx="17" cy="16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>
    <xdr:from>
      <xdr:col>25</xdr:col>
      <xdr:colOff>892175</xdr:colOff>
      <xdr:row>10</xdr:row>
      <xdr:rowOff>47667</xdr:rowOff>
    </xdr:from>
    <xdr:to>
      <xdr:col>25</xdr:col>
      <xdr:colOff>1096433</xdr:colOff>
      <xdr:row>11</xdr:row>
      <xdr:rowOff>83651</xdr:rowOff>
    </xdr:to>
    <xdr:grpSp>
      <xdr:nvGrpSpPr>
        <xdr:cNvPr id="39" name="Group 1107">
          <a:extLst>
            <a:ext uri="{FF2B5EF4-FFF2-40B4-BE49-F238E27FC236}">
              <a16:creationId xmlns:a16="http://schemas.microsoft.com/office/drawing/2014/main" id="{0F36F022-B67E-449C-A6A9-2AA44A2A883C}"/>
            </a:ext>
          </a:extLst>
        </xdr:cNvPr>
        <xdr:cNvGrpSpPr>
          <a:grpSpLocks/>
        </xdr:cNvGrpSpPr>
      </xdr:nvGrpSpPr>
      <xdr:grpSpPr bwMode="auto">
        <a:xfrm>
          <a:off x="4321175" y="2114592"/>
          <a:ext cx="204258" cy="236009"/>
          <a:chOff x="290" y="298"/>
          <a:chExt cx="21" cy="25"/>
        </a:xfrm>
      </xdr:grpSpPr>
      <xdr:sp macro="" textlink="">
        <xdr:nvSpPr>
          <xdr:cNvPr id="40" name="テキスト 407">
            <a:extLst>
              <a:ext uri="{FF2B5EF4-FFF2-40B4-BE49-F238E27FC236}">
                <a16:creationId xmlns:a16="http://schemas.microsoft.com/office/drawing/2014/main" id="{C65CC1A5-020D-449A-80A0-030BCD37A6E6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0" y="298"/>
            <a:ext cx="21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Ａ</a:t>
            </a:r>
          </a:p>
        </xdr:txBody>
      </xdr:sp>
      <xdr:sp macro="" textlink="">
        <xdr:nvSpPr>
          <xdr:cNvPr id="41" name="Oval 1105">
            <a:extLst>
              <a:ext uri="{FF2B5EF4-FFF2-40B4-BE49-F238E27FC236}">
                <a16:creationId xmlns:a16="http://schemas.microsoft.com/office/drawing/2014/main" id="{F4D98085-87F6-41E8-BA5F-226F51633941}"/>
              </a:ext>
            </a:extLst>
          </xdr:cNvPr>
          <xdr:cNvSpPr>
            <a:spLocks noChangeArrowheads="1"/>
          </xdr:cNvSpPr>
        </xdr:nvSpPr>
        <xdr:spPr bwMode="auto">
          <a:xfrm>
            <a:off x="291" y="300"/>
            <a:ext cx="17" cy="16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>
    <xdr:from>
      <xdr:col>26</xdr:col>
      <xdr:colOff>892177</xdr:colOff>
      <xdr:row>10</xdr:row>
      <xdr:rowOff>37084</xdr:rowOff>
    </xdr:from>
    <xdr:to>
      <xdr:col>26</xdr:col>
      <xdr:colOff>1096435</xdr:colOff>
      <xdr:row>11</xdr:row>
      <xdr:rowOff>73068</xdr:rowOff>
    </xdr:to>
    <xdr:grpSp>
      <xdr:nvGrpSpPr>
        <xdr:cNvPr id="42" name="Group 1107">
          <a:extLst>
            <a:ext uri="{FF2B5EF4-FFF2-40B4-BE49-F238E27FC236}">
              <a16:creationId xmlns:a16="http://schemas.microsoft.com/office/drawing/2014/main" id="{CB5D66FC-DDBC-44F6-B065-3FBF224C3531}"/>
            </a:ext>
          </a:extLst>
        </xdr:cNvPr>
        <xdr:cNvGrpSpPr>
          <a:grpSpLocks/>
        </xdr:cNvGrpSpPr>
      </xdr:nvGrpSpPr>
      <xdr:grpSpPr bwMode="auto">
        <a:xfrm>
          <a:off x="5502277" y="2104009"/>
          <a:ext cx="204258" cy="236009"/>
          <a:chOff x="290" y="298"/>
          <a:chExt cx="21" cy="25"/>
        </a:xfrm>
      </xdr:grpSpPr>
      <xdr:sp macro="" textlink="">
        <xdr:nvSpPr>
          <xdr:cNvPr id="43" name="テキスト 407">
            <a:extLst>
              <a:ext uri="{FF2B5EF4-FFF2-40B4-BE49-F238E27FC236}">
                <a16:creationId xmlns:a16="http://schemas.microsoft.com/office/drawing/2014/main" id="{AB6675A4-B0DB-4FCB-913B-CE8A08F6B0E8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0" y="298"/>
            <a:ext cx="21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Ｂ</a:t>
            </a:r>
          </a:p>
        </xdr:txBody>
      </xdr:sp>
      <xdr:sp macro="" textlink="">
        <xdr:nvSpPr>
          <xdr:cNvPr id="44" name="Oval 1105">
            <a:extLst>
              <a:ext uri="{FF2B5EF4-FFF2-40B4-BE49-F238E27FC236}">
                <a16:creationId xmlns:a16="http://schemas.microsoft.com/office/drawing/2014/main" id="{33CD286C-9209-40D3-8211-6768B7AC1D73}"/>
              </a:ext>
            </a:extLst>
          </xdr:cNvPr>
          <xdr:cNvSpPr>
            <a:spLocks noChangeArrowheads="1"/>
          </xdr:cNvSpPr>
        </xdr:nvSpPr>
        <xdr:spPr bwMode="auto">
          <a:xfrm>
            <a:off x="291" y="300"/>
            <a:ext cx="17" cy="16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>
    <xdr:from>
      <xdr:col>28</xdr:col>
      <xdr:colOff>34927</xdr:colOff>
      <xdr:row>8</xdr:row>
      <xdr:rowOff>58251</xdr:rowOff>
    </xdr:from>
    <xdr:to>
      <xdr:col>28</xdr:col>
      <xdr:colOff>239185</xdr:colOff>
      <xdr:row>9</xdr:row>
      <xdr:rowOff>20152</xdr:rowOff>
    </xdr:to>
    <xdr:grpSp>
      <xdr:nvGrpSpPr>
        <xdr:cNvPr id="45" name="Group 1107">
          <a:extLst>
            <a:ext uri="{FF2B5EF4-FFF2-40B4-BE49-F238E27FC236}">
              <a16:creationId xmlns:a16="http://schemas.microsoft.com/office/drawing/2014/main" id="{A09875BA-4E13-45CF-9AB5-79DEFACB0DEC}"/>
            </a:ext>
          </a:extLst>
        </xdr:cNvPr>
        <xdr:cNvGrpSpPr>
          <a:grpSpLocks/>
        </xdr:cNvGrpSpPr>
      </xdr:nvGrpSpPr>
      <xdr:grpSpPr bwMode="auto">
        <a:xfrm>
          <a:off x="7007227" y="1553676"/>
          <a:ext cx="204258" cy="238126"/>
          <a:chOff x="290" y="298"/>
          <a:chExt cx="21" cy="25"/>
        </a:xfrm>
      </xdr:grpSpPr>
      <xdr:sp macro="" textlink="">
        <xdr:nvSpPr>
          <xdr:cNvPr id="46" name="テキスト 407">
            <a:extLst>
              <a:ext uri="{FF2B5EF4-FFF2-40B4-BE49-F238E27FC236}">
                <a16:creationId xmlns:a16="http://schemas.microsoft.com/office/drawing/2014/main" id="{BD496C1D-B350-45F4-8CE6-09F24D4DBC85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0" y="298"/>
            <a:ext cx="21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Ｂ</a:t>
            </a:r>
          </a:p>
        </xdr:txBody>
      </xdr:sp>
      <xdr:sp macro="" textlink="">
        <xdr:nvSpPr>
          <xdr:cNvPr id="47" name="Oval 1105">
            <a:extLst>
              <a:ext uri="{FF2B5EF4-FFF2-40B4-BE49-F238E27FC236}">
                <a16:creationId xmlns:a16="http://schemas.microsoft.com/office/drawing/2014/main" id="{6540D52C-B619-437C-BB03-80C539CC95CF}"/>
              </a:ext>
            </a:extLst>
          </xdr:cNvPr>
          <xdr:cNvSpPr>
            <a:spLocks noChangeArrowheads="1"/>
          </xdr:cNvSpPr>
        </xdr:nvSpPr>
        <xdr:spPr bwMode="auto">
          <a:xfrm>
            <a:off x="291" y="300"/>
            <a:ext cx="17" cy="16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>
    <xdr:from>
      <xdr:col>31</xdr:col>
      <xdr:colOff>1093259</xdr:colOff>
      <xdr:row>10</xdr:row>
      <xdr:rowOff>47668</xdr:rowOff>
    </xdr:from>
    <xdr:to>
      <xdr:col>31</xdr:col>
      <xdr:colOff>1297517</xdr:colOff>
      <xdr:row>11</xdr:row>
      <xdr:rowOff>83652</xdr:rowOff>
    </xdr:to>
    <xdr:grpSp>
      <xdr:nvGrpSpPr>
        <xdr:cNvPr id="48" name="Group 1107">
          <a:extLst>
            <a:ext uri="{FF2B5EF4-FFF2-40B4-BE49-F238E27FC236}">
              <a16:creationId xmlns:a16="http://schemas.microsoft.com/office/drawing/2014/main" id="{4ABEC450-4109-452B-9EA9-8710976AEC76}"/>
            </a:ext>
          </a:extLst>
        </xdr:cNvPr>
        <xdr:cNvGrpSpPr>
          <a:grpSpLocks/>
        </xdr:cNvGrpSpPr>
      </xdr:nvGrpSpPr>
      <xdr:grpSpPr bwMode="auto">
        <a:xfrm>
          <a:off x="11818409" y="2114593"/>
          <a:ext cx="204258" cy="236009"/>
          <a:chOff x="290" y="298"/>
          <a:chExt cx="21" cy="25"/>
        </a:xfrm>
      </xdr:grpSpPr>
      <xdr:sp macro="" textlink="">
        <xdr:nvSpPr>
          <xdr:cNvPr id="49" name="テキスト 407">
            <a:extLst>
              <a:ext uri="{FF2B5EF4-FFF2-40B4-BE49-F238E27FC236}">
                <a16:creationId xmlns:a16="http://schemas.microsoft.com/office/drawing/2014/main" id="{7109B892-BD6B-495A-8E60-8FCA45B2213C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0" y="298"/>
            <a:ext cx="21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Ｃ</a:t>
            </a:r>
          </a:p>
        </xdr:txBody>
      </xdr:sp>
      <xdr:sp macro="" textlink="">
        <xdr:nvSpPr>
          <xdr:cNvPr id="50" name="Oval 1105">
            <a:extLst>
              <a:ext uri="{FF2B5EF4-FFF2-40B4-BE49-F238E27FC236}">
                <a16:creationId xmlns:a16="http://schemas.microsoft.com/office/drawing/2014/main" id="{D4987086-8802-46C4-AE2E-475E1D509361}"/>
              </a:ext>
            </a:extLst>
          </xdr:cNvPr>
          <xdr:cNvSpPr>
            <a:spLocks noChangeArrowheads="1"/>
          </xdr:cNvSpPr>
        </xdr:nvSpPr>
        <xdr:spPr bwMode="auto">
          <a:xfrm>
            <a:off x="291" y="300"/>
            <a:ext cx="17" cy="16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>
    <xdr:from>
      <xdr:col>32</xdr:col>
      <xdr:colOff>1072092</xdr:colOff>
      <xdr:row>10</xdr:row>
      <xdr:rowOff>37087</xdr:rowOff>
    </xdr:from>
    <xdr:to>
      <xdr:col>32</xdr:col>
      <xdr:colOff>1276350</xdr:colOff>
      <xdr:row>11</xdr:row>
      <xdr:rowOff>73071</xdr:rowOff>
    </xdr:to>
    <xdr:grpSp>
      <xdr:nvGrpSpPr>
        <xdr:cNvPr id="51" name="Group 1107">
          <a:extLst>
            <a:ext uri="{FF2B5EF4-FFF2-40B4-BE49-F238E27FC236}">
              <a16:creationId xmlns:a16="http://schemas.microsoft.com/office/drawing/2014/main" id="{371C0227-441F-425D-BB6E-C61E41DC63E7}"/>
            </a:ext>
          </a:extLst>
        </xdr:cNvPr>
        <xdr:cNvGrpSpPr>
          <a:grpSpLocks/>
        </xdr:cNvGrpSpPr>
      </xdr:nvGrpSpPr>
      <xdr:grpSpPr bwMode="auto">
        <a:xfrm>
          <a:off x="13187892" y="2104012"/>
          <a:ext cx="204258" cy="236009"/>
          <a:chOff x="290" y="298"/>
          <a:chExt cx="21" cy="25"/>
        </a:xfrm>
      </xdr:grpSpPr>
      <xdr:sp macro="" textlink="">
        <xdr:nvSpPr>
          <xdr:cNvPr id="52" name="テキスト 407">
            <a:extLst>
              <a:ext uri="{FF2B5EF4-FFF2-40B4-BE49-F238E27FC236}">
                <a16:creationId xmlns:a16="http://schemas.microsoft.com/office/drawing/2014/main" id="{36B98851-8250-4B59-A87B-5CB45E61635F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0" y="298"/>
            <a:ext cx="21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Ｄ</a:t>
            </a:r>
          </a:p>
        </xdr:txBody>
      </xdr:sp>
      <xdr:sp macro="" textlink="">
        <xdr:nvSpPr>
          <xdr:cNvPr id="53" name="Oval 1105">
            <a:extLst>
              <a:ext uri="{FF2B5EF4-FFF2-40B4-BE49-F238E27FC236}">
                <a16:creationId xmlns:a16="http://schemas.microsoft.com/office/drawing/2014/main" id="{5855B370-A94B-48AB-94FF-BAB5B6F9FA07}"/>
              </a:ext>
            </a:extLst>
          </xdr:cNvPr>
          <xdr:cNvSpPr>
            <a:spLocks noChangeArrowheads="1"/>
          </xdr:cNvSpPr>
        </xdr:nvSpPr>
        <xdr:spPr bwMode="auto">
          <a:xfrm>
            <a:off x="291" y="300"/>
            <a:ext cx="17" cy="16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>
    <xdr:from>
      <xdr:col>33</xdr:col>
      <xdr:colOff>278343</xdr:colOff>
      <xdr:row>9</xdr:row>
      <xdr:rowOff>47668</xdr:rowOff>
    </xdr:from>
    <xdr:to>
      <xdr:col>33</xdr:col>
      <xdr:colOff>482601</xdr:colOff>
      <xdr:row>9</xdr:row>
      <xdr:rowOff>284735</xdr:rowOff>
    </xdr:to>
    <xdr:grpSp>
      <xdr:nvGrpSpPr>
        <xdr:cNvPr id="54" name="Group 1107">
          <a:extLst>
            <a:ext uri="{FF2B5EF4-FFF2-40B4-BE49-F238E27FC236}">
              <a16:creationId xmlns:a16="http://schemas.microsoft.com/office/drawing/2014/main" id="{DFD1E076-F262-43E2-9C8A-3A01096A0906}"/>
            </a:ext>
          </a:extLst>
        </xdr:cNvPr>
        <xdr:cNvGrpSpPr>
          <a:grpSpLocks/>
        </xdr:cNvGrpSpPr>
      </xdr:nvGrpSpPr>
      <xdr:grpSpPr bwMode="auto">
        <a:xfrm>
          <a:off x="13756218" y="1819318"/>
          <a:ext cx="204258" cy="237067"/>
          <a:chOff x="290" y="298"/>
          <a:chExt cx="21" cy="25"/>
        </a:xfrm>
      </xdr:grpSpPr>
      <xdr:sp macro="" textlink="">
        <xdr:nvSpPr>
          <xdr:cNvPr id="55" name="テキスト 407">
            <a:extLst>
              <a:ext uri="{FF2B5EF4-FFF2-40B4-BE49-F238E27FC236}">
                <a16:creationId xmlns:a16="http://schemas.microsoft.com/office/drawing/2014/main" id="{F37F5934-D658-4085-B6EB-77EDDAE06C96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0" y="298"/>
            <a:ext cx="21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Ｃ</a:t>
            </a:r>
          </a:p>
        </xdr:txBody>
      </xdr:sp>
      <xdr:sp macro="" textlink="">
        <xdr:nvSpPr>
          <xdr:cNvPr id="56" name="Oval 1105">
            <a:extLst>
              <a:ext uri="{FF2B5EF4-FFF2-40B4-BE49-F238E27FC236}">
                <a16:creationId xmlns:a16="http://schemas.microsoft.com/office/drawing/2014/main" id="{099F51D7-9819-4231-871F-78EAE3648962}"/>
              </a:ext>
            </a:extLst>
          </xdr:cNvPr>
          <xdr:cNvSpPr>
            <a:spLocks noChangeArrowheads="1"/>
          </xdr:cNvSpPr>
        </xdr:nvSpPr>
        <xdr:spPr bwMode="auto">
          <a:xfrm>
            <a:off x="291" y="300"/>
            <a:ext cx="17" cy="16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>
    <xdr:from>
      <xdr:col>33</xdr:col>
      <xdr:colOff>595842</xdr:colOff>
      <xdr:row>9</xdr:row>
      <xdr:rowOff>58252</xdr:rowOff>
    </xdr:from>
    <xdr:to>
      <xdr:col>33</xdr:col>
      <xdr:colOff>800100</xdr:colOff>
      <xdr:row>9</xdr:row>
      <xdr:rowOff>295319</xdr:rowOff>
    </xdr:to>
    <xdr:sp macro="" textlink="">
      <xdr:nvSpPr>
        <xdr:cNvPr id="57" name="テキスト 407">
          <a:extLst>
            <a:ext uri="{FF2B5EF4-FFF2-40B4-BE49-F238E27FC236}">
              <a16:creationId xmlns:a16="http://schemas.microsoft.com/office/drawing/2014/main" id="{0F4BF723-B764-48C5-A5FA-3AE59757608B}"/>
            </a:ext>
          </a:extLst>
        </xdr:cNvPr>
        <xdr:cNvSpPr txBox="1">
          <a:spLocks noChangeArrowheads="1"/>
        </xdr:cNvSpPr>
      </xdr:nvSpPr>
      <xdr:spPr bwMode="auto">
        <a:xfrm>
          <a:off x="14073717" y="1829902"/>
          <a:ext cx="204258" cy="237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-</a:t>
          </a: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33</xdr:col>
      <xdr:colOff>849842</xdr:colOff>
      <xdr:row>9</xdr:row>
      <xdr:rowOff>47671</xdr:rowOff>
    </xdr:from>
    <xdr:to>
      <xdr:col>33</xdr:col>
      <xdr:colOff>1054100</xdr:colOff>
      <xdr:row>9</xdr:row>
      <xdr:rowOff>284738</xdr:rowOff>
    </xdr:to>
    <xdr:grpSp>
      <xdr:nvGrpSpPr>
        <xdr:cNvPr id="58" name="Group 1107">
          <a:extLst>
            <a:ext uri="{FF2B5EF4-FFF2-40B4-BE49-F238E27FC236}">
              <a16:creationId xmlns:a16="http://schemas.microsoft.com/office/drawing/2014/main" id="{7DF462B0-DB64-4EF7-A622-2E2FD38E2340}"/>
            </a:ext>
          </a:extLst>
        </xdr:cNvPr>
        <xdr:cNvGrpSpPr>
          <a:grpSpLocks/>
        </xdr:cNvGrpSpPr>
      </xdr:nvGrpSpPr>
      <xdr:grpSpPr bwMode="auto">
        <a:xfrm>
          <a:off x="14327717" y="1819321"/>
          <a:ext cx="204258" cy="237067"/>
          <a:chOff x="290" y="298"/>
          <a:chExt cx="21" cy="25"/>
        </a:xfrm>
      </xdr:grpSpPr>
      <xdr:sp macro="" textlink="">
        <xdr:nvSpPr>
          <xdr:cNvPr id="59" name="テキスト 407">
            <a:extLst>
              <a:ext uri="{FF2B5EF4-FFF2-40B4-BE49-F238E27FC236}">
                <a16:creationId xmlns:a16="http://schemas.microsoft.com/office/drawing/2014/main" id="{A13B0E68-0AD9-4337-B7D0-8A2B2F8EE558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0" y="298"/>
            <a:ext cx="21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Ｄ</a:t>
            </a:r>
          </a:p>
        </xdr:txBody>
      </xdr:sp>
      <xdr:sp macro="" textlink="">
        <xdr:nvSpPr>
          <xdr:cNvPr id="60" name="Oval 1105">
            <a:extLst>
              <a:ext uri="{FF2B5EF4-FFF2-40B4-BE49-F238E27FC236}">
                <a16:creationId xmlns:a16="http://schemas.microsoft.com/office/drawing/2014/main" id="{A026B67C-5E47-49F0-9780-2F2220B34B31}"/>
              </a:ext>
            </a:extLst>
          </xdr:cNvPr>
          <xdr:cNvSpPr>
            <a:spLocks noChangeArrowheads="1"/>
          </xdr:cNvSpPr>
        </xdr:nvSpPr>
        <xdr:spPr bwMode="auto">
          <a:xfrm>
            <a:off x="291" y="300"/>
            <a:ext cx="17" cy="16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>
    <xdr:from>
      <xdr:col>31</xdr:col>
      <xdr:colOff>83613</xdr:colOff>
      <xdr:row>8</xdr:row>
      <xdr:rowOff>100584</xdr:rowOff>
    </xdr:from>
    <xdr:to>
      <xdr:col>31</xdr:col>
      <xdr:colOff>287871</xdr:colOff>
      <xdr:row>9</xdr:row>
      <xdr:rowOff>62485</xdr:rowOff>
    </xdr:to>
    <xdr:grpSp>
      <xdr:nvGrpSpPr>
        <xdr:cNvPr id="61" name="Group 1107">
          <a:extLst>
            <a:ext uri="{FF2B5EF4-FFF2-40B4-BE49-F238E27FC236}">
              <a16:creationId xmlns:a16="http://schemas.microsoft.com/office/drawing/2014/main" id="{92AFF828-774E-4CAA-9258-74710EFB7448}"/>
            </a:ext>
          </a:extLst>
        </xdr:cNvPr>
        <xdr:cNvGrpSpPr>
          <a:grpSpLocks/>
        </xdr:cNvGrpSpPr>
      </xdr:nvGrpSpPr>
      <xdr:grpSpPr bwMode="auto">
        <a:xfrm>
          <a:off x="10808763" y="1596009"/>
          <a:ext cx="204258" cy="238126"/>
          <a:chOff x="290" y="298"/>
          <a:chExt cx="21" cy="25"/>
        </a:xfrm>
      </xdr:grpSpPr>
      <xdr:sp macro="" textlink="">
        <xdr:nvSpPr>
          <xdr:cNvPr id="62" name="テキスト 407">
            <a:extLst>
              <a:ext uri="{FF2B5EF4-FFF2-40B4-BE49-F238E27FC236}">
                <a16:creationId xmlns:a16="http://schemas.microsoft.com/office/drawing/2014/main" id="{2427F777-E87C-4374-BA86-397E655CAE58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0" y="298"/>
            <a:ext cx="21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Ｂ</a:t>
            </a:r>
          </a:p>
        </xdr:txBody>
      </xdr:sp>
      <xdr:sp macro="" textlink="">
        <xdr:nvSpPr>
          <xdr:cNvPr id="63" name="Oval 1105">
            <a:extLst>
              <a:ext uri="{FF2B5EF4-FFF2-40B4-BE49-F238E27FC236}">
                <a16:creationId xmlns:a16="http://schemas.microsoft.com/office/drawing/2014/main" id="{404FAEC2-1CC3-4BAB-924A-D3A9832E90FA}"/>
              </a:ext>
            </a:extLst>
          </xdr:cNvPr>
          <xdr:cNvSpPr>
            <a:spLocks noChangeArrowheads="1"/>
          </xdr:cNvSpPr>
        </xdr:nvSpPr>
        <xdr:spPr bwMode="auto">
          <a:xfrm>
            <a:off x="291" y="300"/>
            <a:ext cx="17" cy="16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>
    <xdr:from>
      <xdr:col>32</xdr:col>
      <xdr:colOff>193680</xdr:colOff>
      <xdr:row>8</xdr:row>
      <xdr:rowOff>100584</xdr:rowOff>
    </xdr:from>
    <xdr:to>
      <xdr:col>32</xdr:col>
      <xdr:colOff>397938</xdr:colOff>
      <xdr:row>9</xdr:row>
      <xdr:rowOff>62485</xdr:rowOff>
    </xdr:to>
    <xdr:grpSp>
      <xdr:nvGrpSpPr>
        <xdr:cNvPr id="64" name="Group 1107">
          <a:extLst>
            <a:ext uri="{FF2B5EF4-FFF2-40B4-BE49-F238E27FC236}">
              <a16:creationId xmlns:a16="http://schemas.microsoft.com/office/drawing/2014/main" id="{7AF03E99-5ED1-434F-801B-9A894712C252}"/>
            </a:ext>
          </a:extLst>
        </xdr:cNvPr>
        <xdr:cNvGrpSpPr>
          <a:grpSpLocks/>
        </xdr:cNvGrpSpPr>
      </xdr:nvGrpSpPr>
      <xdr:grpSpPr bwMode="auto">
        <a:xfrm>
          <a:off x="12309480" y="1596009"/>
          <a:ext cx="204258" cy="238126"/>
          <a:chOff x="290" y="298"/>
          <a:chExt cx="21" cy="25"/>
        </a:xfrm>
      </xdr:grpSpPr>
      <xdr:sp macro="" textlink="">
        <xdr:nvSpPr>
          <xdr:cNvPr id="65" name="テキスト 407">
            <a:extLst>
              <a:ext uri="{FF2B5EF4-FFF2-40B4-BE49-F238E27FC236}">
                <a16:creationId xmlns:a16="http://schemas.microsoft.com/office/drawing/2014/main" id="{511A5D19-FB5B-43D4-86DB-0A33E4C72639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0" y="298"/>
            <a:ext cx="21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Ｃ</a:t>
            </a:r>
          </a:p>
        </xdr:txBody>
      </xdr:sp>
      <xdr:sp macro="" textlink="">
        <xdr:nvSpPr>
          <xdr:cNvPr id="66" name="Oval 1105">
            <a:extLst>
              <a:ext uri="{FF2B5EF4-FFF2-40B4-BE49-F238E27FC236}">
                <a16:creationId xmlns:a16="http://schemas.microsoft.com/office/drawing/2014/main" id="{2CDD2D49-C974-4121-9AFD-E3448ADA6F43}"/>
              </a:ext>
            </a:extLst>
          </xdr:cNvPr>
          <xdr:cNvSpPr>
            <a:spLocks noChangeArrowheads="1"/>
          </xdr:cNvSpPr>
        </xdr:nvSpPr>
        <xdr:spPr bwMode="auto">
          <a:xfrm>
            <a:off x="291" y="300"/>
            <a:ext cx="17" cy="16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>
    <xdr:from>
      <xdr:col>27</xdr:col>
      <xdr:colOff>34920</xdr:colOff>
      <xdr:row>20</xdr:row>
      <xdr:rowOff>47668</xdr:rowOff>
    </xdr:from>
    <xdr:to>
      <xdr:col>27</xdr:col>
      <xdr:colOff>239178</xdr:colOff>
      <xdr:row>21</xdr:row>
      <xdr:rowOff>9568</xdr:rowOff>
    </xdr:to>
    <xdr:grpSp>
      <xdr:nvGrpSpPr>
        <xdr:cNvPr id="67" name="Group 1107">
          <a:extLst>
            <a:ext uri="{FF2B5EF4-FFF2-40B4-BE49-F238E27FC236}">
              <a16:creationId xmlns:a16="http://schemas.microsoft.com/office/drawing/2014/main" id="{8A522D9B-2DBA-4996-9D3A-B7EEAF520F7D}"/>
            </a:ext>
          </a:extLst>
        </xdr:cNvPr>
        <xdr:cNvGrpSpPr>
          <a:grpSpLocks/>
        </xdr:cNvGrpSpPr>
      </xdr:nvGrpSpPr>
      <xdr:grpSpPr bwMode="auto">
        <a:xfrm>
          <a:off x="5826120" y="4619668"/>
          <a:ext cx="204258" cy="238125"/>
          <a:chOff x="290" y="298"/>
          <a:chExt cx="21" cy="25"/>
        </a:xfrm>
      </xdr:grpSpPr>
      <xdr:sp macro="" textlink="">
        <xdr:nvSpPr>
          <xdr:cNvPr id="68" name="テキスト 407">
            <a:extLst>
              <a:ext uri="{FF2B5EF4-FFF2-40B4-BE49-F238E27FC236}">
                <a16:creationId xmlns:a16="http://schemas.microsoft.com/office/drawing/2014/main" id="{B4D3146D-E58F-443A-8E46-9F8139E1892A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0" y="298"/>
            <a:ext cx="21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Ｅ</a:t>
            </a:r>
          </a:p>
        </xdr:txBody>
      </xdr:sp>
      <xdr:sp macro="" textlink="">
        <xdr:nvSpPr>
          <xdr:cNvPr id="69" name="Oval 1105">
            <a:extLst>
              <a:ext uri="{FF2B5EF4-FFF2-40B4-BE49-F238E27FC236}">
                <a16:creationId xmlns:a16="http://schemas.microsoft.com/office/drawing/2014/main" id="{E7B3B91F-02D0-4B3B-A781-5E1B7512A185}"/>
              </a:ext>
            </a:extLst>
          </xdr:cNvPr>
          <xdr:cNvSpPr>
            <a:spLocks noChangeArrowheads="1"/>
          </xdr:cNvSpPr>
        </xdr:nvSpPr>
        <xdr:spPr bwMode="auto">
          <a:xfrm>
            <a:off x="291" y="300"/>
            <a:ext cx="17" cy="16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>
    <xdr:from>
      <xdr:col>25</xdr:col>
      <xdr:colOff>892172</xdr:colOff>
      <xdr:row>22</xdr:row>
      <xdr:rowOff>37082</xdr:rowOff>
    </xdr:from>
    <xdr:to>
      <xdr:col>25</xdr:col>
      <xdr:colOff>1096430</xdr:colOff>
      <xdr:row>22</xdr:row>
      <xdr:rowOff>274149</xdr:rowOff>
    </xdr:to>
    <xdr:grpSp>
      <xdr:nvGrpSpPr>
        <xdr:cNvPr id="70" name="Group 1107">
          <a:extLst>
            <a:ext uri="{FF2B5EF4-FFF2-40B4-BE49-F238E27FC236}">
              <a16:creationId xmlns:a16="http://schemas.microsoft.com/office/drawing/2014/main" id="{11F2725C-00A7-49A9-A2D0-16A667F54CE2}"/>
            </a:ext>
          </a:extLst>
        </xdr:cNvPr>
        <xdr:cNvGrpSpPr>
          <a:grpSpLocks/>
        </xdr:cNvGrpSpPr>
      </xdr:nvGrpSpPr>
      <xdr:grpSpPr bwMode="auto">
        <a:xfrm>
          <a:off x="4321172" y="5161532"/>
          <a:ext cx="204258" cy="237067"/>
          <a:chOff x="290" y="298"/>
          <a:chExt cx="21" cy="25"/>
        </a:xfrm>
      </xdr:grpSpPr>
      <xdr:sp macro="" textlink="">
        <xdr:nvSpPr>
          <xdr:cNvPr id="71" name="テキスト 407">
            <a:extLst>
              <a:ext uri="{FF2B5EF4-FFF2-40B4-BE49-F238E27FC236}">
                <a16:creationId xmlns:a16="http://schemas.microsoft.com/office/drawing/2014/main" id="{5DBEB81B-0F67-4B15-AD36-518F5C33ECAA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0" y="298"/>
            <a:ext cx="21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Ｅ</a:t>
            </a:r>
          </a:p>
        </xdr:txBody>
      </xdr:sp>
      <xdr:sp macro="" textlink="">
        <xdr:nvSpPr>
          <xdr:cNvPr id="72" name="Oval 1105">
            <a:extLst>
              <a:ext uri="{FF2B5EF4-FFF2-40B4-BE49-F238E27FC236}">
                <a16:creationId xmlns:a16="http://schemas.microsoft.com/office/drawing/2014/main" id="{AAAB9121-19F7-4F1D-B9FA-A23433C1FDD9}"/>
              </a:ext>
            </a:extLst>
          </xdr:cNvPr>
          <xdr:cNvSpPr>
            <a:spLocks noChangeArrowheads="1"/>
          </xdr:cNvSpPr>
        </xdr:nvSpPr>
        <xdr:spPr bwMode="auto">
          <a:xfrm>
            <a:off x="291" y="300"/>
            <a:ext cx="17" cy="16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>
    <xdr:from>
      <xdr:col>29</xdr:col>
      <xdr:colOff>892176</xdr:colOff>
      <xdr:row>22</xdr:row>
      <xdr:rowOff>37084</xdr:rowOff>
    </xdr:from>
    <xdr:to>
      <xdr:col>29</xdr:col>
      <xdr:colOff>1096434</xdr:colOff>
      <xdr:row>22</xdr:row>
      <xdr:rowOff>274151</xdr:rowOff>
    </xdr:to>
    <xdr:grpSp>
      <xdr:nvGrpSpPr>
        <xdr:cNvPr id="73" name="Group 1107">
          <a:extLst>
            <a:ext uri="{FF2B5EF4-FFF2-40B4-BE49-F238E27FC236}">
              <a16:creationId xmlns:a16="http://schemas.microsoft.com/office/drawing/2014/main" id="{65D80429-2E27-4E9D-9442-5D41AA7138A4}"/>
            </a:ext>
          </a:extLst>
        </xdr:cNvPr>
        <xdr:cNvGrpSpPr>
          <a:grpSpLocks/>
        </xdr:cNvGrpSpPr>
      </xdr:nvGrpSpPr>
      <xdr:grpSpPr bwMode="auto">
        <a:xfrm>
          <a:off x="9045576" y="5161534"/>
          <a:ext cx="204258" cy="237067"/>
          <a:chOff x="290" y="298"/>
          <a:chExt cx="21" cy="25"/>
        </a:xfrm>
      </xdr:grpSpPr>
      <xdr:sp macro="" textlink="">
        <xdr:nvSpPr>
          <xdr:cNvPr id="74" name="テキスト 407">
            <a:extLst>
              <a:ext uri="{FF2B5EF4-FFF2-40B4-BE49-F238E27FC236}">
                <a16:creationId xmlns:a16="http://schemas.microsoft.com/office/drawing/2014/main" id="{D92F505E-87B9-4D34-9B45-9BA8A5539A84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0" y="298"/>
            <a:ext cx="21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Ｆ</a:t>
            </a:r>
          </a:p>
        </xdr:txBody>
      </xdr:sp>
      <xdr:sp macro="" textlink="">
        <xdr:nvSpPr>
          <xdr:cNvPr id="75" name="Oval 1105">
            <a:extLst>
              <a:ext uri="{FF2B5EF4-FFF2-40B4-BE49-F238E27FC236}">
                <a16:creationId xmlns:a16="http://schemas.microsoft.com/office/drawing/2014/main" id="{F542CBFE-EAD4-4A4F-8C8E-96B7A0CBB78B}"/>
              </a:ext>
            </a:extLst>
          </xdr:cNvPr>
          <xdr:cNvSpPr>
            <a:spLocks noChangeArrowheads="1"/>
          </xdr:cNvSpPr>
        </xdr:nvSpPr>
        <xdr:spPr bwMode="auto">
          <a:xfrm>
            <a:off x="291" y="300"/>
            <a:ext cx="17" cy="16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>
    <xdr:from>
      <xdr:col>30</xdr:col>
      <xdr:colOff>86785</xdr:colOff>
      <xdr:row>20</xdr:row>
      <xdr:rowOff>84667</xdr:rowOff>
    </xdr:from>
    <xdr:to>
      <xdr:col>30</xdr:col>
      <xdr:colOff>291043</xdr:colOff>
      <xdr:row>21</xdr:row>
      <xdr:rowOff>46567</xdr:rowOff>
    </xdr:to>
    <xdr:grpSp>
      <xdr:nvGrpSpPr>
        <xdr:cNvPr id="76" name="Group 1107">
          <a:extLst>
            <a:ext uri="{FF2B5EF4-FFF2-40B4-BE49-F238E27FC236}">
              <a16:creationId xmlns:a16="http://schemas.microsoft.com/office/drawing/2014/main" id="{265B9FA3-BF7C-499D-B1E3-98B8BC86AAF7}"/>
            </a:ext>
          </a:extLst>
        </xdr:cNvPr>
        <xdr:cNvGrpSpPr>
          <a:grpSpLocks/>
        </xdr:cNvGrpSpPr>
      </xdr:nvGrpSpPr>
      <xdr:grpSpPr bwMode="auto">
        <a:xfrm>
          <a:off x="9421285" y="4656667"/>
          <a:ext cx="204258" cy="238125"/>
          <a:chOff x="290" y="298"/>
          <a:chExt cx="21" cy="25"/>
        </a:xfrm>
      </xdr:grpSpPr>
      <xdr:sp macro="" textlink="">
        <xdr:nvSpPr>
          <xdr:cNvPr id="77" name="テキスト 407">
            <a:extLst>
              <a:ext uri="{FF2B5EF4-FFF2-40B4-BE49-F238E27FC236}">
                <a16:creationId xmlns:a16="http://schemas.microsoft.com/office/drawing/2014/main" id="{264BD7BD-C39C-4AC3-B566-339F30C2235F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0" y="298"/>
            <a:ext cx="21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Ｆ</a:t>
            </a:r>
          </a:p>
        </xdr:txBody>
      </xdr:sp>
      <xdr:sp macro="" textlink="">
        <xdr:nvSpPr>
          <xdr:cNvPr id="78" name="Oval 1105">
            <a:extLst>
              <a:ext uri="{FF2B5EF4-FFF2-40B4-BE49-F238E27FC236}">
                <a16:creationId xmlns:a16="http://schemas.microsoft.com/office/drawing/2014/main" id="{A9D4F33D-E527-442D-A4D8-FDB3F0650F7C}"/>
              </a:ext>
            </a:extLst>
          </xdr:cNvPr>
          <xdr:cNvSpPr>
            <a:spLocks noChangeArrowheads="1"/>
          </xdr:cNvSpPr>
        </xdr:nvSpPr>
        <xdr:spPr bwMode="auto">
          <a:xfrm>
            <a:off x="291" y="300"/>
            <a:ext cx="17" cy="16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>
    <xdr:from>
      <xdr:col>31</xdr:col>
      <xdr:colOff>86787</xdr:colOff>
      <xdr:row>20</xdr:row>
      <xdr:rowOff>84666</xdr:rowOff>
    </xdr:from>
    <xdr:to>
      <xdr:col>31</xdr:col>
      <xdr:colOff>291045</xdr:colOff>
      <xdr:row>21</xdr:row>
      <xdr:rowOff>46566</xdr:rowOff>
    </xdr:to>
    <xdr:grpSp>
      <xdr:nvGrpSpPr>
        <xdr:cNvPr id="79" name="Group 1107">
          <a:extLst>
            <a:ext uri="{FF2B5EF4-FFF2-40B4-BE49-F238E27FC236}">
              <a16:creationId xmlns:a16="http://schemas.microsoft.com/office/drawing/2014/main" id="{4579F032-EC14-49B1-AC16-4BC8F4FF1701}"/>
            </a:ext>
          </a:extLst>
        </xdr:cNvPr>
        <xdr:cNvGrpSpPr>
          <a:grpSpLocks/>
        </xdr:cNvGrpSpPr>
      </xdr:nvGrpSpPr>
      <xdr:grpSpPr bwMode="auto">
        <a:xfrm>
          <a:off x="10811937" y="4656666"/>
          <a:ext cx="204258" cy="238125"/>
          <a:chOff x="290" y="298"/>
          <a:chExt cx="21" cy="25"/>
        </a:xfrm>
      </xdr:grpSpPr>
      <xdr:sp macro="" textlink="">
        <xdr:nvSpPr>
          <xdr:cNvPr id="80" name="テキスト 407">
            <a:extLst>
              <a:ext uri="{FF2B5EF4-FFF2-40B4-BE49-F238E27FC236}">
                <a16:creationId xmlns:a16="http://schemas.microsoft.com/office/drawing/2014/main" id="{392B9FDF-1901-4FD0-9A2A-676E91E7CCC4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0" y="298"/>
            <a:ext cx="21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Ｆ</a:t>
            </a:r>
          </a:p>
        </xdr:txBody>
      </xdr:sp>
      <xdr:sp macro="" textlink="">
        <xdr:nvSpPr>
          <xdr:cNvPr id="81" name="Oval 1105">
            <a:extLst>
              <a:ext uri="{FF2B5EF4-FFF2-40B4-BE49-F238E27FC236}">
                <a16:creationId xmlns:a16="http://schemas.microsoft.com/office/drawing/2014/main" id="{8C5087ED-D6B8-4D2D-AC9A-8351CD87BD17}"/>
              </a:ext>
            </a:extLst>
          </xdr:cNvPr>
          <xdr:cNvSpPr>
            <a:spLocks noChangeArrowheads="1"/>
          </xdr:cNvSpPr>
        </xdr:nvSpPr>
        <xdr:spPr bwMode="auto">
          <a:xfrm>
            <a:off x="291" y="300"/>
            <a:ext cx="17" cy="16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>
    <xdr:from>
      <xdr:col>32</xdr:col>
      <xdr:colOff>63502</xdr:colOff>
      <xdr:row>20</xdr:row>
      <xdr:rowOff>74083</xdr:rowOff>
    </xdr:from>
    <xdr:to>
      <xdr:col>32</xdr:col>
      <xdr:colOff>267760</xdr:colOff>
      <xdr:row>21</xdr:row>
      <xdr:rowOff>35983</xdr:rowOff>
    </xdr:to>
    <xdr:grpSp>
      <xdr:nvGrpSpPr>
        <xdr:cNvPr id="82" name="Group 1107">
          <a:extLst>
            <a:ext uri="{FF2B5EF4-FFF2-40B4-BE49-F238E27FC236}">
              <a16:creationId xmlns:a16="http://schemas.microsoft.com/office/drawing/2014/main" id="{0A029ED8-DB55-4D89-ABFD-4538241121D7}"/>
            </a:ext>
          </a:extLst>
        </xdr:cNvPr>
        <xdr:cNvGrpSpPr>
          <a:grpSpLocks/>
        </xdr:cNvGrpSpPr>
      </xdr:nvGrpSpPr>
      <xdr:grpSpPr bwMode="auto">
        <a:xfrm>
          <a:off x="12179302" y="4646083"/>
          <a:ext cx="204258" cy="238125"/>
          <a:chOff x="290" y="298"/>
          <a:chExt cx="21" cy="25"/>
        </a:xfrm>
      </xdr:grpSpPr>
      <xdr:sp macro="" textlink="">
        <xdr:nvSpPr>
          <xdr:cNvPr id="83" name="テキスト 407">
            <a:extLst>
              <a:ext uri="{FF2B5EF4-FFF2-40B4-BE49-F238E27FC236}">
                <a16:creationId xmlns:a16="http://schemas.microsoft.com/office/drawing/2014/main" id="{C0486624-51D6-443D-97D5-691AD3B4459C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0" y="298"/>
            <a:ext cx="21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Ｆ</a:t>
            </a:r>
          </a:p>
        </xdr:txBody>
      </xdr:sp>
      <xdr:sp macro="" textlink="">
        <xdr:nvSpPr>
          <xdr:cNvPr id="84" name="Oval 1105">
            <a:extLst>
              <a:ext uri="{FF2B5EF4-FFF2-40B4-BE49-F238E27FC236}">
                <a16:creationId xmlns:a16="http://schemas.microsoft.com/office/drawing/2014/main" id="{FBDB27FF-B6A8-4839-A62E-C58CC123F23D}"/>
              </a:ext>
            </a:extLst>
          </xdr:cNvPr>
          <xdr:cNvSpPr>
            <a:spLocks noChangeArrowheads="1"/>
          </xdr:cNvSpPr>
        </xdr:nvSpPr>
        <xdr:spPr bwMode="auto">
          <a:xfrm>
            <a:off x="291" y="300"/>
            <a:ext cx="17" cy="16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869934</xdr:colOff>
      <xdr:row>21</xdr:row>
      <xdr:rowOff>247650</xdr:rowOff>
    </xdr:from>
    <xdr:to>
      <xdr:col>22</xdr:col>
      <xdr:colOff>1193934</xdr:colOff>
      <xdr:row>22</xdr:row>
      <xdr:rowOff>57150</xdr:rowOff>
    </xdr:to>
    <xdr:sp macro="" textlink="">
      <xdr:nvSpPr>
        <xdr:cNvPr id="2" name="テキスト 901">
          <a:extLst>
            <a:ext uri="{FF2B5EF4-FFF2-40B4-BE49-F238E27FC236}">
              <a16:creationId xmlns:a16="http://schemas.microsoft.com/office/drawing/2014/main" id="{73307B40-A4F5-4690-9BEE-59CD05E9FEE3}"/>
            </a:ext>
          </a:extLst>
        </xdr:cNvPr>
        <xdr:cNvSpPr txBox="1">
          <a:spLocks noChangeArrowheads="1"/>
        </xdr:cNvSpPr>
      </xdr:nvSpPr>
      <xdr:spPr bwMode="auto">
        <a:xfrm>
          <a:off x="16071834" y="4657725"/>
          <a:ext cx="3240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13</xdr:col>
      <xdr:colOff>377820</xdr:colOff>
      <xdr:row>21</xdr:row>
      <xdr:rowOff>266700</xdr:rowOff>
    </xdr:from>
    <xdr:to>
      <xdr:col>13</xdr:col>
      <xdr:colOff>987420</xdr:colOff>
      <xdr:row>22</xdr:row>
      <xdr:rowOff>85725</xdr:rowOff>
    </xdr:to>
    <xdr:sp macro="" textlink="">
      <xdr:nvSpPr>
        <xdr:cNvPr id="3" name="テキスト 922">
          <a:extLst>
            <a:ext uri="{FF2B5EF4-FFF2-40B4-BE49-F238E27FC236}">
              <a16:creationId xmlns:a16="http://schemas.microsoft.com/office/drawing/2014/main" id="{92F0B3C2-9CE7-43B1-BA84-0B37845D998E}"/>
            </a:ext>
          </a:extLst>
        </xdr:cNvPr>
        <xdr:cNvSpPr txBox="1">
          <a:spLocks noChangeArrowheads="1"/>
        </xdr:cNvSpPr>
      </xdr:nvSpPr>
      <xdr:spPr bwMode="auto">
        <a:xfrm>
          <a:off x="4864095" y="4676775"/>
          <a:ext cx="6096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(1)+(2)</a:t>
          </a:r>
        </a:p>
      </xdr:txBody>
    </xdr:sp>
    <xdr:clientData/>
  </xdr:twoCellAnchor>
  <xdr:twoCellAnchor>
    <xdr:from>
      <xdr:col>23</xdr:col>
      <xdr:colOff>198960</xdr:colOff>
      <xdr:row>21</xdr:row>
      <xdr:rowOff>237066</xdr:rowOff>
    </xdr:from>
    <xdr:to>
      <xdr:col>24</xdr:col>
      <xdr:colOff>61377</xdr:colOff>
      <xdr:row>22</xdr:row>
      <xdr:rowOff>75141</xdr:rowOff>
    </xdr:to>
    <xdr:sp macro="" textlink="">
      <xdr:nvSpPr>
        <xdr:cNvPr id="4" name="Text Box 1095">
          <a:extLst>
            <a:ext uri="{FF2B5EF4-FFF2-40B4-BE49-F238E27FC236}">
              <a16:creationId xmlns:a16="http://schemas.microsoft.com/office/drawing/2014/main" id="{F36EC143-DE40-4544-B398-967FE3CE9CAC}"/>
            </a:ext>
          </a:extLst>
        </xdr:cNvPr>
        <xdr:cNvSpPr txBox="1">
          <a:spLocks noChangeArrowheads="1"/>
        </xdr:cNvSpPr>
      </xdr:nvSpPr>
      <xdr:spPr bwMode="auto">
        <a:xfrm>
          <a:off x="16591485" y="4647141"/>
          <a:ext cx="1043517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    ～   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endParaRPr lang="ja-JP" altLang="en-US" sz="100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18</xdr:col>
      <xdr:colOff>951439</xdr:colOff>
      <xdr:row>12</xdr:row>
      <xdr:rowOff>227122</xdr:rowOff>
    </xdr:from>
    <xdr:to>
      <xdr:col>18</xdr:col>
      <xdr:colOff>1187659</xdr:colOff>
      <xdr:row>13</xdr:row>
      <xdr:rowOff>47289</xdr:rowOff>
    </xdr:to>
    <xdr:grpSp>
      <xdr:nvGrpSpPr>
        <xdr:cNvPr id="5" name="Group 1104">
          <a:extLst>
            <a:ext uri="{FF2B5EF4-FFF2-40B4-BE49-F238E27FC236}">
              <a16:creationId xmlns:a16="http://schemas.microsoft.com/office/drawing/2014/main" id="{1524D7F2-6C1F-4E43-8262-9CC5BCDE7C95}"/>
            </a:ext>
          </a:extLst>
        </xdr:cNvPr>
        <xdr:cNvGrpSpPr>
          <a:grpSpLocks/>
        </xdr:cNvGrpSpPr>
      </xdr:nvGrpSpPr>
      <xdr:grpSpPr bwMode="auto">
        <a:xfrm>
          <a:off x="11390839" y="2570272"/>
          <a:ext cx="236220" cy="182117"/>
          <a:chOff x="1523" y="327"/>
          <a:chExt cx="31" cy="23"/>
        </a:xfrm>
      </xdr:grpSpPr>
      <xdr:sp macro="" textlink="">
        <xdr:nvSpPr>
          <xdr:cNvPr id="6" name="テキスト 879">
            <a:extLst>
              <a:ext uri="{FF2B5EF4-FFF2-40B4-BE49-F238E27FC236}">
                <a16:creationId xmlns:a16="http://schemas.microsoft.com/office/drawing/2014/main" id="{8518928C-2437-4BC2-B6CA-2F31F28D0F3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24" y="327"/>
            <a:ext cx="30" cy="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Ａ</a:t>
            </a:r>
          </a:p>
        </xdr:txBody>
      </xdr:sp>
      <xdr:sp macro="" textlink="">
        <xdr:nvSpPr>
          <xdr:cNvPr id="7" name="Oval 874">
            <a:extLst>
              <a:ext uri="{FF2B5EF4-FFF2-40B4-BE49-F238E27FC236}">
                <a16:creationId xmlns:a16="http://schemas.microsoft.com/office/drawing/2014/main" id="{87076A6F-62F5-4158-B7D1-A55ACCFF32B2}"/>
              </a:ext>
            </a:extLst>
          </xdr:cNvPr>
          <xdr:cNvSpPr>
            <a:spLocks noChangeArrowheads="1"/>
          </xdr:cNvSpPr>
        </xdr:nvSpPr>
        <xdr:spPr bwMode="auto">
          <a:xfrm>
            <a:off x="1523" y="328"/>
            <a:ext cx="24" cy="22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>
    <xdr:from>
      <xdr:col>19</xdr:col>
      <xdr:colOff>951437</xdr:colOff>
      <xdr:row>12</xdr:row>
      <xdr:rowOff>227122</xdr:rowOff>
    </xdr:from>
    <xdr:to>
      <xdr:col>19</xdr:col>
      <xdr:colOff>1187657</xdr:colOff>
      <xdr:row>13</xdr:row>
      <xdr:rowOff>47289</xdr:rowOff>
    </xdr:to>
    <xdr:grpSp>
      <xdr:nvGrpSpPr>
        <xdr:cNvPr id="8" name="Group 1104">
          <a:extLst>
            <a:ext uri="{FF2B5EF4-FFF2-40B4-BE49-F238E27FC236}">
              <a16:creationId xmlns:a16="http://schemas.microsoft.com/office/drawing/2014/main" id="{78B797F9-A15F-4F13-A075-CFC77E27BD8A}"/>
            </a:ext>
          </a:extLst>
        </xdr:cNvPr>
        <xdr:cNvGrpSpPr>
          <a:grpSpLocks/>
        </xdr:cNvGrpSpPr>
      </xdr:nvGrpSpPr>
      <xdr:grpSpPr bwMode="auto">
        <a:xfrm>
          <a:off x="12581462" y="2570272"/>
          <a:ext cx="236220" cy="182117"/>
          <a:chOff x="1523" y="327"/>
          <a:chExt cx="31" cy="23"/>
        </a:xfrm>
      </xdr:grpSpPr>
      <xdr:sp macro="" textlink="">
        <xdr:nvSpPr>
          <xdr:cNvPr id="9" name="テキスト 879">
            <a:extLst>
              <a:ext uri="{FF2B5EF4-FFF2-40B4-BE49-F238E27FC236}">
                <a16:creationId xmlns:a16="http://schemas.microsoft.com/office/drawing/2014/main" id="{BB67D7AB-26BA-4388-B396-C1DD83072A6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24" y="327"/>
            <a:ext cx="30" cy="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Ｂ</a:t>
            </a:r>
          </a:p>
        </xdr:txBody>
      </xdr:sp>
      <xdr:sp macro="" textlink="">
        <xdr:nvSpPr>
          <xdr:cNvPr id="10" name="Oval 874">
            <a:extLst>
              <a:ext uri="{FF2B5EF4-FFF2-40B4-BE49-F238E27FC236}">
                <a16:creationId xmlns:a16="http://schemas.microsoft.com/office/drawing/2014/main" id="{C4F6149A-CC9A-4CDE-A188-FE55FEBE9886}"/>
              </a:ext>
            </a:extLst>
          </xdr:cNvPr>
          <xdr:cNvSpPr>
            <a:spLocks noChangeArrowheads="1"/>
          </xdr:cNvSpPr>
        </xdr:nvSpPr>
        <xdr:spPr bwMode="auto">
          <a:xfrm>
            <a:off x="1523" y="328"/>
            <a:ext cx="24" cy="22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>
    <xdr:from>
      <xdr:col>20</xdr:col>
      <xdr:colOff>940842</xdr:colOff>
      <xdr:row>12</xdr:row>
      <xdr:rowOff>227122</xdr:rowOff>
    </xdr:from>
    <xdr:to>
      <xdr:col>20</xdr:col>
      <xdr:colOff>1177062</xdr:colOff>
      <xdr:row>13</xdr:row>
      <xdr:rowOff>47289</xdr:rowOff>
    </xdr:to>
    <xdr:grpSp>
      <xdr:nvGrpSpPr>
        <xdr:cNvPr id="11" name="Group 1104">
          <a:extLst>
            <a:ext uri="{FF2B5EF4-FFF2-40B4-BE49-F238E27FC236}">
              <a16:creationId xmlns:a16="http://schemas.microsoft.com/office/drawing/2014/main" id="{18B4DADE-822C-4CF6-B320-37347FF3F53B}"/>
            </a:ext>
          </a:extLst>
        </xdr:cNvPr>
        <xdr:cNvGrpSpPr>
          <a:grpSpLocks/>
        </xdr:cNvGrpSpPr>
      </xdr:nvGrpSpPr>
      <xdr:grpSpPr bwMode="auto">
        <a:xfrm>
          <a:off x="13761492" y="2570272"/>
          <a:ext cx="236220" cy="182117"/>
          <a:chOff x="1523" y="327"/>
          <a:chExt cx="31" cy="23"/>
        </a:xfrm>
      </xdr:grpSpPr>
      <xdr:sp macro="" textlink="">
        <xdr:nvSpPr>
          <xdr:cNvPr id="12" name="テキスト 879">
            <a:extLst>
              <a:ext uri="{FF2B5EF4-FFF2-40B4-BE49-F238E27FC236}">
                <a16:creationId xmlns:a16="http://schemas.microsoft.com/office/drawing/2014/main" id="{E00D41C1-6D90-4699-8B75-BA14D080B66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24" y="327"/>
            <a:ext cx="30" cy="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Ｃ</a:t>
            </a:r>
          </a:p>
        </xdr:txBody>
      </xdr:sp>
      <xdr:sp macro="" textlink="">
        <xdr:nvSpPr>
          <xdr:cNvPr id="13" name="Oval 874">
            <a:extLst>
              <a:ext uri="{FF2B5EF4-FFF2-40B4-BE49-F238E27FC236}">
                <a16:creationId xmlns:a16="http://schemas.microsoft.com/office/drawing/2014/main" id="{AEB850F5-C7C4-4D5D-8E18-CBFD390D371A}"/>
              </a:ext>
            </a:extLst>
          </xdr:cNvPr>
          <xdr:cNvSpPr>
            <a:spLocks noChangeArrowheads="1"/>
          </xdr:cNvSpPr>
        </xdr:nvSpPr>
        <xdr:spPr bwMode="auto">
          <a:xfrm>
            <a:off x="1523" y="328"/>
            <a:ext cx="24" cy="22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>
    <xdr:from>
      <xdr:col>21</xdr:col>
      <xdr:colOff>951424</xdr:colOff>
      <xdr:row>12</xdr:row>
      <xdr:rowOff>227122</xdr:rowOff>
    </xdr:from>
    <xdr:to>
      <xdr:col>21</xdr:col>
      <xdr:colOff>1187644</xdr:colOff>
      <xdr:row>13</xdr:row>
      <xdr:rowOff>47289</xdr:rowOff>
    </xdr:to>
    <xdr:grpSp>
      <xdr:nvGrpSpPr>
        <xdr:cNvPr id="14" name="Group 1104">
          <a:extLst>
            <a:ext uri="{FF2B5EF4-FFF2-40B4-BE49-F238E27FC236}">
              <a16:creationId xmlns:a16="http://schemas.microsoft.com/office/drawing/2014/main" id="{B8C9AD9B-9C23-4E87-8A31-97156CC487E7}"/>
            </a:ext>
          </a:extLst>
        </xdr:cNvPr>
        <xdr:cNvGrpSpPr>
          <a:grpSpLocks/>
        </xdr:cNvGrpSpPr>
      </xdr:nvGrpSpPr>
      <xdr:grpSpPr bwMode="auto">
        <a:xfrm>
          <a:off x="14962699" y="2570272"/>
          <a:ext cx="236220" cy="182117"/>
          <a:chOff x="1523" y="327"/>
          <a:chExt cx="31" cy="23"/>
        </a:xfrm>
      </xdr:grpSpPr>
      <xdr:sp macro="" textlink="">
        <xdr:nvSpPr>
          <xdr:cNvPr id="15" name="テキスト 879">
            <a:extLst>
              <a:ext uri="{FF2B5EF4-FFF2-40B4-BE49-F238E27FC236}">
                <a16:creationId xmlns:a16="http://schemas.microsoft.com/office/drawing/2014/main" id="{DD989E5A-9F5B-4D31-8BC9-A2670C86DA3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24" y="327"/>
            <a:ext cx="30" cy="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Ｄ</a:t>
            </a:r>
          </a:p>
        </xdr:txBody>
      </xdr:sp>
      <xdr:sp macro="" textlink="">
        <xdr:nvSpPr>
          <xdr:cNvPr id="16" name="Oval 874">
            <a:extLst>
              <a:ext uri="{FF2B5EF4-FFF2-40B4-BE49-F238E27FC236}">
                <a16:creationId xmlns:a16="http://schemas.microsoft.com/office/drawing/2014/main" id="{4841AABE-877C-4159-A7B3-8403849FB3BE}"/>
              </a:ext>
            </a:extLst>
          </xdr:cNvPr>
          <xdr:cNvSpPr>
            <a:spLocks noChangeArrowheads="1"/>
          </xdr:cNvSpPr>
        </xdr:nvSpPr>
        <xdr:spPr bwMode="auto">
          <a:xfrm>
            <a:off x="1523" y="328"/>
            <a:ext cx="24" cy="22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>
    <xdr:from>
      <xdr:col>22</xdr:col>
      <xdr:colOff>951424</xdr:colOff>
      <xdr:row>12</xdr:row>
      <xdr:rowOff>227122</xdr:rowOff>
    </xdr:from>
    <xdr:to>
      <xdr:col>22</xdr:col>
      <xdr:colOff>1187644</xdr:colOff>
      <xdr:row>13</xdr:row>
      <xdr:rowOff>47289</xdr:rowOff>
    </xdr:to>
    <xdr:grpSp>
      <xdr:nvGrpSpPr>
        <xdr:cNvPr id="17" name="Group 1104">
          <a:extLst>
            <a:ext uri="{FF2B5EF4-FFF2-40B4-BE49-F238E27FC236}">
              <a16:creationId xmlns:a16="http://schemas.microsoft.com/office/drawing/2014/main" id="{41B0E32C-D231-4764-9EDE-746E30BF852C}"/>
            </a:ext>
          </a:extLst>
        </xdr:cNvPr>
        <xdr:cNvGrpSpPr>
          <a:grpSpLocks/>
        </xdr:cNvGrpSpPr>
      </xdr:nvGrpSpPr>
      <xdr:grpSpPr bwMode="auto">
        <a:xfrm>
          <a:off x="16153324" y="2570272"/>
          <a:ext cx="236220" cy="182117"/>
          <a:chOff x="1523" y="327"/>
          <a:chExt cx="31" cy="23"/>
        </a:xfrm>
      </xdr:grpSpPr>
      <xdr:sp macro="" textlink="">
        <xdr:nvSpPr>
          <xdr:cNvPr id="18" name="テキスト 879">
            <a:extLst>
              <a:ext uri="{FF2B5EF4-FFF2-40B4-BE49-F238E27FC236}">
                <a16:creationId xmlns:a16="http://schemas.microsoft.com/office/drawing/2014/main" id="{D862BA90-C3BD-4335-8040-05DA9CEC722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24" y="327"/>
            <a:ext cx="30" cy="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Ｅ</a:t>
            </a:r>
          </a:p>
        </xdr:txBody>
      </xdr:sp>
      <xdr:sp macro="" textlink="">
        <xdr:nvSpPr>
          <xdr:cNvPr id="19" name="Oval 874">
            <a:extLst>
              <a:ext uri="{FF2B5EF4-FFF2-40B4-BE49-F238E27FC236}">
                <a16:creationId xmlns:a16="http://schemas.microsoft.com/office/drawing/2014/main" id="{60069941-E9F8-4848-A6DE-3635BF0C703B}"/>
              </a:ext>
            </a:extLst>
          </xdr:cNvPr>
          <xdr:cNvSpPr>
            <a:spLocks noChangeArrowheads="1"/>
          </xdr:cNvSpPr>
        </xdr:nvSpPr>
        <xdr:spPr bwMode="auto">
          <a:xfrm>
            <a:off x="1523" y="328"/>
            <a:ext cx="24" cy="22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>
    <xdr:from>
      <xdr:col>13</xdr:col>
      <xdr:colOff>962023</xdr:colOff>
      <xdr:row>21</xdr:row>
      <xdr:rowOff>237705</xdr:rowOff>
    </xdr:from>
    <xdr:to>
      <xdr:col>13</xdr:col>
      <xdr:colOff>1190623</xdr:colOff>
      <xdr:row>22</xdr:row>
      <xdr:rowOff>57872</xdr:rowOff>
    </xdr:to>
    <xdr:grpSp>
      <xdr:nvGrpSpPr>
        <xdr:cNvPr id="20" name="Group 1104">
          <a:extLst>
            <a:ext uri="{FF2B5EF4-FFF2-40B4-BE49-F238E27FC236}">
              <a16:creationId xmlns:a16="http://schemas.microsoft.com/office/drawing/2014/main" id="{ECB5261F-C717-4E0D-864F-B53964B4CDA0}"/>
            </a:ext>
          </a:extLst>
        </xdr:cNvPr>
        <xdr:cNvGrpSpPr>
          <a:grpSpLocks/>
        </xdr:cNvGrpSpPr>
      </xdr:nvGrpSpPr>
      <xdr:grpSpPr bwMode="auto">
        <a:xfrm>
          <a:off x="5448298" y="4647780"/>
          <a:ext cx="228600" cy="182117"/>
          <a:chOff x="1523" y="327"/>
          <a:chExt cx="30" cy="23"/>
        </a:xfrm>
      </xdr:grpSpPr>
      <xdr:sp macro="" textlink="">
        <xdr:nvSpPr>
          <xdr:cNvPr id="21" name="テキスト 879">
            <a:extLst>
              <a:ext uri="{FF2B5EF4-FFF2-40B4-BE49-F238E27FC236}">
                <a16:creationId xmlns:a16="http://schemas.microsoft.com/office/drawing/2014/main" id="{E3493376-6583-4CA2-9ACA-F7F9DFFE6E3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23" y="327"/>
            <a:ext cx="30" cy="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Ｆ</a:t>
            </a:r>
          </a:p>
        </xdr:txBody>
      </xdr:sp>
      <xdr:sp macro="" textlink="">
        <xdr:nvSpPr>
          <xdr:cNvPr id="22" name="Oval 874">
            <a:extLst>
              <a:ext uri="{FF2B5EF4-FFF2-40B4-BE49-F238E27FC236}">
                <a16:creationId xmlns:a16="http://schemas.microsoft.com/office/drawing/2014/main" id="{AA2734FF-8982-4C84-B35B-7FCD417F2440}"/>
              </a:ext>
            </a:extLst>
          </xdr:cNvPr>
          <xdr:cNvSpPr>
            <a:spLocks noChangeArrowheads="1"/>
          </xdr:cNvSpPr>
        </xdr:nvSpPr>
        <xdr:spPr bwMode="auto">
          <a:xfrm>
            <a:off x="1523" y="328"/>
            <a:ext cx="24" cy="22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>
    <xdr:from>
      <xdr:col>14</xdr:col>
      <xdr:colOff>962023</xdr:colOff>
      <xdr:row>21</xdr:row>
      <xdr:rowOff>245531</xdr:rowOff>
    </xdr:from>
    <xdr:to>
      <xdr:col>14</xdr:col>
      <xdr:colOff>1190623</xdr:colOff>
      <xdr:row>22</xdr:row>
      <xdr:rowOff>65698</xdr:rowOff>
    </xdr:to>
    <xdr:grpSp>
      <xdr:nvGrpSpPr>
        <xdr:cNvPr id="23" name="Group 1104">
          <a:extLst>
            <a:ext uri="{FF2B5EF4-FFF2-40B4-BE49-F238E27FC236}">
              <a16:creationId xmlns:a16="http://schemas.microsoft.com/office/drawing/2014/main" id="{6F9915B2-690D-4DFB-A3B1-3E021B61FB8B}"/>
            </a:ext>
          </a:extLst>
        </xdr:cNvPr>
        <xdr:cNvGrpSpPr>
          <a:grpSpLocks/>
        </xdr:cNvGrpSpPr>
      </xdr:nvGrpSpPr>
      <xdr:grpSpPr bwMode="auto">
        <a:xfrm>
          <a:off x="6638923" y="4655606"/>
          <a:ext cx="228600" cy="182117"/>
          <a:chOff x="1523" y="328"/>
          <a:chExt cx="30" cy="23"/>
        </a:xfrm>
      </xdr:grpSpPr>
      <xdr:sp macro="" textlink="">
        <xdr:nvSpPr>
          <xdr:cNvPr id="24" name="テキスト 879">
            <a:extLst>
              <a:ext uri="{FF2B5EF4-FFF2-40B4-BE49-F238E27FC236}">
                <a16:creationId xmlns:a16="http://schemas.microsoft.com/office/drawing/2014/main" id="{465A14E6-201F-40B4-8997-23DB4581EA2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23" y="328"/>
            <a:ext cx="30" cy="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Ｇ</a:t>
            </a:r>
          </a:p>
        </xdr:txBody>
      </xdr:sp>
      <xdr:sp macro="" textlink="">
        <xdr:nvSpPr>
          <xdr:cNvPr id="25" name="Oval 874">
            <a:extLst>
              <a:ext uri="{FF2B5EF4-FFF2-40B4-BE49-F238E27FC236}">
                <a16:creationId xmlns:a16="http://schemas.microsoft.com/office/drawing/2014/main" id="{69F60439-78C6-4E4B-96FA-F7FF9707839A}"/>
              </a:ext>
            </a:extLst>
          </xdr:cNvPr>
          <xdr:cNvSpPr>
            <a:spLocks noChangeArrowheads="1"/>
          </xdr:cNvSpPr>
        </xdr:nvSpPr>
        <xdr:spPr bwMode="auto">
          <a:xfrm>
            <a:off x="1523" y="328"/>
            <a:ext cx="24" cy="22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>
    <xdr:from>
      <xdr:col>20</xdr:col>
      <xdr:colOff>951441</xdr:colOff>
      <xdr:row>21</xdr:row>
      <xdr:rowOff>237705</xdr:rowOff>
    </xdr:from>
    <xdr:to>
      <xdr:col>20</xdr:col>
      <xdr:colOff>1187661</xdr:colOff>
      <xdr:row>22</xdr:row>
      <xdr:rowOff>57872</xdr:rowOff>
    </xdr:to>
    <xdr:grpSp>
      <xdr:nvGrpSpPr>
        <xdr:cNvPr id="26" name="Group 1104">
          <a:extLst>
            <a:ext uri="{FF2B5EF4-FFF2-40B4-BE49-F238E27FC236}">
              <a16:creationId xmlns:a16="http://schemas.microsoft.com/office/drawing/2014/main" id="{CAFC57E2-01C9-41B2-A091-25F855739CF3}"/>
            </a:ext>
          </a:extLst>
        </xdr:cNvPr>
        <xdr:cNvGrpSpPr>
          <a:grpSpLocks/>
        </xdr:cNvGrpSpPr>
      </xdr:nvGrpSpPr>
      <xdr:grpSpPr bwMode="auto">
        <a:xfrm>
          <a:off x="13772091" y="4647780"/>
          <a:ext cx="236220" cy="182117"/>
          <a:chOff x="1523" y="327"/>
          <a:chExt cx="31" cy="23"/>
        </a:xfrm>
      </xdr:grpSpPr>
      <xdr:sp macro="" textlink="">
        <xdr:nvSpPr>
          <xdr:cNvPr id="27" name="テキスト 879">
            <a:extLst>
              <a:ext uri="{FF2B5EF4-FFF2-40B4-BE49-F238E27FC236}">
                <a16:creationId xmlns:a16="http://schemas.microsoft.com/office/drawing/2014/main" id="{80FF2D79-A79A-45A1-B991-B2C2EFB08D7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24" y="327"/>
            <a:ext cx="30" cy="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Ｈ</a:t>
            </a:r>
          </a:p>
        </xdr:txBody>
      </xdr:sp>
      <xdr:sp macro="" textlink="">
        <xdr:nvSpPr>
          <xdr:cNvPr id="28" name="Oval 874">
            <a:extLst>
              <a:ext uri="{FF2B5EF4-FFF2-40B4-BE49-F238E27FC236}">
                <a16:creationId xmlns:a16="http://schemas.microsoft.com/office/drawing/2014/main" id="{91CA960A-A9EC-4AFB-B130-01988927CD0F}"/>
              </a:ext>
            </a:extLst>
          </xdr:cNvPr>
          <xdr:cNvSpPr>
            <a:spLocks noChangeArrowheads="1"/>
          </xdr:cNvSpPr>
        </xdr:nvSpPr>
        <xdr:spPr bwMode="auto">
          <a:xfrm>
            <a:off x="1523" y="328"/>
            <a:ext cx="24" cy="22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>
    <xdr:from>
      <xdr:col>21</xdr:col>
      <xdr:colOff>951440</xdr:colOff>
      <xdr:row>21</xdr:row>
      <xdr:rowOff>237705</xdr:rowOff>
    </xdr:from>
    <xdr:to>
      <xdr:col>21</xdr:col>
      <xdr:colOff>1187660</xdr:colOff>
      <xdr:row>22</xdr:row>
      <xdr:rowOff>57872</xdr:rowOff>
    </xdr:to>
    <xdr:grpSp>
      <xdr:nvGrpSpPr>
        <xdr:cNvPr id="29" name="Group 1104">
          <a:extLst>
            <a:ext uri="{FF2B5EF4-FFF2-40B4-BE49-F238E27FC236}">
              <a16:creationId xmlns:a16="http://schemas.microsoft.com/office/drawing/2014/main" id="{1F1FFD02-D90C-44D5-AAC5-9F5F9090DD62}"/>
            </a:ext>
          </a:extLst>
        </xdr:cNvPr>
        <xdr:cNvGrpSpPr>
          <a:grpSpLocks/>
        </xdr:cNvGrpSpPr>
      </xdr:nvGrpSpPr>
      <xdr:grpSpPr bwMode="auto">
        <a:xfrm>
          <a:off x="14962715" y="4647780"/>
          <a:ext cx="236220" cy="182117"/>
          <a:chOff x="1523" y="327"/>
          <a:chExt cx="31" cy="23"/>
        </a:xfrm>
      </xdr:grpSpPr>
      <xdr:sp macro="" textlink="">
        <xdr:nvSpPr>
          <xdr:cNvPr id="30" name="テキスト 879">
            <a:extLst>
              <a:ext uri="{FF2B5EF4-FFF2-40B4-BE49-F238E27FC236}">
                <a16:creationId xmlns:a16="http://schemas.microsoft.com/office/drawing/2014/main" id="{335BADCA-3CF2-4A0E-9E8E-5D47C32107A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24" y="327"/>
            <a:ext cx="30" cy="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Ｉ</a:t>
            </a:r>
          </a:p>
        </xdr:txBody>
      </xdr:sp>
      <xdr:sp macro="" textlink="">
        <xdr:nvSpPr>
          <xdr:cNvPr id="31" name="Oval 874">
            <a:extLst>
              <a:ext uri="{FF2B5EF4-FFF2-40B4-BE49-F238E27FC236}">
                <a16:creationId xmlns:a16="http://schemas.microsoft.com/office/drawing/2014/main" id="{E46B20F3-C02C-497B-BDFB-97A238E955D6}"/>
              </a:ext>
            </a:extLst>
          </xdr:cNvPr>
          <xdr:cNvSpPr>
            <a:spLocks noChangeArrowheads="1"/>
          </xdr:cNvSpPr>
        </xdr:nvSpPr>
        <xdr:spPr bwMode="auto">
          <a:xfrm>
            <a:off x="1523" y="328"/>
            <a:ext cx="24" cy="22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>
    <xdr:from>
      <xdr:col>23</xdr:col>
      <xdr:colOff>305856</xdr:colOff>
      <xdr:row>21</xdr:row>
      <xdr:rowOff>237705</xdr:rowOff>
    </xdr:from>
    <xdr:to>
      <xdr:col>23</xdr:col>
      <xdr:colOff>542076</xdr:colOff>
      <xdr:row>22</xdr:row>
      <xdr:rowOff>57872</xdr:rowOff>
    </xdr:to>
    <xdr:grpSp>
      <xdr:nvGrpSpPr>
        <xdr:cNvPr id="32" name="Group 1104">
          <a:extLst>
            <a:ext uri="{FF2B5EF4-FFF2-40B4-BE49-F238E27FC236}">
              <a16:creationId xmlns:a16="http://schemas.microsoft.com/office/drawing/2014/main" id="{38C36B0D-DCCA-4D9E-BEBF-8199AC763338}"/>
            </a:ext>
          </a:extLst>
        </xdr:cNvPr>
        <xdr:cNvGrpSpPr>
          <a:grpSpLocks/>
        </xdr:cNvGrpSpPr>
      </xdr:nvGrpSpPr>
      <xdr:grpSpPr bwMode="auto">
        <a:xfrm>
          <a:off x="16698381" y="4647780"/>
          <a:ext cx="236220" cy="182117"/>
          <a:chOff x="1523" y="327"/>
          <a:chExt cx="31" cy="23"/>
        </a:xfrm>
      </xdr:grpSpPr>
      <xdr:sp macro="" textlink="">
        <xdr:nvSpPr>
          <xdr:cNvPr id="33" name="テキスト 879">
            <a:extLst>
              <a:ext uri="{FF2B5EF4-FFF2-40B4-BE49-F238E27FC236}">
                <a16:creationId xmlns:a16="http://schemas.microsoft.com/office/drawing/2014/main" id="{2F6028EE-66A3-4C12-AF29-FEEA9C6EFC5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24" y="327"/>
            <a:ext cx="30" cy="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Ａ</a:t>
            </a:r>
          </a:p>
        </xdr:txBody>
      </xdr:sp>
      <xdr:sp macro="" textlink="">
        <xdr:nvSpPr>
          <xdr:cNvPr id="34" name="Oval 874">
            <a:extLst>
              <a:ext uri="{FF2B5EF4-FFF2-40B4-BE49-F238E27FC236}">
                <a16:creationId xmlns:a16="http://schemas.microsoft.com/office/drawing/2014/main" id="{3E7A6754-7AC1-41AE-8897-14C1978F464E}"/>
              </a:ext>
            </a:extLst>
          </xdr:cNvPr>
          <xdr:cNvSpPr>
            <a:spLocks noChangeArrowheads="1"/>
          </xdr:cNvSpPr>
        </xdr:nvSpPr>
        <xdr:spPr bwMode="auto">
          <a:xfrm>
            <a:off x="1523" y="328"/>
            <a:ext cx="24" cy="22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>
    <xdr:from>
      <xdr:col>23</xdr:col>
      <xdr:colOff>697439</xdr:colOff>
      <xdr:row>21</xdr:row>
      <xdr:rowOff>237705</xdr:rowOff>
    </xdr:from>
    <xdr:to>
      <xdr:col>23</xdr:col>
      <xdr:colOff>933659</xdr:colOff>
      <xdr:row>22</xdr:row>
      <xdr:rowOff>57872</xdr:rowOff>
    </xdr:to>
    <xdr:grpSp>
      <xdr:nvGrpSpPr>
        <xdr:cNvPr id="35" name="Group 1104">
          <a:extLst>
            <a:ext uri="{FF2B5EF4-FFF2-40B4-BE49-F238E27FC236}">
              <a16:creationId xmlns:a16="http://schemas.microsoft.com/office/drawing/2014/main" id="{75371DD2-2F08-43EA-A6F1-68C6103238ED}"/>
            </a:ext>
          </a:extLst>
        </xdr:cNvPr>
        <xdr:cNvGrpSpPr>
          <a:grpSpLocks/>
        </xdr:cNvGrpSpPr>
      </xdr:nvGrpSpPr>
      <xdr:grpSpPr bwMode="auto">
        <a:xfrm>
          <a:off x="17089964" y="4647780"/>
          <a:ext cx="236220" cy="182117"/>
          <a:chOff x="1523" y="327"/>
          <a:chExt cx="31" cy="23"/>
        </a:xfrm>
      </xdr:grpSpPr>
      <xdr:sp macro="" textlink="">
        <xdr:nvSpPr>
          <xdr:cNvPr id="36" name="テキスト 879">
            <a:extLst>
              <a:ext uri="{FF2B5EF4-FFF2-40B4-BE49-F238E27FC236}">
                <a16:creationId xmlns:a16="http://schemas.microsoft.com/office/drawing/2014/main" id="{2EE3E2E4-4EEA-4353-B277-AE3D3B96E36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24" y="327"/>
            <a:ext cx="30" cy="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Ｉ</a:t>
            </a:r>
          </a:p>
        </xdr:txBody>
      </xdr:sp>
      <xdr:sp macro="" textlink="">
        <xdr:nvSpPr>
          <xdr:cNvPr id="37" name="Oval 874">
            <a:extLst>
              <a:ext uri="{FF2B5EF4-FFF2-40B4-BE49-F238E27FC236}">
                <a16:creationId xmlns:a16="http://schemas.microsoft.com/office/drawing/2014/main" id="{48A1A6B4-8065-42BC-83EB-E9E03052595C}"/>
              </a:ext>
            </a:extLst>
          </xdr:cNvPr>
          <xdr:cNvSpPr>
            <a:spLocks noChangeArrowheads="1"/>
          </xdr:cNvSpPr>
        </xdr:nvSpPr>
        <xdr:spPr bwMode="auto">
          <a:xfrm>
            <a:off x="1523" y="328"/>
            <a:ext cx="24" cy="22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1100667</xdr:colOff>
      <xdr:row>11</xdr:row>
      <xdr:rowOff>222251</xdr:rowOff>
    </xdr:from>
    <xdr:to>
      <xdr:col>17</xdr:col>
      <xdr:colOff>1329267</xdr:colOff>
      <xdr:row>12</xdr:row>
      <xdr:rowOff>177802</xdr:rowOff>
    </xdr:to>
    <xdr:grpSp>
      <xdr:nvGrpSpPr>
        <xdr:cNvPr id="2" name="Group 1394">
          <a:extLst>
            <a:ext uri="{FF2B5EF4-FFF2-40B4-BE49-F238E27FC236}">
              <a16:creationId xmlns:a16="http://schemas.microsoft.com/office/drawing/2014/main" id="{B72B7C06-A17D-4AFE-A865-C181568DEC99}"/>
            </a:ext>
          </a:extLst>
        </xdr:cNvPr>
        <xdr:cNvGrpSpPr>
          <a:grpSpLocks/>
        </xdr:cNvGrpSpPr>
      </xdr:nvGrpSpPr>
      <xdr:grpSpPr bwMode="auto">
        <a:xfrm>
          <a:off x="3472392" y="2222501"/>
          <a:ext cx="228600" cy="184151"/>
          <a:chOff x="671" y="252"/>
          <a:chExt cx="30" cy="25"/>
        </a:xfrm>
      </xdr:grpSpPr>
      <xdr:sp macro="" textlink="">
        <xdr:nvSpPr>
          <xdr:cNvPr id="3" name="テキスト 1367">
            <a:extLst>
              <a:ext uri="{FF2B5EF4-FFF2-40B4-BE49-F238E27FC236}">
                <a16:creationId xmlns:a16="http://schemas.microsoft.com/office/drawing/2014/main" id="{3FDF9DFB-6E60-473A-9C3A-79354D61B627}"/>
              </a:ext>
            </a:extLst>
          </xdr:cNvPr>
          <xdr:cNvSpPr txBox="1">
            <a:spLocks noChangeArrowheads="1"/>
          </xdr:cNvSpPr>
        </xdr:nvSpPr>
        <xdr:spPr bwMode="auto">
          <a:xfrm>
            <a:off x="671" y="252"/>
            <a:ext cx="30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Ａ</a:t>
            </a:r>
          </a:p>
        </xdr:txBody>
      </xdr:sp>
      <xdr:sp macro="" textlink="">
        <xdr:nvSpPr>
          <xdr:cNvPr id="4" name="Oval 1389">
            <a:extLst>
              <a:ext uri="{FF2B5EF4-FFF2-40B4-BE49-F238E27FC236}">
                <a16:creationId xmlns:a16="http://schemas.microsoft.com/office/drawing/2014/main" id="{BB62F4F9-4601-4B96-8060-4A5D9C794ACD}"/>
              </a:ext>
            </a:extLst>
          </xdr:cNvPr>
          <xdr:cNvSpPr>
            <a:spLocks noChangeArrowheads="1"/>
          </xdr:cNvSpPr>
        </xdr:nvSpPr>
        <xdr:spPr bwMode="auto">
          <a:xfrm>
            <a:off x="676" y="256"/>
            <a:ext cx="19" cy="18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>
    <xdr:from>
      <xdr:col>18</xdr:col>
      <xdr:colOff>677334</xdr:colOff>
      <xdr:row>9</xdr:row>
      <xdr:rowOff>105832</xdr:rowOff>
    </xdr:from>
    <xdr:to>
      <xdr:col>18</xdr:col>
      <xdr:colOff>905934</xdr:colOff>
      <xdr:row>10</xdr:row>
      <xdr:rowOff>177800</xdr:rowOff>
    </xdr:to>
    <xdr:grpSp>
      <xdr:nvGrpSpPr>
        <xdr:cNvPr id="5" name="Group 1394">
          <a:extLst>
            <a:ext uri="{FF2B5EF4-FFF2-40B4-BE49-F238E27FC236}">
              <a16:creationId xmlns:a16="http://schemas.microsoft.com/office/drawing/2014/main" id="{A3F251CF-B5FD-444E-ACBA-20639E62A0BD}"/>
            </a:ext>
          </a:extLst>
        </xdr:cNvPr>
        <xdr:cNvGrpSpPr>
          <a:grpSpLocks/>
        </xdr:cNvGrpSpPr>
      </xdr:nvGrpSpPr>
      <xdr:grpSpPr bwMode="auto">
        <a:xfrm>
          <a:off x="4468284" y="1715557"/>
          <a:ext cx="228600" cy="186268"/>
          <a:chOff x="671" y="252"/>
          <a:chExt cx="30" cy="25"/>
        </a:xfrm>
      </xdr:grpSpPr>
      <xdr:sp macro="" textlink="">
        <xdr:nvSpPr>
          <xdr:cNvPr id="6" name="テキスト 1367">
            <a:extLst>
              <a:ext uri="{FF2B5EF4-FFF2-40B4-BE49-F238E27FC236}">
                <a16:creationId xmlns:a16="http://schemas.microsoft.com/office/drawing/2014/main" id="{33709689-DB5B-444D-A620-90058B7A7E4B}"/>
              </a:ext>
            </a:extLst>
          </xdr:cNvPr>
          <xdr:cNvSpPr txBox="1">
            <a:spLocks noChangeArrowheads="1"/>
          </xdr:cNvSpPr>
        </xdr:nvSpPr>
        <xdr:spPr bwMode="auto">
          <a:xfrm>
            <a:off x="671" y="252"/>
            <a:ext cx="30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Ａ</a:t>
            </a:r>
          </a:p>
        </xdr:txBody>
      </xdr:sp>
      <xdr:sp macro="" textlink="">
        <xdr:nvSpPr>
          <xdr:cNvPr id="7" name="Oval 1389">
            <a:extLst>
              <a:ext uri="{FF2B5EF4-FFF2-40B4-BE49-F238E27FC236}">
                <a16:creationId xmlns:a16="http://schemas.microsoft.com/office/drawing/2014/main" id="{A8D69138-E5C0-48CD-9F7B-B87C563412FD}"/>
              </a:ext>
            </a:extLst>
          </xdr:cNvPr>
          <xdr:cNvSpPr>
            <a:spLocks noChangeArrowheads="1"/>
          </xdr:cNvSpPr>
        </xdr:nvSpPr>
        <xdr:spPr bwMode="auto">
          <a:xfrm>
            <a:off x="676" y="256"/>
            <a:ext cx="19" cy="18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>
    <xdr:from>
      <xdr:col>20</xdr:col>
      <xdr:colOff>1291170</xdr:colOff>
      <xdr:row>9</xdr:row>
      <xdr:rowOff>105832</xdr:rowOff>
    </xdr:from>
    <xdr:to>
      <xdr:col>21</xdr:col>
      <xdr:colOff>196854</xdr:colOff>
      <xdr:row>10</xdr:row>
      <xdr:rowOff>177800</xdr:rowOff>
    </xdr:to>
    <xdr:grpSp>
      <xdr:nvGrpSpPr>
        <xdr:cNvPr id="8" name="Group 1394">
          <a:extLst>
            <a:ext uri="{FF2B5EF4-FFF2-40B4-BE49-F238E27FC236}">
              <a16:creationId xmlns:a16="http://schemas.microsoft.com/office/drawing/2014/main" id="{6FB5C267-9EC8-4833-BAD6-29BCB47A7078}"/>
            </a:ext>
          </a:extLst>
        </xdr:cNvPr>
        <xdr:cNvGrpSpPr>
          <a:grpSpLocks/>
        </xdr:cNvGrpSpPr>
      </xdr:nvGrpSpPr>
      <xdr:grpSpPr bwMode="auto">
        <a:xfrm>
          <a:off x="7863420" y="1715557"/>
          <a:ext cx="229659" cy="186268"/>
          <a:chOff x="671" y="252"/>
          <a:chExt cx="30" cy="25"/>
        </a:xfrm>
      </xdr:grpSpPr>
      <xdr:sp macro="" textlink="">
        <xdr:nvSpPr>
          <xdr:cNvPr id="9" name="テキスト 1367">
            <a:extLst>
              <a:ext uri="{FF2B5EF4-FFF2-40B4-BE49-F238E27FC236}">
                <a16:creationId xmlns:a16="http://schemas.microsoft.com/office/drawing/2014/main" id="{4A685C01-E60C-4C8D-AEC7-6159EC34F7CF}"/>
              </a:ext>
            </a:extLst>
          </xdr:cNvPr>
          <xdr:cNvSpPr txBox="1">
            <a:spLocks noChangeArrowheads="1"/>
          </xdr:cNvSpPr>
        </xdr:nvSpPr>
        <xdr:spPr bwMode="auto">
          <a:xfrm>
            <a:off x="671" y="252"/>
            <a:ext cx="30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Ａ</a:t>
            </a:r>
          </a:p>
        </xdr:txBody>
      </xdr:sp>
      <xdr:sp macro="" textlink="">
        <xdr:nvSpPr>
          <xdr:cNvPr id="10" name="Oval 1389">
            <a:extLst>
              <a:ext uri="{FF2B5EF4-FFF2-40B4-BE49-F238E27FC236}">
                <a16:creationId xmlns:a16="http://schemas.microsoft.com/office/drawing/2014/main" id="{CC43D75D-D162-4360-9E94-C27BF3C1C01A}"/>
              </a:ext>
            </a:extLst>
          </xdr:cNvPr>
          <xdr:cNvSpPr>
            <a:spLocks noChangeArrowheads="1"/>
          </xdr:cNvSpPr>
        </xdr:nvSpPr>
        <xdr:spPr bwMode="auto">
          <a:xfrm>
            <a:off x="676" y="256"/>
            <a:ext cx="19" cy="18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>
    <xdr:from>
      <xdr:col>18</xdr:col>
      <xdr:colOff>1110179</xdr:colOff>
      <xdr:row>12</xdr:row>
      <xdr:rowOff>98426</xdr:rowOff>
    </xdr:from>
    <xdr:to>
      <xdr:col>18</xdr:col>
      <xdr:colOff>1338779</xdr:colOff>
      <xdr:row>12</xdr:row>
      <xdr:rowOff>286811</xdr:rowOff>
    </xdr:to>
    <xdr:grpSp>
      <xdr:nvGrpSpPr>
        <xdr:cNvPr id="11" name="Group 1394">
          <a:extLst>
            <a:ext uri="{FF2B5EF4-FFF2-40B4-BE49-F238E27FC236}">
              <a16:creationId xmlns:a16="http://schemas.microsoft.com/office/drawing/2014/main" id="{3730941C-1CD7-49EC-82DB-3E8C3300FA01}"/>
            </a:ext>
          </a:extLst>
        </xdr:cNvPr>
        <xdr:cNvGrpSpPr>
          <a:grpSpLocks/>
        </xdr:cNvGrpSpPr>
      </xdr:nvGrpSpPr>
      <xdr:grpSpPr bwMode="auto">
        <a:xfrm>
          <a:off x="4901129" y="2327276"/>
          <a:ext cx="228600" cy="188385"/>
          <a:chOff x="671" y="252"/>
          <a:chExt cx="30" cy="25"/>
        </a:xfrm>
      </xdr:grpSpPr>
      <xdr:sp macro="" textlink="">
        <xdr:nvSpPr>
          <xdr:cNvPr id="12" name="テキスト 1367">
            <a:extLst>
              <a:ext uri="{FF2B5EF4-FFF2-40B4-BE49-F238E27FC236}">
                <a16:creationId xmlns:a16="http://schemas.microsoft.com/office/drawing/2014/main" id="{6BC965B3-70F3-4BD3-8A63-36D669CA059D}"/>
              </a:ext>
            </a:extLst>
          </xdr:cNvPr>
          <xdr:cNvSpPr txBox="1">
            <a:spLocks noChangeArrowheads="1"/>
          </xdr:cNvSpPr>
        </xdr:nvSpPr>
        <xdr:spPr bwMode="auto">
          <a:xfrm>
            <a:off x="671" y="252"/>
            <a:ext cx="30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Ｂ</a:t>
            </a:r>
          </a:p>
        </xdr:txBody>
      </xdr:sp>
      <xdr:sp macro="" textlink="">
        <xdr:nvSpPr>
          <xdr:cNvPr id="13" name="Oval 1389">
            <a:extLst>
              <a:ext uri="{FF2B5EF4-FFF2-40B4-BE49-F238E27FC236}">
                <a16:creationId xmlns:a16="http://schemas.microsoft.com/office/drawing/2014/main" id="{8DA4F2A6-33DE-4AF1-8A08-CB3C91AC07A2}"/>
              </a:ext>
            </a:extLst>
          </xdr:cNvPr>
          <xdr:cNvSpPr>
            <a:spLocks noChangeArrowheads="1"/>
          </xdr:cNvSpPr>
        </xdr:nvSpPr>
        <xdr:spPr bwMode="auto">
          <a:xfrm>
            <a:off x="676" y="256"/>
            <a:ext cx="19" cy="18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>
    <xdr:from>
      <xdr:col>25</xdr:col>
      <xdr:colOff>1270002</xdr:colOff>
      <xdr:row>9</xdr:row>
      <xdr:rowOff>105832</xdr:rowOff>
    </xdr:from>
    <xdr:to>
      <xdr:col>26</xdr:col>
      <xdr:colOff>154518</xdr:colOff>
      <xdr:row>10</xdr:row>
      <xdr:rowOff>177800</xdr:rowOff>
    </xdr:to>
    <xdr:grpSp>
      <xdr:nvGrpSpPr>
        <xdr:cNvPr id="14" name="Group 1394">
          <a:extLst>
            <a:ext uri="{FF2B5EF4-FFF2-40B4-BE49-F238E27FC236}">
              <a16:creationId xmlns:a16="http://schemas.microsoft.com/office/drawing/2014/main" id="{EC622EFB-B12B-45CF-ADC3-9EFA10A36015}"/>
            </a:ext>
          </a:extLst>
        </xdr:cNvPr>
        <xdr:cNvGrpSpPr>
          <a:grpSpLocks/>
        </xdr:cNvGrpSpPr>
      </xdr:nvGrpSpPr>
      <xdr:grpSpPr bwMode="auto">
        <a:xfrm>
          <a:off x="14309727" y="1715557"/>
          <a:ext cx="227541" cy="186268"/>
          <a:chOff x="671" y="252"/>
          <a:chExt cx="30" cy="25"/>
        </a:xfrm>
      </xdr:grpSpPr>
      <xdr:sp macro="" textlink="">
        <xdr:nvSpPr>
          <xdr:cNvPr id="15" name="テキスト 1367">
            <a:extLst>
              <a:ext uri="{FF2B5EF4-FFF2-40B4-BE49-F238E27FC236}">
                <a16:creationId xmlns:a16="http://schemas.microsoft.com/office/drawing/2014/main" id="{226C8F6C-A839-492C-95A2-98D2DFE74B55}"/>
              </a:ext>
            </a:extLst>
          </xdr:cNvPr>
          <xdr:cNvSpPr txBox="1">
            <a:spLocks noChangeArrowheads="1"/>
          </xdr:cNvSpPr>
        </xdr:nvSpPr>
        <xdr:spPr bwMode="auto">
          <a:xfrm>
            <a:off x="671" y="252"/>
            <a:ext cx="30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Ｂ</a:t>
            </a:r>
          </a:p>
        </xdr:txBody>
      </xdr:sp>
      <xdr:sp macro="" textlink="">
        <xdr:nvSpPr>
          <xdr:cNvPr id="16" name="Oval 1389">
            <a:extLst>
              <a:ext uri="{FF2B5EF4-FFF2-40B4-BE49-F238E27FC236}">
                <a16:creationId xmlns:a16="http://schemas.microsoft.com/office/drawing/2014/main" id="{9107E860-5C23-4CFF-8453-94FFD4D7E19C}"/>
              </a:ext>
            </a:extLst>
          </xdr:cNvPr>
          <xdr:cNvSpPr>
            <a:spLocks noChangeArrowheads="1"/>
          </xdr:cNvSpPr>
        </xdr:nvSpPr>
        <xdr:spPr bwMode="auto">
          <a:xfrm>
            <a:off x="676" y="256"/>
            <a:ext cx="19" cy="18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1100667</xdr:colOff>
      <xdr:row>11</xdr:row>
      <xdr:rowOff>222251</xdr:rowOff>
    </xdr:from>
    <xdr:to>
      <xdr:col>17</xdr:col>
      <xdr:colOff>1329267</xdr:colOff>
      <xdr:row>12</xdr:row>
      <xdr:rowOff>177802</xdr:rowOff>
    </xdr:to>
    <xdr:grpSp>
      <xdr:nvGrpSpPr>
        <xdr:cNvPr id="2" name="Group 1394">
          <a:extLst>
            <a:ext uri="{FF2B5EF4-FFF2-40B4-BE49-F238E27FC236}">
              <a16:creationId xmlns:a16="http://schemas.microsoft.com/office/drawing/2014/main" id="{EBC40164-ECE0-499D-931F-41213088EC75}"/>
            </a:ext>
          </a:extLst>
        </xdr:cNvPr>
        <xdr:cNvGrpSpPr>
          <a:grpSpLocks/>
        </xdr:cNvGrpSpPr>
      </xdr:nvGrpSpPr>
      <xdr:grpSpPr bwMode="auto">
        <a:xfrm>
          <a:off x="3624792" y="2222501"/>
          <a:ext cx="228600" cy="184151"/>
          <a:chOff x="671" y="252"/>
          <a:chExt cx="30" cy="25"/>
        </a:xfrm>
      </xdr:grpSpPr>
      <xdr:sp macro="" textlink="">
        <xdr:nvSpPr>
          <xdr:cNvPr id="3" name="テキスト 1367">
            <a:extLst>
              <a:ext uri="{FF2B5EF4-FFF2-40B4-BE49-F238E27FC236}">
                <a16:creationId xmlns:a16="http://schemas.microsoft.com/office/drawing/2014/main" id="{30459AC0-C5A1-4CA5-A3CD-FD38F4B49B9B}"/>
              </a:ext>
            </a:extLst>
          </xdr:cNvPr>
          <xdr:cNvSpPr txBox="1">
            <a:spLocks noChangeArrowheads="1"/>
          </xdr:cNvSpPr>
        </xdr:nvSpPr>
        <xdr:spPr bwMode="auto">
          <a:xfrm>
            <a:off x="671" y="252"/>
            <a:ext cx="30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Ａ</a:t>
            </a:r>
          </a:p>
        </xdr:txBody>
      </xdr:sp>
      <xdr:sp macro="" textlink="">
        <xdr:nvSpPr>
          <xdr:cNvPr id="4" name="Oval 1389">
            <a:extLst>
              <a:ext uri="{FF2B5EF4-FFF2-40B4-BE49-F238E27FC236}">
                <a16:creationId xmlns:a16="http://schemas.microsoft.com/office/drawing/2014/main" id="{60B89FCC-9106-44DB-8C6B-4F3BB36D1109}"/>
              </a:ext>
            </a:extLst>
          </xdr:cNvPr>
          <xdr:cNvSpPr>
            <a:spLocks noChangeArrowheads="1"/>
          </xdr:cNvSpPr>
        </xdr:nvSpPr>
        <xdr:spPr bwMode="auto">
          <a:xfrm>
            <a:off x="676" y="256"/>
            <a:ext cx="19" cy="18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>
    <xdr:from>
      <xdr:col>19</xdr:col>
      <xdr:colOff>158758</xdr:colOff>
      <xdr:row>9</xdr:row>
      <xdr:rowOff>105834</xdr:rowOff>
    </xdr:from>
    <xdr:to>
      <xdr:col>19</xdr:col>
      <xdr:colOff>387358</xdr:colOff>
      <xdr:row>10</xdr:row>
      <xdr:rowOff>177802</xdr:rowOff>
    </xdr:to>
    <xdr:grpSp>
      <xdr:nvGrpSpPr>
        <xdr:cNvPr id="5" name="Group 1394">
          <a:extLst>
            <a:ext uri="{FF2B5EF4-FFF2-40B4-BE49-F238E27FC236}">
              <a16:creationId xmlns:a16="http://schemas.microsoft.com/office/drawing/2014/main" id="{2F69BD4C-76CE-41EE-9E5F-F0C72BADAF3F}"/>
            </a:ext>
          </a:extLst>
        </xdr:cNvPr>
        <xdr:cNvGrpSpPr>
          <a:grpSpLocks/>
        </xdr:cNvGrpSpPr>
      </xdr:nvGrpSpPr>
      <xdr:grpSpPr bwMode="auto">
        <a:xfrm>
          <a:off x="5654683" y="1715559"/>
          <a:ext cx="228600" cy="186268"/>
          <a:chOff x="671" y="252"/>
          <a:chExt cx="30" cy="25"/>
        </a:xfrm>
      </xdr:grpSpPr>
      <xdr:sp macro="" textlink="">
        <xdr:nvSpPr>
          <xdr:cNvPr id="6" name="テキスト 1367">
            <a:extLst>
              <a:ext uri="{FF2B5EF4-FFF2-40B4-BE49-F238E27FC236}">
                <a16:creationId xmlns:a16="http://schemas.microsoft.com/office/drawing/2014/main" id="{FF18AF30-20D5-4D7C-BBF4-CE2037AA27D4}"/>
              </a:ext>
            </a:extLst>
          </xdr:cNvPr>
          <xdr:cNvSpPr txBox="1">
            <a:spLocks noChangeArrowheads="1"/>
          </xdr:cNvSpPr>
        </xdr:nvSpPr>
        <xdr:spPr bwMode="auto">
          <a:xfrm>
            <a:off x="671" y="252"/>
            <a:ext cx="30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Ａ</a:t>
            </a:r>
          </a:p>
        </xdr:txBody>
      </xdr:sp>
      <xdr:sp macro="" textlink="">
        <xdr:nvSpPr>
          <xdr:cNvPr id="7" name="Oval 1389">
            <a:extLst>
              <a:ext uri="{FF2B5EF4-FFF2-40B4-BE49-F238E27FC236}">
                <a16:creationId xmlns:a16="http://schemas.microsoft.com/office/drawing/2014/main" id="{C907C132-DE91-4FC8-8F94-ED2B8884F87B}"/>
              </a:ext>
            </a:extLst>
          </xdr:cNvPr>
          <xdr:cNvSpPr>
            <a:spLocks noChangeArrowheads="1"/>
          </xdr:cNvSpPr>
        </xdr:nvSpPr>
        <xdr:spPr bwMode="auto">
          <a:xfrm>
            <a:off x="676" y="256"/>
            <a:ext cx="19" cy="18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571500</xdr:colOff>
      <xdr:row>11</xdr:row>
      <xdr:rowOff>9525</xdr:rowOff>
    </xdr:from>
    <xdr:to>
      <xdr:col>31</xdr:col>
      <xdr:colOff>819150</xdr:colOff>
      <xdr:row>12</xdr:row>
      <xdr:rowOff>57150</xdr:rowOff>
    </xdr:to>
    <xdr:grpSp>
      <xdr:nvGrpSpPr>
        <xdr:cNvPr id="2" name="Group 307">
          <a:extLst>
            <a:ext uri="{FF2B5EF4-FFF2-40B4-BE49-F238E27FC236}">
              <a16:creationId xmlns:a16="http://schemas.microsoft.com/office/drawing/2014/main" id="{F7FEC9C7-29B2-4159-B9BE-6879FCE97D81}"/>
            </a:ext>
          </a:extLst>
        </xdr:cNvPr>
        <xdr:cNvGrpSpPr>
          <a:grpSpLocks/>
        </xdr:cNvGrpSpPr>
      </xdr:nvGrpSpPr>
      <xdr:grpSpPr bwMode="auto">
        <a:xfrm>
          <a:off x="11220450" y="2362200"/>
          <a:ext cx="247650" cy="247650"/>
          <a:chOff x="1246" y="270"/>
          <a:chExt cx="26" cy="26"/>
        </a:xfrm>
      </xdr:grpSpPr>
      <xdr:sp macro="" textlink="">
        <xdr:nvSpPr>
          <xdr:cNvPr id="3" name="テキスト 281">
            <a:extLst>
              <a:ext uri="{FF2B5EF4-FFF2-40B4-BE49-F238E27FC236}">
                <a16:creationId xmlns:a16="http://schemas.microsoft.com/office/drawing/2014/main" id="{1793D0B7-9698-4058-8650-DBF9D378EB1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46" y="270"/>
            <a:ext cx="26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Ａ</a:t>
            </a:r>
          </a:p>
        </xdr:txBody>
      </xdr:sp>
      <xdr:sp macro="" textlink="">
        <xdr:nvSpPr>
          <xdr:cNvPr id="4" name="Oval 282">
            <a:extLst>
              <a:ext uri="{FF2B5EF4-FFF2-40B4-BE49-F238E27FC236}">
                <a16:creationId xmlns:a16="http://schemas.microsoft.com/office/drawing/2014/main" id="{D9E988F0-DD97-4191-AEF8-C004D485F7E1}"/>
              </a:ext>
            </a:extLst>
          </xdr:cNvPr>
          <xdr:cNvSpPr>
            <a:spLocks noChangeArrowheads="1"/>
          </xdr:cNvSpPr>
        </xdr:nvSpPr>
        <xdr:spPr bwMode="auto">
          <a:xfrm>
            <a:off x="1246" y="271"/>
            <a:ext cx="17" cy="18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>
    <xdr:from>
      <xdr:col>34</xdr:col>
      <xdr:colOff>423327</xdr:colOff>
      <xdr:row>9</xdr:row>
      <xdr:rowOff>73023</xdr:rowOff>
    </xdr:from>
    <xdr:to>
      <xdr:col>34</xdr:col>
      <xdr:colOff>670977</xdr:colOff>
      <xdr:row>9</xdr:row>
      <xdr:rowOff>321732</xdr:rowOff>
    </xdr:to>
    <xdr:grpSp>
      <xdr:nvGrpSpPr>
        <xdr:cNvPr id="5" name="Group 307">
          <a:extLst>
            <a:ext uri="{FF2B5EF4-FFF2-40B4-BE49-F238E27FC236}">
              <a16:creationId xmlns:a16="http://schemas.microsoft.com/office/drawing/2014/main" id="{E454A2B5-CFEB-4B6B-B463-76ADDD19A4E5}"/>
            </a:ext>
          </a:extLst>
        </xdr:cNvPr>
        <xdr:cNvGrpSpPr>
          <a:grpSpLocks/>
        </xdr:cNvGrpSpPr>
      </xdr:nvGrpSpPr>
      <xdr:grpSpPr bwMode="auto">
        <a:xfrm>
          <a:off x="14072652" y="1749423"/>
          <a:ext cx="247650" cy="248709"/>
          <a:chOff x="1246" y="270"/>
          <a:chExt cx="26" cy="26"/>
        </a:xfrm>
      </xdr:grpSpPr>
      <xdr:sp macro="" textlink="">
        <xdr:nvSpPr>
          <xdr:cNvPr id="6" name="テキスト 281">
            <a:extLst>
              <a:ext uri="{FF2B5EF4-FFF2-40B4-BE49-F238E27FC236}">
                <a16:creationId xmlns:a16="http://schemas.microsoft.com/office/drawing/2014/main" id="{377E2E77-D8D6-452E-8C8A-73F019FC885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46" y="270"/>
            <a:ext cx="26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Ａ</a:t>
            </a:r>
          </a:p>
        </xdr:txBody>
      </xdr:sp>
      <xdr:sp macro="" textlink="">
        <xdr:nvSpPr>
          <xdr:cNvPr id="7" name="Oval 282">
            <a:extLst>
              <a:ext uri="{FF2B5EF4-FFF2-40B4-BE49-F238E27FC236}">
                <a16:creationId xmlns:a16="http://schemas.microsoft.com/office/drawing/2014/main" id="{050BA9E4-C392-4CB3-8D50-FDFD3C83DF12}"/>
              </a:ext>
            </a:extLst>
          </xdr:cNvPr>
          <xdr:cNvSpPr>
            <a:spLocks noChangeArrowheads="1"/>
          </xdr:cNvSpPr>
        </xdr:nvSpPr>
        <xdr:spPr bwMode="auto">
          <a:xfrm>
            <a:off x="1246" y="271"/>
            <a:ext cx="17" cy="18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152400</xdr:colOff>
      <xdr:row>9</xdr:row>
      <xdr:rowOff>180975</xdr:rowOff>
    </xdr:from>
    <xdr:ext cx="142875" cy="190500"/>
    <xdr:sp macro="" textlink="">
      <xdr:nvSpPr>
        <xdr:cNvPr id="2" name="Text Box 500">
          <a:extLst>
            <a:ext uri="{FF2B5EF4-FFF2-40B4-BE49-F238E27FC236}">
              <a16:creationId xmlns:a16="http://schemas.microsoft.com/office/drawing/2014/main" id="{7918E132-7D1D-4887-823B-B4A21C845F35}"/>
            </a:ext>
          </a:extLst>
        </xdr:cNvPr>
        <xdr:cNvSpPr txBox="1">
          <a:spLocks noChangeArrowheads="1"/>
        </xdr:cNvSpPr>
      </xdr:nvSpPr>
      <xdr:spPr bwMode="auto">
        <a:xfrm>
          <a:off x="6057900" y="1733550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</a:t>
          </a:r>
        </a:p>
      </xdr:txBody>
    </xdr:sp>
    <xdr:clientData/>
  </xdr:oneCellAnchor>
  <xdr:oneCellAnchor>
    <xdr:from>
      <xdr:col>30</xdr:col>
      <xdr:colOff>57150</xdr:colOff>
      <xdr:row>9</xdr:row>
      <xdr:rowOff>171450</xdr:rowOff>
    </xdr:from>
    <xdr:ext cx="142875" cy="190500"/>
    <xdr:sp macro="" textlink="">
      <xdr:nvSpPr>
        <xdr:cNvPr id="3" name="Text Box 501">
          <a:extLst>
            <a:ext uri="{FF2B5EF4-FFF2-40B4-BE49-F238E27FC236}">
              <a16:creationId xmlns:a16="http://schemas.microsoft.com/office/drawing/2014/main" id="{31AF4EFC-CE83-4432-AFBC-1974AC1B04C5}"/>
            </a:ext>
          </a:extLst>
        </xdr:cNvPr>
        <xdr:cNvSpPr txBox="1">
          <a:spLocks noChangeArrowheads="1"/>
        </xdr:cNvSpPr>
      </xdr:nvSpPr>
      <xdr:spPr bwMode="auto">
        <a:xfrm>
          <a:off x="9667875" y="172402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</a:p>
      </xdr:txBody>
    </xdr:sp>
    <xdr:clientData/>
  </xdr:oneCellAnchor>
  <xdr:twoCellAnchor>
    <xdr:from>
      <xdr:col>20</xdr:col>
      <xdr:colOff>42334</xdr:colOff>
      <xdr:row>12</xdr:row>
      <xdr:rowOff>59264</xdr:rowOff>
    </xdr:from>
    <xdr:to>
      <xdr:col>22</xdr:col>
      <xdr:colOff>52917</xdr:colOff>
      <xdr:row>12</xdr:row>
      <xdr:rowOff>301622</xdr:rowOff>
    </xdr:to>
    <xdr:grpSp>
      <xdr:nvGrpSpPr>
        <xdr:cNvPr id="4" name="Group 307">
          <a:extLst>
            <a:ext uri="{FF2B5EF4-FFF2-40B4-BE49-F238E27FC236}">
              <a16:creationId xmlns:a16="http://schemas.microsoft.com/office/drawing/2014/main" id="{A5017DAA-9884-4745-82D8-72B2357B27D1}"/>
            </a:ext>
          </a:extLst>
        </xdr:cNvPr>
        <xdr:cNvGrpSpPr>
          <a:grpSpLocks/>
        </xdr:cNvGrpSpPr>
      </xdr:nvGrpSpPr>
      <xdr:grpSpPr bwMode="auto">
        <a:xfrm>
          <a:off x="2823634" y="2116664"/>
          <a:ext cx="258233" cy="242358"/>
          <a:chOff x="1246" y="270"/>
          <a:chExt cx="26" cy="26"/>
        </a:xfrm>
      </xdr:grpSpPr>
      <xdr:sp macro="" textlink="">
        <xdr:nvSpPr>
          <xdr:cNvPr id="5" name="テキスト 281">
            <a:extLst>
              <a:ext uri="{FF2B5EF4-FFF2-40B4-BE49-F238E27FC236}">
                <a16:creationId xmlns:a16="http://schemas.microsoft.com/office/drawing/2014/main" id="{BBB69CCB-71E6-46E8-97D2-1F457D9970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46" y="270"/>
            <a:ext cx="26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Ａ</a:t>
            </a:r>
          </a:p>
        </xdr:txBody>
      </xdr:sp>
      <xdr:sp macro="" textlink="">
        <xdr:nvSpPr>
          <xdr:cNvPr id="6" name="Oval 282">
            <a:extLst>
              <a:ext uri="{FF2B5EF4-FFF2-40B4-BE49-F238E27FC236}">
                <a16:creationId xmlns:a16="http://schemas.microsoft.com/office/drawing/2014/main" id="{520F5670-DAEB-4CB3-92A0-1AEFC2EC9B86}"/>
              </a:ext>
            </a:extLst>
          </xdr:cNvPr>
          <xdr:cNvSpPr>
            <a:spLocks noChangeArrowheads="1"/>
          </xdr:cNvSpPr>
        </xdr:nvSpPr>
        <xdr:spPr bwMode="auto">
          <a:xfrm>
            <a:off x="1246" y="271"/>
            <a:ext cx="17" cy="18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>
    <xdr:from>
      <xdr:col>20</xdr:col>
      <xdr:colOff>42334</xdr:colOff>
      <xdr:row>13</xdr:row>
      <xdr:rowOff>59271</xdr:rowOff>
    </xdr:from>
    <xdr:to>
      <xdr:col>22</xdr:col>
      <xdr:colOff>52917</xdr:colOff>
      <xdr:row>13</xdr:row>
      <xdr:rowOff>301629</xdr:rowOff>
    </xdr:to>
    <xdr:grpSp>
      <xdr:nvGrpSpPr>
        <xdr:cNvPr id="7" name="Group 307">
          <a:extLst>
            <a:ext uri="{FF2B5EF4-FFF2-40B4-BE49-F238E27FC236}">
              <a16:creationId xmlns:a16="http://schemas.microsoft.com/office/drawing/2014/main" id="{C773A359-9C0F-4BF8-B663-C22D9167807C}"/>
            </a:ext>
          </a:extLst>
        </xdr:cNvPr>
        <xdr:cNvGrpSpPr>
          <a:grpSpLocks/>
        </xdr:cNvGrpSpPr>
      </xdr:nvGrpSpPr>
      <xdr:grpSpPr bwMode="auto">
        <a:xfrm>
          <a:off x="2823634" y="2450046"/>
          <a:ext cx="258233" cy="242358"/>
          <a:chOff x="1246" y="270"/>
          <a:chExt cx="26" cy="26"/>
        </a:xfrm>
      </xdr:grpSpPr>
      <xdr:sp macro="" textlink="">
        <xdr:nvSpPr>
          <xdr:cNvPr id="8" name="テキスト 281">
            <a:extLst>
              <a:ext uri="{FF2B5EF4-FFF2-40B4-BE49-F238E27FC236}">
                <a16:creationId xmlns:a16="http://schemas.microsoft.com/office/drawing/2014/main" id="{D3E1277C-C3B1-4705-93F6-5ED10DBFAD0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46" y="270"/>
            <a:ext cx="26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Ｂ</a:t>
            </a:r>
          </a:p>
        </xdr:txBody>
      </xdr:sp>
      <xdr:sp macro="" textlink="">
        <xdr:nvSpPr>
          <xdr:cNvPr id="9" name="Oval 282">
            <a:extLst>
              <a:ext uri="{FF2B5EF4-FFF2-40B4-BE49-F238E27FC236}">
                <a16:creationId xmlns:a16="http://schemas.microsoft.com/office/drawing/2014/main" id="{FB123980-A2E8-46EB-936E-33A4C17B3C87}"/>
              </a:ext>
            </a:extLst>
          </xdr:cNvPr>
          <xdr:cNvSpPr>
            <a:spLocks noChangeArrowheads="1"/>
          </xdr:cNvSpPr>
        </xdr:nvSpPr>
        <xdr:spPr bwMode="auto">
          <a:xfrm>
            <a:off x="1246" y="271"/>
            <a:ext cx="17" cy="18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>
    <xdr:from>
      <xdr:col>20</xdr:col>
      <xdr:colOff>42334</xdr:colOff>
      <xdr:row>14</xdr:row>
      <xdr:rowOff>59278</xdr:rowOff>
    </xdr:from>
    <xdr:to>
      <xdr:col>22</xdr:col>
      <xdr:colOff>52917</xdr:colOff>
      <xdr:row>14</xdr:row>
      <xdr:rowOff>301636</xdr:rowOff>
    </xdr:to>
    <xdr:grpSp>
      <xdr:nvGrpSpPr>
        <xdr:cNvPr id="10" name="Group 307">
          <a:extLst>
            <a:ext uri="{FF2B5EF4-FFF2-40B4-BE49-F238E27FC236}">
              <a16:creationId xmlns:a16="http://schemas.microsoft.com/office/drawing/2014/main" id="{B151A687-6D5C-4948-AE35-46B779D19647}"/>
            </a:ext>
          </a:extLst>
        </xdr:cNvPr>
        <xdr:cNvGrpSpPr>
          <a:grpSpLocks/>
        </xdr:cNvGrpSpPr>
      </xdr:nvGrpSpPr>
      <xdr:grpSpPr bwMode="auto">
        <a:xfrm>
          <a:off x="2823634" y="2783428"/>
          <a:ext cx="258233" cy="242358"/>
          <a:chOff x="1246" y="270"/>
          <a:chExt cx="26" cy="26"/>
        </a:xfrm>
      </xdr:grpSpPr>
      <xdr:sp macro="" textlink="">
        <xdr:nvSpPr>
          <xdr:cNvPr id="11" name="テキスト 281">
            <a:extLst>
              <a:ext uri="{FF2B5EF4-FFF2-40B4-BE49-F238E27FC236}">
                <a16:creationId xmlns:a16="http://schemas.microsoft.com/office/drawing/2014/main" id="{97511355-43D5-4B56-94DE-0E9656D7F1F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46" y="270"/>
            <a:ext cx="26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Ｃ</a:t>
            </a:r>
          </a:p>
        </xdr:txBody>
      </xdr:sp>
      <xdr:sp macro="" textlink="">
        <xdr:nvSpPr>
          <xdr:cNvPr id="12" name="Oval 282">
            <a:extLst>
              <a:ext uri="{FF2B5EF4-FFF2-40B4-BE49-F238E27FC236}">
                <a16:creationId xmlns:a16="http://schemas.microsoft.com/office/drawing/2014/main" id="{A98C8864-66E3-4D3F-A0E9-19F18FF2DF43}"/>
              </a:ext>
            </a:extLst>
          </xdr:cNvPr>
          <xdr:cNvSpPr>
            <a:spLocks noChangeArrowheads="1"/>
          </xdr:cNvSpPr>
        </xdr:nvSpPr>
        <xdr:spPr bwMode="auto">
          <a:xfrm>
            <a:off x="1246" y="271"/>
            <a:ext cx="17" cy="18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>
    <xdr:from>
      <xdr:col>20</xdr:col>
      <xdr:colOff>42334</xdr:colOff>
      <xdr:row>15</xdr:row>
      <xdr:rowOff>59285</xdr:rowOff>
    </xdr:from>
    <xdr:to>
      <xdr:col>22</xdr:col>
      <xdr:colOff>52917</xdr:colOff>
      <xdr:row>15</xdr:row>
      <xdr:rowOff>301643</xdr:rowOff>
    </xdr:to>
    <xdr:grpSp>
      <xdr:nvGrpSpPr>
        <xdr:cNvPr id="13" name="Group 307">
          <a:extLst>
            <a:ext uri="{FF2B5EF4-FFF2-40B4-BE49-F238E27FC236}">
              <a16:creationId xmlns:a16="http://schemas.microsoft.com/office/drawing/2014/main" id="{46527473-F93C-4A9D-9CB4-9573227943C3}"/>
            </a:ext>
          </a:extLst>
        </xdr:cNvPr>
        <xdr:cNvGrpSpPr>
          <a:grpSpLocks/>
        </xdr:cNvGrpSpPr>
      </xdr:nvGrpSpPr>
      <xdr:grpSpPr bwMode="auto">
        <a:xfrm>
          <a:off x="2823634" y="3116810"/>
          <a:ext cx="258233" cy="242358"/>
          <a:chOff x="1246" y="270"/>
          <a:chExt cx="26" cy="26"/>
        </a:xfrm>
      </xdr:grpSpPr>
      <xdr:sp macro="" textlink="">
        <xdr:nvSpPr>
          <xdr:cNvPr id="14" name="テキスト 281">
            <a:extLst>
              <a:ext uri="{FF2B5EF4-FFF2-40B4-BE49-F238E27FC236}">
                <a16:creationId xmlns:a16="http://schemas.microsoft.com/office/drawing/2014/main" id="{EAE9454A-55C4-47BE-AD3F-F5CAFF30C8E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46" y="270"/>
            <a:ext cx="26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Ｄ</a:t>
            </a:r>
          </a:p>
        </xdr:txBody>
      </xdr:sp>
      <xdr:sp macro="" textlink="">
        <xdr:nvSpPr>
          <xdr:cNvPr id="15" name="Oval 282">
            <a:extLst>
              <a:ext uri="{FF2B5EF4-FFF2-40B4-BE49-F238E27FC236}">
                <a16:creationId xmlns:a16="http://schemas.microsoft.com/office/drawing/2014/main" id="{34ACDC82-49B2-46E5-9BF6-E18D2B38B05D}"/>
              </a:ext>
            </a:extLst>
          </xdr:cNvPr>
          <xdr:cNvSpPr>
            <a:spLocks noChangeArrowheads="1"/>
          </xdr:cNvSpPr>
        </xdr:nvSpPr>
        <xdr:spPr bwMode="auto">
          <a:xfrm>
            <a:off x="1246" y="271"/>
            <a:ext cx="17" cy="18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>
    <xdr:from>
      <xdr:col>20</xdr:col>
      <xdr:colOff>42334</xdr:colOff>
      <xdr:row>16</xdr:row>
      <xdr:rowOff>59292</xdr:rowOff>
    </xdr:from>
    <xdr:to>
      <xdr:col>22</xdr:col>
      <xdr:colOff>52917</xdr:colOff>
      <xdr:row>16</xdr:row>
      <xdr:rowOff>301650</xdr:rowOff>
    </xdr:to>
    <xdr:grpSp>
      <xdr:nvGrpSpPr>
        <xdr:cNvPr id="16" name="Group 307">
          <a:extLst>
            <a:ext uri="{FF2B5EF4-FFF2-40B4-BE49-F238E27FC236}">
              <a16:creationId xmlns:a16="http://schemas.microsoft.com/office/drawing/2014/main" id="{54373BD6-742F-44F1-A52C-C99BCB774624}"/>
            </a:ext>
          </a:extLst>
        </xdr:cNvPr>
        <xdr:cNvGrpSpPr>
          <a:grpSpLocks/>
        </xdr:cNvGrpSpPr>
      </xdr:nvGrpSpPr>
      <xdr:grpSpPr bwMode="auto">
        <a:xfrm>
          <a:off x="2823634" y="3450192"/>
          <a:ext cx="258233" cy="242358"/>
          <a:chOff x="1246" y="270"/>
          <a:chExt cx="26" cy="26"/>
        </a:xfrm>
      </xdr:grpSpPr>
      <xdr:sp macro="" textlink="">
        <xdr:nvSpPr>
          <xdr:cNvPr id="17" name="テキスト 281">
            <a:extLst>
              <a:ext uri="{FF2B5EF4-FFF2-40B4-BE49-F238E27FC236}">
                <a16:creationId xmlns:a16="http://schemas.microsoft.com/office/drawing/2014/main" id="{16684CF1-A847-47B6-88D5-F64797A8DF8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46" y="270"/>
            <a:ext cx="26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Ｅ</a:t>
            </a:r>
          </a:p>
        </xdr:txBody>
      </xdr:sp>
      <xdr:sp macro="" textlink="">
        <xdr:nvSpPr>
          <xdr:cNvPr id="18" name="Oval 282">
            <a:extLst>
              <a:ext uri="{FF2B5EF4-FFF2-40B4-BE49-F238E27FC236}">
                <a16:creationId xmlns:a16="http://schemas.microsoft.com/office/drawing/2014/main" id="{C34CDCF8-2725-46F4-A5BE-3C5546A16942}"/>
              </a:ext>
            </a:extLst>
          </xdr:cNvPr>
          <xdr:cNvSpPr>
            <a:spLocks noChangeArrowheads="1"/>
          </xdr:cNvSpPr>
        </xdr:nvSpPr>
        <xdr:spPr bwMode="auto">
          <a:xfrm>
            <a:off x="1246" y="271"/>
            <a:ext cx="17" cy="18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>
    <xdr:from>
      <xdr:col>20</xdr:col>
      <xdr:colOff>42334</xdr:colOff>
      <xdr:row>17</xdr:row>
      <xdr:rowOff>67766</xdr:rowOff>
    </xdr:from>
    <xdr:to>
      <xdr:col>22</xdr:col>
      <xdr:colOff>52917</xdr:colOff>
      <xdr:row>17</xdr:row>
      <xdr:rowOff>310124</xdr:rowOff>
    </xdr:to>
    <xdr:grpSp>
      <xdr:nvGrpSpPr>
        <xdr:cNvPr id="19" name="Group 307">
          <a:extLst>
            <a:ext uri="{FF2B5EF4-FFF2-40B4-BE49-F238E27FC236}">
              <a16:creationId xmlns:a16="http://schemas.microsoft.com/office/drawing/2014/main" id="{ECD8BC40-7AF0-40FE-B817-80EB0C02B420}"/>
            </a:ext>
          </a:extLst>
        </xdr:cNvPr>
        <xdr:cNvGrpSpPr>
          <a:grpSpLocks/>
        </xdr:cNvGrpSpPr>
      </xdr:nvGrpSpPr>
      <xdr:grpSpPr bwMode="auto">
        <a:xfrm>
          <a:off x="2823634" y="3792041"/>
          <a:ext cx="258233" cy="242358"/>
          <a:chOff x="1246" y="270"/>
          <a:chExt cx="26" cy="26"/>
        </a:xfrm>
      </xdr:grpSpPr>
      <xdr:sp macro="" textlink="">
        <xdr:nvSpPr>
          <xdr:cNvPr id="20" name="テキスト 281">
            <a:extLst>
              <a:ext uri="{FF2B5EF4-FFF2-40B4-BE49-F238E27FC236}">
                <a16:creationId xmlns:a16="http://schemas.microsoft.com/office/drawing/2014/main" id="{0443B351-8E0C-416F-9541-2DAFA33689A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46" y="270"/>
            <a:ext cx="26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Ｆ</a:t>
            </a:r>
          </a:p>
        </xdr:txBody>
      </xdr:sp>
      <xdr:sp macro="" textlink="">
        <xdr:nvSpPr>
          <xdr:cNvPr id="21" name="Oval 282">
            <a:extLst>
              <a:ext uri="{FF2B5EF4-FFF2-40B4-BE49-F238E27FC236}">
                <a16:creationId xmlns:a16="http://schemas.microsoft.com/office/drawing/2014/main" id="{375ABB8D-ECF3-4E83-AE45-BC0144C4FF38}"/>
              </a:ext>
            </a:extLst>
          </xdr:cNvPr>
          <xdr:cNvSpPr>
            <a:spLocks noChangeArrowheads="1"/>
          </xdr:cNvSpPr>
        </xdr:nvSpPr>
        <xdr:spPr bwMode="auto">
          <a:xfrm>
            <a:off x="1246" y="271"/>
            <a:ext cx="17" cy="18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169287</xdr:colOff>
      <xdr:row>19</xdr:row>
      <xdr:rowOff>313298</xdr:rowOff>
    </xdr:from>
    <xdr:to>
      <xdr:col>2</xdr:col>
      <xdr:colOff>44403</xdr:colOff>
      <xdr:row>20</xdr:row>
      <xdr:rowOff>225456</xdr:rowOff>
    </xdr:to>
    <xdr:grpSp>
      <xdr:nvGrpSpPr>
        <xdr:cNvPr id="22" name="Group 307">
          <a:extLst>
            <a:ext uri="{FF2B5EF4-FFF2-40B4-BE49-F238E27FC236}">
              <a16:creationId xmlns:a16="http://schemas.microsoft.com/office/drawing/2014/main" id="{E56D7C59-BC75-4C4A-B3A0-817D188DD9A9}"/>
            </a:ext>
          </a:extLst>
        </xdr:cNvPr>
        <xdr:cNvGrpSpPr>
          <a:grpSpLocks/>
        </xdr:cNvGrpSpPr>
      </xdr:nvGrpSpPr>
      <xdr:grpSpPr bwMode="auto">
        <a:xfrm>
          <a:off x="293112" y="4704323"/>
          <a:ext cx="246591" cy="245533"/>
          <a:chOff x="1246" y="270"/>
          <a:chExt cx="26" cy="26"/>
        </a:xfrm>
      </xdr:grpSpPr>
      <xdr:sp macro="" textlink="">
        <xdr:nvSpPr>
          <xdr:cNvPr id="23" name="テキスト 281">
            <a:extLst>
              <a:ext uri="{FF2B5EF4-FFF2-40B4-BE49-F238E27FC236}">
                <a16:creationId xmlns:a16="http://schemas.microsoft.com/office/drawing/2014/main" id="{6FD71D7E-2267-4FD4-B4AF-6F364B6FD53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46" y="270"/>
            <a:ext cx="26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Ｆ</a:t>
            </a:r>
          </a:p>
        </xdr:txBody>
      </xdr:sp>
      <xdr:sp macro="" textlink="">
        <xdr:nvSpPr>
          <xdr:cNvPr id="24" name="Oval 282">
            <a:extLst>
              <a:ext uri="{FF2B5EF4-FFF2-40B4-BE49-F238E27FC236}">
                <a16:creationId xmlns:a16="http://schemas.microsoft.com/office/drawing/2014/main" id="{C95CC32A-ADD4-456C-8A8D-88CE16684EE9}"/>
              </a:ext>
            </a:extLst>
          </xdr:cNvPr>
          <xdr:cNvSpPr>
            <a:spLocks noChangeArrowheads="1"/>
          </xdr:cNvSpPr>
        </xdr:nvSpPr>
        <xdr:spPr bwMode="auto">
          <a:xfrm>
            <a:off x="1246" y="271"/>
            <a:ext cx="17" cy="18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>
    <xdr:from>
      <xdr:col>10</xdr:col>
      <xdr:colOff>29645</xdr:colOff>
      <xdr:row>17</xdr:row>
      <xdr:rowOff>67713</xdr:rowOff>
    </xdr:from>
    <xdr:to>
      <xdr:col>20</xdr:col>
      <xdr:colOff>103712</xdr:colOff>
      <xdr:row>17</xdr:row>
      <xdr:rowOff>310071</xdr:rowOff>
    </xdr:to>
    <xdr:grpSp>
      <xdr:nvGrpSpPr>
        <xdr:cNvPr id="25" name="グループ化 24">
          <a:extLst>
            <a:ext uri="{FF2B5EF4-FFF2-40B4-BE49-F238E27FC236}">
              <a16:creationId xmlns:a16="http://schemas.microsoft.com/office/drawing/2014/main" id="{16CC549E-68B0-40A5-AD9E-FA30358C4608}"/>
            </a:ext>
          </a:extLst>
        </xdr:cNvPr>
        <xdr:cNvGrpSpPr/>
      </xdr:nvGrpSpPr>
      <xdr:grpSpPr>
        <a:xfrm>
          <a:off x="1515545" y="3791988"/>
          <a:ext cx="1369467" cy="242358"/>
          <a:chOff x="1513399" y="321733"/>
          <a:chExt cx="1316582" cy="242358"/>
        </a:xfrm>
      </xdr:grpSpPr>
      <xdr:sp macro="" textlink="">
        <xdr:nvSpPr>
          <xdr:cNvPr id="26" name="テキスト 78">
            <a:extLst>
              <a:ext uri="{FF2B5EF4-FFF2-40B4-BE49-F238E27FC236}">
                <a16:creationId xmlns:a16="http://schemas.microsoft.com/office/drawing/2014/main" id="{22B214E5-7B1A-491D-9840-D86BA3FD79C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10369" y="337598"/>
            <a:ext cx="129117" cy="1619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－</a:t>
            </a:r>
          </a:p>
        </xdr:txBody>
      </xdr:sp>
      <xdr:sp macro="" textlink="">
        <xdr:nvSpPr>
          <xdr:cNvPr id="27" name="テキスト 75">
            <a:extLst>
              <a:ext uri="{FF2B5EF4-FFF2-40B4-BE49-F238E27FC236}">
                <a16:creationId xmlns:a16="http://schemas.microsoft.com/office/drawing/2014/main" id="{B1FA875F-3D05-4904-B949-12A708502EB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40562" y="337598"/>
            <a:ext cx="127000" cy="1619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＋</a:t>
            </a:r>
          </a:p>
        </xdr:txBody>
      </xdr:sp>
      <xdr:grpSp>
        <xdr:nvGrpSpPr>
          <xdr:cNvPr id="28" name="Group 307">
            <a:extLst>
              <a:ext uri="{FF2B5EF4-FFF2-40B4-BE49-F238E27FC236}">
                <a16:creationId xmlns:a16="http://schemas.microsoft.com/office/drawing/2014/main" id="{E513ED9B-FC8D-49E5-877C-7C8BA805925E}"/>
              </a:ext>
            </a:extLst>
          </xdr:cNvPr>
          <xdr:cNvGrpSpPr>
            <a:grpSpLocks/>
          </xdr:cNvGrpSpPr>
        </xdr:nvGrpSpPr>
        <xdr:grpSpPr bwMode="auto">
          <a:xfrm>
            <a:off x="1513399" y="321733"/>
            <a:ext cx="247650" cy="242358"/>
            <a:chOff x="1252" y="270"/>
            <a:chExt cx="26" cy="26"/>
          </a:xfrm>
        </xdr:grpSpPr>
        <xdr:sp macro="" textlink="">
          <xdr:nvSpPr>
            <xdr:cNvPr id="43" name="テキスト 281">
              <a:extLst>
                <a:ext uri="{FF2B5EF4-FFF2-40B4-BE49-F238E27FC236}">
                  <a16:creationId xmlns:a16="http://schemas.microsoft.com/office/drawing/2014/main" id="{C8D0A13F-BA1C-49F8-ADBC-AABCB688D45A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252" y="270"/>
              <a:ext cx="26" cy="2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0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Ａ</a:t>
              </a:r>
            </a:p>
          </xdr:txBody>
        </xdr:sp>
        <xdr:sp macro="" textlink="">
          <xdr:nvSpPr>
            <xdr:cNvPr id="44" name="Oval 282">
              <a:extLst>
                <a:ext uri="{FF2B5EF4-FFF2-40B4-BE49-F238E27FC236}">
                  <a16:creationId xmlns:a16="http://schemas.microsoft.com/office/drawing/2014/main" id="{A7D17689-01C0-4046-94A6-162E6BFA4E4E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252" y="271"/>
              <a:ext cx="17" cy="18"/>
            </a:xfrm>
            <a:prstGeom prst="ellips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</a:extLst>
          </xdr:spPr>
        </xdr:sp>
      </xdr:grpSp>
      <xdr:grpSp>
        <xdr:nvGrpSpPr>
          <xdr:cNvPr id="29" name="Group 307">
            <a:extLst>
              <a:ext uri="{FF2B5EF4-FFF2-40B4-BE49-F238E27FC236}">
                <a16:creationId xmlns:a16="http://schemas.microsoft.com/office/drawing/2014/main" id="{CEB6FE0C-7EC8-495B-A30B-B8D67FD07D0C}"/>
              </a:ext>
            </a:extLst>
          </xdr:cNvPr>
          <xdr:cNvGrpSpPr>
            <a:grpSpLocks/>
          </xdr:cNvGrpSpPr>
        </xdr:nvGrpSpPr>
        <xdr:grpSpPr bwMode="auto">
          <a:xfrm>
            <a:off x="2040455" y="321733"/>
            <a:ext cx="247650" cy="242358"/>
            <a:chOff x="1246" y="270"/>
            <a:chExt cx="26" cy="26"/>
          </a:xfrm>
        </xdr:grpSpPr>
        <xdr:sp macro="" textlink="">
          <xdr:nvSpPr>
            <xdr:cNvPr id="41" name="テキスト 281">
              <a:extLst>
                <a:ext uri="{FF2B5EF4-FFF2-40B4-BE49-F238E27FC236}">
                  <a16:creationId xmlns:a16="http://schemas.microsoft.com/office/drawing/2014/main" id="{25B1BE6D-8ED4-4F8F-A0A2-DA47D86BBBD4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246" y="270"/>
              <a:ext cx="26" cy="2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0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Ｃ</a:t>
              </a:r>
            </a:p>
          </xdr:txBody>
        </xdr:sp>
        <xdr:sp macro="" textlink="">
          <xdr:nvSpPr>
            <xdr:cNvPr id="42" name="Oval 282">
              <a:extLst>
                <a:ext uri="{FF2B5EF4-FFF2-40B4-BE49-F238E27FC236}">
                  <a16:creationId xmlns:a16="http://schemas.microsoft.com/office/drawing/2014/main" id="{3B50FCCA-5B59-4AA9-BBC5-9814CC949D03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246" y="271"/>
              <a:ext cx="17" cy="18"/>
            </a:xfrm>
            <a:prstGeom prst="ellips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</a:extLst>
          </xdr:spPr>
        </xdr:sp>
      </xdr:grpSp>
      <xdr:grpSp>
        <xdr:nvGrpSpPr>
          <xdr:cNvPr id="30" name="Group 307">
            <a:extLst>
              <a:ext uri="{FF2B5EF4-FFF2-40B4-BE49-F238E27FC236}">
                <a16:creationId xmlns:a16="http://schemas.microsoft.com/office/drawing/2014/main" id="{3853A00F-F743-4266-AB7A-61A75CE7314D}"/>
              </a:ext>
            </a:extLst>
          </xdr:cNvPr>
          <xdr:cNvGrpSpPr>
            <a:grpSpLocks/>
          </xdr:cNvGrpSpPr>
        </xdr:nvGrpSpPr>
        <xdr:grpSpPr bwMode="auto">
          <a:xfrm>
            <a:off x="2311387" y="321733"/>
            <a:ext cx="247650" cy="242358"/>
            <a:chOff x="1246" y="270"/>
            <a:chExt cx="26" cy="26"/>
          </a:xfrm>
        </xdr:grpSpPr>
        <xdr:sp macro="" textlink="">
          <xdr:nvSpPr>
            <xdr:cNvPr id="39" name="テキスト 281">
              <a:extLst>
                <a:ext uri="{FF2B5EF4-FFF2-40B4-BE49-F238E27FC236}">
                  <a16:creationId xmlns:a16="http://schemas.microsoft.com/office/drawing/2014/main" id="{346761DE-CF6E-4410-9543-DBA73F812BE9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246" y="270"/>
              <a:ext cx="26" cy="2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0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Ｄ</a:t>
              </a:r>
            </a:p>
          </xdr:txBody>
        </xdr:sp>
        <xdr:sp macro="" textlink="">
          <xdr:nvSpPr>
            <xdr:cNvPr id="40" name="Oval 282">
              <a:extLst>
                <a:ext uri="{FF2B5EF4-FFF2-40B4-BE49-F238E27FC236}">
                  <a16:creationId xmlns:a16="http://schemas.microsoft.com/office/drawing/2014/main" id="{940DAC77-A955-49FF-99FD-13A80A38FC2B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246" y="271"/>
              <a:ext cx="17" cy="18"/>
            </a:xfrm>
            <a:prstGeom prst="ellips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</a:extLst>
          </xdr:spPr>
        </xdr:sp>
      </xdr:grpSp>
      <xdr:grpSp>
        <xdr:nvGrpSpPr>
          <xdr:cNvPr id="31" name="Group 307">
            <a:extLst>
              <a:ext uri="{FF2B5EF4-FFF2-40B4-BE49-F238E27FC236}">
                <a16:creationId xmlns:a16="http://schemas.microsoft.com/office/drawing/2014/main" id="{64118432-DFAE-4A35-9106-F39EDD52BA22}"/>
              </a:ext>
            </a:extLst>
          </xdr:cNvPr>
          <xdr:cNvGrpSpPr>
            <a:grpSpLocks/>
          </xdr:cNvGrpSpPr>
        </xdr:nvGrpSpPr>
        <xdr:grpSpPr bwMode="auto">
          <a:xfrm>
            <a:off x="2582331" y="321733"/>
            <a:ext cx="247650" cy="242358"/>
            <a:chOff x="1246" y="270"/>
            <a:chExt cx="26" cy="26"/>
          </a:xfrm>
        </xdr:grpSpPr>
        <xdr:sp macro="" textlink="">
          <xdr:nvSpPr>
            <xdr:cNvPr id="37" name="テキスト 281">
              <a:extLst>
                <a:ext uri="{FF2B5EF4-FFF2-40B4-BE49-F238E27FC236}">
                  <a16:creationId xmlns:a16="http://schemas.microsoft.com/office/drawing/2014/main" id="{3AFFA213-60B8-433F-892F-F16E4B25FAAA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246" y="270"/>
              <a:ext cx="26" cy="2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0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Ｅ</a:t>
              </a:r>
            </a:p>
          </xdr:txBody>
        </xdr:sp>
        <xdr:sp macro="" textlink="">
          <xdr:nvSpPr>
            <xdr:cNvPr id="38" name="Oval 282">
              <a:extLst>
                <a:ext uri="{FF2B5EF4-FFF2-40B4-BE49-F238E27FC236}">
                  <a16:creationId xmlns:a16="http://schemas.microsoft.com/office/drawing/2014/main" id="{6BD15DD4-F08E-4904-837C-6613DD5F0A6C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246" y="271"/>
              <a:ext cx="17" cy="18"/>
            </a:xfrm>
            <a:prstGeom prst="ellips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</a:extLst>
          </xdr:spPr>
        </xdr:sp>
      </xdr:grpSp>
      <xdr:grpSp>
        <xdr:nvGrpSpPr>
          <xdr:cNvPr id="32" name="Group 307">
            <a:extLst>
              <a:ext uri="{FF2B5EF4-FFF2-40B4-BE49-F238E27FC236}">
                <a16:creationId xmlns:a16="http://schemas.microsoft.com/office/drawing/2014/main" id="{F3CA6C43-356E-4DF0-973C-D7F74E394DB9}"/>
              </a:ext>
            </a:extLst>
          </xdr:cNvPr>
          <xdr:cNvGrpSpPr>
            <a:grpSpLocks/>
          </xdr:cNvGrpSpPr>
        </xdr:nvGrpSpPr>
        <xdr:grpSpPr bwMode="auto">
          <a:xfrm>
            <a:off x="1781174" y="321733"/>
            <a:ext cx="247650" cy="242358"/>
            <a:chOff x="1249" y="270"/>
            <a:chExt cx="26" cy="26"/>
          </a:xfrm>
        </xdr:grpSpPr>
        <xdr:sp macro="" textlink="">
          <xdr:nvSpPr>
            <xdr:cNvPr id="35" name="テキスト 281">
              <a:extLst>
                <a:ext uri="{FF2B5EF4-FFF2-40B4-BE49-F238E27FC236}">
                  <a16:creationId xmlns:a16="http://schemas.microsoft.com/office/drawing/2014/main" id="{EAF3E442-93DB-4136-B79F-AEEDFA0DA1BC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249" y="270"/>
              <a:ext cx="26" cy="2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0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Ｂ</a:t>
              </a:r>
            </a:p>
          </xdr:txBody>
        </xdr:sp>
        <xdr:sp macro="" textlink="">
          <xdr:nvSpPr>
            <xdr:cNvPr id="36" name="Oval 282">
              <a:extLst>
                <a:ext uri="{FF2B5EF4-FFF2-40B4-BE49-F238E27FC236}">
                  <a16:creationId xmlns:a16="http://schemas.microsoft.com/office/drawing/2014/main" id="{78F1DE6B-42D3-46D6-BB1A-A818287DEC39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249" y="271"/>
              <a:ext cx="17" cy="18"/>
            </a:xfrm>
            <a:prstGeom prst="ellips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</a:extLst>
          </xdr:spPr>
        </xdr:sp>
      </xdr:grpSp>
      <xdr:sp macro="" textlink="">
        <xdr:nvSpPr>
          <xdr:cNvPr id="33" name="テキスト 75">
            <a:extLst>
              <a:ext uri="{FF2B5EF4-FFF2-40B4-BE49-F238E27FC236}">
                <a16:creationId xmlns:a16="http://schemas.microsoft.com/office/drawing/2014/main" id="{967A8D8E-02E2-44A9-8D91-B4F2BD5DA6C4}"/>
              </a:ext>
            </a:extLst>
          </xdr:cNvPr>
          <xdr:cNvSpPr txBox="1">
            <a:spLocks noChangeArrowheads="1"/>
          </xdr:cNvSpPr>
        </xdr:nvSpPr>
        <xdr:spPr bwMode="auto">
          <a:xfrm>
            <a:off x="2178044" y="337598"/>
            <a:ext cx="127000" cy="1619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＋</a:t>
            </a:r>
          </a:p>
        </xdr:txBody>
      </xdr:sp>
      <xdr:sp macro="" textlink="">
        <xdr:nvSpPr>
          <xdr:cNvPr id="34" name="テキスト 75">
            <a:extLst>
              <a:ext uri="{FF2B5EF4-FFF2-40B4-BE49-F238E27FC236}">
                <a16:creationId xmlns:a16="http://schemas.microsoft.com/office/drawing/2014/main" id="{02B7FF76-D105-4159-ACB9-5DC6C06F09BC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48982" y="337598"/>
            <a:ext cx="127000" cy="1619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＋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460380</xdr:colOff>
      <xdr:row>8</xdr:row>
      <xdr:rowOff>48683</xdr:rowOff>
    </xdr:from>
    <xdr:to>
      <xdr:col>29</xdr:col>
      <xdr:colOff>688980</xdr:colOff>
      <xdr:row>8</xdr:row>
      <xdr:rowOff>229658</xdr:rowOff>
    </xdr:to>
    <xdr:grpSp>
      <xdr:nvGrpSpPr>
        <xdr:cNvPr id="2" name="Group 963">
          <a:extLst>
            <a:ext uri="{FF2B5EF4-FFF2-40B4-BE49-F238E27FC236}">
              <a16:creationId xmlns:a16="http://schemas.microsoft.com/office/drawing/2014/main" id="{C36208E7-DEE4-4258-B799-6975E37A9A72}"/>
            </a:ext>
          </a:extLst>
        </xdr:cNvPr>
        <xdr:cNvGrpSpPr>
          <a:grpSpLocks/>
        </xdr:cNvGrpSpPr>
      </xdr:nvGrpSpPr>
      <xdr:grpSpPr bwMode="auto">
        <a:xfrm>
          <a:off x="10833105" y="1448858"/>
          <a:ext cx="228600" cy="180975"/>
          <a:chOff x="1082" y="145"/>
          <a:chExt cx="24" cy="19"/>
        </a:xfrm>
      </xdr:grpSpPr>
      <xdr:sp macro="" textlink="">
        <xdr:nvSpPr>
          <xdr:cNvPr id="3" name="テキスト 714">
            <a:extLst>
              <a:ext uri="{FF2B5EF4-FFF2-40B4-BE49-F238E27FC236}">
                <a16:creationId xmlns:a16="http://schemas.microsoft.com/office/drawing/2014/main" id="{1DA6B69E-C064-47CA-AA1D-64FDAD653EF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82" y="145"/>
            <a:ext cx="24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Ｂ</a:t>
            </a:r>
          </a:p>
        </xdr:txBody>
      </xdr:sp>
      <xdr:sp macro="" textlink="">
        <xdr:nvSpPr>
          <xdr:cNvPr id="4" name="Oval 715">
            <a:extLst>
              <a:ext uri="{FF2B5EF4-FFF2-40B4-BE49-F238E27FC236}">
                <a16:creationId xmlns:a16="http://schemas.microsoft.com/office/drawing/2014/main" id="{66123BA6-51BC-4502-A17A-66E7C3B196D3}"/>
              </a:ext>
            </a:extLst>
          </xdr:cNvPr>
          <xdr:cNvSpPr>
            <a:spLocks noChangeArrowheads="1"/>
          </xdr:cNvSpPr>
        </xdr:nvSpPr>
        <xdr:spPr bwMode="auto">
          <a:xfrm>
            <a:off x="1085" y="146"/>
            <a:ext cx="16" cy="16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>
    <xdr:from>
      <xdr:col>26</xdr:col>
      <xdr:colOff>28575</xdr:colOff>
      <xdr:row>8</xdr:row>
      <xdr:rowOff>48683</xdr:rowOff>
    </xdr:from>
    <xdr:to>
      <xdr:col>26</xdr:col>
      <xdr:colOff>257175</xdr:colOff>
      <xdr:row>8</xdr:row>
      <xdr:rowOff>229658</xdr:rowOff>
    </xdr:to>
    <xdr:grpSp>
      <xdr:nvGrpSpPr>
        <xdr:cNvPr id="5" name="Group 963">
          <a:extLst>
            <a:ext uri="{FF2B5EF4-FFF2-40B4-BE49-F238E27FC236}">
              <a16:creationId xmlns:a16="http://schemas.microsoft.com/office/drawing/2014/main" id="{EE759217-9545-47EA-BDA9-5538221AC59C}"/>
            </a:ext>
          </a:extLst>
        </xdr:cNvPr>
        <xdr:cNvGrpSpPr>
          <a:grpSpLocks/>
        </xdr:cNvGrpSpPr>
      </xdr:nvGrpSpPr>
      <xdr:grpSpPr bwMode="auto">
        <a:xfrm>
          <a:off x="6629400" y="1448858"/>
          <a:ext cx="228600" cy="180975"/>
          <a:chOff x="1082" y="145"/>
          <a:chExt cx="24" cy="19"/>
        </a:xfrm>
      </xdr:grpSpPr>
      <xdr:sp macro="" textlink="">
        <xdr:nvSpPr>
          <xdr:cNvPr id="6" name="テキスト 714">
            <a:extLst>
              <a:ext uri="{FF2B5EF4-FFF2-40B4-BE49-F238E27FC236}">
                <a16:creationId xmlns:a16="http://schemas.microsoft.com/office/drawing/2014/main" id="{9C9C5F48-C679-4999-ACF9-990967BC995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82" y="145"/>
            <a:ext cx="24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Ｂ</a:t>
            </a:r>
          </a:p>
        </xdr:txBody>
      </xdr:sp>
      <xdr:sp macro="" textlink="">
        <xdr:nvSpPr>
          <xdr:cNvPr id="7" name="Oval 715">
            <a:extLst>
              <a:ext uri="{FF2B5EF4-FFF2-40B4-BE49-F238E27FC236}">
                <a16:creationId xmlns:a16="http://schemas.microsoft.com/office/drawing/2014/main" id="{F041377E-E616-43CB-BF3C-071CE8C72F41}"/>
              </a:ext>
            </a:extLst>
          </xdr:cNvPr>
          <xdr:cNvSpPr>
            <a:spLocks noChangeArrowheads="1"/>
          </xdr:cNvSpPr>
        </xdr:nvSpPr>
        <xdr:spPr bwMode="auto">
          <a:xfrm>
            <a:off x="1085" y="146"/>
            <a:ext cx="16" cy="16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>
    <xdr:from>
      <xdr:col>24</xdr:col>
      <xdr:colOff>892194</xdr:colOff>
      <xdr:row>10</xdr:row>
      <xdr:rowOff>192617</xdr:rowOff>
    </xdr:from>
    <xdr:to>
      <xdr:col>24</xdr:col>
      <xdr:colOff>1120794</xdr:colOff>
      <xdr:row>11</xdr:row>
      <xdr:rowOff>26458</xdr:rowOff>
    </xdr:to>
    <xdr:grpSp>
      <xdr:nvGrpSpPr>
        <xdr:cNvPr id="8" name="Group 963">
          <a:extLst>
            <a:ext uri="{FF2B5EF4-FFF2-40B4-BE49-F238E27FC236}">
              <a16:creationId xmlns:a16="http://schemas.microsoft.com/office/drawing/2014/main" id="{CB711197-5468-40EA-BCF3-9C0A8C8AB18E}"/>
            </a:ext>
          </a:extLst>
        </xdr:cNvPr>
        <xdr:cNvGrpSpPr>
          <a:grpSpLocks/>
        </xdr:cNvGrpSpPr>
      </xdr:nvGrpSpPr>
      <xdr:grpSpPr bwMode="auto">
        <a:xfrm>
          <a:off x="5111769" y="2088092"/>
          <a:ext cx="228600" cy="176741"/>
          <a:chOff x="1082" y="145"/>
          <a:chExt cx="24" cy="19"/>
        </a:xfrm>
      </xdr:grpSpPr>
      <xdr:sp macro="" textlink="">
        <xdr:nvSpPr>
          <xdr:cNvPr id="9" name="テキスト 714">
            <a:extLst>
              <a:ext uri="{FF2B5EF4-FFF2-40B4-BE49-F238E27FC236}">
                <a16:creationId xmlns:a16="http://schemas.microsoft.com/office/drawing/2014/main" id="{81476B77-BDBD-457F-84C8-24C16D75931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82" y="145"/>
            <a:ext cx="24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Ｂ</a:t>
            </a:r>
          </a:p>
        </xdr:txBody>
      </xdr:sp>
      <xdr:sp macro="" textlink="">
        <xdr:nvSpPr>
          <xdr:cNvPr id="10" name="Oval 715">
            <a:extLst>
              <a:ext uri="{FF2B5EF4-FFF2-40B4-BE49-F238E27FC236}">
                <a16:creationId xmlns:a16="http://schemas.microsoft.com/office/drawing/2014/main" id="{4262A2FD-7892-42EE-992D-231461D02A0B}"/>
              </a:ext>
            </a:extLst>
          </xdr:cNvPr>
          <xdr:cNvSpPr>
            <a:spLocks noChangeArrowheads="1"/>
          </xdr:cNvSpPr>
        </xdr:nvSpPr>
        <xdr:spPr bwMode="auto">
          <a:xfrm>
            <a:off x="1085" y="146"/>
            <a:ext cx="16" cy="16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>
    <xdr:from>
      <xdr:col>23</xdr:col>
      <xdr:colOff>892182</xdr:colOff>
      <xdr:row>10</xdr:row>
      <xdr:rowOff>192617</xdr:rowOff>
    </xdr:from>
    <xdr:to>
      <xdr:col>23</xdr:col>
      <xdr:colOff>1120782</xdr:colOff>
      <xdr:row>11</xdr:row>
      <xdr:rowOff>26458</xdr:rowOff>
    </xdr:to>
    <xdr:grpSp>
      <xdr:nvGrpSpPr>
        <xdr:cNvPr id="11" name="Group 963">
          <a:extLst>
            <a:ext uri="{FF2B5EF4-FFF2-40B4-BE49-F238E27FC236}">
              <a16:creationId xmlns:a16="http://schemas.microsoft.com/office/drawing/2014/main" id="{DAA1FEE0-BF84-4114-8525-89D58A8A87C3}"/>
            </a:ext>
          </a:extLst>
        </xdr:cNvPr>
        <xdr:cNvGrpSpPr>
          <a:grpSpLocks/>
        </xdr:cNvGrpSpPr>
      </xdr:nvGrpSpPr>
      <xdr:grpSpPr bwMode="auto">
        <a:xfrm>
          <a:off x="3921132" y="2088092"/>
          <a:ext cx="228600" cy="176741"/>
          <a:chOff x="1082" y="145"/>
          <a:chExt cx="24" cy="19"/>
        </a:xfrm>
      </xdr:grpSpPr>
      <xdr:sp macro="" textlink="">
        <xdr:nvSpPr>
          <xdr:cNvPr id="12" name="テキスト 714">
            <a:extLst>
              <a:ext uri="{FF2B5EF4-FFF2-40B4-BE49-F238E27FC236}">
                <a16:creationId xmlns:a16="http://schemas.microsoft.com/office/drawing/2014/main" id="{33569962-15EB-4789-AA8F-5FC7E86919D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82" y="145"/>
            <a:ext cx="24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Ａ</a:t>
            </a:r>
          </a:p>
        </xdr:txBody>
      </xdr:sp>
      <xdr:sp macro="" textlink="">
        <xdr:nvSpPr>
          <xdr:cNvPr id="13" name="Oval 715">
            <a:extLst>
              <a:ext uri="{FF2B5EF4-FFF2-40B4-BE49-F238E27FC236}">
                <a16:creationId xmlns:a16="http://schemas.microsoft.com/office/drawing/2014/main" id="{F47072B7-469D-4EB4-B159-082DFBC8B82A}"/>
              </a:ext>
            </a:extLst>
          </xdr:cNvPr>
          <xdr:cNvSpPr>
            <a:spLocks noChangeArrowheads="1"/>
          </xdr:cNvSpPr>
        </xdr:nvSpPr>
        <xdr:spPr bwMode="auto">
          <a:xfrm>
            <a:off x="1085" y="146"/>
            <a:ext cx="16" cy="16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>
    <xdr:from>
      <xdr:col>31</xdr:col>
      <xdr:colOff>892194</xdr:colOff>
      <xdr:row>10</xdr:row>
      <xdr:rowOff>192617</xdr:rowOff>
    </xdr:from>
    <xdr:to>
      <xdr:col>31</xdr:col>
      <xdr:colOff>1120794</xdr:colOff>
      <xdr:row>11</xdr:row>
      <xdr:rowOff>26458</xdr:rowOff>
    </xdr:to>
    <xdr:grpSp>
      <xdr:nvGrpSpPr>
        <xdr:cNvPr id="14" name="Group 963">
          <a:extLst>
            <a:ext uri="{FF2B5EF4-FFF2-40B4-BE49-F238E27FC236}">
              <a16:creationId xmlns:a16="http://schemas.microsoft.com/office/drawing/2014/main" id="{6F40C7EA-5D56-47E4-B3DC-B59A449FA017}"/>
            </a:ext>
          </a:extLst>
        </xdr:cNvPr>
        <xdr:cNvGrpSpPr>
          <a:grpSpLocks/>
        </xdr:cNvGrpSpPr>
      </xdr:nvGrpSpPr>
      <xdr:grpSpPr bwMode="auto">
        <a:xfrm>
          <a:off x="13646169" y="2088092"/>
          <a:ext cx="228600" cy="176741"/>
          <a:chOff x="1082" y="145"/>
          <a:chExt cx="24" cy="19"/>
        </a:xfrm>
      </xdr:grpSpPr>
      <xdr:sp macro="" textlink="">
        <xdr:nvSpPr>
          <xdr:cNvPr id="15" name="テキスト 714">
            <a:extLst>
              <a:ext uri="{FF2B5EF4-FFF2-40B4-BE49-F238E27FC236}">
                <a16:creationId xmlns:a16="http://schemas.microsoft.com/office/drawing/2014/main" id="{0C11FCF7-7AA2-49F8-8FDB-D7BC29F9AD5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82" y="145"/>
            <a:ext cx="24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Ｃ</a:t>
            </a:r>
          </a:p>
        </xdr:txBody>
      </xdr:sp>
      <xdr:sp macro="" textlink="">
        <xdr:nvSpPr>
          <xdr:cNvPr id="16" name="Oval 715">
            <a:extLst>
              <a:ext uri="{FF2B5EF4-FFF2-40B4-BE49-F238E27FC236}">
                <a16:creationId xmlns:a16="http://schemas.microsoft.com/office/drawing/2014/main" id="{0980E152-CAD3-4BD2-AD4A-0161DAE7DF23}"/>
              </a:ext>
            </a:extLst>
          </xdr:cNvPr>
          <xdr:cNvSpPr>
            <a:spLocks noChangeArrowheads="1"/>
          </xdr:cNvSpPr>
        </xdr:nvSpPr>
        <xdr:spPr bwMode="auto">
          <a:xfrm>
            <a:off x="1085" y="146"/>
            <a:ext cx="16" cy="16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>
    <xdr:from>
      <xdr:col>32</xdr:col>
      <xdr:colOff>892195</xdr:colOff>
      <xdr:row>10</xdr:row>
      <xdr:rowOff>192617</xdr:rowOff>
    </xdr:from>
    <xdr:to>
      <xdr:col>32</xdr:col>
      <xdr:colOff>1120795</xdr:colOff>
      <xdr:row>11</xdr:row>
      <xdr:rowOff>26458</xdr:rowOff>
    </xdr:to>
    <xdr:grpSp>
      <xdr:nvGrpSpPr>
        <xdr:cNvPr id="17" name="Group 963">
          <a:extLst>
            <a:ext uri="{FF2B5EF4-FFF2-40B4-BE49-F238E27FC236}">
              <a16:creationId xmlns:a16="http://schemas.microsoft.com/office/drawing/2014/main" id="{F4CBFC69-DC48-420C-A4AB-186020E73B77}"/>
            </a:ext>
          </a:extLst>
        </xdr:cNvPr>
        <xdr:cNvGrpSpPr>
          <a:grpSpLocks/>
        </xdr:cNvGrpSpPr>
      </xdr:nvGrpSpPr>
      <xdr:grpSpPr bwMode="auto">
        <a:xfrm>
          <a:off x="14836795" y="2088092"/>
          <a:ext cx="228600" cy="176741"/>
          <a:chOff x="1082" y="145"/>
          <a:chExt cx="24" cy="19"/>
        </a:xfrm>
      </xdr:grpSpPr>
      <xdr:sp macro="" textlink="">
        <xdr:nvSpPr>
          <xdr:cNvPr id="18" name="テキスト 714">
            <a:extLst>
              <a:ext uri="{FF2B5EF4-FFF2-40B4-BE49-F238E27FC236}">
                <a16:creationId xmlns:a16="http://schemas.microsoft.com/office/drawing/2014/main" id="{9062CD63-5A68-4CA9-BA88-0769387AE16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82" y="145"/>
            <a:ext cx="24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Ｄ</a:t>
            </a:r>
          </a:p>
        </xdr:txBody>
      </xdr:sp>
      <xdr:sp macro="" textlink="">
        <xdr:nvSpPr>
          <xdr:cNvPr id="19" name="Oval 715">
            <a:extLst>
              <a:ext uri="{FF2B5EF4-FFF2-40B4-BE49-F238E27FC236}">
                <a16:creationId xmlns:a16="http://schemas.microsoft.com/office/drawing/2014/main" id="{AC6D88E2-3A63-4B14-A08F-8B77CABE0FF0}"/>
              </a:ext>
            </a:extLst>
          </xdr:cNvPr>
          <xdr:cNvSpPr>
            <a:spLocks noChangeArrowheads="1"/>
          </xdr:cNvSpPr>
        </xdr:nvSpPr>
        <xdr:spPr bwMode="auto">
          <a:xfrm>
            <a:off x="1085" y="146"/>
            <a:ext cx="16" cy="16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>
    <xdr:from>
      <xdr:col>33</xdr:col>
      <xdr:colOff>96328</xdr:colOff>
      <xdr:row>10</xdr:row>
      <xdr:rowOff>174621</xdr:rowOff>
    </xdr:from>
    <xdr:to>
      <xdr:col>33</xdr:col>
      <xdr:colOff>1103841</xdr:colOff>
      <xdr:row>11</xdr:row>
      <xdr:rowOff>26457</xdr:rowOff>
    </xdr:to>
    <xdr:grpSp>
      <xdr:nvGrpSpPr>
        <xdr:cNvPr id="20" name="グループ化 19">
          <a:extLst>
            <a:ext uri="{FF2B5EF4-FFF2-40B4-BE49-F238E27FC236}">
              <a16:creationId xmlns:a16="http://schemas.microsoft.com/office/drawing/2014/main" id="{2B177D89-470D-4820-AD5F-C3B0AF3604A4}"/>
            </a:ext>
          </a:extLst>
        </xdr:cNvPr>
        <xdr:cNvGrpSpPr/>
      </xdr:nvGrpSpPr>
      <xdr:grpSpPr>
        <a:xfrm>
          <a:off x="15231553" y="2070096"/>
          <a:ext cx="1007513" cy="194736"/>
          <a:chOff x="9308061" y="437088"/>
          <a:chExt cx="1007513" cy="198970"/>
        </a:xfrm>
      </xdr:grpSpPr>
      <xdr:grpSp>
        <xdr:nvGrpSpPr>
          <xdr:cNvPr id="21" name="Group 963">
            <a:extLst>
              <a:ext uri="{FF2B5EF4-FFF2-40B4-BE49-F238E27FC236}">
                <a16:creationId xmlns:a16="http://schemas.microsoft.com/office/drawing/2014/main" id="{C0DA94AC-9C70-4E9F-BDD6-691E9B0E47AE}"/>
              </a:ext>
            </a:extLst>
          </xdr:cNvPr>
          <xdr:cNvGrpSpPr>
            <a:grpSpLocks/>
          </xdr:cNvGrpSpPr>
        </xdr:nvGrpSpPr>
        <xdr:grpSpPr bwMode="auto">
          <a:xfrm>
            <a:off x="9308061" y="455083"/>
            <a:ext cx="228600" cy="180975"/>
            <a:chOff x="1082" y="145"/>
            <a:chExt cx="24" cy="19"/>
          </a:xfrm>
        </xdr:grpSpPr>
        <xdr:sp macro="" textlink="">
          <xdr:nvSpPr>
            <xdr:cNvPr id="34" name="テキスト 714">
              <a:extLst>
                <a:ext uri="{FF2B5EF4-FFF2-40B4-BE49-F238E27FC236}">
                  <a16:creationId xmlns:a16="http://schemas.microsoft.com/office/drawing/2014/main" id="{1A3ADE2D-8937-4877-BA9C-FA2B346CFF2D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82" y="145"/>
              <a:ext cx="24" cy="1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0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Ａ</a:t>
              </a:r>
            </a:p>
          </xdr:txBody>
        </xdr:sp>
        <xdr:sp macro="" textlink="">
          <xdr:nvSpPr>
            <xdr:cNvPr id="35" name="Oval 715">
              <a:extLst>
                <a:ext uri="{FF2B5EF4-FFF2-40B4-BE49-F238E27FC236}">
                  <a16:creationId xmlns:a16="http://schemas.microsoft.com/office/drawing/2014/main" id="{F86B8741-B626-4FEC-8394-9EA05DEB96D3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085" y="146"/>
              <a:ext cx="16" cy="16"/>
            </a:xfrm>
            <a:prstGeom prst="ellips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</a:extLst>
          </xdr:spPr>
        </xdr:sp>
      </xdr:grpSp>
      <xdr:grpSp>
        <xdr:nvGrpSpPr>
          <xdr:cNvPr id="22" name="Group 963">
            <a:extLst>
              <a:ext uri="{FF2B5EF4-FFF2-40B4-BE49-F238E27FC236}">
                <a16:creationId xmlns:a16="http://schemas.microsoft.com/office/drawing/2014/main" id="{1E88E0BF-E32E-41EB-AFC9-FC5CFE9F24BA}"/>
              </a:ext>
            </a:extLst>
          </xdr:cNvPr>
          <xdr:cNvGrpSpPr>
            <a:grpSpLocks/>
          </xdr:cNvGrpSpPr>
        </xdr:nvGrpSpPr>
        <xdr:grpSpPr bwMode="auto">
          <a:xfrm>
            <a:off x="9570518" y="455083"/>
            <a:ext cx="228600" cy="180975"/>
            <a:chOff x="1082" y="145"/>
            <a:chExt cx="24" cy="19"/>
          </a:xfrm>
        </xdr:grpSpPr>
        <xdr:sp macro="" textlink="">
          <xdr:nvSpPr>
            <xdr:cNvPr id="32" name="テキスト 714">
              <a:extLst>
                <a:ext uri="{FF2B5EF4-FFF2-40B4-BE49-F238E27FC236}">
                  <a16:creationId xmlns:a16="http://schemas.microsoft.com/office/drawing/2014/main" id="{932B0E64-8608-4A85-A49C-804B39671186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82" y="145"/>
              <a:ext cx="24" cy="1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0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Ｂ</a:t>
              </a:r>
            </a:p>
          </xdr:txBody>
        </xdr:sp>
        <xdr:sp macro="" textlink="">
          <xdr:nvSpPr>
            <xdr:cNvPr id="33" name="Oval 715">
              <a:extLst>
                <a:ext uri="{FF2B5EF4-FFF2-40B4-BE49-F238E27FC236}">
                  <a16:creationId xmlns:a16="http://schemas.microsoft.com/office/drawing/2014/main" id="{A5858F4F-DDDF-4E79-A216-18E4ED0B3D2C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085" y="146"/>
              <a:ext cx="16" cy="16"/>
            </a:xfrm>
            <a:prstGeom prst="ellips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</a:extLst>
          </xdr:spPr>
        </xdr:sp>
      </xdr:grpSp>
      <xdr:grpSp>
        <xdr:nvGrpSpPr>
          <xdr:cNvPr id="23" name="Group 963">
            <a:extLst>
              <a:ext uri="{FF2B5EF4-FFF2-40B4-BE49-F238E27FC236}">
                <a16:creationId xmlns:a16="http://schemas.microsoft.com/office/drawing/2014/main" id="{E52D307F-43A1-43A9-B20E-CA73825153C7}"/>
              </a:ext>
            </a:extLst>
          </xdr:cNvPr>
          <xdr:cNvGrpSpPr>
            <a:grpSpLocks/>
          </xdr:cNvGrpSpPr>
        </xdr:nvGrpSpPr>
        <xdr:grpSpPr bwMode="auto">
          <a:xfrm>
            <a:off x="9832980" y="455083"/>
            <a:ext cx="228600" cy="180975"/>
            <a:chOff x="1082" y="145"/>
            <a:chExt cx="24" cy="19"/>
          </a:xfrm>
        </xdr:grpSpPr>
        <xdr:sp macro="" textlink="">
          <xdr:nvSpPr>
            <xdr:cNvPr id="30" name="テキスト 714">
              <a:extLst>
                <a:ext uri="{FF2B5EF4-FFF2-40B4-BE49-F238E27FC236}">
                  <a16:creationId xmlns:a16="http://schemas.microsoft.com/office/drawing/2014/main" id="{9146BEBC-D237-490E-B6ED-B7D1F76D4D09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82" y="145"/>
              <a:ext cx="24" cy="1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0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Ｃ</a:t>
              </a:r>
            </a:p>
          </xdr:txBody>
        </xdr:sp>
        <xdr:sp macro="" textlink="">
          <xdr:nvSpPr>
            <xdr:cNvPr id="31" name="Oval 715">
              <a:extLst>
                <a:ext uri="{FF2B5EF4-FFF2-40B4-BE49-F238E27FC236}">
                  <a16:creationId xmlns:a16="http://schemas.microsoft.com/office/drawing/2014/main" id="{1B4DAF38-716C-4952-BCE7-8BB5C3ACA243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085" y="146"/>
              <a:ext cx="16" cy="16"/>
            </a:xfrm>
            <a:prstGeom prst="ellips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</a:extLst>
          </xdr:spPr>
        </xdr:sp>
      </xdr:grpSp>
      <xdr:grpSp>
        <xdr:nvGrpSpPr>
          <xdr:cNvPr id="24" name="Group 963">
            <a:extLst>
              <a:ext uri="{FF2B5EF4-FFF2-40B4-BE49-F238E27FC236}">
                <a16:creationId xmlns:a16="http://schemas.microsoft.com/office/drawing/2014/main" id="{2C51B690-7EE8-446D-AC71-11F648D10A1F}"/>
              </a:ext>
            </a:extLst>
          </xdr:cNvPr>
          <xdr:cNvGrpSpPr>
            <a:grpSpLocks/>
          </xdr:cNvGrpSpPr>
        </xdr:nvGrpSpPr>
        <xdr:grpSpPr bwMode="auto">
          <a:xfrm>
            <a:off x="10086974" y="455083"/>
            <a:ext cx="228600" cy="180975"/>
            <a:chOff x="1082" y="145"/>
            <a:chExt cx="24" cy="19"/>
          </a:xfrm>
        </xdr:grpSpPr>
        <xdr:sp macro="" textlink="">
          <xdr:nvSpPr>
            <xdr:cNvPr id="28" name="テキスト 714">
              <a:extLst>
                <a:ext uri="{FF2B5EF4-FFF2-40B4-BE49-F238E27FC236}">
                  <a16:creationId xmlns:a16="http://schemas.microsoft.com/office/drawing/2014/main" id="{A09B0E0D-003B-4E2D-A46C-989B11F7F4FB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82" y="145"/>
              <a:ext cx="24" cy="1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0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Ｄ</a:t>
              </a:r>
            </a:p>
          </xdr:txBody>
        </xdr:sp>
        <xdr:sp macro="" textlink="">
          <xdr:nvSpPr>
            <xdr:cNvPr id="29" name="Oval 715">
              <a:extLst>
                <a:ext uri="{FF2B5EF4-FFF2-40B4-BE49-F238E27FC236}">
                  <a16:creationId xmlns:a16="http://schemas.microsoft.com/office/drawing/2014/main" id="{EEF27DD7-4221-4CC1-85AF-6808A9C8B8B2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085" y="146"/>
              <a:ext cx="16" cy="16"/>
            </a:xfrm>
            <a:prstGeom prst="ellips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</a:extLst>
          </xdr:spPr>
        </xdr:sp>
      </xdr:grpSp>
      <xdr:sp macro="" textlink="">
        <xdr:nvSpPr>
          <xdr:cNvPr id="25" name="テキスト 631">
            <a:extLst>
              <a:ext uri="{FF2B5EF4-FFF2-40B4-BE49-F238E27FC236}">
                <a16:creationId xmlns:a16="http://schemas.microsoft.com/office/drawing/2014/main" id="{29883F24-9700-4A4A-9B1A-C72A17E3BE4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79488" y="437088"/>
            <a:ext cx="161925" cy="18429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+</a:t>
            </a:r>
          </a:p>
        </xdr:txBody>
      </xdr:sp>
      <xdr:sp macro="" textlink="">
        <xdr:nvSpPr>
          <xdr:cNvPr id="26" name="テキスト 634">
            <a:extLst>
              <a:ext uri="{FF2B5EF4-FFF2-40B4-BE49-F238E27FC236}">
                <a16:creationId xmlns:a16="http://schemas.microsoft.com/office/drawing/2014/main" id="{73A7B81C-3C68-461B-8292-E100E9A4D3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52531" y="437088"/>
            <a:ext cx="142875" cy="15519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-</a:t>
            </a:r>
          </a:p>
        </xdr:txBody>
      </xdr:sp>
      <xdr:sp macro="" textlink="">
        <xdr:nvSpPr>
          <xdr:cNvPr id="27" name="テキスト 631">
            <a:extLst>
              <a:ext uri="{FF2B5EF4-FFF2-40B4-BE49-F238E27FC236}">
                <a16:creationId xmlns:a16="http://schemas.microsoft.com/office/drawing/2014/main" id="{7005EDA5-F484-4667-83E2-0365C06E8ED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04410" y="437088"/>
            <a:ext cx="161925" cy="18429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+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190500</xdr:colOff>
      <xdr:row>31</xdr:row>
      <xdr:rowOff>121709</xdr:rowOff>
    </xdr:from>
    <xdr:to>
      <xdr:col>29</xdr:col>
      <xdr:colOff>0</xdr:colOff>
      <xdr:row>31</xdr:row>
      <xdr:rowOff>321734</xdr:rowOff>
    </xdr:to>
    <xdr:sp macro="" textlink="">
      <xdr:nvSpPr>
        <xdr:cNvPr id="2" name="テキスト 2671">
          <a:extLst>
            <a:ext uri="{FF2B5EF4-FFF2-40B4-BE49-F238E27FC236}">
              <a16:creationId xmlns:a16="http://schemas.microsoft.com/office/drawing/2014/main" id="{5AC57387-DCEE-4A9D-8247-05E93BF94295}"/>
            </a:ext>
          </a:extLst>
        </xdr:cNvPr>
        <xdr:cNvSpPr txBox="1">
          <a:spLocks noChangeArrowheads="1"/>
        </xdr:cNvSpPr>
      </xdr:nvSpPr>
      <xdr:spPr bwMode="auto">
        <a:xfrm>
          <a:off x="7258050" y="8456084"/>
          <a:ext cx="1504950" cy="2000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0" tIns="0" rIns="0" bIns="0" anchor="b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のうち一時借入金等返済額</a:t>
          </a:r>
        </a:p>
      </xdr:txBody>
    </xdr:sp>
    <xdr:clientData/>
  </xdr:twoCellAnchor>
  <xdr:twoCellAnchor>
    <xdr:from>
      <xdr:col>29</xdr:col>
      <xdr:colOff>200025</xdr:colOff>
      <xdr:row>31</xdr:row>
      <xdr:rowOff>140759</xdr:rowOff>
    </xdr:from>
    <xdr:to>
      <xdr:col>30</xdr:col>
      <xdr:colOff>0</xdr:colOff>
      <xdr:row>31</xdr:row>
      <xdr:rowOff>331259</xdr:rowOff>
    </xdr:to>
    <xdr:sp macro="" textlink="">
      <xdr:nvSpPr>
        <xdr:cNvPr id="3" name="テキスト 2672">
          <a:extLst>
            <a:ext uri="{FF2B5EF4-FFF2-40B4-BE49-F238E27FC236}">
              <a16:creationId xmlns:a16="http://schemas.microsoft.com/office/drawing/2014/main" id="{422405EB-3DD7-4FFE-A0DF-71D17CA10073}"/>
            </a:ext>
          </a:extLst>
        </xdr:cNvPr>
        <xdr:cNvSpPr txBox="1">
          <a:spLocks noChangeArrowheads="1"/>
        </xdr:cNvSpPr>
      </xdr:nvSpPr>
      <xdr:spPr bwMode="auto">
        <a:xfrm>
          <a:off x="8963025" y="8475134"/>
          <a:ext cx="1495425" cy="1905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0" rIns="27432" bIns="18288" anchor="b" upright="1"/>
        <a:lstStyle/>
        <a:p>
          <a:pPr algn="dist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のうち一時借入金等収入額</a:t>
          </a:r>
        </a:p>
      </xdr:txBody>
    </xdr:sp>
    <xdr:clientData/>
  </xdr:twoCellAnchor>
  <xdr:twoCellAnchor>
    <xdr:from>
      <xdr:col>31</xdr:col>
      <xdr:colOff>171450</xdr:colOff>
      <xdr:row>31</xdr:row>
      <xdr:rowOff>121709</xdr:rowOff>
    </xdr:from>
    <xdr:to>
      <xdr:col>32</xdr:col>
      <xdr:colOff>19050</xdr:colOff>
      <xdr:row>31</xdr:row>
      <xdr:rowOff>331259</xdr:rowOff>
    </xdr:to>
    <xdr:sp macro="" textlink="">
      <xdr:nvSpPr>
        <xdr:cNvPr id="4" name="テキスト 2674">
          <a:extLst>
            <a:ext uri="{FF2B5EF4-FFF2-40B4-BE49-F238E27FC236}">
              <a16:creationId xmlns:a16="http://schemas.microsoft.com/office/drawing/2014/main" id="{1A708695-848B-4D6F-9912-177E3669F6F3}"/>
            </a:ext>
          </a:extLst>
        </xdr:cNvPr>
        <xdr:cNvSpPr txBox="1">
          <a:spLocks noChangeArrowheads="1"/>
        </xdr:cNvSpPr>
      </xdr:nvSpPr>
      <xdr:spPr bwMode="auto">
        <a:xfrm>
          <a:off x="12573000" y="8456084"/>
          <a:ext cx="1428750" cy="2095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0" rIns="27432" bIns="18288" anchor="b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のうち一時借入金等返済額</a:t>
          </a:r>
        </a:p>
      </xdr:txBody>
    </xdr:sp>
    <xdr:clientData/>
  </xdr:twoCellAnchor>
  <xdr:twoCellAnchor>
    <xdr:from>
      <xdr:col>27</xdr:col>
      <xdr:colOff>219075</xdr:colOff>
      <xdr:row>31</xdr:row>
      <xdr:rowOff>131234</xdr:rowOff>
    </xdr:from>
    <xdr:to>
      <xdr:col>28</xdr:col>
      <xdr:colOff>0</xdr:colOff>
      <xdr:row>31</xdr:row>
      <xdr:rowOff>331259</xdr:rowOff>
    </xdr:to>
    <xdr:sp macro="" textlink="">
      <xdr:nvSpPr>
        <xdr:cNvPr id="5" name="テキスト 2670">
          <a:extLst>
            <a:ext uri="{FF2B5EF4-FFF2-40B4-BE49-F238E27FC236}">
              <a16:creationId xmlns:a16="http://schemas.microsoft.com/office/drawing/2014/main" id="{DB08C4A9-9242-4181-B865-B7C2BC5F5E69}"/>
            </a:ext>
          </a:extLst>
        </xdr:cNvPr>
        <xdr:cNvSpPr txBox="1">
          <a:spLocks noChangeArrowheads="1"/>
        </xdr:cNvSpPr>
      </xdr:nvSpPr>
      <xdr:spPr bwMode="auto">
        <a:xfrm>
          <a:off x="5591175" y="8465609"/>
          <a:ext cx="1476375" cy="2000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のうち一時借入金等残高</a:t>
          </a:r>
        </a:p>
      </xdr:txBody>
    </xdr:sp>
    <xdr:clientData/>
  </xdr:twoCellAnchor>
  <xdr:twoCellAnchor>
    <xdr:from>
      <xdr:col>31</xdr:col>
      <xdr:colOff>28575</xdr:colOff>
      <xdr:row>31</xdr:row>
      <xdr:rowOff>19050</xdr:rowOff>
    </xdr:from>
    <xdr:to>
      <xdr:col>32</xdr:col>
      <xdr:colOff>0</xdr:colOff>
      <xdr:row>31</xdr:row>
      <xdr:rowOff>161925</xdr:rowOff>
    </xdr:to>
    <xdr:sp macro="" textlink="">
      <xdr:nvSpPr>
        <xdr:cNvPr id="6" name="Rectangle 2713">
          <a:extLst>
            <a:ext uri="{FF2B5EF4-FFF2-40B4-BE49-F238E27FC236}">
              <a16:creationId xmlns:a16="http://schemas.microsoft.com/office/drawing/2014/main" id="{3A8F3C82-3C4B-4780-BC00-EF5727232D34}"/>
            </a:ext>
          </a:extLst>
        </xdr:cNvPr>
        <xdr:cNvSpPr>
          <a:spLocks noChangeArrowheads="1"/>
        </xdr:cNvSpPr>
      </xdr:nvSpPr>
      <xdr:spPr bwMode="auto">
        <a:xfrm>
          <a:off x="12430125" y="8353425"/>
          <a:ext cx="1552575" cy="142875"/>
        </a:xfrm>
        <a:prstGeom prst="rect">
          <a:avLst/>
        </a:prstGeom>
        <a:solidFill>
          <a:srgbClr val="CCFFFF"/>
        </a:solidFill>
        <a:ln>
          <a:noFill/>
        </a:ln>
        <a:extLst/>
      </xdr:spPr>
    </xdr:sp>
    <xdr:clientData/>
  </xdr:twoCellAnchor>
  <xdr:twoCellAnchor>
    <xdr:from>
      <xdr:col>27</xdr:col>
      <xdr:colOff>19050</xdr:colOff>
      <xdr:row>31</xdr:row>
      <xdr:rowOff>19050</xdr:rowOff>
    </xdr:from>
    <xdr:to>
      <xdr:col>27</xdr:col>
      <xdr:colOff>1685925</xdr:colOff>
      <xdr:row>31</xdr:row>
      <xdr:rowOff>161925</xdr:rowOff>
    </xdr:to>
    <xdr:sp macro="" textlink="">
      <xdr:nvSpPr>
        <xdr:cNvPr id="7" name="Rectangle 2881">
          <a:extLst>
            <a:ext uri="{FF2B5EF4-FFF2-40B4-BE49-F238E27FC236}">
              <a16:creationId xmlns:a16="http://schemas.microsoft.com/office/drawing/2014/main" id="{5C09B7DE-518B-401B-AAAC-C8A0CB08A378}"/>
            </a:ext>
          </a:extLst>
        </xdr:cNvPr>
        <xdr:cNvSpPr>
          <a:spLocks noChangeArrowheads="1"/>
        </xdr:cNvSpPr>
      </xdr:nvSpPr>
      <xdr:spPr bwMode="auto">
        <a:xfrm>
          <a:off x="5391150" y="8353425"/>
          <a:ext cx="1666875" cy="142875"/>
        </a:xfrm>
        <a:prstGeom prst="rect">
          <a:avLst/>
        </a:prstGeom>
        <a:solidFill>
          <a:srgbClr val="CCFFFF"/>
        </a:solidFill>
        <a:ln>
          <a:noFill/>
        </a:ln>
        <a:extLst/>
      </xdr:spPr>
    </xdr:sp>
    <xdr:clientData/>
  </xdr:twoCellAnchor>
  <xdr:twoCellAnchor>
    <xdr:from>
      <xdr:col>28</xdr:col>
      <xdr:colOff>19050</xdr:colOff>
      <xdr:row>31</xdr:row>
      <xdr:rowOff>19050</xdr:rowOff>
    </xdr:from>
    <xdr:to>
      <xdr:col>28</xdr:col>
      <xdr:colOff>1685925</xdr:colOff>
      <xdr:row>31</xdr:row>
      <xdr:rowOff>161925</xdr:rowOff>
    </xdr:to>
    <xdr:sp macro="" textlink="">
      <xdr:nvSpPr>
        <xdr:cNvPr id="8" name="Rectangle 2882">
          <a:extLst>
            <a:ext uri="{FF2B5EF4-FFF2-40B4-BE49-F238E27FC236}">
              <a16:creationId xmlns:a16="http://schemas.microsoft.com/office/drawing/2014/main" id="{3E9A1DEF-7599-4B41-A204-AC2A7EAE6692}"/>
            </a:ext>
          </a:extLst>
        </xdr:cNvPr>
        <xdr:cNvSpPr>
          <a:spLocks noChangeArrowheads="1"/>
        </xdr:cNvSpPr>
      </xdr:nvSpPr>
      <xdr:spPr bwMode="auto">
        <a:xfrm>
          <a:off x="7086600" y="8353425"/>
          <a:ext cx="1666875" cy="142875"/>
        </a:xfrm>
        <a:prstGeom prst="rect">
          <a:avLst/>
        </a:prstGeom>
        <a:solidFill>
          <a:srgbClr val="CCFFFF"/>
        </a:solidFill>
        <a:ln>
          <a:noFill/>
        </a:ln>
        <a:extLst/>
      </xdr:spPr>
    </xdr:sp>
    <xdr:clientData/>
  </xdr:twoCellAnchor>
  <xdr:twoCellAnchor>
    <xdr:from>
      <xdr:col>29</xdr:col>
      <xdr:colOff>19050</xdr:colOff>
      <xdr:row>31</xdr:row>
      <xdr:rowOff>19050</xdr:rowOff>
    </xdr:from>
    <xdr:to>
      <xdr:col>29</xdr:col>
      <xdr:colOff>1685925</xdr:colOff>
      <xdr:row>31</xdr:row>
      <xdr:rowOff>161925</xdr:rowOff>
    </xdr:to>
    <xdr:sp macro="" textlink="">
      <xdr:nvSpPr>
        <xdr:cNvPr id="9" name="Rectangle 2883">
          <a:extLst>
            <a:ext uri="{FF2B5EF4-FFF2-40B4-BE49-F238E27FC236}">
              <a16:creationId xmlns:a16="http://schemas.microsoft.com/office/drawing/2014/main" id="{B6E55BDB-2DBC-4E0B-942D-20E5EC70F350}"/>
            </a:ext>
          </a:extLst>
        </xdr:cNvPr>
        <xdr:cNvSpPr>
          <a:spLocks noChangeArrowheads="1"/>
        </xdr:cNvSpPr>
      </xdr:nvSpPr>
      <xdr:spPr bwMode="auto">
        <a:xfrm>
          <a:off x="8782050" y="8353425"/>
          <a:ext cx="1666875" cy="142875"/>
        </a:xfrm>
        <a:prstGeom prst="rect">
          <a:avLst/>
        </a:prstGeom>
        <a:solidFill>
          <a:srgbClr val="CCFFFF"/>
        </a:solidFill>
        <a:ln>
          <a:noFill/>
        </a:ln>
        <a:extLst/>
      </xdr:spPr>
    </xdr:sp>
    <xdr:clientData/>
  </xdr:twoCellAnchor>
  <xdr:twoCellAnchor editAs="absolute">
    <xdr:from>
      <xdr:col>22</xdr:col>
      <xdr:colOff>152401</xdr:colOff>
      <xdr:row>12</xdr:row>
      <xdr:rowOff>50801</xdr:rowOff>
    </xdr:from>
    <xdr:to>
      <xdr:col>23</xdr:col>
      <xdr:colOff>151342</xdr:colOff>
      <xdr:row>12</xdr:row>
      <xdr:rowOff>292101</xdr:rowOff>
    </xdr:to>
    <xdr:grpSp>
      <xdr:nvGrpSpPr>
        <xdr:cNvPr id="10" name="Group 1113">
          <a:extLst>
            <a:ext uri="{FF2B5EF4-FFF2-40B4-BE49-F238E27FC236}">
              <a16:creationId xmlns:a16="http://schemas.microsoft.com/office/drawing/2014/main" id="{162AB5AE-6224-4F1B-8EEA-E2EAA4F00AAA}"/>
            </a:ext>
          </a:extLst>
        </xdr:cNvPr>
        <xdr:cNvGrpSpPr>
          <a:grpSpLocks/>
        </xdr:cNvGrpSpPr>
      </xdr:nvGrpSpPr>
      <xdr:grpSpPr bwMode="auto">
        <a:xfrm>
          <a:off x="3057526" y="2641601"/>
          <a:ext cx="189441" cy="241300"/>
          <a:chOff x="290" y="298"/>
          <a:chExt cx="21" cy="25"/>
        </a:xfrm>
      </xdr:grpSpPr>
      <xdr:sp macro="" textlink="">
        <xdr:nvSpPr>
          <xdr:cNvPr id="11" name="テキスト 407">
            <a:extLst>
              <a:ext uri="{FF2B5EF4-FFF2-40B4-BE49-F238E27FC236}">
                <a16:creationId xmlns:a16="http://schemas.microsoft.com/office/drawing/2014/main" id="{193263BC-6CCA-4B47-AAF2-610BC9047D7E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0" y="298"/>
            <a:ext cx="21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Ａ</a:t>
            </a:r>
          </a:p>
        </xdr:txBody>
      </xdr:sp>
      <xdr:sp macro="" textlink="">
        <xdr:nvSpPr>
          <xdr:cNvPr id="12" name="Oval 1115">
            <a:extLst>
              <a:ext uri="{FF2B5EF4-FFF2-40B4-BE49-F238E27FC236}">
                <a16:creationId xmlns:a16="http://schemas.microsoft.com/office/drawing/2014/main" id="{166CD9B5-F42B-4D7A-9083-DA03FD0C7F6A}"/>
              </a:ext>
            </a:extLst>
          </xdr:cNvPr>
          <xdr:cNvSpPr>
            <a:spLocks noChangeArrowheads="1"/>
          </xdr:cNvSpPr>
        </xdr:nvSpPr>
        <xdr:spPr bwMode="auto">
          <a:xfrm>
            <a:off x="291" y="301"/>
            <a:ext cx="17" cy="16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 editAs="absolute">
    <xdr:from>
      <xdr:col>22</xdr:col>
      <xdr:colOff>152401</xdr:colOff>
      <xdr:row>20</xdr:row>
      <xdr:rowOff>50802</xdr:rowOff>
    </xdr:from>
    <xdr:to>
      <xdr:col>23</xdr:col>
      <xdr:colOff>151342</xdr:colOff>
      <xdr:row>20</xdr:row>
      <xdr:rowOff>292102</xdr:rowOff>
    </xdr:to>
    <xdr:grpSp>
      <xdr:nvGrpSpPr>
        <xdr:cNvPr id="13" name="Group 1113">
          <a:extLst>
            <a:ext uri="{FF2B5EF4-FFF2-40B4-BE49-F238E27FC236}">
              <a16:creationId xmlns:a16="http://schemas.microsoft.com/office/drawing/2014/main" id="{8E59653A-8C45-49EA-9E5C-9A947ED0F789}"/>
            </a:ext>
          </a:extLst>
        </xdr:cNvPr>
        <xdr:cNvGrpSpPr>
          <a:grpSpLocks/>
        </xdr:cNvGrpSpPr>
      </xdr:nvGrpSpPr>
      <xdr:grpSpPr bwMode="auto">
        <a:xfrm>
          <a:off x="3057526" y="5080002"/>
          <a:ext cx="189441" cy="241300"/>
          <a:chOff x="290" y="298"/>
          <a:chExt cx="21" cy="25"/>
        </a:xfrm>
      </xdr:grpSpPr>
      <xdr:sp macro="" textlink="">
        <xdr:nvSpPr>
          <xdr:cNvPr id="14" name="テキスト 407">
            <a:extLst>
              <a:ext uri="{FF2B5EF4-FFF2-40B4-BE49-F238E27FC236}">
                <a16:creationId xmlns:a16="http://schemas.microsoft.com/office/drawing/2014/main" id="{ADFB4AD9-B624-427C-A08F-0EA1F10F7681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0" y="298"/>
            <a:ext cx="21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ａ</a:t>
            </a:r>
          </a:p>
        </xdr:txBody>
      </xdr:sp>
      <xdr:sp macro="" textlink="">
        <xdr:nvSpPr>
          <xdr:cNvPr id="15" name="Oval 1115">
            <a:extLst>
              <a:ext uri="{FF2B5EF4-FFF2-40B4-BE49-F238E27FC236}">
                <a16:creationId xmlns:a16="http://schemas.microsoft.com/office/drawing/2014/main" id="{B2642326-6B0F-458A-A556-2653F2F0A5B9}"/>
              </a:ext>
            </a:extLst>
          </xdr:cNvPr>
          <xdr:cNvSpPr>
            <a:spLocks noChangeArrowheads="1"/>
          </xdr:cNvSpPr>
        </xdr:nvSpPr>
        <xdr:spPr bwMode="auto">
          <a:xfrm>
            <a:off x="291" y="301"/>
            <a:ext cx="17" cy="16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 editAs="absolute">
    <xdr:from>
      <xdr:col>22</xdr:col>
      <xdr:colOff>152401</xdr:colOff>
      <xdr:row>21</xdr:row>
      <xdr:rowOff>42334</xdr:rowOff>
    </xdr:from>
    <xdr:to>
      <xdr:col>23</xdr:col>
      <xdr:colOff>151342</xdr:colOff>
      <xdr:row>21</xdr:row>
      <xdr:rowOff>283634</xdr:rowOff>
    </xdr:to>
    <xdr:grpSp>
      <xdr:nvGrpSpPr>
        <xdr:cNvPr id="16" name="Group 1113">
          <a:extLst>
            <a:ext uri="{FF2B5EF4-FFF2-40B4-BE49-F238E27FC236}">
              <a16:creationId xmlns:a16="http://schemas.microsoft.com/office/drawing/2014/main" id="{1C625828-F71C-4247-AB16-C9F9EA9321EB}"/>
            </a:ext>
          </a:extLst>
        </xdr:cNvPr>
        <xdr:cNvGrpSpPr>
          <a:grpSpLocks/>
        </xdr:cNvGrpSpPr>
      </xdr:nvGrpSpPr>
      <xdr:grpSpPr bwMode="auto">
        <a:xfrm>
          <a:off x="3057526" y="5376334"/>
          <a:ext cx="189441" cy="241300"/>
          <a:chOff x="290" y="298"/>
          <a:chExt cx="21" cy="25"/>
        </a:xfrm>
      </xdr:grpSpPr>
      <xdr:sp macro="" textlink="">
        <xdr:nvSpPr>
          <xdr:cNvPr id="17" name="テキスト 407">
            <a:extLst>
              <a:ext uri="{FF2B5EF4-FFF2-40B4-BE49-F238E27FC236}">
                <a16:creationId xmlns:a16="http://schemas.microsoft.com/office/drawing/2014/main" id="{3223C565-3C9E-4FAB-A383-4973C04C3E66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0" y="298"/>
            <a:ext cx="21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ｂ</a:t>
            </a:r>
          </a:p>
        </xdr:txBody>
      </xdr:sp>
      <xdr:sp macro="" textlink="">
        <xdr:nvSpPr>
          <xdr:cNvPr id="18" name="Oval 1115">
            <a:extLst>
              <a:ext uri="{FF2B5EF4-FFF2-40B4-BE49-F238E27FC236}">
                <a16:creationId xmlns:a16="http://schemas.microsoft.com/office/drawing/2014/main" id="{F89933AD-CB34-4548-8ECA-4785D3918822}"/>
              </a:ext>
            </a:extLst>
          </xdr:cNvPr>
          <xdr:cNvSpPr>
            <a:spLocks noChangeArrowheads="1"/>
          </xdr:cNvSpPr>
        </xdr:nvSpPr>
        <xdr:spPr bwMode="auto">
          <a:xfrm>
            <a:off x="291" y="301"/>
            <a:ext cx="17" cy="16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 editAs="absolute">
    <xdr:from>
      <xdr:col>22</xdr:col>
      <xdr:colOff>152401</xdr:colOff>
      <xdr:row>22</xdr:row>
      <xdr:rowOff>42334</xdr:rowOff>
    </xdr:from>
    <xdr:to>
      <xdr:col>23</xdr:col>
      <xdr:colOff>151342</xdr:colOff>
      <xdr:row>22</xdr:row>
      <xdr:rowOff>283634</xdr:rowOff>
    </xdr:to>
    <xdr:grpSp>
      <xdr:nvGrpSpPr>
        <xdr:cNvPr id="19" name="Group 1113">
          <a:extLst>
            <a:ext uri="{FF2B5EF4-FFF2-40B4-BE49-F238E27FC236}">
              <a16:creationId xmlns:a16="http://schemas.microsoft.com/office/drawing/2014/main" id="{F7E82BDC-0AAE-4BE0-879A-5DAB70D7C1E0}"/>
            </a:ext>
          </a:extLst>
        </xdr:cNvPr>
        <xdr:cNvGrpSpPr>
          <a:grpSpLocks/>
        </xdr:cNvGrpSpPr>
      </xdr:nvGrpSpPr>
      <xdr:grpSpPr bwMode="auto">
        <a:xfrm>
          <a:off x="3057526" y="5681134"/>
          <a:ext cx="189441" cy="241300"/>
          <a:chOff x="290" y="298"/>
          <a:chExt cx="21" cy="25"/>
        </a:xfrm>
      </xdr:grpSpPr>
      <xdr:sp macro="" textlink="">
        <xdr:nvSpPr>
          <xdr:cNvPr id="20" name="テキスト 407">
            <a:extLst>
              <a:ext uri="{FF2B5EF4-FFF2-40B4-BE49-F238E27FC236}">
                <a16:creationId xmlns:a16="http://schemas.microsoft.com/office/drawing/2014/main" id="{3EFD2C23-4081-4AF1-A728-4DD083E0E4E1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0" y="298"/>
            <a:ext cx="21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ｃ</a:t>
            </a:r>
          </a:p>
        </xdr:txBody>
      </xdr:sp>
      <xdr:sp macro="" textlink="">
        <xdr:nvSpPr>
          <xdr:cNvPr id="21" name="Oval 1115">
            <a:extLst>
              <a:ext uri="{FF2B5EF4-FFF2-40B4-BE49-F238E27FC236}">
                <a16:creationId xmlns:a16="http://schemas.microsoft.com/office/drawing/2014/main" id="{58706293-2FDC-4574-8B28-AD10F25693DB}"/>
              </a:ext>
            </a:extLst>
          </xdr:cNvPr>
          <xdr:cNvSpPr>
            <a:spLocks noChangeArrowheads="1"/>
          </xdr:cNvSpPr>
        </xdr:nvSpPr>
        <xdr:spPr bwMode="auto">
          <a:xfrm>
            <a:off x="291" y="301"/>
            <a:ext cx="17" cy="16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 editAs="absolute">
    <xdr:from>
      <xdr:col>22</xdr:col>
      <xdr:colOff>152401</xdr:colOff>
      <xdr:row>23</xdr:row>
      <xdr:rowOff>33868</xdr:rowOff>
    </xdr:from>
    <xdr:to>
      <xdr:col>23</xdr:col>
      <xdr:colOff>151342</xdr:colOff>
      <xdr:row>23</xdr:row>
      <xdr:rowOff>275168</xdr:rowOff>
    </xdr:to>
    <xdr:grpSp>
      <xdr:nvGrpSpPr>
        <xdr:cNvPr id="22" name="Group 1113">
          <a:extLst>
            <a:ext uri="{FF2B5EF4-FFF2-40B4-BE49-F238E27FC236}">
              <a16:creationId xmlns:a16="http://schemas.microsoft.com/office/drawing/2014/main" id="{B229C4C0-01D1-45EB-8852-A182E7806DB8}"/>
            </a:ext>
          </a:extLst>
        </xdr:cNvPr>
        <xdr:cNvGrpSpPr>
          <a:grpSpLocks/>
        </xdr:cNvGrpSpPr>
      </xdr:nvGrpSpPr>
      <xdr:grpSpPr bwMode="auto">
        <a:xfrm>
          <a:off x="3057526" y="5977468"/>
          <a:ext cx="189441" cy="241300"/>
          <a:chOff x="290" y="298"/>
          <a:chExt cx="21" cy="25"/>
        </a:xfrm>
      </xdr:grpSpPr>
      <xdr:sp macro="" textlink="">
        <xdr:nvSpPr>
          <xdr:cNvPr id="23" name="テキスト 407">
            <a:extLst>
              <a:ext uri="{FF2B5EF4-FFF2-40B4-BE49-F238E27FC236}">
                <a16:creationId xmlns:a16="http://schemas.microsoft.com/office/drawing/2014/main" id="{31833537-5C56-40A4-8A24-AA368D2103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0" y="298"/>
            <a:ext cx="21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ｄ</a:t>
            </a:r>
          </a:p>
        </xdr:txBody>
      </xdr:sp>
      <xdr:sp macro="" textlink="">
        <xdr:nvSpPr>
          <xdr:cNvPr id="24" name="Oval 1115">
            <a:extLst>
              <a:ext uri="{FF2B5EF4-FFF2-40B4-BE49-F238E27FC236}">
                <a16:creationId xmlns:a16="http://schemas.microsoft.com/office/drawing/2014/main" id="{C8B9065C-8EFD-4E2C-9586-A13C0C6D0686}"/>
              </a:ext>
            </a:extLst>
          </xdr:cNvPr>
          <xdr:cNvSpPr>
            <a:spLocks noChangeArrowheads="1"/>
          </xdr:cNvSpPr>
        </xdr:nvSpPr>
        <xdr:spPr bwMode="auto">
          <a:xfrm>
            <a:off x="291" y="301"/>
            <a:ext cx="17" cy="16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 editAs="absolute">
    <xdr:from>
      <xdr:col>22</xdr:col>
      <xdr:colOff>152401</xdr:colOff>
      <xdr:row>24</xdr:row>
      <xdr:rowOff>50800</xdr:rowOff>
    </xdr:from>
    <xdr:to>
      <xdr:col>23</xdr:col>
      <xdr:colOff>151342</xdr:colOff>
      <xdr:row>24</xdr:row>
      <xdr:rowOff>292100</xdr:rowOff>
    </xdr:to>
    <xdr:grpSp>
      <xdr:nvGrpSpPr>
        <xdr:cNvPr id="25" name="Group 1113">
          <a:extLst>
            <a:ext uri="{FF2B5EF4-FFF2-40B4-BE49-F238E27FC236}">
              <a16:creationId xmlns:a16="http://schemas.microsoft.com/office/drawing/2014/main" id="{13AAA479-194A-4BDE-93F5-0F9E55BB2676}"/>
            </a:ext>
          </a:extLst>
        </xdr:cNvPr>
        <xdr:cNvGrpSpPr>
          <a:grpSpLocks/>
        </xdr:cNvGrpSpPr>
      </xdr:nvGrpSpPr>
      <xdr:grpSpPr bwMode="auto">
        <a:xfrm>
          <a:off x="3057526" y="6299200"/>
          <a:ext cx="189441" cy="241300"/>
          <a:chOff x="290" y="298"/>
          <a:chExt cx="21" cy="25"/>
        </a:xfrm>
      </xdr:grpSpPr>
      <xdr:sp macro="" textlink="">
        <xdr:nvSpPr>
          <xdr:cNvPr id="26" name="テキスト 407">
            <a:extLst>
              <a:ext uri="{FF2B5EF4-FFF2-40B4-BE49-F238E27FC236}">
                <a16:creationId xmlns:a16="http://schemas.microsoft.com/office/drawing/2014/main" id="{4DD60994-35C0-4B53-86BE-F2E68DC94C57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0" y="298"/>
            <a:ext cx="21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Ｂ</a:t>
            </a:r>
          </a:p>
        </xdr:txBody>
      </xdr:sp>
      <xdr:sp macro="" textlink="">
        <xdr:nvSpPr>
          <xdr:cNvPr id="27" name="Oval 1115">
            <a:extLst>
              <a:ext uri="{FF2B5EF4-FFF2-40B4-BE49-F238E27FC236}">
                <a16:creationId xmlns:a16="http://schemas.microsoft.com/office/drawing/2014/main" id="{8307CC4A-1407-4547-B5F8-D6B955399074}"/>
              </a:ext>
            </a:extLst>
          </xdr:cNvPr>
          <xdr:cNvSpPr>
            <a:spLocks noChangeArrowheads="1"/>
          </xdr:cNvSpPr>
        </xdr:nvSpPr>
        <xdr:spPr bwMode="auto">
          <a:xfrm>
            <a:off x="291" y="301"/>
            <a:ext cx="17" cy="16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 editAs="absolute">
    <xdr:from>
      <xdr:col>22</xdr:col>
      <xdr:colOff>152401</xdr:colOff>
      <xdr:row>25</xdr:row>
      <xdr:rowOff>59267</xdr:rowOff>
    </xdr:from>
    <xdr:to>
      <xdr:col>23</xdr:col>
      <xdr:colOff>151342</xdr:colOff>
      <xdr:row>25</xdr:row>
      <xdr:rowOff>300567</xdr:rowOff>
    </xdr:to>
    <xdr:grpSp>
      <xdr:nvGrpSpPr>
        <xdr:cNvPr id="28" name="Group 1113">
          <a:extLst>
            <a:ext uri="{FF2B5EF4-FFF2-40B4-BE49-F238E27FC236}">
              <a16:creationId xmlns:a16="http://schemas.microsoft.com/office/drawing/2014/main" id="{64CAACC6-9861-47B8-B246-9FB0CB3AB053}"/>
            </a:ext>
          </a:extLst>
        </xdr:cNvPr>
        <xdr:cNvGrpSpPr>
          <a:grpSpLocks/>
        </xdr:cNvGrpSpPr>
      </xdr:nvGrpSpPr>
      <xdr:grpSpPr bwMode="auto">
        <a:xfrm>
          <a:off x="3057526" y="6612467"/>
          <a:ext cx="189441" cy="241300"/>
          <a:chOff x="290" y="298"/>
          <a:chExt cx="21" cy="25"/>
        </a:xfrm>
      </xdr:grpSpPr>
      <xdr:sp macro="" textlink="">
        <xdr:nvSpPr>
          <xdr:cNvPr id="29" name="テキスト 407">
            <a:extLst>
              <a:ext uri="{FF2B5EF4-FFF2-40B4-BE49-F238E27FC236}">
                <a16:creationId xmlns:a16="http://schemas.microsoft.com/office/drawing/2014/main" id="{7481EE2E-DDBA-4DE3-9794-FDD87DF87E02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0" y="298"/>
            <a:ext cx="21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ｅ</a:t>
            </a:r>
          </a:p>
        </xdr:txBody>
      </xdr:sp>
      <xdr:sp macro="" textlink="">
        <xdr:nvSpPr>
          <xdr:cNvPr id="30" name="Oval 1115">
            <a:extLst>
              <a:ext uri="{FF2B5EF4-FFF2-40B4-BE49-F238E27FC236}">
                <a16:creationId xmlns:a16="http://schemas.microsoft.com/office/drawing/2014/main" id="{8130120F-3057-4A52-96FC-5567A2276906}"/>
              </a:ext>
            </a:extLst>
          </xdr:cNvPr>
          <xdr:cNvSpPr>
            <a:spLocks noChangeArrowheads="1"/>
          </xdr:cNvSpPr>
        </xdr:nvSpPr>
        <xdr:spPr bwMode="auto">
          <a:xfrm>
            <a:off x="291" y="301"/>
            <a:ext cx="17" cy="16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 editAs="absolute">
    <xdr:from>
      <xdr:col>22</xdr:col>
      <xdr:colOff>152401</xdr:colOff>
      <xdr:row>26</xdr:row>
      <xdr:rowOff>50800</xdr:rowOff>
    </xdr:from>
    <xdr:to>
      <xdr:col>23</xdr:col>
      <xdr:colOff>151342</xdr:colOff>
      <xdr:row>26</xdr:row>
      <xdr:rowOff>292100</xdr:rowOff>
    </xdr:to>
    <xdr:grpSp>
      <xdr:nvGrpSpPr>
        <xdr:cNvPr id="31" name="Group 1113">
          <a:extLst>
            <a:ext uri="{FF2B5EF4-FFF2-40B4-BE49-F238E27FC236}">
              <a16:creationId xmlns:a16="http://schemas.microsoft.com/office/drawing/2014/main" id="{C72C1D61-1CBB-4400-8681-0C608A0E8678}"/>
            </a:ext>
          </a:extLst>
        </xdr:cNvPr>
        <xdr:cNvGrpSpPr>
          <a:grpSpLocks/>
        </xdr:cNvGrpSpPr>
      </xdr:nvGrpSpPr>
      <xdr:grpSpPr bwMode="auto">
        <a:xfrm>
          <a:off x="3057526" y="6908800"/>
          <a:ext cx="189441" cy="241300"/>
          <a:chOff x="290" y="298"/>
          <a:chExt cx="21" cy="25"/>
        </a:xfrm>
      </xdr:grpSpPr>
      <xdr:sp macro="" textlink="">
        <xdr:nvSpPr>
          <xdr:cNvPr id="32" name="テキスト 407">
            <a:extLst>
              <a:ext uri="{FF2B5EF4-FFF2-40B4-BE49-F238E27FC236}">
                <a16:creationId xmlns:a16="http://schemas.microsoft.com/office/drawing/2014/main" id="{1753CBA0-77B6-45E5-830B-F401EBFDE4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0" y="298"/>
            <a:ext cx="21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ｆ</a:t>
            </a:r>
          </a:p>
        </xdr:txBody>
      </xdr:sp>
      <xdr:sp macro="" textlink="">
        <xdr:nvSpPr>
          <xdr:cNvPr id="33" name="Oval 1115">
            <a:extLst>
              <a:ext uri="{FF2B5EF4-FFF2-40B4-BE49-F238E27FC236}">
                <a16:creationId xmlns:a16="http://schemas.microsoft.com/office/drawing/2014/main" id="{513E6617-5D3B-4F67-80A2-ECF6D5BCF10E}"/>
              </a:ext>
            </a:extLst>
          </xdr:cNvPr>
          <xdr:cNvSpPr>
            <a:spLocks noChangeArrowheads="1"/>
          </xdr:cNvSpPr>
        </xdr:nvSpPr>
        <xdr:spPr bwMode="auto">
          <a:xfrm>
            <a:off x="291" y="301"/>
            <a:ext cx="17" cy="16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 editAs="absolute">
    <xdr:from>
      <xdr:col>22</xdr:col>
      <xdr:colOff>152401</xdr:colOff>
      <xdr:row>27</xdr:row>
      <xdr:rowOff>50799</xdr:rowOff>
    </xdr:from>
    <xdr:to>
      <xdr:col>23</xdr:col>
      <xdr:colOff>151342</xdr:colOff>
      <xdr:row>27</xdr:row>
      <xdr:rowOff>292099</xdr:rowOff>
    </xdr:to>
    <xdr:grpSp>
      <xdr:nvGrpSpPr>
        <xdr:cNvPr id="34" name="Group 1113">
          <a:extLst>
            <a:ext uri="{FF2B5EF4-FFF2-40B4-BE49-F238E27FC236}">
              <a16:creationId xmlns:a16="http://schemas.microsoft.com/office/drawing/2014/main" id="{A509B026-5927-4BEE-990B-38F141D5E798}"/>
            </a:ext>
          </a:extLst>
        </xdr:cNvPr>
        <xdr:cNvGrpSpPr>
          <a:grpSpLocks/>
        </xdr:cNvGrpSpPr>
      </xdr:nvGrpSpPr>
      <xdr:grpSpPr bwMode="auto">
        <a:xfrm>
          <a:off x="3057526" y="7213599"/>
          <a:ext cx="189441" cy="241300"/>
          <a:chOff x="290" y="298"/>
          <a:chExt cx="21" cy="25"/>
        </a:xfrm>
      </xdr:grpSpPr>
      <xdr:sp macro="" textlink="">
        <xdr:nvSpPr>
          <xdr:cNvPr id="35" name="テキスト 407">
            <a:extLst>
              <a:ext uri="{FF2B5EF4-FFF2-40B4-BE49-F238E27FC236}">
                <a16:creationId xmlns:a16="http://schemas.microsoft.com/office/drawing/2014/main" id="{6ED551CE-737F-40F1-B0D4-4E6704012D5B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0" y="298"/>
            <a:ext cx="21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ｇ</a:t>
            </a:r>
          </a:p>
        </xdr:txBody>
      </xdr:sp>
      <xdr:sp macro="" textlink="">
        <xdr:nvSpPr>
          <xdr:cNvPr id="36" name="Oval 1115">
            <a:extLst>
              <a:ext uri="{FF2B5EF4-FFF2-40B4-BE49-F238E27FC236}">
                <a16:creationId xmlns:a16="http://schemas.microsoft.com/office/drawing/2014/main" id="{2B4D525A-D7A3-4E1D-B2C1-49B275B12110}"/>
              </a:ext>
            </a:extLst>
          </xdr:cNvPr>
          <xdr:cNvSpPr>
            <a:spLocks noChangeArrowheads="1"/>
          </xdr:cNvSpPr>
        </xdr:nvSpPr>
        <xdr:spPr bwMode="auto">
          <a:xfrm>
            <a:off x="291" y="301"/>
            <a:ext cx="17" cy="16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 editAs="absolute">
    <xdr:from>
      <xdr:col>22</xdr:col>
      <xdr:colOff>152401</xdr:colOff>
      <xdr:row>28</xdr:row>
      <xdr:rowOff>50800</xdr:rowOff>
    </xdr:from>
    <xdr:to>
      <xdr:col>23</xdr:col>
      <xdr:colOff>151342</xdr:colOff>
      <xdr:row>28</xdr:row>
      <xdr:rowOff>292100</xdr:rowOff>
    </xdr:to>
    <xdr:grpSp>
      <xdr:nvGrpSpPr>
        <xdr:cNvPr id="37" name="Group 1113">
          <a:extLst>
            <a:ext uri="{FF2B5EF4-FFF2-40B4-BE49-F238E27FC236}">
              <a16:creationId xmlns:a16="http://schemas.microsoft.com/office/drawing/2014/main" id="{EA629AE3-AA07-43CF-ABF6-2D516E29E2D0}"/>
            </a:ext>
          </a:extLst>
        </xdr:cNvPr>
        <xdr:cNvGrpSpPr>
          <a:grpSpLocks/>
        </xdr:cNvGrpSpPr>
      </xdr:nvGrpSpPr>
      <xdr:grpSpPr bwMode="auto">
        <a:xfrm>
          <a:off x="3057526" y="7518400"/>
          <a:ext cx="189441" cy="241300"/>
          <a:chOff x="290" y="298"/>
          <a:chExt cx="21" cy="25"/>
        </a:xfrm>
      </xdr:grpSpPr>
      <xdr:sp macro="" textlink="">
        <xdr:nvSpPr>
          <xdr:cNvPr id="38" name="テキスト 407">
            <a:extLst>
              <a:ext uri="{FF2B5EF4-FFF2-40B4-BE49-F238E27FC236}">
                <a16:creationId xmlns:a16="http://schemas.microsoft.com/office/drawing/2014/main" id="{7C0AA38A-C51E-4274-B873-F84768FFFF5C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0" y="298"/>
            <a:ext cx="21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ｈ</a:t>
            </a:r>
          </a:p>
        </xdr:txBody>
      </xdr:sp>
      <xdr:sp macro="" textlink="">
        <xdr:nvSpPr>
          <xdr:cNvPr id="39" name="Oval 1115">
            <a:extLst>
              <a:ext uri="{FF2B5EF4-FFF2-40B4-BE49-F238E27FC236}">
                <a16:creationId xmlns:a16="http://schemas.microsoft.com/office/drawing/2014/main" id="{569C2685-C99E-448F-9990-7EEA0127A393}"/>
              </a:ext>
            </a:extLst>
          </xdr:cNvPr>
          <xdr:cNvSpPr>
            <a:spLocks noChangeArrowheads="1"/>
          </xdr:cNvSpPr>
        </xdr:nvSpPr>
        <xdr:spPr bwMode="auto">
          <a:xfrm>
            <a:off x="291" y="301"/>
            <a:ext cx="17" cy="16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 editAs="absolute">
    <xdr:from>
      <xdr:col>22</xdr:col>
      <xdr:colOff>152401</xdr:colOff>
      <xdr:row>29</xdr:row>
      <xdr:rowOff>42334</xdr:rowOff>
    </xdr:from>
    <xdr:to>
      <xdr:col>23</xdr:col>
      <xdr:colOff>151342</xdr:colOff>
      <xdr:row>29</xdr:row>
      <xdr:rowOff>283634</xdr:rowOff>
    </xdr:to>
    <xdr:grpSp>
      <xdr:nvGrpSpPr>
        <xdr:cNvPr id="40" name="Group 1113">
          <a:extLst>
            <a:ext uri="{FF2B5EF4-FFF2-40B4-BE49-F238E27FC236}">
              <a16:creationId xmlns:a16="http://schemas.microsoft.com/office/drawing/2014/main" id="{F920BF84-0921-43E9-926F-07D345A92EEB}"/>
            </a:ext>
          </a:extLst>
        </xdr:cNvPr>
        <xdr:cNvGrpSpPr>
          <a:grpSpLocks/>
        </xdr:cNvGrpSpPr>
      </xdr:nvGrpSpPr>
      <xdr:grpSpPr bwMode="auto">
        <a:xfrm>
          <a:off x="3057526" y="7814734"/>
          <a:ext cx="189441" cy="241300"/>
          <a:chOff x="290" y="298"/>
          <a:chExt cx="21" cy="25"/>
        </a:xfrm>
      </xdr:grpSpPr>
      <xdr:sp macro="" textlink="">
        <xdr:nvSpPr>
          <xdr:cNvPr id="41" name="テキスト 407">
            <a:extLst>
              <a:ext uri="{FF2B5EF4-FFF2-40B4-BE49-F238E27FC236}">
                <a16:creationId xmlns:a16="http://schemas.microsoft.com/office/drawing/2014/main" id="{D8F746AF-A8B0-44EF-8ED6-8DAF3A70CE11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0" y="298"/>
            <a:ext cx="21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ｉ</a:t>
            </a:r>
          </a:p>
        </xdr:txBody>
      </xdr:sp>
      <xdr:sp macro="" textlink="">
        <xdr:nvSpPr>
          <xdr:cNvPr id="42" name="Oval 1115">
            <a:extLst>
              <a:ext uri="{FF2B5EF4-FFF2-40B4-BE49-F238E27FC236}">
                <a16:creationId xmlns:a16="http://schemas.microsoft.com/office/drawing/2014/main" id="{97382D8D-CCD6-45E3-809F-5166B983DCE4}"/>
              </a:ext>
            </a:extLst>
          </xdr:cNvPr>
          <xdr:cNvSpPr>
            <a:spLocks noChangeArrowheads="1"/>
          </xdr:cNvSpPr>
        </xdr:nvSpPr>
        <xdr:spPr bwMode="auto">
          <a:xfrm>
            <a:off x="291" y="301"/>
            <a:ext cx="17" cy="16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 editAs="absolute">
    <xdr:from>
      <xdr:col>22</xdr:col>
      <xdr:colOff>152401</xdr:colOff>
      <xdr:row>30</xdr:row>
      <xdr:rowOff>16934</xdr:rowOff>
    </xdr:from>
    <xdr:to>
      <xdr:col>23</xdr:col>
      <xdr:colOff>151342</xdr:colOff>
      <xdr:row>31</xdr:row>
      <xdr:rowOff>4234</xdr:rowOff>
    </xdr:to>
    <xdr:grpSp>
      <xdr:nvGrpSpPr>
        <xdr:cNvPr id="43" name="Group 1113">
          <a:extLst>
            <a:ext uri="{FF2B5EF4-FFF2-40B4-BE49-F238E27FC236}">
              <a16:creationId xmlns:a16="http://schemas.microsoft.com/office/drawing/2014/main" id="{BD5A3044-71CB-45CC-9550-3F9257E316D3}"/>
            </a:ext>
          </a:extLst>
        </xdr:cNvPr>
        <xdr:cNvGrpSpPr>
          <a:grpSpLocks/>
        </xdr:cNvGrpSpPr>
      </xdr:nvGrpSpPr>
      <xdr:grpSpPr bwMode="auto">
        <a:xfrm>
          <a:off x="3057526" y="8094134"/>
          <a:ext cx="189441" cy="244475"/>
          <a:chOff x="290" y="298"/>
          <a:chExt cx="21" cy="25"/>
        </a:xfrm>
      </xdr:grpSpPr>
      <xdr:sp macro="" textlink="">
        <xdr:nvSpPr>
          <xdr:cNvPr id="44" name="テキスト 407">
            <a:extLst>
              <a:ext uri="{FF2B5EF4-FFF2-40B4-BE49-F238E27FC236}">
                <a16:creationId xmlns:a16="http://schemas.microsoft.com/office/drawing/2014/main" id="{5EA1B133-EC46-4459-9915-4A2D83F06B6B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0" y="298"/>
            <a:ext cx="21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Ｃ</a:t>
            </a:r>
          </a:p>
        </xdr:txBody>
      </xdr:sp>
      <xdr:sp macro="" textlink="">
        <xdr:nvSpPr>
          <xdr:cNvPr id="45" name="Oval 1115">
            <a:extLst>
              <a:ext uri="{FF2B5EF4-FFF2-40B4-BE49-F238E27FC236}">
                <a16:creationId xmlns:a16="http://schemas.microsoft.com/office/drawing/2014/main" id="{2737DB2D-6435-4B07-BE7C-DD64F353D18D}"/>
              </a:ext>
            </a:extLst>
          </xdr:cNvPr>
          <xdr:cNvSpPr>
            <a:spLocks noChangeArrowheads="1"/>
          </xdr:cNvSpPr>
        </xdr:nvSpPr>
        <xdr:spPr bwMode="auto">
          <a:xfrm>
            <a:off x="291" y="301"/>
            <a:ext cx="17" cy="16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 editAs="absolute">
    <xdr:from>
      <xdr:col>22</xdr:col>
      <xdr:colOff>152401</xdr:colOff>
      <xdr:row>31</xdr:row>
      <xdr:rowOff>93134</xdr:rowOff>
    </xdr:from>
    <xdr:to>
      <xdr:col>23</xdr:col>
      <xdr:colOff>151342</xdr:colOff>
      <xdr:row>31</xdr:row>
      <xdr:rowOff>334434</xdr:rowOff>
    </xdr:to>
    <xdr:grpSp>
      <xdr:nvGrpSpPr>
        <xdr:cNvPr id="46" name="Group 1113">
          <a:extLst>
            <a:ext uri="{FF2B5EF4-FFF2-40B4-BE49-F238E27FC236}">
              <a16:creationId xmlns:a16="http://schemas.microsoft.com/office/drawing/2014/main" id="{F933B672-D44D-4671-894C-081FC091C1EC}"/>
            </a:ext>
          </a:extLst>
        </xdr:cNvPr>
        <xdr:cNvGrpSpPr>
          <a:grpSpLocks/>
        </xdr:cNvGrpSpPr>
      </xdr:nvGrpSpPr>
      <xdr:grpSpPr bwMode="auto">
        <a:xfrm>
          <a:off x="3057526" y="8427509"/>
          <a:ext cx="189441" cy="241300"/>
          <a:chOff x="290" y="298"/>
          <a:chExt cx="21" cy="25"/>
        </a:xfrm>
      </xdr:grpSpPr>
      <xdr:sp macro="" textlink="">
        <xdr:nvSpPr>
          <xdr:cNvPr id="47" name="テキスト 407">
            <a:extLst>
              <a:ext uri="{FF2B5EF4-FFF2-40B4-BE49-F238E27FC236}">
                <a16:creationId xmlns:a16="http://schemas.microsoft.com/office/drawing/2014/main" id="{111CB9A3-6FC0-4839-8C30-B0379359D451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0" y="298"/>
            <a:ext cx="21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Ｄ</a:t>
            </a:r>
          </a:p>
        </xdr:txBody>
      </xdr:sp>
      <xdr:sp macro="" textlink="">
        <xdr:nvSpPr>
          <xdr:cNvPr id="48" name="Oval 1115">
            <a:extLst>
              <a:ext uri="{FF2B5EF4-FFF2-40B4-BE49-F238E27FC236}">
                <a16:creationId xmlns:a16="http://schemas.microsoft.com/office/drawing/2014/main" id="{785888CB-7C96-4C7A-9F61-3DB9490523E6}"/>
              </a:ext>
            </a:extLst>
          </xdr:cNvPr>
          <xdr:cNvSpPr>
            <a:spLocks noChangeArrowheads="1"/>
          </xdr:cNvSpPr>
        </xdr:nvSpPr>
        <xdr:spPr bwMode="auto">
          <a:xfrm>
            <a:off x="291" y="301"/>
            <a:ext cx="17" cy="16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 editAs="absolute">
    <xdr:from>
      <xdr:col>22</xdr:col>
      <xdr:colOff>152401</xdr:colOff>
      <xdr:row>32</xdr:row>
      <xdr:rowOff>50800</xdr:rowOff>
    </xdr:from>
    <xdr:to>
      <xdr:col>23</xdr:col>
      <xdr:colOff>151342</xdr:colOff>
      <xdr:row>32</xdr:row>
      <xdr:rowOff>292100</xdr:rowOff>
    </xdr:to>
    <xdr:grpSp>
      <xdr:nvGrpSpPr>
        <xdr:cNvPr id="49" name="Group 1113">
          <a:extLst>
            <a:ext uri="{FF2B5EF4-FFF2-40B4-BE49-F238E27FC236}">
              <a16:creationId xmlns:a16="http://schemas.microsoft.com/office/drawing/2014/main" id="{D8D52112-B20C-4C98-9C92-2F95180DDB20}"/>
            </a:ext>
          </a:extLst>
        </xdr:cNvPr>
        <xdr:cNvGrpSpPr>
          <a:grpSpLocks/>
        </xdr:cNvGrpSpPr>
      </xdr:nvGrpSpPr>
      <xdr:grpSpPr bwMode="auto">
        <a:xfrm>
          <a:off x="3057526" y="8756650"/>
          <a:ext cx="189441" cy="241300"/>
          <a:chOff x="290" y="298"/>
          <a:chExt cx="21" cy="25"/>
        </a:xfrm>
      </xdr:grpSpPr>
      <xdr:sp macro="" textlink="">
        <xdr:nvSpPr>
          <xdr:cNvPr id="50" name="テキスト 407">
            <a:extLst>
              <a:ext uri="{FF2B5EF4-FFF2-40B4-BE49-F238E27FC236}">
                <a16:creationId xmlns:a16="http://schemas.microsoft.com/office/drawing/2014/main" id="{3567B9A6-5517-4356-97C7-06A77D14106D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0" y="298"/>
            <a:ext cx="21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Ｅ</a:t>
            </a:r>
          </a:p>
        </xdr:txBody>
      </xdr:sp>
      <xdr:sp macro="" textlink="">
        <xdr:nvSpPr>
          <xdr:cNvPr id="51" name="Oval 1115">
            <a:extLst>
              <a:ext uri="{FF2B5EF4-FFF2-40B4-BE49-F238E27FC236}">
                <a16:creationId xmlns:a16="http://schemas.microsoft.com/office/drawing/2014/main" id="{CB001F6D-1266-4F26-8F3C-50DF57B18ACD}"/>
              </a:ext>
            </a:extLst>
          </xdr:cNvPr>
          <xdr:cNvSpPr>
            <a:spLocks noChangeArrowheads="1"/>
          </xdr:cNvSpPr>
        </xdr:nvSpPr>
        <xdr:spPr bwMode="auto">
          <a:xfrm>
            <a:off x="291" y="301"/>
            <a:ext cx="17" cy="16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 editAs="absolute">
    <xdr:from>
      <xdr:col>22</xdr:col>
      <xdr:colOff>152401</xdr:colOff>
      <xdr:row>35</xdr:row>
      <xdr:rowOff>50800</xdr:rowOff>
    </xdr:from>
    <xdr:to>
      <xdr:col>23</xdr:col>
      <xdr:colOff>151342</xdr:colOff>
      <xdr:row>35</xdr:row>
      <xdr:rowOff>292100</xdr:rowOff>
    </xdr:to>
    <xdr:grpSp>
      <xdr:nvGrpSpPr>
        <xdr:cNvPr id="52" name="Group 1113">
          <a:extLst>
            <a:ext uri="{FF2B5EF4-FFF2-40B4-BE49-F238E27FC236}">
              <a16:creationId xmlns:a16="http://schemas.microsoft.com/office/drawing/2014/main" id="{FBF938FF-8EAC-42B5-9838-7C465B43D535}"/>
            </a:ext>
          </a:extLst>
        </xdr:cNvPr>
        <xdr:cNvGrpSpPr>
          <a:grpSpLocks/>
        </xdr:cNvGrpSpPr>
      </xdr:nvGrpSpPr>
      <xdr:grpSpPr bwMode="auto">
        <a:xfrm>
          <a:off x="3057526" y="9671050"/>
          <a:ext cx="189441" cy="241300"/>
          <a:chOff x="290" y="298"/>
          <a:chExt cx="21" cy="25"/>
        </a:xfrm>
      </xdr:grpSpPr>
      <xdr:sp macro="" textlink="">
        <xdr:nvSpPr>
          <xdr:cNvPr id="53" name="テキスト 407">
            <a:extLst>
              <a:ext uri="{FF2B5EF4-FFF2-40B4-BE49-F238E27FC236}">
                <a16:creationId xmlns:a16="http://schemas.microsoft.com/office/drawing/2014/main" id="{1A87EA48-F9CD-4C2D-8FC1-FB3FC1B933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0" y="298"/>
            <a:ext cx="21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Ｆ</a:t>
            </a:r>
          </a:p>
        </xdr:txBody>
      </xdr:sp>
      <xdr:sp macro="" textlink="">
        <xdr:nvSpPr>
          <xdr:cNvPr id="54" name="Oval 1115">
            <a:extLst>
              <a:ext uri="{FF2B5EF4-FFF2-40B4-BE49-F238E27FC236}">
                <a16:creationId xmlns:a16="http://schemas.microsoft.com/office/drawing/2014/main" id="{432BB000-3081-4FA5-BE86-CDD9163DB43F}"/>
              </a:ext>
            </a:extLst>
          </xdr:cNvPr>
          <xdr:cNvSpPr>
            <a:spLocks noChangeArrowheads="1"/>
          </xdr:cNvSpPr>
        </xdr:nvSpPr>
        <xdr:spPr bwMode="auto">
          <a:xfrm>
            <a:off x="291" y="301"/>
            <a:ext cx="17" cy="16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 editAs="absolute">
    <xdr:from>
      <xdr:col>1</xdr:col>
      <xdr:colOff>33870</xdr:colOff>
      <xdr:row>36</xdr:row>
      <xdr:rowOff>4</xdr:rowOff>
    </xdr:from>
    <xdr:to>
      <xdr:col>2</xdr:col>
      <xdr:colOff>93806</xdr:colOff>
      <xdr:row>36</xdr:row>
      <xdr:rowOff>222362</xdr:rowOff>
    </xdr:to>
    <xdr:grpSp>
      <xdr:nvGrpSpPr>
        <xdr:cNvPr id="55" name="Group 1113">
          <a:extLst>
            <a:ext uri="{FF2B5EF4-FFF2-40B4-BE49-F238E27FC236}">
              <a16:creationId xmlns:a16="http://schemas.microsoft.com/office/drawing/2014/main" id="{D26CFC1A-57D2-417D-A6D3-791F6C1F103E}"/>
            </a:ext>
          </a:extLst>
        </xdr:cNvPr>
        <xdr:cNvGrpSpPr>
          <a:grpSpLocks noChangeAspect="1"/>
        </xdr:cNvGrpSpPr>
      </xdr:nvGrpSpPr>
      <xdr:grpSpPr bwMode="auto">
        <a:xfrm>
          <a:off x="157695" y="9925054"/>
          <a:ext cx="183761" cy="222358"/>
          <a:chOff x="290" y="298"/>
          <a:chExt cx="21" cy="25"/>
        </a:xfrm>
      </xdr:grpSpPr>
      <xdr:sp macro="" textlink="">
        <xdr:nvSpPr>
          <xdr:cNvPr id="56" name="テキスト 407">
            <a:extLst>
              <a:ext uri="{FF2B5EF4-FFF2-40B4-BE49-F238E27FC236}">
                <a16:creationId xmlns:a16="http://schemas.microsoft.com/office/drawing/2014/main" id="{BF471A93-4E8A-4CE9-BBDF-C194C4D6DA3A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0" y="298"/>
            <a:ext cx="21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Ｆ</a:t>
            </a:r>
          </a:p>
        </xdr:txBody>
      </xdr:sp>
      <xdr:sp macro="" textlink="">
        <xdr:nvSpPr>
          <xdr:cNvPr id="57" name="Oval 1115">
            <a:extLst>
              <a:ext uri="{FF2B5EF4-FFF2-40B4-BE49-F238E27FC236}">
                <a16:creationId xmlns:a16="http://schemas.microsoft.com/office/drawing/2014/main" id="{64608BF1-31A5-49F8-BF0D-FD77697282F2}"/>
              </a:ext>
            </a:extLst>
          </xdr:cNvPr>
          <xdr:cNvSpPr>
            <a:spLocks noChangeArrowheads="1"/>
          </xdr:cNvSpPr>
        </xdr:nvSpPr>
        <xdr:spPr bwMode="auto">
          <a:xfrm>
            <a:off x="291" y="301"/>
            <a:ext cx="17" cy="16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>
    <xdr:from>
      <xdr:col>14</xdr:col>
      <xdr:colOff>16918</xdr:colOff>
      <xdr:row>24</xdr:row>
      <xdr:rowOff>50801</xdr:rowOff>
    </xdr:from>
    <xdr:to>
      <xdr:col>20</xdr:col>
      <xdr:colOff>142841</xdr:colOff>
      <xdr:row>24</xdr:row>
      <xdr:rowOff>292101</xdr:rowOff>
    </xdr:to>
    <xdr:grpSp>
      <xdr:nvGrpSpPr>
        <xdr:cNvPr id="58" name="グループ化 57">
          <a:extLst>
            <a:ext uri="{FF2B5EF4-FFF2-40B4-BE49-F238E27FC236}">
              <a16:creationId xmlns:a16="http://schemas.microsoft.com/office/drawing/2014/main" id="{477FEA62-8085-4E0D-BBC6-E39A811167BC}"/>
            </a:ext>
          </a:extLst>
        </xdr:cNvPr>
        <xdr:cNvGrpSpPr/>
      </xdr:nvGrpSpPr>
      <xdr:grpSpPr>
        <a:xfrm>
          <a:off x="1750468" y="6299201"/>
          <a:ext cx="983173" cy="241300"/>
          <a:chOff x="1904994" y="6333068"/>
          <a:chExt cx="964123" cy="241300"/>
        </a:xfrm>
      </xdr:grpSpPr>
      <xdr:sp macro="" textlink="">
        <xdr:nvSpPr>
          <xdr:cNvPr id="59" name="Text Box 802">
            <a:extLst>
              <a:ext uri="{FF2B5EF4-FFF2-40B4-BE49-F238E27FC236}">
                <a16:creationId xmlns:a16="http://schemas.microsoft.com/office/drawing/2014/main" id="{1B074163-07AD-483E-8FDF-106871716F11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62670" y="6334263"/>
            <a:ext cx="144000" cy="18000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-</a:t>
            </a:r>
            <a:endPara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endParaRPr>
          </a:p>
        </xdr:txBody>
      </xdr:sp>
      <xdr:grpSp>
        <xdr:nvGrpSpPr>
          <xdr:cNvPr id="60" name="Group 1113">
            <a:extLst>
              <a:ext uri="{FF2B5EF4-FFF2-40B4-BE49-F238E27FC236}">
                <a16:creationId xmlns:a16="http://schemas.microsoft.com/office/drawing/2014/main" id="{445D7A88-FCC3-483F-9501-892C359623CC}"/>
              </a:ext>
            </a:extLst>
          </xdr:cNvPr>
          <xdr:cNvGrpSpPr>
            <a:grpSpLocks/>
          </xdr:cNvGrpSpPr>
        </xdr:nvGrpSpPr>
        <xdr:grpSpPr bwMode="auto">
          <a:xfrm>
            <a:off x="1904994" y="6333068"/>
            <a:ext cx="193675" cy="241300"/>
            <a:chOff x="290" y="298"/>
            <a:chExt cx="21" cy="25"/>
          </a:xfrm>
        </xdr:grpSpPr>
        <xdr:sp macro="" textlink="">
          <xdr:nvSpPr>
            <xdr:cNvPr id="72" name="テキスト 407">
              <a:extLst>
                <a:ext uri="{FF2B5EF4-FFF2-40B4-BE49-F238E27FC236}">
                  <a16:creationId xmlns:a16="http://schemas.microsoft.com/office/drawing/2014/main" id="{194B82C4-15AE-4F28-9DCE-8D4C21762BD9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90" y="298"/>
              <a:ext cx="21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0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ａ</a:t>
              </a:r>
            </a:p>
          </xdr:txBody>
        </xdr:sp>
        <xdr:sp macro="" textlink="">
          <xdr:nvSpPr>
            <xdr:cNvPr id="73" name="Oval 1115">
              <a:extLst>
                <a:ext uri="{FF2B5EF4-FFF2-40B4-BE49-F238E27FC236}">
                  <a16:creationId xmlns:a16="http://schemas.microsoft.com/office/drawing/2014/main" id="{E9BCA2C9-1C8A-4719-98EF-17541C477567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91" y="301"/>
              <a:ext cx="17" cy="16"/>
            </a:xfrm>
            <a:prstGeom prst="ellips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</a:extLst>
          </xdr:spPr>
        </xdr:sp>
      </xdr:grpSp>
      <xdr:grpSp>
        <xdr:nvGrpSpPr>
          <xdr:cNvPr id="61" name="Group 1113">
            <a:extLst>
              <a:ext uri="{FF2B5EF4-FFF2-40B4-BE49-F238E27FC236}">
                <a16:creationId xmlns:a16="http://schemas.microsoft.com/office/drawing/2014/main" id="{CDE47628-11E6-45E1-A0B3-FF66BC1F9705}"/>
              </a:ext>
            </a:extLst>
          </xdr:cNvPr>
          <xdr:cNvGrpSpPr>
            <a:grpSpLocks/>
          </xdr:cNvGrpSpPr>
        </xdr:nvGrpSpPr>
        <xdr:grpSpPr bwMode="auto">
          <a:xfrm>
            <a:off x="2167434" y="6333068"/>
            <a:ext cx="193675" cy="241300"/>
            <a:chOff x="290" y="298"/>
            <a:chExt cx="21" cy="25"/>
          </a:xfrm>
        </xdr:grpSpPr>
        <xdr:sp macro="" textlink="">
          <xdr:nvSpPr>
            <xdr:cNvPr id="70" name="テキスト 407">
              <a:extLst>
                <a:ext uri="{FF2B5EF4-FFF2-40B4-BE49-F238E27FC236}">
                  <a16:creationId xmlns:a16="http://schemas.microsoft.com/office/drawing/2014/main" id="{02E1705D-F156-435F-AC79-20599CA5133E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90" y="298"/>
              <a:ext cx="21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0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ｂ</a:t>
              </a:r>
            </a:p>
          </xdr:txBody>
        </xdr:sp>
        <xdr:sp macro="" textlink="">
          <xdr:nvSpPr>
            <xdr:cNvPr id="71" name="Oval 1115">
              <a:extLst>
                <a:ext uri="{FF2B5EF4-FFF2-40B4-BE49-F238E27FC236}">
                  <a16:creationId xmlns:a16="http://schemas.microsoft.com/office/drawing/2014/main" id="{D0DA7021-D181-4F67-999A-D6FA31F0F3AA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91" y="301"/>
              <a:ext cx="17" cy="16"/>
            </a:xfrm>
            <a:prstGeom prst="ellips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</a:extLst>
          </xdr:spPr>
        </xdr:sp>
      </xdr:grpSp>
      <xdr:sp macro="" textlink="">
        <xdr:nvSpPr>
          <xdr:cNvPr id="62" name="Text Box 802">
            <a:extLst>
              <a:ext uri="{FF2B5EF4-FFF2-40B4-BE49-F238E27FC236}">
                <a16:creationId xmlns:a16="http://schemas.microsoft.com/office/drawing/2014/main" id="{D5B706AD-AB0C-4CA2-AB0D-4655AEE3C0BE}"/>
              </a:ext>
            </a:extLst>
          </xdr:cNvPr>
          <xdr:cNvSpPr txBox="1">
            <a:spLocks noChangeArrowheads="1"/>
          </xdr:cNvSpPr>
        </xdr:nvSpPr>
        <xdr:spPr bwMode="auto">
          <a:xfrm>
            <a:off x="2316674" y="6334257"/>
            <a:ext cx="144000" cy="18000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+</a:t>
            </a:r>
            <a:endPara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endParaRPr>
          </a:p>
        </xdr:txBody>
      </xdr:sp>
      <xdr:grpSp>
        <xdr:nvGrpSpPr>
          <xdr:cNvPr id="63" name="Group 1113">
            <a:extLst>
              <a:ext uri="{FF2B5EF4-FFF2-40B4-BE49-F238E27FC236}">
                <a16:creationId xmlns:a16="http://schemas.microsoft.com/office/drawing/2014/main" id="{3E659BDC-D9E8-44C1-B306-0E81A2E6FE3F}"/>
              </a:ext>
            </a:extLst>
          </xdr:cNvPr>
          <xdr:cNvGrpSpPr>
            <a:grpSpLocks/>
          </xdr:cNvGrpSpPr>
        </xdr:nvGrpSpPr>
        <xdr:grpSpPr bwMode="auto">
          <a:xfrm>
            <a:off x="2421438" y="6333068"/>
            <a:ext cx="193675" cy="241300"/>
            <a:chOff x="290" y="298"/>
            <a:chExt cx="21" cy="25"/>
          </a:xfrm>
        </xdr:grpSpPr>
        <xdr:sp macro="" textlink="">
          <xdr:nvSpPr>
            <xdr:cNvPr id="68" name="テキスト 407">
              <a:extLst>
                <a:ext uri="{FF2B5EF4-FFF2-40B4-BE49-F238E27FC236}">
                  <a16:creationId xmlns:a16="http://schemas.microsoft.com/office/drawing/2014/main" id="{5714C048-5E1D-455A-A39F-E1088DE4EB0A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90" y="298"/>
              <a:ext cx="21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0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ｃ</a:t>
              </a:r>
            </a:p>
          </xdr:txBody>
        </xdr:sp>
        <xdr:sp macro="" textlink="">
          <xdr:nvSpPr>
            <xdr:cNvPr id="69" name="Oval 1115">
              <a:extLst>
                <a:ext uri="{FF2B5EF4-FFF2-40B4-BE49-F238E27FC236}">
                  <a16:creationId xmlns:a16="http://schemas.microsoft.com/office/drawing/2014/main" id="{96EDF043-7747-4EC4-9925-FEF6ECF680A7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91" y="301"/>
              <a:ext cx="17" cy="16"/>
            </a:xfrm>
            <a:prstGeom prst="ellips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</a:extLst>
          </xdr:spPr>
        </xdr:sp>
      </xdr:grpSp>
      <xdr:sp macro="" textlink="">
        <xdr:nvSpPr>
          <xdr:cNvPr id="64" name="Text Box 802">
            <a:extLst>
              <a:ext uri="{FF2B5EF4-FFF2-40B4-BE49-F238E27FC236}">
                <a16:creationId xmlns:a16="http://schemas.microsoft.com/office/drawing/2014/main" id="{AEC8C8C5-4559-48F0-9E57-F9E465FD3ED5}"/>
              </a:ext>
            </a:extLst>
          </xdr:cNvPr>
          <xdr:cNvSpPr txBox="1">
            <a:spLocks noChangeArrowheads="1"/>
          </xdr:cNvSpPr>
        </xdr:nvSpPr>
        <xdr:spPr bwMode="auto">
          <a:xfrm>
            <a:off x="2570678" y="6334251"/>
            <a:ext cx="144000" cy="18000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+</a:t>
            </a:r>
            <a:endPara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endParaRPr>
          </a:p>
        </xdr:txBody>
      </xdr:sp>
      <xdr:grpSp>
        <xdr:nvGrpSpPr>
          <xdr:cNvPr id="65" name="Group 1113">
            <a:extLst>
              <a:ext uri="{FF2B5EF4-FFF2-40B4-BE49-F238E27FC236}">
                <a16:creationId xmlns:a16="http://schemas.microsoft.com/office/drawing/2014/main" id="{1C758313-1EA6-4829-B19D-7DA9DB8FE676}"/>
              </a:ext>
            </a:extLst>
          </xdr:cNvPr>
          <xdr:cNvGrpSpPr>
            <a:grpSpLocks/>
          </xdr:cNvGrpSpPr>
        </xdr:nvGrpSpPr>
        <xdr:grpSpPr bwMode="auto">
          <a:xfrm>
            <a:off x="2675442" y="6333068"/>
            <a:ext cx="193675" cy="241300"/>
            <a:chOff x="290" y="298"/>
            <a:chExt cx="21" cy="25"/>
          </a:xfrm>
        </xdr:grpSpPr>
        <xdr:sp macro="" textlink="">
          <xdr:nvSpPr>
            <xdr:cNvPr id="66" name="テキスト 407">
              <a:extLst>
                <a:ext uri="{FF2B5EF4-FFF2-40B4-BE49-F238E27FC236}">
                  <a16:creationId xmlns:a16="http://schemas.microsoft.com/office/drawing/2014/main" id="{1908B57E-6868-4AEE-B30B-CD7A64890097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90" y="298"/>
              <a:ext cx="21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0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ｄ</a:t>
              </a:r>
            </a:p>
          </xdr:txBody>
        </xdr:sp>
        <xdr:sp macro="" textlink="">
          <xdr:nvSpPr>
            <xdr:cNvPr id="67" name="Oval 1115">
              <a:extLst>
                <a:ext uri="{FF2B5EF4-FFF2-40B4-BE49-F238E27FC236}">
                  <a16:creationId xmlns:a16="http://schemas.microsoft.com/office/drawing/2014/main" id="{13EC1079-35CB-4AF8-A1D6-6A650B87A46E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91" y="301"/>
              <a:ext cx="17" cy="16"/>
            </a:xfrm>
            <a:prstGeom prst="ellips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12</xdr:col>
      <xdr:colOff>8448</xdr:colOff>
      <xdr:row>30</xdr:row>
      <xdr:rowOff>16933</xdr:rowOff>
    </xdr:from>
    <xdr:to>
      <xdr:col>20</xdr:col>
      <xdr:colOff>142841</xdr:colOff>
      <xdr:row>31</xdr:row>
      <xdr:rowOff>4233</xdr:rowOff>
    </xdr:to>
    <xdr:grpSp>
      <xdr:nvGrpSpPr>
        <xdr:cNvPr id="74" name="グループ化 73">
          <a:extLst>
            <a:ext uri="{FF2B5EF4-FFF2-40B4-BE49-F238E27FC236}">
              <a16:creationId xmlns:a16="http://schemas.microsoft.com/office/drawing/2014/main" id="{24C96544-CC0F-439F-84F8-CB9E94525922}"/>
            </a:ext>
          </a:extLst>
        </xdr:cNvPr>
        <xdr:cNvGrpSpPr/>
      </xdr:nvGrpSpPr>
      <xdr:grpSpPr>
        <a:xfrm>
          <a:off x="1494348" y="8094133"/>
          <a:ext cx="1239293" cy="244475"/>
          <a:chOff x="3691460" y="6028268"/>
          <a:chExt cx="1209660" cy="241300"/>
        </a:xfrm>
      </xdr:grpSpPr>
      <xdr:sp macro="" textlink="">
        <xdr:nvSpPr>
          <xdr:cNvPr id="75" name="Text Box 802">
            <a:extLst>
              <a:ext uri="{FF2B5EF4-FFF2-40B4-BE49-F238E27FC236}">
                <a16:creationId xmlns:a16="http://schemas.microsoft.com/office/drawing/2014/main" id="{49207C7D-848D-4F4A-86B2-09167F654317}"/>
              </a:ext>
            </a:extLst>
          </xdr:cNvPr>
          <xdr:cNvSpPr txBox="1">
            <a:spLocks noChangeArrowheads="1"/>
          </xdr:cNvSpPr>
        </xdr:nvSpPr>
        <xdr:spPr bwMode="auto">
          <a:xfrm>
            <a:off x="3849136" y="6029463"/>
            <a:ext cx="144000" cy="18000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-</a:t>
            </a:r>
            <a:endPara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endParaRPr>
          </a:p>
        </xdr:txBody>
      </xdr:sp>
      <xdr:grpSp>
        <xdr:nvGrpSpPr>
          <xdr:cNvPr id="76" name="Group 1113">
            <a:extLst>
              <a:ext uri="{FF2B5EF4-FFF2-40B4-BE49-F238E27FC236}">
                <a16:creationId xmlns:a16="http://schemas.microsoft.com/office/drawing/2014/main" id="{C16AE936-6927-4545-8CBE-E0215A065514}"/>
              </a:ext>
            </a:extLst>
          </xdr:cNvPr>
          <xdr:cNvGrpSpPr>
            <a:grpSpLocks/>
          </xdr:cNvGrpSpPr>
        </xdr:nvGrpSpPr>
        <xdr:grpSpPr bwMode="auto">
          <a:xfrm>
            <a:off x="3691460" y="6028268"/>
            <a:ext cx="193675" cy="241300"/>
            <a:chOff x="290" y="298"/>
            <a:chExt cx="21" cy="25"/>
          </a:xfrm>
        </xdr:grpSpPr>
        <xdr:sp macro="" textlink="">
          <xdr:nvSpPr>
            <xdr:cNvPr id="92" name="テキスト 407">
              <a:extLst>
                <a:ext uri="{FF2B5EF4-FFF2-40B4-BE49-F238E27FC236}">
                  <a16:creationId xmlns:a16="http://schemas.microsoft.com/office/drawing/2014/main" id="{D3757ACD-150D-47F8-8DC9-F94596B13638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90" y="298"/>
              <a:ext cx="21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0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ｅ</a:t>
              </a:r>
            </a:p>
          </xdr:txBody>
        </xdr:sp>
        <xdr:sp macro="" textlink="">
          <xdr:nvSpPr>
            <xdr:cNvPr id="93" name="Oval 1115">
              <a:extLst>
                <a:ext uri="{FF2B5EF4-FFF2-40B4-BE49-F238E27FC236}">
                  <a16:creationId xmlns:a16="http://schemas.microsoft.com/office/drawing/2014/main" id="{E5D5F50C-A7CB-4477-BCFA-33E9B971D6FE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91" y="301"/>
              <a:ext cx="17" cy="16"/>
            </a:xfrm>
            <a:prstGeom prst="ellips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</a:extLst>
          </xdr:spPr>
        </xdr:sp>
      </xdr:grpSp>
      <xdr:grpSp>
        <xdr:nvGrpSpPr>
          <xdr:cNvPr id="77" name="Group 1113">
            <a:extLst>
              <a:ext uri="{FF2B5EF4-FFF2-40B4-BE49-F238E27FC236}">
                <a16:creationId xmlns:a16="http://schemas.microsoft.com/office/drawing/2014/main" id="{B5CF818A-7CB3-4DCA-B151-7DFC90DF4821}"/>
              </a:ext>
            </a:extLst>
          </xdr:cNvPr>
          <xdr:cNvGrpSpPr>
            <a:grpSpLocks/>
          </xdr:cNvGrpSpPr>
        </xdr:nvGrpSpPr>
        <xdr:grpSpPr bwMode="auto">
          <a:xfrm>
            <a:off x="3953900" y="6028268"/>
            <a:ext cx="193675" cy="241300"/>
            <a:chOff x="290" y="298"/>
            <a:chExt cx="21" cy="25"/>
          </a:xfrm>
        </xdr:grpSpPr>
        <xdr:sp macro="" textlink="">
          <xdr:nvSpPr>
            <xdr:cNvPr id="90" name="テキスト 407">
              <a:extLst>
                <a:ext uri="{FF2B5EF4-FFF2-40B4-BE49-F238E27FC236}">
                  <a16:creationId xmlns:a16="http://schemas.microsoft.com/office/drawing/2014/main" id="{E861F05C-A130-4799-ADF6-68DDFC605382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90" y="298"/>
              <a:ext cx="21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0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ｆ</a:t>
              </a:r>
            </a:p>
          </xdr:txBody>
        </xdr:sp>
        <xdr:sp macro="" textlink="">
          <xdr:nvSpPr>
            <xdr:cNvPr id="91" name="Oval 1115">
              <a:extLst>
                <a:ext uri="{FF2B5EF4-FFF2-40B4-BE49-F238E27FC236}">
                  <a16:creationId xmlns:a16="http://schemas.microsoft.com/office/drawing/2014/main" id="{8D3E4DA0-37B3-4B73-877D-7D57358CEED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91" y="301"/>
              <a:ext cx="17" cy="16"/>
            </a:xfrm>
            <a:prstGeom prst="ellips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</a:extLst>
          </xdr:spPr>
        </xdr:sp>
      </xdr:grpSp>
      <xdr:sp macro="" textlink="">
        <xdr:nvSpPr>
          <xdr:cNvPr id="78" name="Text Box 802">
            <a:extLst>
              <a:ext uri="{FF2B5EF4-FFF2-40B4-BE49-F238E27FC236}">
                <a16:creationId xmlns:a16="http://schemas.microsoft.com/office/drawing/2014/main" id="{314E9188-C55F-420C-93F1-D8EC38A122D5}"/>
              </a:ext>
            </a:extLst>
          </xdr:cNvPr>
          <xdr:cNvSpPr txBox="1">
            <a:spLocks noChangeArrowheads="1"/>
          </xdr:cNvSpPr>
        </xdr:nvSpPr>
        <xdr:spPr bwMode="auto">
          <a:xfrm>
            <a:off x="4103140" y="6029457"/>
            <a:ext cx="144000" cy="18000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+</a:t>
            </a:r>
            <a:endPara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endParaRPr>
          </a:p>
        </xdr:txBody>
      </xdr:sp>
      <xdr:grpSp>
        <xdr:nvGrpSpPr>
          <xdr:cNvPr id="79" name="Group 1113">
            <a:extLst>
              <a:ext uri="{FF2B5EF4-FFF2-40B4-BE49-F238E27FC236}">
                <a16:creationId xmlns:a16="http://schemas.microsoft.com/office/drawing/2014/main" id="{7C3C1B61-DDDE-424C-9BCD-8FD2BFF32230}"/>
              </a:ext>
            </a:extLst>
          </xdr:cNvPr>
          <xdr:cNvGrpSpPr>
            <a:grpSpLocks/>
          </xdr:cNvGrpSpPr>
        </xdr:nvGrpSpPr>
        <xdr:grpSpPr bwMode="auto">
          <a:xfrm>
            <a:off x="4207904" y="6028268"/>
            <a:ext cx="193675" cy="241300"/>
            <a:chOff x="290" y="298"/>
            <a:chExt cx="21" cy="25"/>
          </a:xfrm>
        </xdr:grpSpPr>
        <xdr:sp macro="" textlink="">
          <xdr:nvSpPr>
            <xdr:cNvPr id="88" name="テキスト 407">
              <a:extLst>
                <a:ext uri="{FF2B5EF4-FFF2-40B4-BE49-F238E27FC236}">
                  <a16:creationId xmlns:a16="http://schemas.microsoft.com/office/drawing/2014/main" id="{121B52B5-F1F2-485D-823E-39CC713CF49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90" y="298"/>
              <a:ext cx="21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0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ｇ</a:t>
              </a:r>
            </a:p>
          </xdr:txBody>
        </xdr:sp>
        <xdr:sp macro="" textlink="">
          <xdr:nvSpPr>
            <xdr:cNvPr id="89" name="Oval 1115">
              <a:extLst>
                <a:ext uri="{FF2B5EF4-FFF2-40B4-BE49-F238E27FC236}">
                  <a16:creationId xmlns:a16="http://schemas.microsoft.com/office/drawing/2014/main" id="{20072394-5A59-4671-9CCD-457DB786F55D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91" y="301"/>
              <a:ext cx="17" cy="16"/>
            </a:xfrm>
            <a:prstGeom prst="ellips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</a:extLst>
          </xdr:spPr>
        </xdr:sp>
      </xdr:grpSp>
      <xdr:sp macro="" textlink="">
        <xdr:nvSpPr>
          <xdr:cNvPr id="80" name="Text Box 802">
            <a:extLst>
              <a:ext uri="{FF2B5EF4-FFF2-40B4-BE49-F238E27FC236}">
                <a16:creationId xmlns:a16="http://schemas.microsoft.com/office/drawing/2014/main" id="{FB2198FA-A6E8-44E0-A599-155DB49073A2}"/>
              </a:ext>
            </a:extLst>
          </xdr:cNvPr>
          <xdr:cNvSpPr txBox="1">
            <a:spLocks noChangeArrowheads="1"/>
          </xdr:cNvSpPr>
        </xdr:nvSpPr>
        <xdr:spPr bwMode="auto">
          <a:xfrm>
            <a:off x="4357144" y="6029451"/>
            <a:ext cx="144000" cy="18000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+</a:t>
            </a:r>
            <a:endPara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endParaRPr>
          </a:p>
        </xdr:txBody>
      </xdr:sp>
      <xdr:grpSp>
        <xdr:nvGrpSpPr>
          <xdr:cNvPr id="81" name="Group 1113">
            <a:extLst>
              <a:ext uri="{FF2B5EF4-FFF2-40B4-BE49-F238E27FC236}">
                <a16:creationId xmlns:a16="http://schemas.microsoft.com/office/drawing/2014/main" id="{5F7D843C-A18B-4EEE-9522-F549EC38DB0A}"/>
              </a:ext>
            </a:extLst>
          </xdr:cNvPr>
          <xdr:cNvGrpSpPr>
            <a:grpSpLocks/>
          </xdr:cNvGrpSpPr>
        </xdr:nvGrpSpPr>
        <xdr:grpSpPr bwMode="auto">
          <a:xfrm>
            <a:off x="4461908" y="6028268"/>
            <a:ext cx="193675" cy="241300"/>
            <a:chOff x="290" y="298"/>
            <a:chExt cx="21" cy="25"/>
          </a:xfrm>
        </xdr:grpSpPr>
        <xdr:sp macro="" textlink="">
          <xdr:nvSpPr>
            <xdr:cNvPr id="86" name="テキスト 407">
              <a:extLst>
                <a:ext uri="{FF2B5EF4-FFF2-40B4-BE49-F238E27FC236}">
                  <a16:creationId xmlns:a16="http://schemas.microsoft.com/office/drawing/2014/main" id="{98197E80-D72D-4654-9C71-FEFCAE087CBF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90" y="298"/>
              <a:ext cx="21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0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ｈ</a:t>
              </a:r>
            </a:p>
          </xdr:txBody>
        </xdr:sp>
        <xdr:sp macro="" textlink="">
          <xdr:nvSpPr>
            <xdr:cNvPr id="87" name="Oval 1115">
              <a:extLst>
                <a:ext uri="{FF2B5EF4-FFF2-40B4-BE49-F238E27FC236}">
                  <a16:creationId xmlns:a16="http://schemas.microsoft.com/office/drawing/2014/main" id="{AD170613-17A2-46D1-B581-B75271C6DC32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91" y="301"/>
              <a:ext cx="17" cy="16"/>
            </a:xfrm>
            <a:prstGeom prst="ellips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</a:extLst>
          </xdr:spPr>
        </xdr:sp>
      </xdr:grpSp>
      <xdr:grpSp>
        <xdr:nvGrpSpPr>
          <xdr:cNvPr id="82" name="Group 1113">
            <a:extLst>
              <a:ext uri="{FF2B5EF4-FFF2-40B4-BE49-F238E27FC236}">
                <a16:creationId xmlns:a16="http://schemas.microsoft.com/office/drawing/2014/main" id="{AC123655-7A19-4189-A75D-7B63CDFADFF0}"/>
              </a:ext>
            </a:extLst>
          </xdr:cNvPr>
          <xdr:cNvGrpSpPr>
            <a:grpSpLocks/>
          </xdr:cNvGrpSpPr>
        </xdr:nvGrpSpPr>
        <xdr:grpSpPr bwMode="auto">
          <a:xfrm>
            <a:off x="4707445" y="6028268"/>
            <a:ext cx="193675" cy="241300"/>
            <a:chOff x="290" y="298"/>
            <a:chExt cx="21" cy="25"/>
          </a:xfrm>
        </xdr:grpSpPr>
        <xdr:sp macro="" textlink="">
          <xdr:nvSpPr>
            <xdr:cNvPr id="84" name="テキスト 407">
              <a:extLst>
                <a:ext uri="{FF2B5EF4-FFF2-40B4-BE49-F238E27FC236}">
                  <a16:creationId xmlns:a16="http://schemas.microsoft.com/office/drawing/2014/main" id="{69068589-1CEB-49D5-A9D2-4FDC38884D14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90" y="298"/>
              <a:ext cx="21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0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ｉ</a:t>
              </a:r>
            </a:p>
          </xdr:txBody>
        </xdr:sp>
        <xdr:sp macro="" textlink="">
          <xdr:nvSpPr>
            <xdr:cNvPr id="85" name="Oval 1115">
              <a:extLst>
                <a:ext uri="{FF2B5EF4-FFF2-40B4-BE49-F238E27FC236}">
                  <a16:creationId xmlns:a16="http://schemas.microsoft.com/office/drawing/2014/main" id="{483EBF2F-CA14-47E9-9AD0-64913981A278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91" y="301"/>
              <a:ext cx="17" cy="16"/>
            </a:xfrm>
            <a:prstGeom prst="ellips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</a:extLst>
          </xdr:spPr>
        </xdr:sp>
      </xdr:grpSp>
      <xdr:sp macro="" textlink="">
        <xdr:nvSpPr>
          <xdr:cNvPr id="83" name="Text Box 802">
            <a:extLst>
              <a:ext uri="{FF2B5EF4-FFF2-40B4-BE49-F238E27FC236}">
                <a16:creationId xmlns:a16="http://schemas.microsoft.com/office/drawing/2014/main" id="{F530D3B8-A5F4-4C4F-A872-1FC274B58D42}"/>
              </a:ext>
            </a:extLst>
          </xdr:cNvPr>
          <xdr:cNvSpPr txBox="1">
            <a:spLocks noChangeArrowheads="1"/>
          </xdr:cNvSpPr>
        </xdr:nvSpPr>
        <xdr:spPr bwMode="auto">
          <a:xfrm>
            <a:off x="4611148" y="6029445"/>
            <a:ext cx="144000" cy="18000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+</a:t>
            </a:r>
            <a:endPara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endParaRPr>
          </a:p>
        </xdr:txBody>
      </xdr:sp>
    </xdr:grpSp>
    <xdr:clientData/>
  </xdr:twoCellAnchor>
  <xdr:twoCellAnchor>
    <xdr:from>
      <xdr:col>12</xdr:col>
      <xdr:colOff>8448</xdr:colOff>
      <xdr:row>33</xdr:row>
      <xdr:rowOff>50800</xdr:rowOff>
    </xdr:from>
    <xdr:to>
      <xdr:col>20</xdr:col>
      <xdr:colOff>142841</xdr:colOff>
      <xdr:row>33</xdr:row>
      <xdr:rowOff>292100</xdr:rowOff>
    </xdr:to>
    <xdr:grpSp>
      <xdr:nvGrpSpPr>
        <xdr:cNvPr id="94" name="グループ化 93">
          <a:extLst>
            <a:ext uri="{FF2B5EF4-FFF2-40B4-BE49-F238E27FC236}">
              <a16:creationId xmlns:a16="http://schemas.microsoft.com/office/drawing/2014/main" id="{C8582819-A014-44D9-ADF4-FF4356B18863}"/>
            </a:ext>
          </a:extLst>
        </xdr:cNvPr>
        <xdr:cNvGrpSpPr/>
      </xdr:nvGrpSpPr>
      <xdr:grpSpPr>
        <a:xfrm>
          <a:off x="1494348" y="9061450"/>
          <a:ext cx="1239293" cy="241300"/>
          <a:chOff x="3691460" y="6028268"/>
          <a:chExt cx="1209660" cy="241300"/>
        </a:xfrm>
      </xdr:grpSpPr>
      <xdr:sp macro="" textlink="">
        <xdr:nvSpPr>
          <xdr:cNvPr id="95" name="Text Box 802">
            <a:extLst>
              <a:ext uri="{FF2B5EF4-FFF2-40B4-BE49-F238E27FC236}">
                <a16:creationId xmlns:a16="http://schemas.microsoft.com/office/drawing/2014/main" id="{A23D11E6-AB26-474A-9299-B89312B2DF0C}"/>
              </a:ext>
            </a:extLst>
          </xdr:cNvPr>
          <xdr:cNvSpPr txBox="1">
            <a:spLocks noChangeArrowheads="1"/>
          </xdr:cNvSpPr>
        </xdr:nvSpPr>
        <xdr:spPr bwMode="auto">
          <a:xfrm>
            <a:off x="3849136" y="6029463"/>
            <a:ext cx="144000" cy="18000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+</a:t>
            </a:r>
            <a:endPara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endParaRPr>
          </a:p>
        </xdr:txBody>
      </xdr:sp>
      <xdr:grpSp>
        <xdr:nvGrpSpPr>
          <xdr:cNvPr id="96" name="Group 1113">
            <a:extLst>
              <a:ext uri="{FF2B5EF4-FFF2-40B4-BE49-F238E27FC236}">
                <a16:creationId xmlns:a16="http://schemas.microsoft.com/office/drawing/2014/main" id="{AA431921-2533-4D4C-8F0F-79B435750BEE}"/>
              </a:ext>
            </a:extLst>
          </xdr:cNvPr>
          <xdr:cNvGrpSpPr>
            <a:grpSpLocks/>
          </xdr:cNvGrpSpPr>
        </xdr:nvGrpSpPr>
        <xdr:grpSpPr bwMode="auto">
          <a:xfrm>
            <a:off x="3691460" y="6028268"/>
            <a:ext cx="193675" cy="241300"/>
            <a:chOff x="290" y="298"/>
            <a:chExt cx="21" cy="25"/>
          </a:xfrm>
        </xdr:grpSpPr>
        <xdr:sp macro="" textlink="">
          <xdr:nvSpPr>
            <xdr:cNvPr id="112" name="テキスト 407">
              <a:extLst>
                <a:ext uri="{FF2B5EF4-FFF2-40B4-BE49-F238E27FC236}">
                  <a16:creationId xmlns:a16="http://schemas.microsoft.com/office/drawing/2014/main" id="{570E07A7-E76A-4C97-AE5C-465619CDDDCF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90" y="298"/>
              <a:ext cx="21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0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Ａ</a:t>
              </a:r>
            </a:p>
          </xdr:txBody>
        </xdr:sp>
        <xdr:sp macro="" textlink="">
          <xdr:nvSpPr>
            <xdr:cNvPr id="113" name="Oval 1115">
              <a:extLst>
                <a:ext uri="{FF2B5EF4-FFF2-40B4-BE49-F238E27FC236}">
                  <a16:creationId xmlns:a16="http://schemas.microsoft.com/office/drawing/2014/main" id="{58A28214-1F09-4F1C-9F6B-C057CB69C165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91" y="301"/>
              <a:ext cx="17" cy="16"/>
            </a:xfrm>
            <a:prstGeom prst="ellips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</a:extLst>
          </xdr:spPr>
        </xdr:sp>
      </xdr:grpSp>
      <xdr:grpSp>
        <xdr:nvGrpSpPr>
          <xdr:cNvPr id="97" name="Group 1113">
            <a:extLst>
              <a:ext uri="{FF2B5EF4-FFF2-40B4-BE49-F238E27FC236}">
                <a16:creationId xmlns:a16="http://schemas.microsoft.com/office/drawing/2014/main" id="{B13BF127-5558-4C2B-A86A-B39E441ADCD8}"/>
              </a:ext>
            </a:extLst>
          </xdr:cNvPr>
          <xdr:cNvGrpSpPr>
            <a:grpSpLocks/>
          </xdr:cNvGrpSpPr>
        </xdr:nvGrpSpPr>
        <xdr:grpSpPr bwMode="auto">
          <a:xfrm>
            <a:off x="3953900" y="6028268"/>
            <a:ext cx="193675" cy="241300"/>
            <a:chOff x="290" y="298"/>
            <a:chExt cx="21" cy="25"/>
          </a:xfrm>
        </xdr:grpSpPr>
        <xdr:sp macro="" textlink="">
          <xdr:nvSpPr>
            <xdr:cNvPr id="110" name="テキスト 407">
              <a:extLst>
                <a:ext uri="{FF2B5EF4-FFF2-40B4-BE49-F238E27FC236}">
                  <a16:creationId xmlns:a16="http://schemas.microsoft.com/office/drawing/2014/main" id="{22F5B34D-33FA-4028-91E8-12B1468EA4A6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90" y="298"/>
              <a:ext cx="21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0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Ｂ</a:t>
              </a:r>
            </a:p>
          </xdr:txBody>
        </xdr:sp>
        <xdr:sp macro="" textlink="">
          <xdr:nvSpPr>
            <xdr:cNvPr id="111" name="Oval 1115">
              <a:extLst>
                <a:ext uri="{FF2B5EF4-FFF2-40B4-BE49-F238E27FC236}">
                  <a16:creationId xmlns:a16="http://schemas.microsoft.com/office/drawing/2014/main" id="{1D396578-EE2F-4E72-9920-88491A3AF09E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91" y="301"/>
              <a:ext cx="17" cy="16"/>
            </a:xfrm>
            <a:prstGeom prst="ellips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</a:extLst>
          </xdr:spPr>
        </xdr:sp>
      </xdr:grpSp>
      <xdr:sp macro="" textlink="">
        <xdr:nvSpPr>
          <xdr:cNvPr id="98" name="Text Box 802">
            <a:extLst>
              <a:ext uri="{FF2B5EF4-FFF2-40B4-BE49-F238E27FC236}">
                <a16:creationId xmlns:a16="http://schemas.microsoft.com/office/drawing/2014/main" id="{F659BBF1-0642-4712-AD46-CBD84729033A}"/>
              </a:ext>
            </a:extLst>
          </xdr:cNvPr>
          <xdr:cNvSpPr txBox="1">
            <a:spLocks noChangeArrowheads="1"/>
          </xdr:cNvSpPr>
        </xdr:nvSpPr>
        <xdr:spPr bwMode="auto">
          <a:xfrm>
            <a:off x="4103140" y="6029457"/>
            <a:ext cx="144000" cy="18000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-</a:t>
            </a:r>
            <a:endPara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endParaRPr>
          </a:p>
        </xdr:txBody>
      </xdr:sp>
      <xdr:grpSp>
        <xdr:nvGrpSpPr>
          <xdr:cNvPr id="99" name="Group 1113">
            <a:extLst>
              <a:ext uri="{FF2B5EF4-FFF2-40B4-BE49-F238E27FC236}">
                <a16:creationId xmlns:a16="http://schemas.microsoft.com/office/drawing/2014/main" id="{3EC73D4A-639A-47D7-99A9-AED94ABC8092}"/>
              </a:ext>
            </a:extLst>
          </xdr:cNvPr>
          <xdr:cNvGrpSpPr>
            <a:grpSpLocks/>
          </xdr:cNvGrpSpPr>
        </xdr:nvGrpSpPr>
        <xdr:grpSpPr bwMode="auto">
          <a:xfrm>
            <a:off x="4207904" y="6028268"/>
            <a:ext cx="193675" cy="241300"/>
            <a:chOff x="290" y="298"/>
            <a:chExt cx="21" cy="25"/>
          </a:xfrm>
        </xdr:grpSpPr>
        <xdr:sp macro="" textlink="">
          <xdr:nvSpPr>
            <xdr:cNvPr id="108" name="テキスト 407">
              <a:extLst>
                <a:ext uri="{FF2B5EF4-FFF2-40B4-BE49-F238E27FC236}">
                  <a16:creationId xmlns:a16="http://schemas.microsoft.com/office/drawing/2014/main" id="{5AF0ADA0-EF57-4F21-AEB0-FA6FED2B758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90" y="298"/>
              <a:ext cx="21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0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Ｃ</a:t>
              </a:r>
            </a:p>
          </xdr:txBody>
        </xdr:sp>
        <xdr:sp macro="" textlink="">
          <xdr:nvSpPr>
            <xdr:cNvPr id="109" name="Oval 1115">
              <a:extLst>
                <a:ext uri="{FF2B5EF4-FFF2-40B4-BE49-F238E27FC236}">
                  <a16:creationId xmlns:a16="http://schemas.microsoft.com/office/drawing/2014/main" id="{25D39B69-2FE8-4C33-A23C-CE57D28A716C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91" y="301"/>
              <a:ext cx="17" cy="16"/>
            </a:xfrm>
            <a:prstGeom prst="ellips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</a:extLst>
          </xdr:spPr>
        </xdr:sp>
      </xdr:grpSp>
      <xdr:sp macro="" textlink="">
        <xdr:nvSpPr>
          <xdr:cNvPr id="100" name="Text Box 802">
            <a:extLst>
              <a:ext uri="{FF2B5EF4-FFF2-40B4-BE49-F238E27FC236}">
                <a16:creationId xmlns:a16="http://schemas.microsoft.com/office/drawing/2014/main" id="{CDE5B232-45A8-4B8A-8763-ACFA11C2DB65}"/>
              </a:ext>
            </a:extLst>
          </xdr:cNvPr>
          <xdr:cNvSpPr txBox="1">
            <a:spLocks noChangeArrowheads="1"/>
          </xdr:cNvSpPr>
        </xdr:nvSpPr>
        <xdr:spPr bwMode="auto">
          <a:xfrm>
            <a:off x="4357144" y="6029451"/>
            <a:ext cx="144000" cy="18000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+</a:t>
            </a:r>
            <a:endPara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endParaRPr>
          </a:p>
        </xdr:txBody>
      </xdr:sp>
      <xdr:grpSp>
        <xdr:nvGrpSpPr>
          <xdr:cNvPr id="101" name="Group 1113">
            <a:extLst>
              <a:ext uri="{FF2B5EF4-FFF2-40B4-BE49-F238E27FC236}">
                <a16:creationId xmlns:a16="http://schemas.microsoft.com/office/drawing/2014/main" id="{788C407F-F99F-4311-A83D-8D54284E35F8}"/>
              </a:ext>
            </a:extLst>
          </xdr:cNvPr>
          <xdr:cNvGrpSpPr>
            <a:grpSpLocks/>
          </xdr:cNvGrpSpPr>
        </xdr:nvGrpSpPr>
        <xdr:grpSpPr bwMode="auto">
          <a:xfrm>
            <a:off x="4461908" y="6028268"/>
            <a:ext cx="193675" cy="241300"/>
            <a:chOff x="290" y="298"/>
            <a:chExt cx="21" cy="25"/>
          </a:xfrm>
        </xdr:grpSpPr>
        <xdr:sp macro="" textlink="">
          <xdr:nvSpPr>
            <xdr:cNvPr id="106" name="テキスト 407">
              <a:extLst>
                <a:ext uri="{FF2B5EF4-FFF2-40B4-BE49-F238E27FC236}">
                  <a16:creationId xmlns:a16="http://schemas.microsoft.com/office/drawing/2014/main" id="{073A8EB2-2253-4793-BDB0-D02BAA4B220E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90" y="298"/>
              <a:ext cx="21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0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Ｄ</a:t>
              </a:r>
            </a:p>
          </xdr:txBody>
        </xdr:sp>
        <xdr:sp macro="" textlink="">
          <xdr:nvSpPr>
            <xdr:cNvPr id="107" name="Oval 1115">
              <a:extLst>
                <a:ext uri="{FF2B5EF4-FFF2-40B4-BE49-F238E27FC236}">
                  <a16:creationId xmlns:a16="http://schemas.microsoft.com/office/drawing/2014/main" id="{C5F4AACC-AC8A-4E34-96FE-DE0D0044BFC9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91" y="301"/>
              <a:ext cx="17" cy="16"/>
            </a:xfrm>
            <a:prstGeom prst="ellips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</a:extLst>
          </xdr:spPr>
        </xdr:sp>
      </xdr:grpSp>
      <xdr:grpSp>
        <xdr:nvGrpSpPr>
          <xdr:cNvPr id="102" name="Group 1113">
            <a:extLst>
              <a:ext uri="{FF2B5EF4-FFF2-40B4-BE49-F238E27FC236}">
                <a16:creationId xmlns:a16="http://schemas.microsoft.com/office/drawing/2014/main" id="{AB16112F-CD08-42C7-B88D-EF0F827A8D65}"/>
              </a:ext>
            </a:extLst>
          </xdr:cNvPr>
          <xdr:cNvGrpSpPr>
            <a:grpSpLocks/>
          </xdr:cNvGrpSpPr>
        </xdr:nvGrpSpPr>
        <xdr:grpSpPr bwMode="auto">
          <a:xfrm>
            <a:off x="4707445" y="6028268"/>
            <a:ext cx="193675" cy="241300"/>
            <a:chOff x="290" y="298"/>
            <a:chExt cx="21" cy="25"/>
          </a:xfrm>
        </xdr:grpSpPr>
        <xdr:sp macro="" textlink="">
          <xdr:nvSpPr>
            <xdr:cNvPr id="104" name="テキスト 407">
              <a:extLst>
                <a:ext uri="{FF2B5EF4-FFF2-40B4-BE49-F238E27FC236}">
                  <a16:creationId xmlns:a16="http://schemas.microsoft.com/office/drawing/2014/main" id="{4A4DC538-5578-4252-88BA-B2C85E299283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90" y="298"/>
              <a:ext cx="21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0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Ｅ</a:t>
              </a:r>
            </a:p>
          </xdr:txBody>
        </xdr:sp>
        <xdr:sp macro="" textlink="">
          <xdr:nvSpPr>
            <xdr:cNvPr id="105" name="Oval 1115">
              <a:extLst>
                <a:ext uri="{FF2B5EF4-FFF2-40B4-BE49-F238E27FC236}">
                  <a16:creationId xmlns:a16="http://schemas.microsoft.com/office/drawing/2014/main" id="{B0CEB712-45A5-4C7D-9CC1-59B3E0BD8FD5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91" y="301"/>
              <a:ext cx="17" cy="16"/>
            </a:xfrm>
            <a:prstGeom prst="ellips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</a:extLst>
          </xdr:spPr>
        </xdr:sp>
      </xdr:grpSp>
      <xdr:sp macro="" textlink="">
        <xdr:nvSpPr>
          <xdr:cNvPr id="103" name="Text Box 802">
            <a:extLst>
              <a:ext uri="{FF2B5EF4-FFF2-40B4-BE49-F238E27FC236}">
                <a16:creationId xmlns:a16="http://schemas.microsoft.com/office/drawing/2014/main" id="{A79D66D4-77F2-4F10-85DF-C4C61CFC31A5}"/>
              </a:ext>
            </a:extLst>
          </xdr:cNvPr>
          <xdr:cNvSpPr txBox="1">
            <a:spLocks noChangeArrowheads="1"/>
          </xdr:cNvSpPr>
        </xdr:nvSpPr>
        <xdr:spPr bwMode="auto">
          <a:xfrm>
            <a:off x="4611148" y="6029445"/>
            <a:ext cx="144000" cy="18000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-</a:t>
            </a:r>
            <a:endPara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endParaRPr>
          </a:p>
        </xdr:txBody>
      </xdr:sp>
    </xdr:grpSp>
    <xdr:clientData/>
  </xdr:twoCellAnchor>
  <xdr:twoCellAnchor editAs="absolute">
    <xdr:from>
      <xdr:col>12</xdr:col>
      <xdr:colOff>8448</xdr:colOff>
      <xdr:row>34</xdr:row>
      <xdr:rowOff>42334</xdr:rowOff>
    </xdr:from>
    <xdr:to>
      <xdr:col>15</xdr:col>
      <xdr:colOff>108963</xdr:colOff>
      <xdr:row>34</xdr:row>
      <xdr:rowOff>283634</xdr:rowOff>
    </xdr:to>
    <xdr:grpSp>
      <xdr:nvGrpSpPr>
        <xdr:cNvPr id="114" name="グループ化 113">
          <a:extLst>
            <a:ext uri="{FF2B5EF4-FFF2-40B4-BE49-F238E27FC236}">
              <a16:creationId xmlns:a16="http://schemas.microsoft.com/office/drawing/2014/main" id="{40D31629-24A6-4219-92D0-0C5CA96CBD52}"/>
            </a:ext>
          </a:extLst>
        </xdr:cNvPr>
        <xdr:cNvGrpSpPr/>
      </xdr:nvGrpSpPr>
      <xdr:grpSpPr>
        <a:xfrm>
          <a:off x="1494348" y="9357784"/>
          <a:ext cx="471990" cy="241300"/>
          <a:chOff x="5689602" y="8092949"/>
          <a:chExt cx="456115" cy="241300"/>
        </a:xfrm>
      </xdr:grpSpPr>
      <xdr:sp macro="" textlink="">
        <xdr:nvSpPr>
          <xdr:cNvPr id="115" name="Text Box 802">
            <a:extLst>
              <a:ext uri="{FF2B5EF4-FFF2-40B4-BE49-F238E27FC236}">
                <a16:creationId xmlns:a16="http://schemas.microsoft.com/office/drawing/2014/main" id="{7786A359-2C5E-466A-8104-393054C970F8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47278" y="8094132"/>
            <a:ext cx="144000" cy="18000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-</a:t>
            </a:r>
            <a:endPara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endParaRPr>
          </a:p>
        </xdr:txBody>
      </xdr:sp>
      <xdr:grpSp>
        <xdr:nvGrpSpPr>
          <xdr:cNvPr id="116" name="Group 1113">
            <a:extLst>
              <a:ext uri="{FF2B5EF4-FFF2-40B4-BE49-F238E27FC236}">
                <a16:creationId xmlns:a16="http://schemas.microsoft.com/office/drawing/2014/main" id="{F9E7255E-42CB-4BEB-9765-627D3C737CCC}"/>
              </a:ext>
            </a:extLst>
          </xdr:cNvPr>
          <xdr:cNvGrpSpPr>
            <a:grpSpLocks/>
          </xdr:cNvGrpSpPr>
        </xdr:nvGrpSpPr>
        <xdr:grpSpPr bwMode="auto">
          <a:xfrm>
            <a:off x="5689602" y="8092949"/>
            <a:ext cx="193675" cy="241300"/>
            <a:chOff x="290" y="298"/>
            <a:chExt cx="21" cy="25"/>
          </a:xfrm>
        </xdr:grpSpPr>
        <xdr:sp macro="" textlink="">
          <xdr:nvSpPr>
            <xdr:cNvPr id="120" name="テキスト 407">
              <a:extLst>
                <a:ext uri="{FF2B5EF4-FFF2-40B4-BE49-F238E27FC236}">
                  <a16:creationId xmlns:a16="http://schemas.microsoft.com/office/drawing/2014/main" id="{FFA56162-24B1-44F9-BFBE-0A9D5D9A7A0C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90" y="298"/>
              <a:ext cx="21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0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ｄ</a:t>
              </a:r>
            </a:p>
          </xdr:txBody>
        </xdr:sp>
        <xdr:sp macro="" textlink="">
          <xdr:nvSpPr>
            <xdr:cNvPr id="121" name="Oval 1115">
              <a:extLst>
                <a:ext uri="{FF2B5EF4-FFF2-40B4-BE49-F238E27FC236}">
                  <a16:creationId xmlns:a16="http://schemas.microsoft.com/office/drawing/2014/main" id="{92AC9F69-AD1A-4177-8F52-CADE2F4A40B3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91" y="301"/>
              <a:ext cx="17" cy="16"/>
            </a:xfrm>
            <a:prstGeom prst="ellips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</a:extLst>
          </xdr:spPr>
        </xdr:sp>
      </xdr:grpSp>
      <xdr:grpSp>
        <xdr:nvGrpSpPr>
          <xdr:cNvPr id="117" name="Group 1113">
            <a:extLst>
              <a:ext uri="{FF2B5EF4-FFF2-40B4-BE49-F238E27FC236}">
                <a16:creationId xmlns:a16="http://schemas.microsoft.com/office/drawing/2014/main" id="{7EFF6AAE-D498-4149-906A-01FE7E109685}"/>
              </a:ext>
            </a:extLst>
          </xdr:cNvPr>
          <xdr:cNvGrpSpPr>
            <a:grpSpLocks/>
          </xdr:cNvGrpSpPr>
        </xdr:nvGrpSpPr>
        <xdr:grpSpPr bwMode="auto">
          <a:xfrm>
            <a:off x="5952042" y="8092949"/>
            <a:ext cx="193675" cy="241300"/>
            <a:chOff x="290" y="298"/>
            <a:chExt cx="21" cy="25"/>
          </a:xfrm>
        </xdr:grpSpPr>
        <xdr:sp macro="" textlink="">
          <xdr:nvSpPr>
            <xdr:cNvPr id="118" name="テキスト 407">
              <a:extLst>
                <a:ext uri="{FF2B5EF4-FFF2-40B4-BE49-F238E27FC236}">
                  <a16:creationId xmlns:a16="http://schemas.microsoft.com/office/drawing/2014/main" id="{3E28D573-CB07-4978-8797-F1C37279872C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90" y="298"/>
              <a:ext cx="21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0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ｉ</a:t>
              </a:r>
            </a:p>
          </xdr:txBody>
        </xdr:sp>
        <xdr:sp macro="" textlink="">
          <xdr:nvSpPr>
            <xdr:cNvPr id="119" name="Oval 1115">
              <a:extLst>
                <a:ext uri="{FF2B5EF4-FFF2-40B4-BE49-F238E27FC236}">
                  <a16:creationId xmlns:a16="http://schemas.microsoft.com/office/drawing/2014/main" id="{A7A1AD0B-E269-425A-BA9D-A94E0F6FF80E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91" y="301"/>
              <a:ext cx="17" cy="16"/>
            </a:xfrm>
            <a:prstGeom prst="ellips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</a:extLst>
          </xdr:spPr>
        </xdr:sp>
      </xdr:grpSp>
    </xdr:grpSp>
    <xdr:clientData/>
  </xdr:twoCellAnchor>
  <xdr:twoCellAnchor editAs="absolute">
    <xdr:from>
      <xdr:col>26</xdr:col>
      <xdr:colOff>8452</xdr:colOff>
      <xdr:row>11</xdr:row>
      <xdr:rowOff>92063</xdr:rowOff>
    </xdr:from>
    <xdr:to>
      <xdr:col>26</xdr:col>
      <xdr:colOff>202127</xdr:colOff>
      <xdr:row>12</xdr:row>
      <xdr:rowOff>241288</xdr:rowOff>
    </xdr:to>
    <xdr:grpSp>
      <xdr:nvGrpSpPr>
        <xdr:cNvPr id="122" name="Group 1113">
          <a:extLst>
            <a:ext uri="{FF2B5EF4-FFF2-40B4-BE49-F238E27FC236}">
              <a16:creationId xmlns:a16="http://schemas.microsoft.com/office/drawing/2014/main" id="{8256F7C1-5410-4E96-B7D6-6215BAD9684D}"/>
            </a:ext>
          </a:extLst>
        </xdr:cNvPr>
        <xdr:cNvGrpSpPr>
          <a:grpSpLocks/>
        </xdr:cNvGrpSpPr>
      </xdr:nvGrpSpPr>
      <xdr:grpSpPr bwMode="auto">
        <a:xfrm>
          <a:off x="3685102" y="2587613"/>
          <a:ext cx="193675" cy="244475"/>
          <a:chOff x="290" y="298"/>
          <a:chExt cx="21" cy="25"/>
        </a:xfrm>
      </xdr:grpSpPr>
      <xdr:sp macro="" textlink="">
        <xdr:nvSpPr>
          <xdr:cNvPr id="123" name="テキスト 407">
            <a:extLst>
              <a:ext uri="{FF2B5EF4-FFF2-40B4-BE49-F238E27FC236}">
                <a16:creationId xmlns:a16="http://schemas.microsoft.com/office/drawing/2014/main" id="{B0408628-128B-453C-A456-47852499D3DB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0" y="298"/>
            <a:ext cx="21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ア</a:t>
            </a:r>
          </a:p>
        </xdr:txBody>
      </xdr:sp>
      <xdr:sp macro="" textlink="">
        <xdr:nvSpPr>
          <xdr:cNvPr id="124" name="Oval 1115">
            <a:extLst>
              <a:ext uri="{FF2B5EF4-FFF2-40B4-BE49-F238E27FC236}">
                <a16:creationId xmlns:a16="http://schemas.microsoft.com/office/drawing/2014/main" id="{FC1355C6-6AD3-4046-AA86-B07BBC367CD5}"/>
              </a:ext>
            </a:extLst>
          </xdr:cNvPr>
          <xdr:cNvSpPr>
            <a:spLocks noChangeArrowheads="1"/>
          </xdr:cNvSpPr>
        </xdr:nvSpPr>
        <xdr:spPr bwMode="auto">
          <a:xfrm>
            <a:off x="291" y="301"/>
            <a:ext cx="17" cy="16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 editAs="absolute">
    <xdr:from>
      <xdr:col>26</xdr:col>
      <xdr:colOff>8453</xdr:colOff>
      <xdr:row>32</xdr:row>
      <xdr:rowOff>9</xdr:rowOff>
    </xdr:from>
    <xdr:to>
      <xdr:col>26</xdr:col>
      <xdr:colOff>202128</xdr:colOff>
      <xdr:row>32</xdr:row>
      <xdr:rowOff>241309</xdr:rowOff>
    </xdr:to>
    <xdr:grpSp>
      <xdr:nvGrpSpPr>
        <xdr:cNvPr id="125" name="Group 1113">
          <a:extLst>
            <a:ext uri="{FF2B5EF4-FFF2-40B4-BE49-F238E27FC236}">
              <a16:creationId xmlns:a16="http://schemas.microsoft.com/office/drawing/2014/main" id="{D4D24C6C-A467-479E-BBBC-311F8E38ECED}"/>
            </a:ext>
          </a:extLst>
        </xdr:cNvPr>
        <xdr:cNvGrpSpPr>
          <a:grpSpLocks/>
        </xdr:cNvGrpSpPr>
      </xdr:nvGrpSpPr>
      <xdr:grpSpPr bwMode="auto">
        <a:xfrm>
          <a:off x="3685103" y="8705859"/>
          <a:ext cx="193675" cy="241300"/>
          <a:chOff x="290" y="298"/>
          <a:chExt cx="21" cy="25"/>
        </a:xfrm>
      </xdr:grpSpPr>
      <xdr:sp macro="" textlink="">
        <xdr:nvSpPr>
          <xdr:cNvPr id="126" name="テキスト 407">
            <a:extLst>
              <a:ext uri="{FF2B5EF4-FFF2-40B4-BE49-F238E27FC236}">
                <a16:creationId xmlns:a16="http://schemas.microsoft.com/office/drawing/2014/main" id="{9E62212D-AB54-42D1-9732-4E91F72CB4A9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0" y="298"/>
            <a:ext cx="21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イ</a:t>
            </a:r>
          </a:p>
        </xdr:txBody>
      </xdr:sp>
      <xdr:sp macro="" textlink="">
        <xdr:nvSpPr>
          <xdr:cNvPr id="127" name="Oval 1115">
            <a:extLst>
              <a:ext uri="{FF2B5EF4-FFF2-40B4-BE49-F238E27FC236}">
                <a16:creationId xmlns:a16="http://schemas.microsoft.com/office/drawing/2014/main" id="{E3B56D56-480E-4E31-AC0D-677DB5A249CF}"/>
              </a:ext>
            </a:extLst>
          </xdr:cNvPr>
          <xdr:cNvSpPr>
            <a:spLocks noChangeArrowheads="1"/>
          </xdr:cNvSpPr>
        </xdr:nvSpPr>
        <xdr:spPr bwMode="auto">
          <a:xfrm>
            <a:off x="291" y="301"/>
            <a:ext cx="17" cy="16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 editAs="absolute">
    <xdr:from>
      <xdr:col>27</xdr:col>
      <xdr:colOff>33853</xdr:colOff>
      <xdr:row>31</xdr:row>
      <xdr:rowOff>143941</xdr:rowOff>
    </xdr:from>
    <xdr:to>
      <xdr:col>27</xdr:col>
      <xdr:colOff>227528</xdr:colOff>
      <xdr:row>32</xdr:row>
      <xdr:rowOff>12708</xdr:rowOff>
    </xdr:to>
    <xdr:grpSp>
      <xdr:nvGrpSpPr>
        <xdr:cNvPr id="128" name="Group 1113">
          <a:extLst>
            <a:ext uri="{FF2B5EF4-FFF2-40B4-BE49-F238E27FC236}">
              <a16:creationId xmlns:a16="http://schemas.microsoft.com/office/drawing/2014/main" id="{80481D3E-26E5-47E7-B747-C6AF371E3591}"/>
            </a:ext>
          </a:extLst>
        </xdr:cNvPr>
        <xdr:cNvGrpSpPr>
          <a:grpSpLocks/>
        </xdr:cNvGrpSpPr>
      </xdr:nvGrpSpPr>
      <xdr:grpSpPr bwMode="auto">
        <a:xfrm>
          <a:off x="5405953" y="8478316"/>
          <a:ext cx="193675" cy="240242"/>
          <a:chOff x="290" y="298"/>
          <a:chExt cx="21" cy="25"/>
        </a:xfrm>
      </xdr:grpSpPr>
      <xdr:sp macro="" textlink="">
        <xdr:nvSpPr>
          <xdr:cNvPr id="129" name="テキスト 407">
            <a:extLst>
              <a:ext uri="{FF2B5EF4-FFF2-40B4-BE49-F238E27FC236}">
                <a16:creationId xmlns:a16="http://schemas.microsoft.com/office/drawing/2014/main" id="{EE6F6A95-D610-4D30-A5F2-188CE70D5234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0" y="298"/>
            <a:ext cx="21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ア</a:t>
            </a:r>
          </a:p>
        </xdr:txBody>
      </xdr:sp>
      <xdr:sp macro="" textlink="">
        <xdr:nvSpPr>
          <xdr:cNvPr id="130" name="Oval 1115">
            <a:extLst>
              <a:ext uri="{FF2B5EF4-FFF2-40B4-BE49-F238E27FC236}">
                <a16:creationId xmlns:a16="http://schemas.microsoft.com/office/drawing/2014/main" id="{CC7EE5C1-F09B-4D0C-B3D2-A31D7E8C34D4}"/>
              </a:ext>
            </a:extLst>
          </xdr:cNvPr>
          <xdr:cNvSpPr>
            <a:spLocks noChangeArrowheads="1"/>
          </xdr:cNvSpPr>
        </xdr:nvSpPr>
        <xdr:spPr bwMode="auto">
          <a:xfrm>
            <a:off x="291" y="301"/>
            <a:ext cx="17" cy="16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 editAs="absolute">
    <xdr:from>
      <xdr:col>28</xdr:col>
      <xdr:colOff>33852</xdr:colOff>
      <xdr:row>31</xdr:row>
      <xdr:rowOff>143941</xdr:rowOff>
    </xdr:from>
    <xdr:to>
      <xdr:col>28</xdr:col>
      <xdr:colOff>227527</xdr:colOff>
      <xdr:row>32</xdr:row>
      <xdr:rowOff>12708</xdr:rowOff>
    </xdr:to>
    <xdr:grpSp>
      <xdr:nvGrpSpPr>
        <xdr:cNvPr id="131" name="Group 1113">
          <a:extLst>
            <a:ext uri="{FF2B5EF4-FFF2-40B4-BE49-F238E27FC236}">
              <a16:creationId xmlns:a16="http://schemas.microsoft.com/office/drawing/2014/main" id="{25FD3494-4831-4F8D-AE57-3D3F2CF41497}"/>
            </a:ext>
          </a:extLst>
        </xdr:cNvPr>
        <xdr:cNvGrpSpPr>
          <a:grpSpLocks/>
        </xdr:cNvGrpSpPr>
      </xdr:nvGrpSpPr>
      <xdr:grpSpPr bwMode="auto">
        <a:xfrm>
          <a:off x="7101402" y="8478316"/>
          <a:ext cx="193675" cy="240242"/>
          <a:chOff x="290" y="298"/>
          <a:chExt cx="21" cy="25"/>
        </a:xfrm>
      </xdr:grpSpPr>
      <xdr:sp macro="" textlink="">
        <xdr:nvSpPr>
          <xdr:cNvPr id="132" name="テキスト 407">
            <a:extLst>
              <a:ext uri="{FF2B5EF4-FFF2-40B4-BE49-F238E27FC236}">
                <a16:creationId xmlns:a16="http://schemas.microsoft.com/office/drawing/2014/main" id="{2AF92DAC-C632-4CF0-9EB9-987FB135068A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0" y="298"/>
            <a:ext cx="21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イ</a:t>
            </a:r>
          </a:p>
        </xdr:txBody>
      </xdr:sp>
      <xdr:sp macro="" textlink="">
        <xdr:nvSpPr>
          <xdr:cNvPr id="133" name="Oval 1115">
            <a:extLst>
              <a:ext uri="{FF2B5EF4-FFF2-40B4-BE49-F238E27FC236}">
                <a16:creationId xmlns:a16="http://schemas.microsoft.com/office/drawing/2014/main" id="{E13CBCA6-5115-4A72-ABC7-D394C7CFB58B}"/>
              </a:ext>
            </a:extLst>
          </xdr:cNvPr>
          <xdr:cNvSpPr>
            <a:spLocks noChangeArrowheads="1"/>
          </xdr:cNvSpPr>
        </xdr:nvSpPr>
        <xdr:spPr bwMode="auto">
          <a:xfrm>
            <a:off x="291" y="301"/>
            <a:ext cx="17" cy="16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 editAs="absolute">
    <xdr:from>
      <xdr:col>29</xdr:col>
      <xdr:colOff>33848</xdr:colOff>
      <xdr:row>31</xdr:row>
      <xdr:rowOff>143941</xdr:rowOff>
    </xdr:from>
    <xdr:to>
      <xdr:col>29</xdr:col>
      <xdr:colOff>227523</xdr:colOff>
      <xdr:row>32</xdr:row>
      <xdr:rowOff>12708</xdr:rowOff>
    </xdr:to>
    <xdr:grpSp>
      <xdr:nvGrpSpPr>
        <xdr:cNvPr id="134" name="Group 1113">
          <a:extLst>
            <a:ext uri="{FF2B5EF4-FFF2-40B4-BE49-F238E27FC236}">
              <a16:creationId xmlns:a16="http://schemas.microsoft.com/office/drawing/2014/main" id="{FE4274C2-1C40-451E-BA3F-65DA098B8715}"/>
            </a:ext>
          </a:extLst>
        </xdr:cNvPr>
        <xdr:cNvGrpSpPr>
          <a:grpSpLocks/>
        </xdr:cNvGrpSpPr>
      </xdr:nvGrpSpPr>
      <xdr:grpSpPr bwMode="auto">
        <a:xfrm>
          <a:off x="8796848" y="8478316"/>
          <a:ext cx="193675" cy="240242"/>
          <a:chOff x="290" y="298"/>
          <a:chExt cx="21" cy="25"/>
        </a:xfrm>
      </xdr:grpSpPr>
      <xdr:sp macro="" textlink="">
        <xdr:nvSpPr>
          <xdr:cNvPr id="135" name="テキスト 407">
            <a:extLst>
              <a:ext uri="{FF2B5EF4-FFF2-40B4-BE49-F238E27FC236}">
                <a16:creationId xmlns:a16="http://schemas.microsoft.com/office/drawing/2014/main" id="{CA3AE292-0CAF-480E-B25E-DFE4A483EBDA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0" y="298"/>
            <a:ext cx="21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ウ</a:t>
            </a:r>
          </a:p>
        </xdr:txBody>
      </xdr:sp>
      <xdr:sp macro="" textlink="">
        <xdr:nvSpPr>
          <xdr:cNvPr id="136" name="Oval 1115">
            <a:extLst>
              <a:ext uri="{FF2B5EF4-FFF2-40B4-BE49-F238E27FC236}">
                <a16:creationId xmlns:a16="http://schemas.microsoft.com/office/drawing/2014/main" id="{1FAB2BBB-30F4-4866-A07C-80A1970CD4C4}"/>
              </a:ext>
            </a:extLst>
          </xdr:cNvPr>
          <xdr:cNvSpPr>
            <a:spLocks noChangeArrowheads="1"/>
          </xdr:cNvSpPr>
        </xdr:nvSpPr>
        <xdr:spPr bwMode="auto">
          <a:xfrm>
            <a:off x="291" y="301"/>
            <a:ext cx="17" cy="16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 editAs="absolute">
    <xdr:from>
      <xdr:col>30</xdr:col>
      <xdr:colOff>16912</xdr:colOff>
      <xdr:row>31</xdr:row>
      <xdr:rowOff>4</xdr:rowOff>
    </xdr:from>
    <xdr:to>
      <xdr:col>30</xdr:col>
      <xdr:colOff>210587</xdr:colOff>
      <xdr:row>31</xdr:row>
      <xdr:rowOff>241304</xdr:rowOff>
    </xdr:to>
    <xdr:grpSp>
      <xdr:nvGrpSpPr>
        <xdr:cNvPr id="137" name="Group 1113">
          <a:extLst>
            <a:ext uri="{FF2B5EF4-FFF2-40B4-BE49-F238E27FC236}">
              <a16:creationId xmlns:a16="http://schemas.microsoft.com/office/drawing/2014/main" id="{14D82F68-57C2-4E7E-BC9D-9FE486EEDC16}"/>
            </a:ext>
          </a:extLst>
        </xdr:cNvPr>
        <xdr:cNvGrpSpPr>
          <a:grpSpLocks/>
        </xdr:cNvGrpSpPr>
      </xdr:nvGrpSpPr>
      <xdr:grpSpPr bwMode="auto">
        <a:xfrm>
          <a:off x="10475362" y="8334379"/>
          <a:ext cx="193675" cy="241300"/>
          <a:chOff x="290" y="298"/>
          <a:chExt cx="21" cy="25"/>
        </a:xfrm>
      </xdr:grpSpPr>
      <xdr:sp macro="" textlink="">
        <xdr:nvSpPr>
          <xdr:cNvPr id="138" name="テキスト 407">
            <a:extLst>
              <a:ext uri="{FF2B5EF4-FFF2-40B4-BE49-F238E27FC236}">
                <a16:creationId xmlns:a16="http://schemas.microsoft.com/office/drawing/2014/main" id="{A3DA74DF-43A9-490A-B723-50E033A1C5CE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0" y="298"/>
            <a:ext cx="21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ウ</a:t>
            </a:r>
          </a:p>
        </xdr:txBody>
      </xdr:sp>
      <xdr:sp macro="" textlink="">
        <xdr:nvSpPr>
          <xdr:cNvPr id="139" name="Oval 1115">
            <a:extLst>
              <a:ext uri="{FF2B5EF4-FFF2-40B4-BE49-F238E27FC236}">
                <a16:creationId xmlns:a16="http://schemas.microsoft.com/office/drawing/2014/main" id="{5C5A35FA-7F04-442C-8BEC-ABCD4A46B481}"/>
              </a:ext>
            </a:extLst>
          </xdr:cNvPr>
          <xdr:cNvSpPr>
            <a:spLocks noChangeArrowheads="1"/>
          </xdr:cNvSpPr>
        </xdr:nvSpPr>
        <xdr:spPr bwMode="auto">
          <a:xfrm>
            <a:off x="291" y="301"/>
            <a:ext cx="17" cy="16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 editAs="absolute">
    <xdr:from>
      <xdr:col>30</xdr:col>
      <xdr:colOff>16912</xdr:colOff>
      <xdr:row>32</xdr:row>
      <xdr:rowOff>13</xdr:rowOff>
    </xdr:from>
    <xdr:to>
      <xdr:col>30</xdr:col>
      <xdr:colOff>210587</xdr:colOff>
      <xdr:row>32</xdr:row>
      <xdr:rowOff>241313</xdr:rowOff>
    </xdr:to>
    <xdr:grpSp>
      <xdr:nvGrpSpPr>
        <xdr:cNvPr id="140" name="Group 1113">
          <a:extLst>
            <a:ext uri="{FF2B5EF4-FFF2-40B4-BE49-F238E27FC236}">
              <a16:creationId xmlns:a16="http://schemas.microsoft.com/office/drawing/2014/main" id="{C09E7E2F-A8A4-4BA7-948A-4FE7AE2B36FD}"/>
            </a:ext>
          </a:extLst>
        </xdr:cNvPr>
        <xdr:cNvGrpSpPr>
          <a:grpSpLocks/>
        </xdr:cNvGrpSpPr>
      </xdr:nvGrpSpPr>
      <xdr:grpSpPr bwMode="auto">
        <a:xfrm>
          <a:off x="10475362" y="8705863"/>
          <a:ext cx="193675" cy="241300"/>
          <a:chOff x="290" y="298"/>
          <a:chExt cx="21" cy="25"/>
        </a:xfrm>
      </xdr:grpSpPr>
      <xdr:sp macro="" textlink="">
        <xdr:nvSpPr>
          <xdr:cNvPr id="141" name="テキスト 407">
            <a:extLst>
              <a:ext uri="{FF2B5EF4-FFF2-40B4-BE49-F238E27FC236}">
                <a16:creationId xmlns:a16="http://schemas.microsoft.com/office/drawing/2014/main" id="{79E0FFD5-B113-4AC6-9F1C-031E6375BE12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0" y="298"/>
            <a:ext cx="21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エ</a:t>
            </a:r>
          </a:p>
        </xdr:txBody>
      </xdr:sp>
      <xdr:sp macro="" textlink="">
        <xdr:nvSpPr>
          <xdr:cNvPr id="142" name="Oval 1115">
            <a:extLst>
              <a:ext uri="{FF2B5EF4-FFF2-40B4-BE49-F238E27FC236}">
                <a16:creationId xmlns:a16="http://schemas.microsoft.com/office/drawing/2014/main" id="{50F4FE97-2F18-4241-AFFF-2DF1A7CCF81A}"/>
              </a:ext>
            </a:extLst>
          </xdr:cNvPr>
          <xdr:cNvSpPr>
            <a:spLocks noChangeArrowheads="1"/>
          </xdr:cNvSpPr>
        </xdr:nvSpPr>
        <xdr:spPr bwMode="auto">
          <a:xfrm>
            <a:off x="291" y="301"/>
            <a:ext cx="17" cy="16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 editAs="absolute">
    <xdr:from>
      <xdr:col>31</xdr:col>
      <xdr:colOff>8445</xdr:colOff>
      <xdr:row>31</xdr:row>
      <xdr:rowOff>143941</xdr:rowOff>
    </xdr:from>
    <xdr:to>
      <xdr:col>31</xdr:col>
      <xdr:colOff>202120</xdr:colOff>
      <xdr:row>32</xdr:row>
      <xdr:rowOff>12708</xdr:rowOff>
    </xdr:to>
    <xdr:grpSp>
      <xdr:nvGrpSpPr>
        <xdr:cNvPr id="143" name="Group 1113">
          <a:extLst>
            <a:ext uri="{FF2B5EF4-FFF2-40B4-BE49-F238E27FC236}">
              <a16:creationId xmlns:a16="http://schemas.microsoft.com/office/drawing/2014/main" id="{D1C6ED75-EA3C-4581-8306-4EE4DA4FA033}"/>
            </a:ext>
          </a:extLst>
        </xdr:cNvPr>
        <xdr:cNvGrpSpPr>
          <a:grpSpLocks/>
        </xdr:cNvGrpSpPr>
      </xdr:nvGrpSpPr>
      <xdr:grpSpPr bwMode="auto">
        <a:xfrm>
          <a:off x="12409995" y="8478316"/>
          <a:ext cx="193675" cy="240242"/>
          <a:chOff x="290" y="298"/>
          <a:chExt cx="21" cy="25"/>
        </a:xfrm>
      </xdr:grpSpPr>
      <xdr:sp macro="" textlink="">
        <xdr:nvSpPr>
          <xdr:cNvPr id="144" name="テキスト 407">
            <a:extLst>
              <a:ext uri="{FF2B5EF4-FFF2-40B4-BE49-F238E27FC236}">
                <a16:creationId xmlns:a16="http://schemas.microsoft.com/office/drawing/2014/main" id="{990AD263-53B1-4537-9260-FB75EAA59B7A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0" y="298"/>
            <a:ext cx="21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エ</a:t>
            </a:r>
          </a:p>
        </xdr:txBody>
      </xdr:sp>
      <xdr:sp macro="" textlink="">
        <xdr:nvSpPr>
          <xdr:cNvPr id="145" name="Oval 1115">
            <a:extLst>
              <a:ext uri="{FF2B5EF4-FFF2-40B4-BE49-F238E27FC236}">
                <a16:creationId xmlns:a16="http://schemas.microsoft.com/office/drawing/2014/main" id="{23299088-B347-464D-9A85-C5DEBC64E1AB}"/>
              </a:ext>
            </a:extLst>
          </xdr:cNvPr>
          <xdr:cNvSpPr>
            <a:spLocks noChangeArrowheads="1"/>
          </xdr:cNvSpPr>
        </xdr:nvSpPr>
        <xdr:spPr bwMode="auto">
          <a:xfrm>
            <a:off x="291" y="301"/>
            <a:ext cx="17" cy="16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863576</xdr:colOff>
      <xdr:row>10</xdr:row>
      <xdr:rowOff>30126</xdr:rowOff>
    </xdr:from>
    <xdr:to>
      <xdr:col>26</xdr:col>
      <xdr:colOff>1116157</xdr:colOff>
      <xdr:row>11</xdr:row>
      <xdr:rowOff>79375</xdr:rowOff>
    </xdr:to>
    <xdr:grpSp>
      <xdr:nvGrpSpPr>
        <xdr:cNvPr id="2" name="Group 1130">
          <a:extLst>
            <a:ext uri="{FF2B5EF4-FFF2-40B4-BE49-F238E27FC236}">
              <a16:creationId xmlns:a16="http://schemas.microsoft.com/office/drawing/2014/main" id="{38AF2BE2-211C-468D-A97B-241F4D17F855}"/>
            </a:ext>
          </a:extLst>
        </xdr:cNvPr>
        <xdr:cNvGrpSpPr>
          <a:grpSpLocks/>
        </xdr:cNvGrpSpPr>
      </xdr:nvGrpSpPr>
      <xdr:grpSpPr bwMode="auto">
        <a:xfrm>
          <a:off x="4759301" y="2478051"/>
          <a:ext cx="252581" cy="230224"/>
          <a:chOff x="22359274" y="4361463"/>
          <a:chExt cx="460000" cy="440000"/>
        </a:xfrm>
      </xdr:grpSpPr>
      <xdr:sp macro="" textlink="">
        <xdr:nvSpPr>
          <xdr:cNvPr id="3" name="テキスト 945">
            <a:extLst>
              <a:ext uri="{FF2B5EF4-FFF2-40B4-BE49-F238E27FC236}">
                <a16:creationId xmlns:a16="http://schemas.microsoft.com/office/drawing/2014/main" id="{FE1ECDD8-511A-4494-AB75-907DE50B1057}"/>
              </a:ext>
            </a:extLst>
          </xdr:cNvPr>
          <xdr:cNvSpPr txBox="1">
            <a:spLocks noChangeArrowheads="1"/>
          </xdr:cNvSpPr>
        </xdr:nvSpPr>
        <xdr:spPr bwMode="auto">
          <a:xfrm>
            <a:off x="22359274" y="4361463"/>
            <a:ext cx="460000" cy="4400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Ａ</a:t>
            </a:r>
          </a:p>
        </xdr:txBody>
      </xdr:sp>
      <xdr:sp macro="" textlink="">
        <xdr:nvSpPr>
          <xdr:cNvPr id="4" name="Oval 946">
            <a:extLst>
              <a:ext uri="{FF2B5EF4-FFF2-40B4-BE49-F238E27FC236}">
                <a16:creationId xmlns:a16="http://schemas.microsoft.com/office/drawing/2014/main" id="{983A0342-5FD0-46FE-AF40-A9D433C8B557}"/>
              </a:ext>
            </a:extLst>
          </xdr:cNvPr>
          <xdr:cNvSpPr>
            <a:spLocks noChangeArrowheads="1"/>
          </xdr:cNvSpPr>
        </xdr:nvSpPr>
        <xdr:spPr bwMode="auto">
          <a:xfrm>
            <a:off x="22420000" y="4420000"/>
            <a:ext cx="320000" cy="320000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>
    <xdr:from>
      <xdr:col>27</xdr:col>
      <xdr:colOff>838176</xdr:colOff>
      <xdr:row>10</xdr:row>
      <xdr:rowOff>30126</xdr:rowOff>
    </xdr:from>
    <xdr:to>
      <xdr:col>27</xdr:col>
      <xdr:colOff>1090757</xdr:colOff>
      <xdr:row>11</xdr:row>
      <xdr:rowOff>79375</xdr:rowOff>
    </xdr:to>
    <xdr:grpSp>
      <xdr:nvGrpSpPr>
        <xdr:cNvPr id="5" name="Group 1130">
          <a:extLst>
            <a:ext uri="{FF2B5EF4-FFF2-40B4-BE49-F238E27FC236}">
              <a16:creationId xmlns:a16="http://schemas.microsoft.com/office/drawing/2014/main" id="{9AFAFB1F-8415-4F4B-92E4-D3D7C3A7DC9D}"/>
            </a:ext>
          </a:extLst>
        </xdr:cNvPr>
        <xdr:cNvGrpSpPr>
          <a:grpSpLocks/>
        </xdr:cNvGrpSpPr>
      </xdr:nvGrpSpPr>
      <xdr:grpSpPr bwMode="auto">
        <a:xfrm>
          <a:off x="5924526" y="2478051"/>
          <a:ext cx="252581" cy="230224"/>
          <a:chOff x="22359274" y="4361463"/>
          <a:chExt cx="460000" cy="440000"/>
        </a:xfrm>
      </xdr:grpSpPr>
      <xdr:sp macro="" textlink="">
        <xdr:nvSpPr>
          <xdr:cNvPr id="6" name="テキスト 945">
            <a:extLst>
              <a:ext uri="{FF2B5EF4-FFF2-40B4-BE49-F238E27FC236}">
                <a16:creationId xmlns:a16="http://schemas.microsoft.com/office/drawing/2014/main" id="{2D9FFE24-8ACF-484B-9416-F92361A082EF}"/>
              </a:ext>
            </a:extLst>
          </xdr:cNvPr>
          <xdr:cNvSpPr txBox="1">
            <a:spLocks noChangeArrowheads="1"/>
          </xdr:cNvSpPr>
        </xdr:nvSpPr>
        <xdr:spPr bwMode="auto">
          <a:xfrm>
            <a:off x="22359274" y="4361463"/>
            <a:ext cx="460000" cy="4400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Ｂ</a:t>
            </a:r>
          </a:p>
        </xdr:txBody>
      </xdr:sp>
      <xdr:sp macro="" textlink="">
        <xdr:nvSpPr>
          <xdr:cNvPr id="7" name="Oval 946">
            <a:extLst>
              <a:ext uri="{FF2B5EF4-FFF2-40B4-BE49-F238E27FC236}">
                <a16:creationId xmlns:a16="http://schemas.microsoft.com/office/drawing/2014/main" id="{F4330896-17CB-498E-90E3-349A51D63A8C}"/>
              </a:ext>
            </a:extLst>
          </xdr:cNvPr>
          <xdr:cNvSpPr>
            <a:spLocks noChangeArrowheads="1"/>
          </xdr:cNvSpPr>
        </xdr:nvSpPr>
        <xdr:spPr bwMode="auto">
          <a:xfrm>
            <a:off x="22420000" y="4420000"/>
            <a:ext cx="320000" cy="320000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>
    <xdr:from>
      <xdr:col>29</xdr:col>
      <xdr:colOff>838176</xdr:colOff>
      <xdr:row>10</xdr:row>
      <xdr:rowOff>30126</xdr:rowOff>
    </xdr:from>
    <xdr:to>
      <xdr:col>29</xdr:col>
      <xdr:colOff>1090757</xdr:colOff>
      <xdr:row>11</xdr:row>
      <xdr:rowOff>79375</xdr:rowOff>
    </xdr:to>
    <xdr:grpSp>
      <xdr:nvGrpSpPr>
        <xdr:cNvPr id="8" name="Group 1130">
          <a:extLst>
            <a:ext uri="{FF2B5EF4-FFF2-40B4-BE49-F238E27FC236}">
              <a16:creationId xmlns:a16="http://schemas.microsoft.com/office/drawing/2014/main" id="{17521E22-F3A9-4B7D-986F-86567BBFB8CC}"/>
            </a:ext>
          </a:extLst>
        </xdr:cNvPr>
        <xdr:cNvGrpSpPr>
          <a:grpSpLocks/>
        </xdr:cNvGrpSpPr>
      </xdr:nvGrpSpPr>
      <xdr:grpSpPr bwMode="auto">
        <a:xfrm>
          <a:off x="7353276" y="2478051"/>
          <a:ext cx="252581" cy="230224"/>
          <a:chOff x="22359274" y="4361463"/>
          <a:chExt cx="460000" cy="440000"/>
        </a:xfrm>
      </xdr:grpSpPr>
      <xdr:sp macro="" textlink="">
        <xdr:nvSpPr>
          <xdr:cNvPr id="9" name="テキスト 945">
            <a:extLst>
              <a:ext uri="{FF2B5EF4-FFF2-40B4-BE49-F238E27FC236}">
                <a16:creationId xmlns:a16="http://schemas.microsoft.com/office/drawing/2014/main" id="{1D832C10-6E05-47AE-A055-25EF7FFA9542}"/>
              </a:ext>
            </a:extLst>
          </xdr:cNvPr>
          <xdr:cNvSpPr txBox="1">
            <a:spLocks noChangeArrowheads="1"/>
          </xdr:cNvSpPr>
        </xdr:nvSpPr>
        <xdr:spPr bwMode="auto">
          <a:xfrm>
            <a:off x="22359274" y="4361463"/>
            <a:ext cx="460000" cy="4400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Ｃ</a:t>
            </a:r>
          </a:p>
        </xdr:txBody>
      </xdr:sp>
      <xdr:sp macro="" textlink="">
        <xdr:nvSpPr>
          <xdr:cNvPr id="10" name="Oval 946">
            <a:extLst>
              <a:ext uri="{FF2B5EF4-FFF2-40B4-BE49-F238E27FC236}">
                <a16:creationId xmlns:a16="http://schemas.microsoft.com/office/drawing/2014/main" id="{819EA877-CDBE-4904-9008-446AC7A76E3F}"/>
              </a:ext>
            </a:extLst>
          </xdr:cNvPr>
          <xdr:cNvSpPr>
            <a:spLocks noChangeArrowheads="1"/>
          </xdr:cNvSpPr>
        </xdr:nvSpPr>
        <xdr:spPr bwMode="auto">
          <a:xfrm>
            <a:off x="22420000" y="4420000"/>
            <a:ext cx="320000" cy="320000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>
    <xdr:from>
      <xdr:col>31</xdr:col>
      <xdr:colOff>838175</xdr:colOff>
      <xdr:row>10</xdr:row>
      <xdr:rowOff>30126</xdr:rowOff>
    </xdr:from>
    <xdr:to>
      <xdr:col>31</xdr:col>
      <xdr:colOff>1090756</xdr:colOff>
      <xdr:row>11</xdr:row>
      <xdr:rowOff>79375</xdr:rowOff>
    </xdr:to>
    <xdr:grpSp>
      <xdr:nvGrpSpPr>
        <xdr:cNvPr id="11" name="Group 1130">
          <a:extLst>
            <a:ext uri="{FF2B5EF4-FFF2-40B4-BE49-F238E27FC236}">
              <a16:creationId xmlns:a16="http://schemas.microsoft.com/office/drawing/2014/main" id="{B40B27FA-57DA-4673-A239-BB378862A65D}"/>
            </a:ext>
          </a:extLst>
        </xdr:cNvPr>
        <xdr:cNvGrpSpPr>
          <a:grpSpLocks/>
        </xdr:cNvGrpSpPr>
      </xdr:nvGrpSpPr>
      <xdr:grpSpPr bwMode="auto">
        <a:xfrm>
          <a:off x="9677375" y="2478051"/>
          <a:ext cx="252581" cy="230224"/>
          <a:chOff x="22359274" y="4361463"/>
          <a:chExt cx="460000" cy="440000"/>
        </a:xfrm>
      </xdr:grpSpPr>
      <xdr:sp macro="" textlink="">
        <xdr:nvSpPr>
          <xdr:cNvPr id="12" name="テキスト 945">
            <a:extLst>
              <a:ext uri="{FF2B5EF4-FFF2-40B4-BE49-F238E27FC236}">
                <a16:creationId xmlns:a16="http://schemas.microsoft.com/office/drawing/2014/main" id="{066A21E9-75CA-4741-B654-91296DF6AA7D}"/>
              </a:ext>
            </a:extLst>
          </xdr:cNvPr>
          <xdr:cNvSpPr txBox="1">
            <a:spLocks noChangeArrowheads="1"/>
          </xdr:cNvSpPr>
        </xdr:nvSpPr>
        <xdr:spPr bwMode="auto">
          <a:xfrm>
            <a:off x="22359274" y="4361463"/>
            <a:ext cx="460000" cy="4400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Ｄ</a:t>
            </a:r>
          </a:p>
        </xdr:txBody>
      </xdr:sp>
      <xdr:sp macro="" textlink="">
        <xdr:nvSpPr>
          <xdr:cNvPr id="13" name="Oval 946">
            <a:extLst>
              <a:ext uri="{FF2B5EF4-FFF2-40B4-BE49-F238E27FC236}">
                <a16:creationId xmlns:a16="http://schemas.microsoft.com/office/drawing/2014/main" id="{11B52D28-5EEB-4673-AFF7-3231651A1C39}"/>
              </a:ext>
            </a:extLst>
          </xdr:cNvPr>
          <xdr:cNvSpPr>
            <a:spLocks noChangeArrowheads="1"/>
          </xdr:cNvSpPr>
        </xdr:nvSpPr>
        <xdr:spPr bwMode="auto">
          <a:xfrm>
            <a:off x="22420000" y="4420000"/>
            <a:ext cx="320000" cy="320000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>
    <xdr:from>
      <xdr:col>34</xdr:col>
      <xdr:colOff>203178</xdr:colOff>
      <xdr:row>8</xdr:row>
      <xdr:rowOff>267194</xdr:rowOff>
    </xdr:from>
    <xdr:to>
      <xdr:col>34</xdr:col>
      <xdr:colOff>1039880</xdr:colOff>
      <xdr:row>10</xdr:row>
      <xdr:rowOff>28576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6FB26FB0-82B6-4790-A197-B8B697D4F372}"/>
            </a:ext>
          </a:extLst>
        </xdr:cNvPr>
        <xdr:cNvGrpSpPr/>
      </xdr:nvGrpSpPr>
      <xdr:grpSpPr>
        <a:xfrm>
          <a:off x="12557103" y="2257919"/>
          <a:ext cx="836702" cy="218582"/>
          <a:chOff x="8195709" y="859860"/>
          <a:chExt cx="836702" cy="227049"/>
        </a:xfrm>
      </xdr:grpSpPr>
      <xdr:grpSp>
        <xdr:nvGrpSpPr>
          <xdr:cNvPr id="15" name="Group 1130">
            <a:extLst>
              <a:ext uri="{FF2B5EF4-FFF2-40B4-BE49-F238E27FC236}">
                <a16:creationId xmlns:a16="http://schemas.microsoft.com/office/drawing/2014/main" id="{BC182F3E-462C-4377-B933-93A0C8220A78}"/>
              </a:ext>
            </a:extLst>
          </xdr:cNvPr>
          <xdr:cNvGrpSpPr>
            <a:grpSpLocks/>
          </xdr:cNvGrpSpPr>
        </xdr:nvGrpSpPr>
        <xdr:grpSpPr bwMode="auto">
          <a:xfrm>
            <a:off x="8195709" y="859860"/>
            <a:ext cx="252581" cy="227049"/>
            <a:chOff x="22359274" y="4361463"/>
            <a:chExt cx="460000" cy="440000"/>
          </a:xfrm>
        </xdr:grpSpPr>
        <xdr:sp macro="" textlink="">
          <xdr:nvSpPr>
            <xdr:cNvPr id="24" name="テキスト 945">
              <a:extLst>
                <a:ext uri="{FF2B5EF4-FFF2-40B4-BE49-F238E27FC236}">
                  <a16:creationId xmlns:a16="http://schemas.microsoft.com/office/drawing/2014/main" id="{C5E8CEC9-B124-432C-BC91-50DF171EDFEE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2359274" y="4361463"/>
              <a:ext cx="460000" cy="4400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0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Ａ</a:t>
              </a:r>
            </a:p>
          </xdr:txBody>
        </xdr:sp>
        <xdr:sp macro="" textlink="">
          <xdr:nvSpPr>
            <xdr:cNvPr id="25" name="Oval 946">
              <a:extLst>
                <a:ext uri="{FF2B5EF4-FFF2-40B4-BE49-F238E27FC236}">
                  <a16:creationId xmlns:a16="http://schemas.microsoft.com/office/drawing/2014/main" id="{A2C99CA3-B8AB-4FFB-BABC-A09509CA3278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2420000" y="4420000"/>
              <a:ext cx="320000" cy="320000"/>
            </a:xfrm>
            <a:prstGeom prst="ellips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</a:extLst>
          </xdr:spPr>
        </xdr:sp>
      </xdr:grpSp>
      <xdr:grpSp>
        <xdr:nvGrpSpPr>
          <xdr:cNvPr id="16" name="Group 1130">
            <a:extLst>
              <a:ext uri="{FF2B5EF4-FFF2-40B4-BE49-F238E27FC236}">
                <a16:creationId xmlns:a16="http://schemas.microsoft.com/office/drawing/2014/main" id="{552859FE-5239-4CDC-BADD-B79A3A3C4BAC}"/>
              </a:ext>
            </a:extLst>
          </xdr:cNvPr>
          <xdr:cNvGrpSpPr>
            <a:grpSpLocks/>
          </xdr:cNvGrpSpPr>
        </xdr:nvGrpSpPr>
        <xdr:grpSpPr bwMode="auto">
          <a:xfrm>
            <a:off x="8492008" y="859860"/>
            <a:ext cx="252581" cy="227049"/>
            <a:chOff x="22359274" y="4361463"/>
            <a:chExt cx="460000" cy="440000"/>
          </a:xfrm>
        </xdr:grpSpPr>
        <xdr:sp macro="" textlink="">
          <xdr:nvSpPr>
            <xdr:cNvPr id="22" name="テキスト 945">
              <a:extLst>
                <a:ext uri="{FF2B5EF4-FFF2-40B4-BE49-F238E27FC236}">
                  <a16:creationId xmlns:a16="http://schemas.microsoft.com/office/drawing/2014/main" id="{71EA2E69-CB74-4AAA-9FD2-C741955BFD75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2359274" y="4361463"/>
              <a:ext cx="460000" cy="4400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0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Ｂ</a:t>
              </a:r>
            </a:p>
          </xdr:txBody>
        </xdr:sp>
        <xdr:sp macro="" textlink="">
          <xdr:nvSpPr>
            <xdr:cNvPr id="23" name="Oval 946">
              <a:extLst>
                <a:ext uri="{FF2B5EF4-FFF2-40B4-BE49-F238E27FC236}">
                  <a16:creationId xmlns:a16="http://schemas.microsoft.com/office/drawing/2014/main" id="{36062C41-FABF-41F3-8873-E206FA5EB71D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2420000" y="4420000"/>
              <a:ext cx="320000" cy="320000"/>
            </a:xfrm>
            <a:prstGeom prst="ellips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</a:extLst>
          </xdr:spPr>
        </xdr:sp>
      </xdr:grpSp>
      <xdr:grpSp>
        <xdr:nvGrpSpPr>
          <xdr:cNvPr id="17" name="Group 1130">
            <a:extLst>
              <a:ext uri="{FF2B5EF4-FFF2-40B4-BE49-F238E27FC236}">
                <a16:creationId xmlns:a16="http://schemas.microsoft.com/office/drawing/2014/main" id="{2FA74201-F753-4C32-9DE6-8C8A91723330}"/>
              </a:ext>
            </a:extLst>
          </xdr:cNvPr>
          <xdr:cNvGrpSpPr>
            <a:grpSpLocks/>
          </xdr:cNvGrpSpPr>
        </xdr:nvGrpSpPr>
        <xdr:grpSpPr bwMode="auto">
          <a:xfrm>
            <a:off x="8779830" y="859860"/>
            <a:ext cx="252581" cy="227049"/>
            <a:chOff x="22359274" y="4361463"/>
            <a:chExt cx="460000" cy="440000"/>
          </a:xfrm>
        </xdr:grpSpPr>
        <xdr:sp macro="" textlink="">
          <xdr:nvSpPr>
            <xdr:cNvPr id="20" name="テキスト 945">
              <a:extLst>
                <a:ext uri="{FF2B5EF4-FFF2-40B4-BE49-F238E27FC236}">
                  <a16:creationId xmlns:a16="http://schemas.microsoft.com/office/drawing/2014/main" id="{0BB9738F-AC9E-4A2A-B9CD-F708EC5B3CD5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2359274" y="4361463"/>
              <a:ext cx="460000" cy="4400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0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Ｃ</a:t>
              </a:r>
            </a:p>
          </xdr:txBody>
        </xdr:sp>
        <xdr:sp macro="" textlink="">
          <xdr:nvSpPr>
            <xdr:cNvPr id="21" name="Oval 946">
              <a:extLst>
                <a:ext uri="{FF2B5EF4-FFF2-40B4-BE49-F238E27FC236}">
                  <a16:creationId xmlns:a16="http://schemas.microsoft.com/office/drawing/2014/main" id="{CCB2CD14-4DE2-4BDE-B0EE-A46C713E303D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2420000" y="4420000"/>
              <a:ext cx="320000" cy="320000"/>
            </a:xfrm>
            <a:prstGeom prst="ellips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</a:extLst>
          </xdr:spPr>
        </xdr:sp>
      </xdr:grpSp>
      <xdr:sp macro="" textlink="">
        <xdr:nvSpPr>
          <xdr:cNvPr id="18" name="テキスト 734">
            <a:extLst>
              <a:ext uri="{FF2B5EF4-FFF2-40B4-BE49-F238E27FC236}">
                <a16:creationId xmlns:a16="http://schemas.microsoft.com/office/drawing/2014/main" id="{13FD9DEA-D694-46D3-9300-0C7D0E886D3D}"/>
              </a:ext>
            </a:extLst>
          </xdr:cNvPr>
          <xdr:cNvSpPr txBox="1">
            <a:spLocks noChangeArrowheads="1"/>
          </xdr:cNvSpPr>
        </xdr:nvSpPr>
        <xdr:spPr bwMode="auto">
          <a:xfrm>
            <a:off x="8403116" y="865715"/>
            <a:ext cx="153745" cy="15480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+</a:t>
            </a:r>
            <a:endPara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endParaRPr>
          </a:p>
        </xdr:txBody>
      </xdr:sp>
      <xdr:sp macro="" textlink="">
        <xdr:nvSpPr>
          <xdr:cNvPr id="19" name="テキスト 734">
            <a:extLst>
              <a:ext uri="{FF2B5EF4-FFF2-40B4-BE49-F238E27FC236}">
                <a16:creationId xmlns:a16="http://schemas.microsoft.com/office/drawing/2014/main" id="{F4B1EA97-BCB9-4A1A-ABF0-63CE50700136}"/>
              </a:ext>
            </a:extLst>
          </xdr:cNvPr>
          <xdr:cNvSpPr txBox="1">
            <a:spLocks noChangeArrowheads="1"/>
          </xdr:cNvSpPr>
        </xdr:nvSpPr>
        <xdr:spPr bwMode="auto">
          <a:xfrm>
            <a:off x="8690943" y="865715"/>
            <a:ext cx="153745" cy="15480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-</a:t>
            </a:r>
          </a:p>
        </xdr:txBody>
      </xdr:sp>
    </xdr:grpSp>
    <xdr:clientData/>
  </xdr:twoCellAnchor>
  <xdr:twoCellAnchor>
    <xdr:from>
      <xdr:col>34</xdr:col>
      <xdr:colOff>897441</xdr:colOff>
      <xdr:row>10</xdr:row>
      <xdr:rowOff>30126</xdr:rowOff>
    </xdr:from>
    <xdr:to>
      <xdr:col>34</xdr:col>
      <xdr:colOff>1150022</xdr:colOff>
      <xdr:row>11</xdr:row>
      <xdr:rowOff>79375</xdr:rowOff>
    </xdr:to>
    <xdr:grpSp>
      <xdr:nvGrpSpPr>
        <xdr:cNvPr id="26" name="Group 1130">
          <a:extLst>
            <a:ext uri="{FF2B5EF4-FFF2-40B4-BE49-F238E27FC236}">
              <a16:creationId xmlns:a16="http://schemas.microsoft.com/office/drawing/2014/main" id="{0DB4325A-22B7-4CF5-AF36-E4EB0CEBF092}"/>
            </a:ext>
          </a:extLst>
        </xdr:cNvPr>
        <xdr:cNvGrpSpPr>
          <a:grpSpLocks/>
        </xdr:cNvGrpSpPr>
      </xdr:nvGrpSpPr>
      <xdr:grpSpPr bwMode="auto">
        <a:xfrm>
          <a:off x="13251366" y="2478051"/>
          <a:ext cx="252581" cy="230224"/>
          <a:chOff x="22359274" y="4361463"/>
          <a:chExt cx="460000" cy="440000"/>
        </a:xfrm>
      </xdr:grpSpPr>
      <xdr:sp macro="" textlink="">
        <xdr:nvSpPr>
          <xdr:cNvPr id="27" name="テキスト 945">
            <a:extLst>
              <a:ext uri="{FF2B5EF4-FFF2-40B4-BE49-F238E27FC236}">
                <a16:creationId xmlns:a16="http://schemas.microsoft.com/office/drawing/2014/main" id="{84A772DA-22CF-4196-96DC-672CF9EFBEB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2359274" y="4361463"/>
            <a:ext cx="460000" cy="4400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Ｅ</a:t>
            </a:r>
          </a:p>
        </xdr:txBody>
      </xdr:sp>
      <xdr:sp macro="" textlink="">
        <xdr:nvSpPr>
          <xdr:cNvPr id="28" name="Oval 946">
            <a:extLst>
              <a:ext uri="{FF2B5EF4-FFF2-40B4-BE49-F238E27FC236}">
                <a16:creationId xmlns:a16="http://schemas.microsoft.com/office/drawing/2014/main" id="{97D1C668-EC19-4080-A55C-36A052F672E9}"/>
              </a:ext>
            </a:extLst>
          </xdr:cNvPr>
          <xdr:cNvSpPr>
            <a:spLocks noChangeArrowheads="1"/>
          </xdr:cNvSpPr>
        </xdr:nvSpPr>
        <xdr:spPr bwMode="auto">
          <a:xfrm>
            <a:off x="22420000" y="4420000"/>
            <a:ext cx="320000" cy="320000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>
    <xdr:from>
      <xdr:col>32</xdr:col>
      <xdr:colOff>584176</xdr:colOff>
      <xdr:row>8</xdr:row>
      <xdr:rowOff>38593</xdr:rowOff>
    </xdr:from>
    <xdr:to>
      <xdr:col>32</xdr:col>
      <xdr:colOff>836757</xdr:colOff>
      <xdr:row>8</xdr:row>
      <xdr:rowOff>265642</xdr:rowOff>
    </xdr:to>
    <xdr:grpSp>
      <xdr:nvGrpSpPr>
        <xdr:cNvPr id="29" name="Group 1130">
          <a:extLst>
            <a:ext uri="{FF2B5EF4-FFF2-40B4-BE49-F238E27FC236}">
              <a16:creationId xmlns:a16="http://schemas.microsoft.com/office/drawing/2014/main" id="{8039B9B7-EE21-4051-8633-D7542C356698}"/>
            </a:ext>
          </a:extLst>
        </xdr:cNvPr>
        <xdr:cNvGrpSpPr>
          <a:grpSpLocks/>
        </xdr:cNvGrpSpPr>
      </xdr:nvGrpSpPr>
      <xdr:grpSpPr bwMode="auto">
        <a:xfrm>
          <a:off x="10585426" y="2029318"/>
          <a:ext cx="252581" cy="227049"/>
          <a:chOff x="22359274" y="4361463"/>
          <a:chExt cx="460000" cy="440000"/>
        </a:xfrm>
      </xdr:grpSpPr>
      <xdr:sp macro="" textlink="">
        <xdr:nvSpPr>
          <xdr:cNvPr id="30" name="テキスト 945">
            <a:extLst>
              <a:ext uri="{FF2B5EF4-FFF2-40B4-BE49-F238E27FC236}">
                <a16:creationId xmlns:a16="http://schemas.microsoft.com/office/drawing/2014/main" id="{4079CF40-F767-4954-9952-96534626C574}"/>
              </a:ext>
            </a:extLst>
          </xdr:cNvPr>
          <xdr:cNvSpPr txBox="1">
            <a:spLocks noChangeArrowheads="1"/>
          </xdr:cNvSpPr>
        </xdr:nvSpPr>
        <xdr:spPr bwMode="auto">
          <a:xfrm>
            <a:off x="22359274" y="4361463"/>
            <a:ext cx="460000" cy="4400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Ｄ</a:t>
            </a:r>
          </a:p>
        </xdr:txBody>
      </xdr:sp>
      <xdr:sp macro="" textlink="">
        <xdr:nvSpPr>
          <xdr:cNvPr id="31" name="Oval 946">
            <a:extLst>
              <a:ext uri="{FF2B5EF4-FFF2-40B4-BE49-F238E27FC236}">
                <a16:creationId xmlns:a16="http://schemas.microsoft.com/office/drawing/2014/main" id="{DC1F2744-672E-447A-A80A-12ECF2DC33D1}"/>
              </a:ext>
            </a:extLst>
          </xdr:cNvPr>
          <xdr:cNvSpPr>
            <a:spLocks noChangeArrowheads="1"/>
          </xdr:cNvSpPr>
        </xdr:nvSpPr>
        <xdr:spPr bwMode="auto">
          <a:xfrm>
            <a:off x="22420000" y="4420000"/>
            <a:ext cx="320000" cy="320000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>
    <xdr:from>
      <xdr:col>37</xdr:col>
      <xdr:colOff>313242</xdr:colOff>
      <xdr:row>8</xdr:row>
      <xdr:rowOff>38593</xdr:rowOff>
    </xdr:from>
    <xdr:to>
      <xdr:col>37</xdr:col>
      <xdr:colOff>565823</xdr:colOff>
      <xdr:row>8</xdr:row>
      <xdr:rowOff>265642</xdr:rowOff>
    </xdr:to>
    <xdr:grpSp>
      <xdr:nvGrpSpPr>
        <xdr:cNvPr id="32" name="Group 1130">
          <a:extLst>
            <a:ext uri="{FF2B5EF4-FFF2-40B4-BE49-F238E27FC236}">
              <a16:creationId xmlns:a16="http://schemas.microsoft.com/office/drawing/2014/main" id="{BB34BF32-1EAC-4644-A1D0-DACD31820273}"/>
            </a:ext>
          </a:extLst>
        </xdr:cNvPr>
        <xdr:cNvGrpSpPr>
          <a:grpSpLocks/>
        </xdr:cNvGrpSpPr>
      </xdr:nvGrpSpPr>
      <xdr:grpSpPr bwMode="auto">
        <a:xfrm>
          <a:off x="16286667" y="2029318"/>
          <a:ext cx="252581" cy="227049"/>
          <a:chOff x="22359274" y="4361463"/>
          <a:chExt cx="460000" cy="440000"/>
        </a:xfrm>
      </xdr:grpSpPr>
      <xdr:sp macro="" textlink="">
        <xdr:nvSpPr>
          <xdr:cNvPr id="33" name="テキスト 945">
            <a:extLst>
              <a:ext uri="{FF2B5EF4-FFF2-40B4-BE49-F238E27FC236}">
                <a16:creationId xmlns:a16="http://schemas.microsoft.com/office/drawing/2014/main" id="{1F8B008A-3206-4B74-8096-1AF186A83FA7}"/>
              </a:ext>
            </a:extLst>
          </xdr:cNvPr>
          <xdr:cNvSpPr txBox="1">
            <a:spLocks noChangeArrowheads="1"/>
          </xdr:cNvSpPr>
        </xdr:nvSpPr>
        <xdr:spPr bwMode="auto">
          <a:xfrm>
            <a:off x="22359274" y="4361463"/>
            <a:ext cx="460000" cy="4400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Ｅ</a:t>
            </a:r>
          </a:p>
        </xdr:txBody>
      </xdr:sp>
      <xdr:sp macro="" textlink="">
        <xdr:nvSpPr>
          <xdr:cNvPr id="34" name="Oval 946">
            <a:extLst>
              <a:ext uri="{FF2B5EF4-FFF2-40B4-BE49-F238E27FC236}">
                <a16:creationId xmlns:a16="http://schemas.microsoft.com/office/drawing/2014/main" id="{EDB591BD-3F39-4D32-AAF9-3957C9DF0E79}"/>
              </a:ext>
            </a:extLst>
          </xdr:cNvPr>
          <xdr:cNvSpPr>
            <a:spLocks noChangeArrowheads="1"/>
          </xdr:cNvSpPr>
        </xdr:nvSpPr>
        <xdr:spPr bwMode="auto">
          <a:xfrm>
            <a:off x="22420000" y="4420000"/>
            <a:ext cx="320000" cy="320000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395818</xdr:colOff>
      <xdr:row>11</xdr:row>
      <xdr:rowOff>94192</xdr:rowOff>
    </xdr:from>
    <xdr:to>
      <xdr:col>17</xdr:col>
      <xdr:colOff>586318</xdr:colOff>
      <xdr:row>13</xdr:row>
      <xdr:rowOff>29634</xdr:rowOff>
    </xdr:to>
    <xdr:grpSp>
      <xdr:nvGrpSpPr>
        <xdr:cNvPr id="2" name="Group 619">
          <a:extLst>
            <a:ext uri="{FF2B5EF4-FFF2-40B4-BE49-F238E27FC236}">
              <a16:creationId xmlns:a16="http://schemas.microsoft.com/office/drawing/2014/main" id="{FB8E3B40-C5FC-4FF9-B5B5-944336FFA7F6}"/>
            </a:ext>
          </a:extLst>
        </xdr:cNvPr>
        <xdr:cNvGrpSpPr>
          <a:grpSpLocks/>
        </xdr:cNvGrpSpPr>
      </xdr:nvGrpSpPr>
      <xdr:grpSpPr bwMode="auto">
        <a:xfrm>
          <a:off x="4672543" y="2370667"/>
          <a:ext cx="190500" cy="192617"/>
          <a:chOff x="483" y="239"/>
          <a:chExt cx="20" cy="20"/>
        </a:xfrm>
      </xdr:grpSpPr>
      <xdr:sp macro="" textlink="">
        <xdr:nvSpPr>
          <xdr:cNvPr id="3" name="テキスト 328">
            <a:extLst>
              <a:ext uri="{FF2B5EF4-FFF2-40B4-BE49-F238E27FC236}">
                <a16:creationId xmlns:a16="http://schemas.microsoft.com/office/drawing/2014/main" id="{EAE6C158-022E-41B6-A396-D7DAF7D80796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3" y="239"/>
            <a:ext cx="2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Ｃ</a:t>
            </a:r>
          </a:p>
        </xdr:txBody>
      </xdr:sp>
      <xdr:sp macro="" textlink="">
        <xdr:nvSpPr>
          <xdr:cNvPr id="4" name="Oval 329">
            <a:extLst>
              <a:ext uri="{FF2B5EF4-FFF2-40B4-BE49-F238E27FC236}">
                <a16:creationId xmlns:a16="http://schemas.microsoft.com/office/drawing/2014/main" id="{631DBEB5-A071-410B-8702-666BED81085A}"/>
              </a:ext>
            </a:extLst>
          </xdr:cNvPr>
          <xdr:cNvSpPr>
            <a:spLocks noChangeArrowheads="1"/>
          </xdr:cNvSpPr>
        </xdr:nvSpPr>
        <xdr:spPr bwMode="auto">
          <a:xfrm>
            <a:off x="484" y="241"/>
            <a:ext cx="17" cy="17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>
    <xdr:from>
      <xdr:col>16</xdr:col>
      <xdr:colOff>429684</xdr:colOff>
      <xdr:row>11</xdr:row>
      <xdr:rowOff>94192</xdr:rowOff>
    </xdr:from>
    <xdr:to>
      <xdr:col>16</xdr:col>
      <xdr:colOff>620184</xdr:colOff>
      <xdr:row>13</xdr:row>
      <xdr:rowOff>29634</xdr:rowOff>
    </xdr:to>
    <xdr:grpSp>
      <xdr:nvGrpSpPr>
        <xdr:cNvPr id="5" name="Group 619">
          <a:extLst>
            <a:ext uri="{FF2B5EF4-FFF2-40B4-BE49-F238E27FC236}">
              <a16:creationId xmlns:a16="http://schemas.microsoft.com/office/drawing/2014/main" id="{CEAC4830-B12B-4B8D-8EA5-5C454D1FF500}"/>
            </a:ext>
          </a:extLst>
        </xdr:cNvPr>
        <xdr:cNvGrpSpPr>
          <a:grpSpLocks/>
        </xdr:cNvGrpSpPr>
      </xdr:nvGrpSpPr>
      <xdr:grpSpPr bwMode="auto">
        <a:xfrm>
          <a:off x="3687234" y="2370667"/>
          <a:ext cx="190500" cy="192617"/>
          <a:chOff x="483" y="239"/>
          <a:chExt cx="20" cy="20"/>
        </a:xfrm>
      </xdr:grpSpPr>
      <xdr:sp macro="" textlink="">
        <xdr:nvSpPr>
          <xdr:cNvPr id="6" name="テキスト 328">
            <a:extLst>
              <a:ext uri="{FF2B5EF4-FFF2-40B4-BE49-F238E27FC236}">
                <a16:creationId xmlns:a16="http://schemas.microsoft.com/office/drawing/2014/main" id="{7A131F2E-1C70-4D47-AD06-CA2512E5735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3" y="239"/>
            <a:ext cx="2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Ｂ</a:t>
            </a:r>
          </a:p>
        </xdr:txBody>
      </xdr:sp>
      <xdr:sp macro="" textlink="">
        <xdr:nvSpPr>
          <xdr:cNvPr id="7" name="Oval 329">
            <a:extLst>
              <a:ext uri="{FF2B5EF4-FFF2-40B4-BE49-F238E27FC236}">
                <a16:creationId xmlns:a16="http://schemas.microsoft.com/office/drawing/2014/main" id="{EFD2C7CA-59ED-419E-9DC1-F224C6F15F86}"/>
              </a:ext>
            </a:extLst>
          </xdr:cNvPr>
          <xdr:cNvSpPr>
            <a:spLocks noChangeArrowheads="1"/>
          </xdr:cNvSpPr>
        </xdr:nvSpPr>
        <xdr:spPr bwMode="auto">
          <a:xfrm>
            <a:off x="484" y="241"/>
            <a:ext cx="17" cy="17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>
    <xdr:from>
      <xdr:col>15</xdr:col>
      <xdr:colOff>404284</xdr:colOff>
      <xdr:row>11</xdr:row>
      <xdr:rowOff>94192</xdr:rowOff>
    </xdr:from>
    <xdr:to>
      <xdr:col>15</xdr:col>
      <xdr:colOff>594784</xdr:colOff>
      <xdr:row>13</xdr:row>
      <xdr:rowOff>29634</xdr:rowOff>
    </xdr:to>
    <xdr:grpSp>
      <xdr:nvGrpSpPr>
        <xdr:cNvPr id="8" name="Group 619">
          <a:extLst>
            <a:ext uri="{FF2B5EF4-FFF2-40B4-BE49-F238E27FC236}">
              <a16:creationId xmlns:a16="http://schemas.microsoft.com/office/drawing/2014/main" id="{33665336-EE9F-45D4-AF78-C58B6D74FC70}"/>
            </a:ext>
          </a:extLst>
        </xdr:cNvPr>
        <xdr:cNvGrpSpPr>
          <a:grpSpLocks/>
        </xdr:cNvGrpSpPr>
      </xdr:nvGrpSpPr>
      <xdr:grpSpPr bwMode="auto">
        <a:xfrm>
          <a:off x="2671234" y="2370667"/>
          <a:ext cx="190500" cy="192617"/>
          <a:chOff x="483" y="239"/>
          <a:chExt cx="20" cy="20"/>
        </a:xfrm>
      </xdr:grpSpPr>
      <xdr:sp macro="" textlink="">
        <xdr:nvSpPr>
          <xdr:cNvPr id="9" name="テキスト 328">
            <a:extLst>
              <a:ext uri="{FF2B5EF4-FFF2-40B4-BE49-F238E27FC236}">
                <a16:creationId xmlns:a16="http://schemas.microsoft.com/office/drawing/2014/main" id="{D433FAE9-8F74-49C1-829E-9D0538D652C5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3" y="239"/>
            <a:ext cx="2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Ａ</a:t>
            </a:r>
          </a:p>
        </xdr:txBody>
      </xdr:sp>
      <xdr:sp macro="" textlink="">
        <xdr:nvSpPr>
          <xdr:cNvPr id="10" name="Oval 329">
            <a:extLst>
              <a:ext uri="{FF2B5EF4-FFF2-40B4-BE49-F238E27FC236}">
                <a16:creationId xmlns:a16="http://schemas.microsoft.com/office/drawing/2014/main" id="{9FB4992A-C58F-4CBA-9954-754EA795F55D}"/>
              </a:ext>
            </a:extLst>
          </xdr:cNvPr>
          <xdr:cNvSpPr>
            <a:spLocks noChangeArrowheads="1"/>
          </xdr:cNvSpPr>
        </xdr:nvSpPr>
        <xdr:spPr bwMode="auto">
          <a:xfrm>
            <a:off x="484" y="241"/>
            <a:ext cx="17" cy="17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>
    <xdr:from>
      <xdr:col>18</xdr:col>
      <xdr:colOff>404284</xdr:colOff>
      <xdr:row>11</xdr:row>
      <xdr:rowOff>94192</xdr:rowOff>
    </xdr:from>
    <xdr:to>
      <xdr:col>18</xdr:col>
      <xdr:colOff>594784</xdr:colOff>
      <xdr:row>13</xdr:row>
      <xdr:rowOff>29634</xdr:rowOff>
    </xdr:to>
    <xdr:grpSp>
      <xdr:nvGrpSpPr>
        <xdr:cNvPr id="11" name="Group 619">
          <a:extLst>
            <a:ext uri="{FF2B5EF4-FFF2-40B4-BE49-F238E27FC236}">
              <a16:creationId xmlns:a16="http://schemas.microsoft.com/office/drawing/2014/main" id="{F6332A81-30F9-4290-83D5-1F25EE57FE29}"/>
            </a:ext>
          </a:extLst>
        </xdr:cNvPr>
        <xdr:cNvGrpSpPr>
          <a:grpSpLocks/>
        </xdr:cNvGrpSpPr>
      </xdr:nvGrpSpPr>
      <xdr:grpSpPr bwMode="auto">
        <a:xfrm>
          <a:off x="5652559" y="2370667"/>
          <a:ext cx="190500" cy="192617"/>
          <a:chOff x="483" y="239"/>
          <a:chExt cx="20" cy="20"/>
        </a:xfrm>
      </xdr:grpSpPr>
      <xdr:sp macro="" textlink="">
        <xdr:nvSpPr>
          <xdr:cNvPr id="12" name="テキスト 328">
            <a:extLst>
              <a:ext uri="{FF2B5EF4-FFF2-40B4-BE49-F238E27FC236}">
                <a16:creationId xmlns:a16="http://schemas.microsoft.com/office/drawing/2014/main" id="{4E7DE4DC-4965-43B3-A5A3-F677FC749B48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3" y="239"/>
            <a:ext cx="2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Ｄ</a:t>
            </a:r>
          </a:p>
        </xdr:txBody>
      </xdr:sp>
      <xdr:sp macro="" textlink="">
        <xdr:nvSpPr>
          <xdr:cNvPr id="13" name="Oval 329">
            <a:extLst>
              <a:ext uri="{FF2B5EF4-FFF2-40B4-BE49-F238E27FC236}">
                <a16:creationId xmlns:a16="http://schemas.microsoft.com/office/drawing/2014/main" id="{137D3FD5-DCB1-46DE-ABDE-63A59847A397}"/>
              </a:ext>
            </a:extLst>
          </xdr:cNvPr>
          <xdr:cNvSpPr>
            <a:spLocks noChangeArrowheads="1"/>
          </xdr:cNvSpPr>
        </xdr:nvSpPr>
        <xdr:spPr bwMode="auto">
          <a:xfrm>
            <a:off x="484" y="241"/>
            <a:ext cx="17" cy="17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>
    <xdr:from>
      <xdr:col>18</xdr:col>
      <xdr:colOff>133350</xdr:colOff>
      <xdr:row>10</xdr:row>
      <xdr:rowOff>9524</xdr:rowOff>
    </xdr:from>
    <xdr:to>
      <xdr:col>18</xdr:col>
      <xdr:colOff>857192</xdr:colOff>
      <xdr:row>11</xdr:row>
      <xdr:rowOff>21166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D9D915D7-B0C0-4A29-ADCA-0A21810BC161}"/>
            </a:ext>
          </a:extLst>
        </xdr:cNvPr>
        <xdr:cNvGrpSpPr/>
      </xdr:nvGrpSpPr>
      <xdr:grpSpPr>
        <a:xfrm>
          <a:off x="5381625" y="2105024"/>
          <a:ext cx="723842" cy="192617"/>
          <a:chOff x="2631017" y="610658"/>
          <a:chExt cx="723842" cy="189442"/>
        </a:xfrm>
      </xdr:grpSpPr>
      <xdr:grpSp>
        <xdr:nvGrpSpPr>
          <xdr:cNvPr id="15" name="Group 619">
            <a:extLst>
              <a:ext uri="{FF2B5EF4-FFF2-40B4-BE49-F238E27FC236}">
                <a16:creationId xmlns:a16="http://schemas.microsoft.com/office/drawing/2014/main" id="{43DFB5D9-F7C1-4402-9B65-4148895B35F4}"/>
              </a:ext>
            </a:extLst>
          </xdr:cNvPr>
          <xdr:cNvGrpSpPr>
            <a:grpSpLocks/>
          </xdr:cNvGrpSpPr>
        </xdr:nvGrpSpPr>
        <xdr:grpSpPr bwMode="auto">
          <a:xfrm>
            <a:off x="3164359" y="610658"/>
            <a:ext cx="190500" cy="189442"/>
            <a:chOff x="483" y="239"/>
            <a:chExt cx="20" cy="20"/>
          </a:xfrm>
        </xdr:grpSpPr>
        <xdr:sp macro="" textlink="">
          <xdr:nvSpPr>
            <xdr:cNvPr id="24" name="テキスト 328">
              <a:extLst>
                <a:ext uri="{FF2B5EF4-FFF2-40B4-BE49-F238E27FC236}">
                  <a16:creationId xmlns:a16="http://schemas.microsoft.com/office/drawing/2014/main" id="{F309A7E9-803A-4357-96E0-F7739FCA4CE7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83" y="239"/>
              <a:ext cx="20" cy="2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0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Ｃ</a:t>
              </a:r>
            </a:p>
          </xdr:txBody>
        </xdr:sp>
        <xdr:sp macro="" textlink="">
          <xdr:nvSpPr>
            <xdr:cNvPr id="25" name="Oval 329">
              <a:extLst>
                <a:ext uri="{FF2B5EF4-FFF2-40B4-BE49-F238E27FC236}">
                  <a16:creationId xmlns:a16="http://schemas.microsoft.com/office/drawing/2014/main" id="{4D06FF2F-9DCE-4FA2-859A-8FF22C47F90C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84" y="241"/>
              <a:ext cx="17" cy="17"/>
            </a:xfrm>
            <a:prstGeom prst="ellips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</a:extLst>
          </xdr:spPr>
        </xdr:sp>
      </xdr:grpSp>
      <xdr:grpSp>
        <xdr:nvGrpSpPr>
          <xdr:cNvPr id="16" name="Group 619">
            <a:extLst>
              <a:ext uri="{FF2B5EF4-FFF2-40B4-BE49-F238E27FC236}">
                <a16:creationId xmlns:a16="http://schemas.microsoft.com/office/drawing/2014/main" id="{E73EA5B9-1746-4F3F-811A-14A85A7A6786}"/>
              </a:ext>
            </a:extLst>
          </xdr:cNvPr>
          <xdr:cNvGrpSpPr>
            <a:grpSpLocks/>
          </xdr:cNvGrpSpPr>
        </xdr:nvGrpSpPr>
        <xdr:grpSpPr bwMode="auto">
          <a:xfrm>
            <a:off x="2901921" y="610658"/>
            <a:ext cx="190500" cy="189442"/>
            <a:chOff x="483" y="239"/>
            <a:chExt cx="20" cy="20"/>
          </a:xfrm>
        </xdr:grpSpPr>
        <xdr:sp macro="" textlink="">
          <xdr:nvSpPr>
            <xdr:cNvPr id="22" name="テキスト 328">
              <a:extLst>
                <a:ext uri="{FF2B5EF4-FFF2-40B4-BE49-F238E27FC236}">
                  <a16:creationId xmlns:a16="http://schemas.microsoft.com/office/drawing/2014/main" id="{53BD57AF-4419-4BDC-94FE-5959979DA15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83" y="239"/>
              <a:ext cx="20" cy="2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0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Ｂ</a:t>
              </a:r>
            </a:p>
          </xdr:txBody>
        </xdr:sp>
        <xdr:sp macro="" textlink="">
          <xdr:nvSpPr>
            <xdr:cNvPr id="23" name="Oval 329">
              <a:extLst>
                <a:ext uri="{FF2B5EF4-FFF2-40B4-BE49-F238E27FC236}">
                  <a16:creationId xmlns:a16="http://schemas.microsoft.com/office/drawing/2014/main" id="{312A2DC2-16A0-4E53-AB4E-D6380F8AA50D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84" y="241"/>
              <a:ext cx="17" cy="17"/>
            </a:xfrm>
            <a:prstGeom prst="ellips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</a:extLst>
          </xdr:spPr>
        </xdr:sp>
      </xdr:grpSp>
      <xdr:grpSp>
        <xdr:nvGrpSpPr>
          <xdr:cNvPr id="17" name="Group 619">
            <a:extLst>
              <a:ext uri="{FF2B5EF4-FFF2-40B4-BE49-F238E27FC236}">
                <a16:creationId xmlns:a16="http://schemas.microsoft.com/office/drawing/2014/main" id="{A5DF34FD-4572-4B15-AA87-B92E96F4CF1E}"/>
              </a:ext>
            </a:extLst>
          </xdr:cNvPr>
          <xdr:cNvGrpSpPr>
            <a:grpSpLocks/>
          </xdr:cNvGrpSpPr>
        </xdr:nvGrpSpPr>
        <xdr:grpSpPr bwMode="auto">
          <a:xfrm>
            <a:off x="2631017" y="610658"/>
            <a:ext cx="190500" cy="189442"/>
            <a:chOff x="483" y="239"/>
            <a:chExt cx="20" cy="20"/>
          </a:xfrm>
        </xdr:grpSpPr>
        <xdr:sp macro="" textlink="">
          <xdr:nvSpPr>
            <xdr:cNvPr id="20" name="テキスト 328">
              <a:extLst>
                <a:ext uri="{FF2B5EF4-FFF2-40B4-BE49-F238E27FC236}">
                  <a16:creationId xmlns:a16="http://schemas.microsoft.com/office/drawing/2014/main" id="{824BF351-4AEE-432C-833B-DA490A761156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83" y="239"/>
              <a:ext cx="20" cy="2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0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Ａ</a:t>
              </a:r>
            </a:p>
          </xdr:txBody>
        </xdr:sp>
        <xdr:sp macro="" textlink="">
          <xdr:nvSpPr>
            <xdr:cNvPr id="21" name="Oval 329">
              <a:extLst>
                <a:ext uri="{FF2B5EF4-FFF2-40B4-BE49-F238E27FC236}">
                  <a16:creationId xmlns:a16="http://schemas.microsoft.com/office/drawing/2014/main" id="{56D3801A-2437-454F-B980-4BDAA3987D7E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84" y="241"/>
              <a:ext cx="17" cy="17"/>
            </a:xfrm>
            <a:prstGeom prst="ellips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</a:extLst>
          </xdr:spPr>
        </xdr:sp>
      </xdr:grpSp>
      <xdr:sp macro="" textlink="">
        <xdr:nvSpPr>
          <xdr:cNvPr id="18" name="テキスト 411">
            <a:extLst>
              <a:ext uri="{FF2B5EF4-FFF2-40B4-BE49-F238E27FC236}">
                <a16:creationId xmlns:a16="http://schemas.microsoft.com/office/drawing/2014/main" id="{173D8366-0F3B-48CA-B4C4-30E7345BD8C4}"/>
              </a:ext>
            </a:extLst>
          </xdr:cNvPr>
          <xdr:cNvSpPr txBox="1">
            <a:spLocks noChangeArrowheads="1"/>
          </xdr:cNvSpPr>
        </xdr:nvSpPr>
        <xdr:spPr bwMode="auto">
          <a:xfrm>
            <a:off x="3081826" y="643463"/>
            <a:ext cx="152400" cy="1500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-</a:t>
            </a:r>
          </a:p>
        </xdr:txBody>
      </xdr:sp>
      <xdr:sp macro="" textlink="">
        <xdr:nvSpPr>
          <xdr:cNvPr id="19" name="テキスト 411">
            <a:extLst>
              <a:ext uri="{FF2B5EF4-FFF2-40B4-BE49-F238E27FC236}">
                <a16:creationId xmlns:a16="http://schemas.microsoft.com/office/drawing/2014/main" id="{84B5D446-C0A6-425A-9976-CF828BB119AD}"/>
              </a:ext>
            </a:extLst>
          </xdr:cNvPr>
          <xdr:cNvSpPr txBox="1">
            <a:spLocks noChangeArrowheads="1"/>
          </xdr:cNvSpPr>
        </xdr:nvSpPr>
        <xdr:spPr bwMode="auto">
          <a:xfrm>
            <a:off x="2810930" y="643463"/>
            <a:ext cx="152400" cy="1500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+</a:t>
            </a:r>
            <a:endPara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endParaRPr>
          </a:p>
        </xdr:txBody>
      </xdr:sp>
    </xdr:grpSp>
    <xdr:clientData/>
  </xdr:twoCellAnchor>
  <xdr:twoCellAnchor>
    <xdr:from>
      <xdr:col>23</xdr:col>
      <xdr:colOff>6341</xdr:colOff>
      <xdr:row>7</xdr:row>
      <xdr:rowOff>161925</xdr:rowOff>
    </xdr:from>
    <xdr:to>
      <xdr:col>23</xdr:col>
      <xdr:colOff>196841</xdr:colOff>
      <xdr:row>9</xdr:row>
      <xdr:rowOff>4234</xdr:rowOff>
    </xdr:to>
    <xdr:grpSp>
      <xdr:nvGrpSpPr>
        <xdr:cNvPr id="26" name="Group 619">
          <a:extLst>
            <a:ext uri="{FF2B5EF4-FFF2-40B4-BE49-F238E27FC236}">
              <a16:creationId xmlns:a16="http://schemas.microsoft.com/office/drawing/2014/main" id="{177F68E6-C0C5-4C1F-8372-DA6C3DC2B5BF}"/>
            </a:ext>
          </a:extLst>
        </xdr:cNvPr>
        <xdr:cNvGrpSpPr>
          <a:grpSpLocks/>
        </xdr:cNvGrpSpPr>
      </xdr:nvGrpSpPr>
      <xdr:grpSpPr bwMode="auto">
        <a:xfrm>
          <a:off x="10150466" y="1733550"/>
          <a:ext cx="190500" cy="194734"/>
          <a:chOff x="483" y="239"/>
          <a:chExt cx="20" cy="20"/>
        </a:xfrm>
      </xdr:grpSpPr>
      <xdr:sp macro="" textlink="">
        <xdr:nvSpPr>
          <xdr:cNvPr id="27" name="テキスト 328">
            <a:extLst>
              <a:ext uri="{FF2B5EF4-FFF2-40B4-BE49-F238E27FC236}">
                <a16:creationId xmlns:a16="http://schemas.microsoft.com/office/drawing/2014/main" id="{2A5A9BB2-982E-4EC5-B7D8-031B3C2B38C7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3" y="239"/>
            <a:ext cx="2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Ｄ</a:t>
            </a:r>
          </a:p>
        </xdr:txBody>
      </xdr:sp>
      <xdr:sp macro="" textlink="">
        <xdr:nvSpPr>
          <xdr:cNvPr id="28" name="Oval 329">
            <a:extLst>
              <a:ext uri="{FF2B5EF4-FFF2-40B4-BE49-F238E27FC236}">
                <a16:creationId xmlns:a16="http://schemas.microsoft.com/office/drawing/2014/main" id="{E953AC25-26A3-4DEC-AB5F-5BEC528C0F18}"/>
              </a:ext>
            </a:extLst>
          </xdr:cNvPr>
          <xdr:cNvSpPr>
            <a:spLocks noChangeArrowheads="1"/>
          </xdr:cNvSpPr>
        </xdr:nvSpPr>
        <xdr:spPr bwMode="auto">
          <a:xfrm>
            <a:off x="484" y="241"/>
            <a:ext cx="17" cy="17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>
    <xdr:from>
      <xdr:col>34</xdr:col>
      <xdr:colOff>539745</xdr:colOff>
      <xdr:row>7</xdr:row>
      <xdr:rowOff>161925</xdr:rowOff>
    </xdr:from>
    <xdr:to>
      <xdr:col>34</xdr:col>
      <xdr:colOff>730245</xdr:colOff>
      <xdr:row>9</xdr:row>
      <xdr:rowOff>4234</xdr:rowOff>
    </xdr:to>
    <xdr:grpSp>
      <xdr:nvGrpSpPr>
        <xdr:cNvPr id="29" name="Group 619">
          <a:extLst>
            <a:ext uri="{FF2B5EF4-FFF2-40B4-BE49-F238E27FC236}">
              <a16:creationId xmlns:a16="http://schemas.microsoft.com/office/drawing/2014/main" id="{F092DB67-48BE-4B87-A263-30E1FFFA00FA}"/>
            </a:ext>
          </a:extLst>
        </xdr:cNvPr>
        <xdr:cNvGrpSpPr>
          <a:grpSpLocks/>
        </xdr:cNvGrpSpPr>
      </xdr:nvGrpSpPr>
      <xdr:grpSpPr bwMode="auto">
        <a:xfrm>
          <a:off x="21780495" y="1733550"/>
          <a:ext cx="190500" cy="194734"/>
          <a:chOff x="483" y="239"/>
          <a:chExt cx="20" cy="20"/>
        </a:xfrm>
      </xdr:grpSpPr>
      <xdr:sp macro="" textlink="">
        <xdr:nvSpPr>
          <xdr:cNvPr id="30" name="テキスト 328">
            <a:extLst>
              <a:ext uri="{FF2B5EF4-FFF2-40B4-BE49-F238E27FC236}">
                <a16:creationId xmlns:a16="http://schemas.microsoft.com/office/drawing/2014/main" id="{C5D08E4C-AB79-493A-9A79-1C45BBFAE4AB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3" y="239"/>
            <a:ext cx="2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Ｄ</a:t>
            </a:r>
          </a:p>
        </xdr:txBody>
      </xdr:sp>
      <xdr:sp macro="" textlink="">
        <xdr:nvSpPr>
          <xdr:cNvPr id="31" name="Oval 329">
            <a:extLst>
              <a:ext uri="{FF2B5EF4-FFF2-40B4-BE49-F238E27FC236}">
                <a16:creationId xmlns:a16="http://schemas.microsoft.com/office/drawing/2014/main" id="{CCB69118-0ADB-4A70-86AB-CDF0D1A2EA7A}"/>
              </a:ext>
            </a:extLst>
          </xdr:cNvPr>
          <xdr:cNvSpPr>
            <a:spLocks noChangeArrowheads="1"/>
          </xdr:cNvSpPr>
        </xdr:nvSpPr>
        <xdr:spPr bwMode="auto">
          <a:xfrm>
            <a:off x="484" y="241"/>
            <a:ext cx="17" cy="17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>
    <xdr:from>
      <xdr:col>12</xdr:col>
      <xdr:colOff>23288</xdr:colOff>
      <xdr:row>44</xdr:row>
      <xdr:rowOff>85725</xdr:rowOff>
    </xdr:from>
    <xdr:to>
      <xdr:col>12</xdr:col>
      <xdr:colOff>213788</xdr:colOff>
      <xdr:row>44</xdr:row>
      <xdr:rowOff>275167</xdr:rowOff>
    </xdr:to>
    <xdr:grpSp>
      <xdr:nvGrpSpPr>
        <xdr:cNvPr id="32" name="Group 619">
          <a:extLst>
            <a:ext uri="{FF2B5EF4-FFF2-40B4-BE49-F238E27FC236}">
              <a16:creationId xmlns:a16="http://schemas.microsoft.com/office/drawing/2014/main" id="{879E87AF-9B4E-4F51-B53E-3EE1B2731316}"/>
            </a:ext>
          </a:extLst>
        </xdr:cNvPr>
        <xdr:cNvGrpSpPr>
          <a:grpSpLocks/>
        </xdr:cNvGrpSpPr>
      </xdr:nvGrpSpPr>
      <xdr:grpSpPr bwMode="auto">
        <a:xfrm>
          <a:off x="1604438" y="13287375"/>
          <a:ext cx="190500" cy="189442"/>
          <a:chOff x="483" y="239"/>
          <a:chExt cx="20" cy="20"/>
        </a:xfrm>
      </xdr:grpSpPr>
      <xdr:sp macro="" textlink="">
        <xdr:nvSpPr>
          <xdr:cNvPr id="33" name="テキスト 328">
            <a:extLst>
              <a:ext uri="{FF2B5EF4-FFF2-40B4-BE49-F238E27FC236}">
                <a16:creationId xmlns:a16="http://schemas.microsoft.com/office/drawing/2014/main" id="{65BEFD94-8EF0-4384-A159-AB4CBA95272F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3" y="239"/>
            <a:ext cx="2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Ｅ</a:t>
            </a:r>
          </a:p>
        </xdr:txBody>
      </xdr:sp>
      <xdr:sp macro="" textlink="">
        <xdr:nvSpPr>
          <xdr:cNvPr id="34" name="Oval 329">
            <a:extLst>
              <a:ext uri="{FF2B5EF4-FFF2-40B4-BE49-F238E27FC236}">
                <a16:creationId xmlns:a16="http://schemas.microsoft.com/office/drawing/2014/main" id="{83DCC93C-247B-496C-A0E8-85C2B6F84712}"/>
              </a:ext>
            </a:extLst>
          </xdr:cNvPr>
          <xdr:cNvSpPr>
            <a:spLocks noChangeArrowheads="1"/>
          </xdr:cNvSpPr>
        </xdr:nvSpPr>
        <xdr:spPr bwMode="auto">
          <a:xfrm>
            <a:off x="484" y="241"/>
            <a:ext cx="17" cy="17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48685</xdr:colOff>
      <xdr:row>45</xdr:row>
      <xdr:rowOff>17991</xdr:rowOff>
    </xdr:from>
    <xdr:to>
      <xdr:col>2</xdr:col>
      <xdr:colOff>78318</xdr:colOff>
      <xdr:row>45</xdr:row>
      <xdr:rowOff>207433</xdr:rowOff>
    </xdr:to>
    <xdr:grpSp>
      <xdr:nvGrpSpPr>
        <xdr:cNvPr id="35" name="Group 619">
          <a:extLst>
            <a:ext uri="{FF2B5EF4-FFF2-40B4-BE49-F238E27FC236}">
              <a16:creationId xmlns:a16="http://schemas.microsoft.com/office/drawing/2014/main" id="{47270489-E16A-4AE0-B095-8EAFA8D5FBBD}"/>
            </a:ext>
          </a:extLst>
        </xdr:cNvPr>
        <xdr:cNvGrpSpPr>
          <a:grpSpLocks/>
        </xdr:cNvGrpSpPr>
      </xdr:nvGrpSpPr>
      <xdr:grpSpPr bwMode="auto">
        <a:xfrm>
          <a:off x="172510" y="13572066"/>
          <a:ext cx="191558" cy="189442"/>
          <a:chOff x="483" y="239"/>
          <a:chExt cx="20" cy="20"/>
        </a:xfrm>
      </xdr:grpSpPr>
      <xdr:sp macro="" textlink="">
        <xdr:nvSpPr>
          <xdr:cNvPr id="36" name="テキスト 328">
            <a:extLst>
              <a:ext uri="{FF2B5EF4-FFF2-40B4-BE49-F238E27FC236}">
                <a16:creationId xmlns:a16="http://schemas.microsoft.com/office/drawing/2014/main" id="{4F7757BC-78CD-4EBB-BA5F-B4AF46830C53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3" y="239"/>
            <a:ext cx="2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Ｅ</a:t>
            </a:r>
          </a:p>
        </xdr:txBody>
      </xdr:sp>
      <xdr:sp macro="" textlink="">
        <xdr:nvSpPr>
          <xdr:cNvPr id="37" name="Oval 329">
            <a:extLst>
              <a:ext uri="{FF2B5EF4-FFF2-40B4-BE49-F238E27FC236}">
                <a16:creationId xmlns:a16="http://schemas.microsoft.com/office/drawing/2014/main" id="{FB0F284B-0311-4916-9929-BB35CC542AA0}"/>
              </a:ext>
            </a:extLst>
          </xdr:cNvPr>
          <xdr:cNvSpPr>
            <a:spLocks noChangeArrowheads="1"/>
          </xdr:cNvSpPr>
        </xdr:nvSpPr>
        <xdr:spPr bwMode="auto">
          <a:xfrm>
            <a:off x="484" y="241"/>
            <a:ext cx="17" cy="17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0BD55-52AB-48B5-9CF7-C1FD3329B87B}">
  <sheetPr codeName="Sheet2">
    <pageSetUpPr autoPageBreaks="0" fitToPage="1"/>
  </sheetPr>
  <dimension ref="A1:WWM118"/>
  <sheetViews>
    <sheetView showGridLines="0" tabSelected="1" zoomScale="90" zoomScaleNormal="90" zoomScaleSheetLayoutView="90" workbookViewId="0">
      <pane xSplit="17" ySplit="13" topLeftCell="R14" activePane="bottomRight" state="frozen"/>
      <selection pane="topRight" activeCell="R1" sqref="R1"/>
      <selection pane="bottomLeft" activeCell="A14" sqref="A14"/>
      <selection pane="bottomRight" activeCell="R14" sqref="R14"/>
    </sheetView>
  </sheetViews>
  <sheetFormatPr defaultColWidth="0" defaultRowHeight="0" customHeight="1" zeroHeight="1" x14ac:dyDescent="0.15"/>
  <cols>
    <col min="1" max="7" width="1.625" style="34" customWidth="1"/>
    <col min="8" max="8" width="1.875" style="34" customWidth="1"/>
    <col min="9" max="10" width="1.625" style="34" customWidth="1"/>
    <col min="11" max="11" width="1.875" style="34" customWidth="1"/>
    <col min="12" max="15" width="1.625" style="34" customWidth="1"/>
    <col min="16" max="17" width="2.5" style="34" customWidth="1"/>
    <col min="18" max="30" width="15.5" style="34" customWidth="1"/>
    <col min="31" max="31" width="2.625" style="34" customWidth="1"/>
    <col min="32" max="259" width="5.375" style="34" hidden="1"/>
    <col min="260" max="260" width="1.125" style="34" hidden="1" customWidth="1"/>
    <col min="261" max="266" width="1.625" style="34" hidden="1" customWidth="1"/>
    <col min="267" max="267" width="1.875" style="34" hidden="1" customWidth="1"/>
    <col min="268" max="269" width="1.625" style="34" hidden="1" customWidth="1"/>
    <col min="270" max="270" width="1.875" style="34" hidden="1" customWidth="1"/>
    <col min="271" max="274" width="1.625" style="34" hidden="1" customWidth="1"/>
    <col min="275" max="276" width="2.5" style="34" hidden="1" customWidth="1"/>
    <col min="277" max="286" width="15.5" style="34" hidden="1" customWidth="1"/>
    <col min="287" max="287" width="3.125" style="34" hidden="1" customWidth="1"/>
    <col min="288" max="515" width="5.375" style="34" hidden="1"/>
    <col min="516" max="516" width="1.125" style="34" hidden="1" customWidth="1"/>
    <col min="517" max="522" width="1.625" style="34" hidden="1" customWidth="1"/>
    <col min="523" max="523" width="1.875" style="34" hidden="1" customWidth="1"/>
    <col min="524" max="525" width="1.625" style="34" hidden="1" customWidth="1"/>
    <col min="526" max="526" width="1.875" style="34" hidden="1" customWidth="1"/>
    <col min="527" max="530" width="1.625" style="34" hidden="1" customWidth="1"/>
    <col min="531" max="532" width="2.5" style="34" hidden="1" customWidth="1"/>
    <col min="533" max="542" width="15.5" style="34" hidden="1" customWidth="1"/>
    <col min="543" max="543" width="3.125" style="34" hidden="1" customWidth="1"/>
    <col min="544" max="771" width="5.375" style="34" hidden="1"/>
    <col min="772" max="772" width="1.125" style="34" hidden="1" customWidth="1"/>
    <col min="773" max="778" width="1.625" style="34" hidden="1" customWidth="1"/>
    <col min="779" max="779" width="1.875" style="34" hidden="1" customWidth="1"/>
    <col min="780" max="781" width="1.625" style="34" hidden="1" customWidth="1"/>
    <col min="782" max="782" width="1.875" style="34" hidden="1" customWidth="1"/>
    <col min="783" max="786" width="1.625" style="34" hidden="1" customWidth="1"/>
    <col min="787" max="788" width="2.5" style="34" hidden="1" customWidth="1"/>
    <col min="789" max="798" width="15.5" style="34" hidden="1" customWidth="1"/>
    <col min="799" max="799" width="3.125" style="34" hidden="1" customWidth="1"/>
    <col min="800" max="1027" width="5.375" style="34" hidden="1"/>
    <col min="1028" max="1028" width="1.125" style="34" hidden="1" customWidth="1"/>
    <col min="1029" max="1034" width="1.625" style="34" hidden="1" customWidth="1"/>
    <col min="1035" max="1035" width="1.875" style="34" hidden="1" customWidth="1"/>
    <col min="1036" max="1037" width="1.625" style="34" hidden="1" customWidth="1"/>
    <col min="1038" max="1038" width="1.875" style="34" hidden="1" customWidth="1"/>
    <col min="1039" max="1042" width="1.625" style="34" hidden="1" customWidth="1"/>
    <col min="1043" max="1044" width="2.5" style="34" hidden="1" customWidth="1"/>
    <col min="1045" max="1054" width="15.5" style="34" hidden="1" customWidth="1"/>
    <col min="1055" max="1055" width="3.125" style="34" hidden="1" customWidth="1"/>
    <col min="1056" max="1283" width="5.375" style="34" hidden="1"/>
    <col min="1284" max="1284" width="1.125" style="34" hidden="1" customWidth="1"/>
    <col min="1285" max="1290" width="1.625" style="34" hidden="1" customWidth="1"/>
    <col min="1291" max="1291" width="1.875" style="34" hidden="1" customWidth="1"/>
    <col min="1292" max="1293" width="1.625" style="34" hidden="1" customWidth="1"/>
    <col min="1294" max="1294" width="1.875" style="34" hidden="1" customWidth="1"/>
    <col min="1295" max="1298" width="1.625" style="34" hidden="1" customWidth="1"/>
    <col min="1299" max="1300" width="2.5" style="34" hidden="1" customWidth="1"/>
    <col min="1301" max="1310" width="15.5" style="34" hidden="1" customWidth="1"/>
    <col min="1311" max="1311" width="3.125" style="34" hidden="1" customWidth="1"/>
    <col min="1312" max="1539" width="5.375" style="34" hidden="1"/>
    <col min="1540" max="1540" width="1.125" style="34" hidden="1" customWidth="1"/>
    <col min="1541" max="1546" width="1.625" style="34" hidden="1" customWidth="1"/>
    <col min="1547" max="1547" width="1.875" style="34" hidden="1" customWidth="1"/>
    <col min="1548" max="1549" width="1.625" style="34" hidden="1" customWidth="1"/>
    <col min="1550" max="1550" width="1.875" style="34" hidden="1" customWidth="1"/>
    <col min="1551" max="1554" width="1.625" style="34" hidden="1" customWidth="1"/>
    <col min="1555" max="1556" width="2.5" style="34" hidden="1" customWidth="1"/>
    <col min="1557" max="1566" width="15.5" style="34" hidden="1" customWidth="1"/>
    <col min="1567" max="1567" width="3.125" style="34" hidden="1" customWidth="1"/>
    <col min="1568" max="1795" width="5.375" style="34" hidden="1"/>
    <col min="1796" max="1796" width="1.125" style="34" hidden="1" customWidth="1"/>
    <col min="1797" max="1802" width="1.625" style="34" hidden="1" customWidth="1"/>
    <col min="1803" max="1803" width="1.875" style="34" hidden="1" customWidth="1"/>
    <col min="1804" max="1805" width="1.625" style="34" hidden="1" customWidth="1"/>
    <col min="1806" max="1806" width="1.875" style="34" hidden="1" customWidth="1"/>
    <col min="1807" max="1810" width="1.625" style="34" hidden="1" customWidth="1"/>
    <col min="1811" max="1812" width="2.5" style="34" hidden="1" customWidth="1"/>
    <col min="1813" max="1822" width="15.5" style="34" hidden="1" customWidth="1"/>
    <col min="1823" max="1823" width="3.125" style="34" hidden="1" customWidth="1"/>
    <col min="1824" max="2051" width="5.375" style="34" hidden="1"/>
    <col min="2052" max="2052" width="1.125" style="34" hidden="1" customWidth="1"/>
    <col min="2053" max="2058" width="1.625" style="34" hidden="1" customWidth="1"/>
    <col min="2059" max="2059" width="1.875" style="34" hidden="1" customWidth="1"/>
    <col min="2060" max="2061" width="1.625" style="34" hidden="1" customWidth="1"/>
    <col min="2062" max="2062" width="1.875" style="34" hidden="1" customWidth="1"/>
    <col min="2063" max="2066" width="1.625" style="34" hidden="1" customWidth="1"/>
    <col min="2067" max="2068" width="2.5" style="34" hidden="1" customWidth="1"/>
    <col min="2069" max="2078" width="15.5" style="34" hidden="1" customWidth="1"/>
    <col min="2079" max="2079" width="3.125" style="34" hidden="1" customWidth="1"/>
    <col min="2080" max="2307" width="5.375" style="34" hidden="1"/>
    <col min="2308" max="2308" width="1.125" style="34" hidden="1" customWidth="1"/>
    <col min="2309" max="2314" width="1.625" style="34" hidden="1" customWidth="1"/>
    <col min="2315" max="2315" width="1.875" style="34" hidden="1" customWidth="1"/>
    <col min="2316" max="2317" width="1.625" style="34" hidden="1" customWidth="1"/>
    <col min="2318" max="2318" width="1.875" style="34" hidden="1" customWidth="1"/>
    <col min="2319" max="2322" width="1.625" style="34" hidden="1" customWidth="1"/>
    <col min="2323" max="2324" width="2.5" style="34" hidden="1" customWidth="1"/>
    <col min="2325" max="2334" width="15.5" style="34" hidden="1" customWidth="1"/>
    <col min="2335" max="2335" width="3.125" style="34" hidden="1" customWidth="1"/>
    <col min="2336" max="2563" width="5.375" style="34" hidden="1"/>
    <col min="2564" max="2564" width="1.125" style="34" hidden="1" customWidth="1"/>
    <col min="2565" max="2570" width="1.625" style="34" hidden="1" customWidth="1"/>
    <col min="2571" max="2571" width="1.875" style="34" hidden="1" customWidth="1"/>
    <col min="2572" max="2573" width="1.625" style="34" hidden="1" customWidth="1"/>
    <col min="2574" max="2574" width="1.875" style="34" hidden="1" customWidth="1"/>
    <col min="2575" max="2578" width="1.625" style="34" hidden="1" customWidth="1"/>
    <col min="2579" max="2580" width="2.5" style="34" hidden="1" customWidth="1"/>
    <col min="2581" max="2590" width="15.5" style="34" hidden="1" customWidth="1"/>
    <col min="2591" max="2591" width="3.125" style="34" hidden="1" customWidth="1"/>
    <col min="2592" max="2819" width="5.375" style="34" hidden="1"/>
    <col min="2820" max="2820" width="1.125" style="34" hidden="1" customWidth="1"/>
    <col min="2821" max="2826" width="1.625" style="34" hidden="1" customWidth="1"/>
    <col min="2827" max="2827" width="1.875" style="34" hidden="1" customWidth="1"/>
    <col min="2828" max="2829" width="1.625" style="34" hidden="1" customWidth="1"/>
    <col min="2830" max="2830" width="1.875" style="34" hidden="1" customWidth="1"/>
    <col min="2831" max="2834" width="1.625" style="34" hidden="1" customWidth="1"/>
    <col min="2835" max="2836" width="2.5" style="34" hidden="1" customWidth="1"/>
    <col min="2837" max="2846" width="15.5" style="34" hidden="1" customWidth="1"/>
    <col min="2847" max="2847" width="3.125" style="34" hidden="1" customWidth="1"/>
    <col min="2848" max="3075" width="5.375" style="34" hidden="1"/>
    <col min="3076" max="3076" width="1.125" style="34" hidden="1" customWidth="1"/>
    <col min="3077" max="3082" width="1.625" style="34" hidden="1" customWidth="1"/>
    <col min="3083" max="3083" width="1.875" style="34" hidden="1" customWidth="1"/>
    <col min="3084" max="3085" width="1.625" style="34" hidden="1" customWidth="1"/>
    <col min="3086" max="3086" width="1.875" style="34" hidden="1" customWidth="1"/>
    <col min="3087" max="3090" width="1.625" style="34" hidden="1" customWidth="1"/>
    <col min="3091" max="3092" width="2.5" style="34" hidden="1" customWidth="1"/>
    <col min="3093" max="3102" width="15.5" style="34" hidden="1" customWidth="1"/>
    <col min="3103" max="3103" width="3.125" style="34" hidden="1" customWidth="1"/>
    <col min="3104" max="3331" width="5.375" style="34" hidden="1"/>
    <col min="3332" max="3332" width="1.125" style="34" hidden="1" customWidth="1"/>
    <col min="3333" max="3338" width="1.625" style="34" hidden="1" customWidth="1"/>
    <col min="3339" max="3339" width="1.875" style="34" hidden="1" customWidth="1"/>
    <col min="3340" max="3341" width="1.625" style="34" hidden="1" customWidth="1"/>
    <col min="3342" max="3342" width="1.875" style="34" hidden="1" customWidth="1"/>
    <col min="3343" max="3346" width="1.625" style="34" hidden="1" customWidth="1"/>
    <col min="3347" max="3348" width="2.5" style="34" hidden="1" customWidth="1"/>
    <col min="3349" max="3358" width="15.5" style="34" hidden="1" customWidth="1"/>
    <col min="3359" max="3359" width="3.125" style="34" hidden="1" customWidth="1"/>
    <col min="3360" max="3587" width="5.375" style="34" hidden="1"/>
    <col min="3588" max="3588" width="1.125" style="34" hidden="1" customWidth="1"/>
    <col min="3589" max="3594" width="1.625" style="34" hidden="1" customWidth="1"/>
    <col min="3595" max="3595" width="1.875" style="34" hidden="1" customWidth="1"/>
    <col min="3596" max="3597" width="1.625" style="34" hidden="1" customWidth="1"/>
    <col min="3598" max="3598" width="1.875" style="34" hidden="1" customWidth="1"/>
    <col min="3599" max="3602" width="1.625" style="34" hidden="1" customWidth="1"/>
    <col min="3603" max="3604" width="2.5" style="34" hidden="1" customWidth="1"/>
    <col min="3605" max="3614" width="15.5" style="34" hidden="1" customWidth="1"/>
    <col min="3615" max="3615" width="3.125" style="34" hidden="1" customWidth="1"/>
    <col min="3616" max="3843" width="5.375" style="34" hidden="1"/>
    <col min="3844" max="3844" width="1.125" style="34" hidden="1" customWidth="1"/>
    <col min="3845" max="3850" width="1.625" style="34" hidden="1" customWidth="1"/>
    <col min="3851" max="3851" width="1.875" style="34" hidden="1" customWidth="1"/>
    <col min="3852" max="3853" width="1.625" style="34" hidden="1" customWidth="1"/>
    <col min="3854" max="3854" width="1.875" style="34" hidden="1" customWidth="1"/>
    <col min="3855" max="3858" width="1.625" style="34" hidden="1" customWidth="1"/>
    <col min="3859" max="3860" width="2.5" style="34" hidden="1" customWidth="1"/>
    <col min="3861" max="3870" width="15.5" style="34" hidden="1" customWidth="1"/>
    <col min="3871" max="3871" width="3.125" style="34" hidden="1" customWidth="1"/>
    <col min="3872" max="4099" width="5.375" style="34" hidden="1"/>
    <col min="4100" max="4100" width="1.125" style="34" hidden="1" customWidth="1"/>
    <col min="4101" max="4106" width="1.625" style="34" hidden="1" customWidth="1"/>
    <col min="4107" max="4107" width="1.875" style="34" hidden="1" customWidth="1"/>
    <col min="4108" max="4109" width="1.625" style="34" hidden="1" customWidth="1"/>
    <col min="4110" max="4110" width="1.875" style="34" hidden="1" customWidth="1"/>
    <col min="4111" max="4114" width="1.625" style="34" hidden="1" customWidth="1"/>
    <col min="4115" max="4116" width="2.5" style="34" hidden="1" customWidth="1"/>
    <col min="4117" max="4126" width="15.5" style="34" hidden="1" customWidth="1"/>
    <col min="4127" max="4127" width="3.125" style="34" hidden="1" customWidth="1"/>
    <col min="4128" max="4355" width="5.375" style="34" hidden="1"/>
    <col min="4356" max="4356" width="1.125" style="34" hidden="1" customWidth="1"/>
    <col min="4357" max="4362" width="1.625" style="34" hidden="1" customWidth="1"/>
    <col min="4363" max="4363" width="1.875" style="34" hidden="1" customWidth="1"/>
    <col min="4364" max="4365" width="1.625" style="34" hidden="1" customWidth="1"/>
    <col min="4366" max="4366" width="1.875" style="34" hidden="1" customWidth="1"/>
    <col min="4367" max="4370" width="1.625" style="34" hidden="1" customWidth="1"/>
    <col min="4371" max="4372" width="2.5" style="34" hidden="1" customWidth="1"/>
    <col min="4373" max="4382" width="15.5" style="34" hidden="1" customWidth="1"/>
    <col min="4383" max="4383" width="3.125" style="34" hidden="1" customWidth="1"/>
    <col min="4384" max="4611" width="5.375" style="34" hidden="1"/>
    <col min="4612" max="4612" width="1.125" style="34" hidden="1" customWidth="1"/>
    <col min="4613" max="4618" width="1.625" style="34" hidden="1" customWidth="1"/>
    <col min="4619" max="4619" width="1.875" style="34" hidden="1" customWidth="1"/>
    <col min="4620" max="4621" width="1.625" style="34" hidden="1" customWidth="1"/>
    <col min="4622" max="4622" width="1.875" style="34" hidden="1" customWidth="1"/>
    <col min="4623" max="4626" width="1.625" style="34" hidden="1" customWidth="1"/>
    <col min="4627" max="4628" width="2.5" style="34" hidden="1" customWidth="1"/>
    <col min="4629" max="4638" width="15.5" style="34" hidden="1" customWidth="1"/>
    <col min="4639" max="4639" width="3.125" style="34" hidden="1" customWidth="1"/>
    <col min="4640" max="4867" width="5.375" style="34" hidden="1"/>
    <col min="4868" max="4868" width="1.125" style="34" hidden="1" customWidth="1"/>
    <col min="4869" max="4874" width="1.625" style="34" hidden="1" customWidth="1"/>
    <col min="4875" max="4875" width="1.875" style="34" hidden="1" customWidth="1"/>
    <col min="4876" max="4877" width="1.625" style="34" hidden="1" customWidth="1"/>
    <col min="4878" max="4878" width="1.875" style="34" hidden="1" customWidth="1"/>
    <col min="4879" max="4882" width="1.625" style="34" hidden="1" customWidth="1"/>
    <col min="4883" max="4884" width="2.5" style="34" hidden="1" customWidth="1"/>
    <col min="4885" max="4894" width="15.5" style="34" hidden="1" customWidth="1"/>
    <col min="4895" max="4895" width="3.125" style="34" hidden="1" customWidth="1"/>
    <col min="4896" max="5123" width="5.375" style="34" hidden="1"/>
    <col min="5124" max="5124" width="1.125" style="34" hidden="1" customWidth="1"/>
    <col min="5125" max="5130" width="1.625" style="34" hidden="1" customWidth="1"/>
    <col min="5131" max="5131" width="1.875" style="34" hidden="1" customWidth="1"/>
    <col min="5132" max="5133" width="1.625" style="34" hidden="1" customWidth="1"/>
    <col min="5134" max="5134" width="1.875" style="34" hidden="1" customWidth="1"/>
    <col min="5135" max="5138" width="1.625" style="34" hidden="1" customWidth="1"/>
    <col min="5139" max="5140" width="2.5" style="34" hidden="1" customWidth="1"/>
    <col min="5141" max="5150" width="15.5" style="34" hidden="1" customWidth="1"/>
    <col min="5151" max="5151" width="3.125" style="34" hidden="1" customWidth="1"/>
    <col min="5152" max="5379" width="5.375" style="34" hidden="1"/>
    <col min="5380" max="5380" width="1.125" style="34" hidden="1" customWidth="1"/>
    <col min="5381" max="5386" width="1.625" style="34" hidden="1" customWidth="1"/>
    <col min="5387" max="5387" width="1.875" style="34" hidden="1" customWidth="1"/>
    <col min="5388" max="5389" width="1.625" style="34" hidden="1" customWidth="1"/>
    <col min="5390" max="5390" width="1.875" style="34" hidden="1" customWidth="1"/>
    <col min="5391" max="5394" width="1.625" style="34" hidden="1" customWidth="1"/>
    <col min="5395" max="5396" width="2.5" style="34" hidden="1" customWidth="1"/>
    <col min="5397" max="5406" width="15.5" style="34" hidden="1" customWidth="1"/>
    <col min="5407" max="5407" width="3.125" style="34" hidden="1" customWidth="1"/>
    <col min="5408" max="5635" width="5.375" style="34" hidden="1"/>
    <col min="5636" max="5636" width="1.125" style="34" hidden="1" customWidth="1"/>
    <col min="5637" max="5642" width="1.625" style="34" hidden="1" customWidth="1"/>
    <col min="5643" max="5643" width="1.875" style="34" hidden="1" customWidth="1"/>
    <col min="5644" max="5645" width="1.625" style="34" hidden="1" customWidth="1"/>
    <col min="5646" max="5646" width="1.875" style="34" hidden="1" customWidth="1"/>
    <col min="5647" max="5650" width="1.625" style="34" hidden="1" customWidth="1"/>
    <col min="5651" max="5652" width="2.5" style="34" hidden="1" customWidth="1"/>
    <col min="5653" max="5662" width="15.5" style="34" hidden="1" customWidth="1"/>
    <col min="5663" max="5663" width="3.125" style="34" hidden="1" customWidth="1"/>
    <col min="5664" max="5891" width="5.375" style="34" hidden="1"/>
    <col min="5892" max="5892" width="1.125" style="34" hidden="1" customWidth="1"/>
    <col min="5893" max="5898" width="1.625" style="34" hidden="1" customWidth="1"/>
    <col min="5899" max="5899" width="1.875" style="34" hidden="1" customWidth="1"/>
    <col min="5900" max="5901" width="1.625" style="34" hidden="1" customWidth="1"/>
    <col min="5902" max="5902" width="1.875" style="34" hidden="1" customWidth="1"/>
    <col min="5903" max="5906" width="1.625" style="34" hidden="1" customWidth="1"/>
    <col min="5907" max="5908" width="2.5" style="34" hidden="1" customWidth="1"/>
    <col min="5909" max="5918" width="15.5" style="34" hidden="1" customWidth="1"/>
    <col min="5919" max="5919" width="3.125" style="34" hidden="1" customWidth="1"/>
    <col min="5920" max="6147" width="5.375" style="34" hidden="1"/>
    <col min="6148" max="6148" width="1.125" style="34" hidden="1" customWidth="1"/>
    <col min="6149" max="6154" width="1.625" style="34" hidden="1" customWidth="1"/>
    <col min="6155" max="6155" width="1.875" style="34" hidden="1" customWidth="1"/>
    <col min="6156" max="6157" width="1.625" style="34" hidden="1" customWidth="1"/>
    <col min="6158" max="6158" width="1.875" style="34" hidden="1" customWidth="1"/>
    <col min="6159" max="6162" width="1.625" style="34" hidden="1" customWidth="1"/>
    <col min="6163" max="6164" width="2.5" style="34" hidden="1" customWidth="1"/>
    <col min="6165" max="6174" width="15.5" style="34" hidden="1" customWidth="1"/>
    <col min="6175" max="6175" width="3.125" style="34" hidden="1" customWidth="1"/>
    <col min="6176" max="6403" width="5.375" style="34" hidden="1"/>
    <col min="6404" max="6404" width="1.125" style="34" hidden="1" customWidth="1"/>
    <col min="6405" max="6410" width="1.625" style="34" hidden="1" customWidth="1"/>
    <col min="6411" max="6411" width="1.875" style="34" hidden="1" customWidth="1"/>
    <col min="6412" max="6413" width="1.625" style="34" hidden="1" customWidth="1"/>
    <col min="6414" max="6414" width="1.875" style="34" hidden="1" customWidth="1"/>
    <col min="6415" max="6418" width="1.625" style="34" hidden="1" customWidth="1"/>
    <col min="6419" max="6420" width="2.5" style="34" hidden="1" customWidth="1"/>
    <col min="6421" max="6430" width="15.5" style="34" hidden="1" customWidth="1"/>
    <col min="6431" max="6431" width="3.125" style="34" hidden="1" customWidth="1"/>
    <col min="6432" max="6659" width="5.375" style="34" hidden="1"/>
    <col min="6660" max="6660" width="1.125" style="34" hidden="1" customWidth="1"/>
    <col min="6661" max="6666" width="1.625" style="34" hidden="1" customWidth="1"/>
    <col min="6667" max="6667" width="1.875" style="34" hidden="1" customWidth="1"/>
    <col min="6668" max="6669" width="1.625" style="34" hidden="1" customWidth="1"/>
    <col min="6670" max="6670" width="1.875" style="34" hidden="1" customWidth="1"/>
    <col min="6671" max="6674" width="1.625" style="34" hidden="1" customWidth="1"/>
    <col min="6675" max="6676" width="2.5" style="34" hidden="1" customWidth="1"/>
    <col min="6677" max="6686" width="15.5" style="34" hidden="1" customWidth="1"/>
    <col min="6687" max="6687" width="3.125" style="34" hidden="1" customWidth="1"/>
    <col min="6688" max="6915" width="5.375" style="34" hidden="1"/>
    <col min="6916" max="6916" width="1.125" style="34" hidden="1" customWidth="1"/>
    <col min="6917" max="6922" width="1.625" style="34" hidden="1" customWidth="1"/>
    <col min="6923" max="6923" width="1.875" style="34" hidden="1" customWidth="1"/>
    <col min="6924" max="6925" width="1.625" style="34" hidden="1" customWidth="1"/>
    <col min="6926" max="6926" width="1.875" style="34" hidden="1" customWidth="1"/>
    <col min="6927" max="6930" width="1.625" style="34" hidden="1" customWidth="1"/>
    <col min="6931" max="6932" width="2.5" style="34" hidden="1" customWidth="1"/>
    <col min="6933" max="6942" width="15.5" style="34" hidden="1" customWidth="1"/>
    <col min="6943" max="6943" width="3.125" style="34" hidden="1" customWidth="1"/>
    <col min="6944" max="7171" width="5.375" style="34" hidden="1"/>
    <col min="7172" max="7172" width="1.125" style="34" hidden="1" customWidth="1"/>
    <col min="7173" max="7178" width="1.625" style="34" hidden="1" customWidth="1"/>
    <col min="7179" max="7179" width="1.875" style="34" hidden="1" customWidth="1"/>
    <col min="7180" max="7181" width="1.625" style="34" hidden="1" customWidth="1"/>
    <col min="7182" max="7182" width="1.875" style="34" hidden="1" customWidth="1"/>
    <col min="7183" max="7186" width="1.625" style="34" hidden="1" customWidth="1"/>
    <col min="7187" max="7188" width="2.5" style="34" hidden="1" customWidth="1"/>
    <col min="7189" max="7198" width="15.5" style="34" hidden="1" customWidth="1"/>
    <col min="7199" max="7199" width="3.125" style="34" hidden="1" customWidth="1"/>
    <col min="7200" max="7427" width="5.375" style="34" hidden="1"/>
    <col min="7428" max="7428" width="1.125" style="34" hidden="1" customWidth="1"/>
    <col min="7429" max="7434" width="1.625" style="34" hidden="1" customWidth="1"/>
    <col min="7435" max="7435" width="1.875" style="34" hidden="1" customWidth="1"/>
    <col min="7436" max="7437" width="1.625" style="34" hidden="1" customWidth="1"/>
    <col min="7438" max="7438" width="1.875" style="34" hidden="1" customWidth="1"/>
    <col min="7439" max="7442" width="1.625" style="34" hidden="1" customWidth="1"/>
    <col min="7443" max="7444" width="2.5" style="34" hidden="1" customWidth="1"/>
    <col min="7445" max="7454" width="15.5" style="34" hidden="1" customWidth="1"/>
    <col min="7455" max="7455" width="3.125" style="34" hidden="1" customWidth="1"/>
    <col min="7456" max="7683" width="5.375" style="34" hidden="1"/>
    <col min="7684" max="7684" width="1.125" style="34" hidden="1" customWidth="1"/>
    <col min="7685" max="7690" width="1.625" style="34" hidden="1" customWidth="1"/>
    <col min="7691" max="7691" width="1.875" style="34" hidden="1" customWidth="1"/>
    <col min="7692" max="7693" width="1.625" style="34" hidden="1" customWidth="1"/>
    <col min="7694" max="7694" width="1.875" style="34" hidden="1" customWidth="1"/>
    <col min="7695" max="7698" width="1.625" style="34" hidden="1" customWidth="1"/>
    <col min="7699" max="7700" width="2.5" style="34" hidden="1" customWidth="1"/>
    <col min="7701" max="7710" width="15.5" style="34" hidden="1" customWidth="1"/>
    <col min="7711" max="7711" width="3.125" style="34" hidden="1" customWidth="1"/>
    <col min="7712" max="7939" width="5.375" style="34" hidden="1"/>
    <col min="7940" max="7940" width="1.125" style="34" hidden="1" customWidth="1"/>
    <col min="7941" max="7946" width="1.625" style="34" hidden="1" customWidth="1"/>
    <col min="7947" max="7947" width="1.875" style="34" hidden="1" customWidth="1"/>
    <col min="7948" max="7949" width="1.625" style="34" hidden="1" customWidth="1"/>
    <col min="7950" max="7950" width="1.875" style="34" hidden="1" customWidth="1"/>
    <col min="7951" max="7954" width="1.625" style="34" hidden="1" customWidth="1"/>
    <col min="7955" max="7956" width="2.5" style="34" hidden="1" customWidth="1"/>
    <col min="7957" max="7966" width="15.5" style="34" hidden="1" customWidth="1"/>
    <col min="7967" max="7967" width="3.125" style="34" hidden="1" customWidth="1"/>
    <col min="7968" max="8195" width="5.375" style="34" hidden="1"/>
    <col min="8196" max="8196" width="1.125" style="34" hidden="1" customWidth="1"/>
    <col min="8197" max="8202" width="1.625" style="34" hidden="1" customWidth="1"/>
    <col min="8203" max="8203" width="1.875" style="34" hidden="1" customWidth="1"/>
    <col min="8204" max="8205" width="1.625" style="34" hidden="1" customWidth="1"/>
    <col min="8206" max="8206" width="1.875" style="34" hidden="1" customWidth="1"/>
    <col min="8207" max="8210" width="1.625" style="34" hidden="1" customWidth="1"/>
    <col min="8211" max="8212" width="2.5" style="34" hidden="1" customWidth="1"/>
    <col min="8213" max="8222" width="15.5" style="34" hidden="1" customWidth="1"/>
    <col min="8223" max="8223" width="3.125" style="34" hidden="1" customWidth="1"/>
    <col min="8224" max="8451" width="5.375" style="34" hidden="1"/>
    <col min="8452" max="8452" width="1.125" style="34" hidden="1" customWidth="1"/>
    <col min="8453" max="8458" width="1.625" style="34" hidden="1" customWidth="1"/>
    <col min="8459" max="8459" width="1.875" style="34" hidden="1" customWidth="1"/>
    <col min="8460" max="8461" width="1.625" style="34" hidden="1" customWidth="1"/>
    <col min="8462" max="8462" width="1.875" style="34" hidden="1" customWidth="1"/>
    <col min="8463" max="8466" width="1.625" style="34" hidden="1" customWidth="1"/>
    <col min="8467" max="8468" width="2.5" style="34" hidden="1" customWidth="1"/>
    <col min="8469" max="8478" width="15.5" style="34" hidden="1" customWidth="1"/>
    <col min="8479" max="8479" width="3.125" style="34" hidden="1" customWidth="1"/>
    <col min="8480" max="8707" width="5.375" style="34" hidden="1"/>
    <col min="8708" max="8708" width="1.125" style="34" hidden="1" customWidth="1"/>
    <col min="8709" max="8714" width="1.625" style="34" hidden="1" customWidth="1"/>
    <col min="8715" max="8715" width="1.875" style="34" hidden="1" customWidth="1"/>
    <col min="8716" max="8717" width="1.625" style="34" hidden="1" customWidth="1"/>
    <col min="8718" max="8718" width="1.875" style="34" hidden="1" customWidth="1"/>
    <col min="8719" max="8722" width="1.625" style="34" hidden="1" customWidth="1"/>
    <col min="8723" max="8724" width="2.5" style="34" hidden="1" customWidth="1"/>
    <col min="8725" max="8734" width="15.5" style="34" hidden="1" customWidth="1"/>
    <col min="8735" max="8735" width="3.125" style="34" hidden="1" customWidth="1"/>
    <col min="8736" max="8963" width="5.375" style="34" hidden="1"/>
    <col min="8964" max="8964" width="1.125" style="34" hidden="1" customWidth="1"/>
    <col min="8965" max="8970" width="1.625" style="34" hidden="1" customWidth="1"/>
    <col min="8971" max="8971" width="1.875" style="34" hidden="1" customWidth="1"/>
    <col min="8972" max="8973" width="1.625" style="34" hidden="1" customWidth="1"/>
    <col min="8974" max="8974" width="1.875" style="34" hidden="1" customWidth="1"/>
    <col min="8975" max="8978" width="1.625" style="34" hidden="1" customWidth="1"/>
    <col min="8979" max="8980" width="2.5" style="34" hidden="1" customWidth="1"/>
    <col min="8981" max="8990" width="15.5" style="34" hidden="1" customWidth="1"/>
    <col min="8991" max="8991" width="3.125" style="34" hidden="1" customWidth="1"/>
    <col min="8992" max="9219" width="5.375" style="34" hidden="1"/>
    <col min="9220" max="9220" width="1.125" style="34" hidden="1" customWidth="1"/>
    <col min="9221" max="9226" width="1.625" style="34" hidden="1" customWidth="1"/>
    <col min="9227" max="9227" width="1.875" style="34" hidden="1" customWidth="1"/>
    <col min="9228" max="9229" width="1.625" style="34" hidden="1" customWidth="1"/>
    <col min="9230" max="9230" width="1.875" style="34" hidden="1" customWidth="1"/>
    <col min="9231" max="9234" width="1.625" style="34" hidden="1" customWidth="1"/>
    <col min="9235" max="9236" width="2.5" style="34" hidden="1" customWidth="1"/>
    <col min="9237" max="9246" width="15.5" style="34" hidden="1" customWidth="1"/>
    <col min="9247" max="9247" width="3.125" style="34" hidden="1" customWidth="1"/>
    <col min="9248" max="9475" width="5.375" style="34" hidden="1"/>
    <col min="9476" max="9476" width="1.125" style="34" hidden="1" customWidth="1"/>
    <col min="9477" max="9482" width="1.625" style="34" hidden="1" customWidth="1"/>
    <col min="9483" max="9483" width="1.875" style="34" hidden="1" customWidth="1"/>
    <col min="9484" max="9485" width="1.625" style="34" hidden="1" customWidth="1"/>
    <col min="9486" max="9486" width="1.875" style="34" hidden="1" customWidth="1"/>
    <col min="9487" max="9490" width="1.625" style="34" hidden="1" customWidth="1"/>
    <col min="9491" max="9492" width="2.5" style="34" hidden="1" customWidth="1"/>
    <col min="9493" max="9502" width="15.5" style="34" hidden="1" customWidth="1"/>
    <col min="9503" max="9503" width="3.125" style="34" hidden="1" customWidth="1"/>
    <col min="9504" max="9731" width="5.375" style="34" hidden="1"/>
    <col min="9732" max="9732" width="1.125" style="34" hidden="1" customWidth="1"/>
    <col min="9733" max="9738" width="1.625" style="34" hidden="1" customWidth="1"/>
    <col min="9739" max="9739" width="1.875" style="34" hidden="1" customWidth="1"/>
    <col min="9740" max="9741" width="1.625" style="34" hidden="1" customWidth="1"/>
    <col min="9742" max="9742" width="1.875" style="34" hidden="1" customWidth="1"/>
    <col min="9743" max="9746" width="1.625" style="34" hidden="1" customWidth="1"/>
    <col min="9747" max="9748" width="2.5" style="34" hidden="1" customWidth="1"/>
    <col min="9749" max="9758" width="15.5" style="34" hidden="1" customWidth="1"/>
    <col min="9759" max="9759" width="3.125" style="34" hidden="1" customWidth="1"/>
    <col min="9760" max="9987" width="5.375" style="34" hidden="1"/>
    <col min="9988" max="9988" width="1.125" style="34" hidden="1" customWidth="1"/>
    <col min="9989" max="9994" width="1.625" style="34" hidden="1" customWidth="1"/>
    <col min="9995" max="9995" width="1.875" style="34" hidden="1" customWidth="1"/>
    <col min="9996" max="9997" width="1.625" style="34" hidden="1" customWidth="1"/>
    <col min="9998" max="9998" width="1.875" style="34" hidden="1" customWidth="1"/>
    <col min="9999" max="10002" width="1.625" style="34" hidden="1" customWidth="1"/>
    <col min="10003" max="10004" width="2.5" style="34" hidden="1" customWidth="1"/>
    <col min="10005" max="10014" width="15.5" style="34" hidden="1" customWidth="1"/>
    <col min="10015" max="10015" width="3.125" style="34" hidden="1" customWidth="1"/>
    <col min="10016" max="10243" width="5.375" style="34" hidden="1"/>
    <col min="10244" max="10244" width="1.125" style="34" hidden="1" customWidth="1"/>
    <col min="10245" max="10250" width="1.625" style="34" hidden="1" customWidth="1"/>
    <col min="10251" max="10251" width="1.875" style="34" hidden="1" customWidth="1"/>
    <col min="10252" max="10253" width="1.625" style="34" hidden="1" customWidth="1"/>
    <col min="10254" max="10254" width="1.875" style="34" hidden="1" customWidth="1"/>
    <col min="10255" max="10258" width="1.625" style="34" hidden="1" customWidth="1"/>
    <col min="10259" max="10260" width="2.5" style="34" hidden="1" customWidth="1"/>
    <col min="10261" max="10270" width="15.5" style="34" hidden="1" customWidth="1"/>
    <col min="10271" max="10271" width="3.125" style="34" hidden="1" customWidth="1"/>
    <col min="10272" max="10499" width="5.375" style="34" hidden="1"/>
    <col min="10500" max="10500" width="1.125" style="34" hidden="1" customWidth="1"/>
    <col min="10501" max="10506" width="1.625" style="34" hidden="1" customWidth="1"/>
    <col min="10507" max="10507" width="1.875" style="34" hidden="1" customWidth="1"/>
    <col min="10508" max="10509" width="1.625" style="34" hidden="1" customWidth="1"/>
    <col min="10510" max="10510" width="1.875" style="34" hidden="1" customWidth="1"/>
    <col min="10511" max="10514" width="1.625" style="34" hidden="1" customWidth="1"/>
    <col min="10515" max="10516" width="2.5" style="34" hidden="1" customWidth="1"/>
    <col min="10517" max="10526" width="15.5" style="34" hidden="1" customWidth="1"/>
    <col min="10527" max="10527" width="3.125" style="34" hidden="1" customWidth="1"/>
    <col min="10528" max="10755" width="5.375" style="34" hidden="1"/>
    <col min="10756" max="10756" width="1.125" style="34" hidden="1" customWidth="1"/>
    <col min="10757" max="10762" width="1.625" style="34" hidden="1" customWidth="1"/>
    <col min="10763" max="10763" width="1.875" style="34" hidden="1" customWidth="1"/>
    <col min="10764" max="10765" width="1.625" style="34" hidden="1" customWidth="1"/>
    <col min="10766" max="10766" width="1.875" style="34" hidden="1" customWidth="1"/>
    <col min="10767" max="10770" width="1.625" style="34" hidden="1" customWidth="1"/>
    <col min="10771" max="10772" width="2.5" style="34" hidden="1" customWidth="1"/>
    <col min="10773" max="10782" width="15.5" style="34" hidden="1" customWidth="1"/>
    <col min="10783" max="10783" width="3.125" style="34" hidden="1" customWidth="1"/>
    <col min="10784" max="11011" width="5.375" style="34" hidden="1"/>
    <col min="11012" max="11012" width="1.125" style="34" hidden="1" customWidth="1"/>
    <col min="11013" max="11018" width="1.625" style="34" hidden="1" customWidth="1"/>
    <col min="11019" max="11019" width="1.875" style="34" hidden="1" customWidth="1"/>
    <col min="11020" max="11021" width="1.625" style="34" hidden="1" customWidth="1"/>
    <col min="11022" max="11022" width="1.875" style="34" hidden="1" customWidth="1"/>
    <col min="11023" max="11026" width="1.625" style="34" hidden="1" customWidth="1"/>
    <col min="11027" max="11028" width="2.5" style="34" hidden="1" customWidth="1"/>
    <col min="11029" max="11038" width="15.5" style="34" hidden="1" customWidth="1"/>
    <col min="11039" max="11039" width="3.125" style="34" hidden="1" customWidth="1"/>
    <col min="11040" max="11267" width="5.375" style="34" hidden="1"/>
    <col min="11268" max="11268" width="1.125" style="34" hidden="1" customWidth="1"/>
    <col min="11269" max="11274" width="1.625" style="34" hidden="1" customWidth="1"/>
    <col min="11275" max="11275" width="1.875" style="34" hidden="1" customWidth="1"/>
    <col min="11276" max="11277" width="1.625" style="34" hidden="1" customWidth="1"/>
    <col min="11278" max="11278" width="1.875" style="34" hidden="1" customWidth="1"/>
    <col min="11279" max="11282" width="1.625" style="34" hidden="1" customWidth="1"/>
    <col min="11283" max="11284" width="2.5" style="34" hidden="1" customWidth="1"/>
    <col min="11285" max="11294" width="15.5" style="34" hidden="1" customWidth="1"/>
    <col min="11295" max="11295" width="3.125" style="34" hidden="1" customWidth="1"/>
    <col min="11296" max="11523" width="5.375" style="34" hidden="1"/>
    <col min="11524" max="11524" width="1.125" style="34" hidden="1" customWidth="1"/>
    <col min="11525" max="11530" width="1.625" style="34" hidden="1" customWidth="1"/>
    <col min="11531" max="11531" width="1.875" style="34" hidden="1" customWidth="1"/>
    <col min="11532" max="11533" width="1.625" style="34" hidden="1" customWidth="1"/>
    <col min="11534" max="11534" width="1.875" style="34" hidden="1" customWidth="1"/>
    <col min="11535" max="11538" width="1.625" style="34" hidden="1" customWidth="1"/>
    <col min="11539" max="11540" width="2.5" style="34" hidden="1" customWidth="1"/>
    <col min="11541" max="11550" width="15.5" style="34" hidden="1" customWidth="1"/>
    <col min="11551" max="11551" width="3.125" style="34" hidden="1" customWidth="1"/>
    <col min="11552" max="11779" width="5.375" style="34" hidden="1"/>
    <col min="11780" max="11780" width="1.125" style="34" hidden="1" customWidth="1"/>
    <col min="11781" max="11786" width="1.625" style="34" hidden="1" customWidth="1"/>
    <col min="11787" max="11787" width="1.875" style="34" hidden="1" customWidth="1"/>
    <col min="11788" max="11789" width="1.625" style="34" hidden="1" customWidth="1"/>
    <col min="11790" max="11790" width="1.875" style="34" hidden="1" customWidth="1"/>
    <col min="11791" max="11794" width="1.625" style="34" hidden="1" customWidth="1"/>
    <col min="11795" max="11796" width="2.5" style="34" hidden="1" customWidth="1"/>
    <col min="11797" max="11806" width="15.5" style="34" hidden="1" customWidth="1"/>
    <col min="11807" max="11807" width="3.125" style="34" hidden="1" customWidth="1"/>
    <col min="11808" max="12035" width="5.375" style="34" hidden="1"/>
    <col min="12036" max="12036" width="1.125" style="34" hidden="1" customWidth="1"/>
    <col min="12037" max="12042" width="1.625" style="34" hidden="1" customWidth="1"/>
    <col min="12043" max="12043" width="1.875" style="34" hidden="1" customWidth="1"/>
    <col min="12044" max="12045" width="1.625" style="34" hidden="1" customWidth="1"/>
    <col min="12046" max="12046" width="1.875" style="34" hidden="1" customWidth="1"/>
    <col min="12047" max="12050" width="1.625" style="34" hidden="1" customWidth="1"/>
    <col min="12051" max="12052" width="2.5" style="34" hidden="1" customWidth="1"/>
    <col min="12053" max="12062" width="15.5" style="34" hidden="1" customWidth="1"/>
    <col min="12063" max="12063" width="3.125" style="34" hidden="1" customWidth="1"/>
    <col min="12064" max="12291" width="5.375" style="34" hidden="1"/>
    <col min="12292" max="12292" width="1.125" style="34" hidden="1" customWidth="1"/>
    <col min="12293" max="12298" width="1.625" style="34" hidden="1" customWidth="1"/>
    <col min="12299" max="12299" width="1.875" style="34" hidden="1" customWidth="1"/>
    <col min="12300" max="12301" width="1.625" style="34" hidden="1" customWidth="1"/>
    <col min="12302" max="12302" width="1.875" style="34" hidden="1" customWidth="1"/>
    <col min="12303" max="12306" width="1.625" style="34" hidden="1" customWidth="1"/>
    <col min="12307" max="12308" width="2.5" style="34" hidden="1" customWidth="1"/>
    <col min="12309" max="12318" width="15.5" style="34" hidden="1" customWidth="1"/>
    <col min="12319" max="12319" width="3.125" style="34" hidden="1" customWidth="1"/>
    <col min="12320" max="12547" width="5.375" style="34" hidden="1"/>
    <col min="12548" max="12548" width="1.125" style="34" hidden="1" customWidth="1"/>
    <col min="12549" max="12554" width="1.625" style="34" hidden="1" customWidth="1"/>
    <col min="12555" max="12555" width="1.875" style="34" hidden="1" customWidth="1"/>
    <col min="12556" max="12557" width="1.625" style="34" hidden="1" customWidth="1"/>
    <col min="12558" max="12558" width="1.875" style="34" hidden="1" customWidth="1"/>
    <col min="12559" max="12562" width="1.625" style="34" hidden="1" customWidth="1"/>
    <col min="12563" max="12564" width="2.5" style="34" hidden="1" customWidth="1"/>
    <col min="12565" max="12574" width="15.5" style="34" hidden="1" customWidth="1"/>
    <col min="12575" max="12575" width="3.125" style="34" hidden="1" customWidth="1"/>
    <col min="12576" max="12803" width="5.375" style="34" hidden="1"/>
    <col min="12804" max="12804" width="1.125" style="34" hidden="1" customWidth="1"/>
    <col min="12805" max="12810" width="1.625" style="34" hidden="1" customWidth="1"/>
    <col min="12811" max="12811" width="1.875" style="34" hidden="1" customWidth="1"/>
    <col min="12812" max="12813" width="1.625" style="34" hidden="1" customWidth="1"/>
    <col min="12814" max="12814" width="1.875" style="34" hidden="1" customWidth="1"/>
    <col min="12815" max="12818" width="1.625" style="34" hidden="1" customWidth="1"/>
    <col min="12819" max="12820" width="2.5" style="34" hidden="1" customWidth="1"/>
    <col min="12821" max="12830" width="15.5" style="34" hidden="1" customWidth="1"/>
    <col min="12831" max="12831" width="3.125" style="34" hidden="1" customWidth="1"/>
    <col min="12832" max="13059" width="5.375" style="34" hidden="1"/>
    <col min="13060" max="13060" width="1.125" style="34" hidden="1" customWidth="1"/>
    <col min="13061" max="13066" width="1.625" style="34" hidden="1" customWidth="1"/>
    <col min="13067" max="13067" width="1.875" style="34" hidden="1" customWidth="1"/>
    <col min="13068" max="13069" width="1.625" style="34" hidden="1" customWidth="1"/>
    <col min="13070" max="13070" width="1.875" style="34" hidden="1" customWidth="1"/>
    <col min="13071" max="13074" width="1.625" style="34" hidden="1" customWidth="1"/>
    <col min="13075" max="13076" width="2.5" style="34" hidden="1" customWidth="1"/>
    <col min="13077" max="13086" width="15.5" style="34" hidden="1" customWidth="1"/>
    <col min="13087" max="13087" width="3.125" style="34" hidden="1" customWidth="1"/>
    <col min="13088" max="13315" width="5.375" style="34" hidden="1"/>
    <col min="13316" max="13316" width="1.125" style="34" hidden="1" customWidth="1"/>
    <col min="13317" max="13322" width="1.625" style="34" hidden="1" customWidth="1"/>
    <col min="13323" max="13323" width="1.875" style="34" hidden="1" customWidth="1"/>
    <col min="13324" max="13325" width="1.625" style="34" hidden="1" customWidth="1"/>
    <col min="13326" max="13326" width="1.875" style="34" hidden="1" customWidth="1"/>
    <col min="13327" max="13330" width="1.625" style="34" hidden="1" customWidth="1"/>
    <col min="13331" max="13332" width="2.5" style="34" hidden="1" customWidth="1"/>
    <col min="13333" max="13342" width="15.5" style="34" hidden="1" customWidth="1"/>
    <col min="13343" max="13343" width="3.125" style="34" hidden="1" customWidth="1"/>
    <col min="13344" max="13571" width="5.375" style="34" hidden="1"/>
    <col min="13572" max="13572" width="1.125" style="34" hidden="1" customWidth="1"/>
    <col min="13573" max="13578" width="1.625" style="34" hidden="1" customWidth="1"/>
    <col min="13579" max="13579" width="1.875" style="34" hidden="1" customWidth="1"/>
    <col min="13580" max="13581" width="1.625" style="34" hidden="1" customWidth="1"/>
    <col min="13582" max="13582" width="1.875" style="34" hidden="1" customWidth="1"/>
    <col min="13583" max="13586" width="1.625" style="34" hidden="1" customWidth="1"/>
    <col min="13587" max="13588" width="2.5" style="34" hidden="1" customWidth="1"/>
    <col min="13589" max="13598" width="15.5" style="34" hidden="1" customWidth="1"/>
    <col min="13599" max="13599" width="3.125" style="34" hidden="1" customWidth="1"/>
    <col min="13600" max="13827" width="5.375" style="34" hidden="1"/>
    <col min="13828" max="13828" width="1.125" style="34" hidden="1" customWidth="1"/>
    <col min="13829" max="13834" width="1.625" style="34" hidden="1" customWidth="1"/>
    <col min="13835" max="13835" width="1.875" style="34" hidden="1" customWidth="1"/>
    <col min="13836" max="13837" width="1.625" style="34" hidden="1" customWidth="1"/>
    <col min="13838" max="13838" width="1.875" style="34" hidden="1" customWidth="1"/>
    <col min="13839" max="13842" width="1.625" style="34" hidden="1" customWidth="1"/>
    <col min="13843" max="13844" width="2.5" style="34" hidden="1" customWidth="1"/>
    <col min="13845" max="13854" width="15.5" style="34" hidden="1" customWidth="1"/>
    <col min="13855" max="13855" width="3.125" style="34" hidden="1" customWidth="1"/>
    <col min="13856" max="14083" width="5.375" style="34" hidden="1"/>
    <col min="14084" max="14084" width="1.125" style="34" hidden="1" customWidth="1"/>
    <col min="14085" max="14090" width="1.625" style="34" hidden="1" customWidth="1"/>
    <col min="14091" max="14091" width="1.875" style="34" hidden="1" customWidth="1"/>
    <col min="14092" max="14093" width="1.625" style="34" hidden="1" customWidth="1"/>
    <col min="14094" max="14094" width="1.875" style="34" hidden="1" customWidth="1"/>
    <col min="14095" max="14098" width="1.625" style="34" hidden="1" customWidth="1"/>
    <col min="14099" max="14100" width="2.5" style="34" hidden="1" customWidth="1"/>
    <col min="14101" max="14110" width="15.5" style="34" hidden="1" customWidth="1"/>
    <col min="14111" max="14111" width="3.125" style="34" hidden="1" customWidth="1"/>
    <col min="14112" max="14339" width="5.375" style="34" hidden="1"/>
    <col min="14340" max="14340" width="1.125" style="34" hidden="1" customWidth="1"/>
    <col min="14341" max="14346" width="1.625" style="34" hidden="1" customWidth="1"/>
    <col min="14347" max="14347" width="1.875" style="34" hidden="1" customWidth="1"/>
    <col min="14348" max="14349" width="1.625" style="34" hidden="1" customWidth="1"/>
    <col min="14350" max="14350" width="1.875" style="34" hidden="1" customWidth="1"/>
    <col min="14351" max="14354" width="1.625" style="34" hidden="1" customWidth="1"/>
    <col min="14355" max="14356" width="2.5" style="34" hidden="1" customWidth="1"/>
    <col min="14357" max="14366" width="15.5" style="34" hidden="1" customWidth="1"/>
    <col min="14367" max="14367" width="3.125" style="34" hidden="1" customWidth="1"/>
    <col min="14368" max="14595" width="5.375" style="34" hidden="1"/>
    <col min="14596" max="14596" width="1.125" style="34" hidden="1" customWidth="1"/>
    <col min="14597" max="14602" width="1.625" style="34" hidden="1" customWidth="1"/>
    <col min="14603" max="14603" width="1.875" style="34" hidden="1" customWidth="1"/>
    <col min="14604" max="14605" width="1.625" style="34" hidden="1" customWidth="1"/>
    <col min="14606" max="14606" width="1.875" style="34" hidden="1" customWidth="1"/>
    <col min="14607" max="14610" width="1.625" style="34" hidden="1" customWidth="1"/>
    <col min="14611" max="14612" width="2.5" style="34" hidden="1" customWidth="1"/>
    <col min="14613" max="14622" width="15.5" style="34" hidden="1" customWidth="1"/>
    <col min="14623" max="14623" width="3.125" style="34" hidden="1" customWidth="1"/>
    <col min="14624" max="14851" width="5.375" style="34" hidden="1"/>
    <col min="14852" max="14852" width="1.125" style="34" hidden="1" customWidth="1"/>
    <col min="14853" max="14858" width="1.625" style="34" hidden="1" customWidth="1"/>
    <col min="14859" max="14859" width="1.875" style="34" hidden="1" customWidth="1"/>
    <col min="14860" max="14861" width="1.625" style="34" hidden="1" customWidth="1"/>
    <col min="14862" max="14862" width="1.875" style="34" hidden="1" customWidth="1"/>
    <col min="14863" max="14866" width="1.625" style="34" hidden="1" customWidth="1"/>
    <col min="14867" max="14868" width="2.5" style="34" hidden="1" customWidth="1"/>
    <col min="14869" max="14878" width="15.5" style="34" hidden="1" customWidth="1"/>
    <col min="14879" max="14879" width="3.125" style="34" hidden="1" customWidth="1"/>
    <col min="14880" max="15107" width="5.375" style="34" hidden="1"/>
    <col min="15108" max="15108" width="1.125" style="34" hidden="1" customWidth="1"/>
    <col min="15109" max="15114" width="1.625" style="34" hidden="1" customWidth="1"/>
    <col min="15115" max="15115" width="1.875" style="34" hidden="1" customWidth="1"/>
    <col min="15116" max="15117" width="1.625" style="34" hidden="1" customWidth="1"/>
    <col min="15118" max="15118" width="1.875" style="34" hidden="1" customWidth="1"/>
    <col min="15119" max="15122" width="1.625" style="34" hidden="1" customWidth="1"/>
    <col min="15123" max="15124" width="2.5" style="34" hidden="1" customWidth="1"/>
    <col min="15125" max="15134" width="15.5" style="34" hidden="1" customWidth="1"/>
    <col min="15135" max="15135" width="3.125" style="34" hidden="1" customWidth="1"/>
    <col min="15136" max="15363" width="5.375" style="34" hidden="1"/>
    <col min="15364" max="15364" width="1.125" style="34" hidden="1" customWidth="1"/>
    <col min="15365" max="15370" width="1.625" style="34" hidden="1" customWidth="1"/>
    <col min="15371" max="15371" width="1.875" style="34" hidden="1" customWidth="1"/>
    <col min="15372" max="15373" width="1.625" style="34" hidden="1" customWidth="1"/>
    <col min="15374" max="15374" width="1.875" style="34" hidden="1" customWidth="1"/>
    <col min="15375" max="15378" width="1.625" style="34" hidden="1" customWidth="1"/>
    <col min="15379" max="15380" width="2.5" style="34" hidden="1" customWidth="1"/>
    <col min="15381" max="15390" width="15.5" style="34" hidden="1" customWidth="1"/>
    <col min="15391" max="15391" width="3.125" style="34" hidden="1" customWidth="1"/>
    <col min="15392" max="15619" width="5.375" style="34" hidden="1"/>
    <col min="15620" max="15620" width="1.125" style="34" hidden="1" customWidth="1"/>
    <col min="15621" max="15626" width="1.625" style="34" hidden="1" customWidth="1"/>
    <col min="15627" max="15627" width="1.875" style="34" hidden="1" customWidth="1"/>
    <col min="15628" max="15629" width="1.625" style="34" hidden="1" customWidth="1"/>
    <col min="15630" max="15630" width="1.875" style="34" hidden="1" customWidth="1"/>
    <col min="15631" max="15634" width="1.625" style="34" hidden="1" customWidth="1"/>
    <col min="15635" max="15636" width="2.5" style="34" hidden="1" customWidth="1"/>
    <col min="15637" max="15646" width="15.5" style="34" hidden="1" customWidth="1"/>
    <col min="15647" max="15647" width="3.125" style="34" hidden="1" customWidth="1"/>
    <col min="15648" max="15875" width="5.375" style="34" hidden="1"/>
    <col min="15876" max="15876" width="1.125" style="34" hidden="1" customWidth="1"/>
    <col min="15877" max="15882" width="1.625" style="34" hidden="1" customWidth="1"/>
    <col min="15883" max="15883" width="1.875" style="34" hidden="1" customWidth="1"/>
    <col min="15884" max="15885" width="1.625" style="34" hidden="1" customWidth="1"/>
    <col min="15886" max="15886" width="1.875" style="34" hidden="1" customWidth="1"/>
    <col min="15887" max="15890" width="1.625" style="34" hidden="1" customWidth="1"/>
    <col min="15891" max="15892" width="2.5" style="34" hidden="1" customWidth="1"/>
    <col min="15893" max="15902" width="15.5" style="34" hidden="1" customWidth="1"/>
    <col min="15903" max="15903" width="3.125" style="34" hidden="1" customWidth="1"/>
    <col min="15904" max="16131" width="5.375" style="34" hidden="1"/>
    <col min="16132" max="16132" width="1.125" style="34" hidden="1" customWidth="1"/>
    <col min="16133" max="16138" width="1.625" style="34" hidden="1" customWidth="1"/>
    <col min="16139" max="16139" width="1.875" style="34" hidden="1" customWidth="1"/>
    <col min="16140" max="16141" width="1.625" style="34" hidden="1" customWidth="1"/>
    <col min="16142" max="16142" width="1.875" style="34" hidden="1" customWidth="1"/>
    <col min="16143" max="16146" width="1.625" style="34" hidden="1" customWidth="1"/>
    <col min="16147" max="16148" width="2.5" style="34" hidden="1" customWidth="1"/>
    <col min="16149" max="16158" width="15.5" style="34" hidden="1" customWidth="1"/>
    <col min="16159" max="16159" width="3.125" style="34" hidden="1" customWidth="1"/>
    <col min="16160" max="16384" width="5.375" style="34" hidden="1"/>
  </cols>
  <sheetData>
    <row r="1" spans="1:130" s="2" customFormat="1" ht="9.9499999999999993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</row>
    <row r="2" spans="1:130" s="2" customFormat="1" ht="16.149999999999999" customHeight="1" x14ac:dyDescent="0.1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</row>
    <row r="3" spans="1:130" s="2" customFormat="1" ht="14.2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3" t="s">
        <v>1</v>
      </c>
      <c r="AD3" s="4" t="s">
        <v>2</v>
      </c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</row>
    <row r="4" spans="1:130" s="2" customFormat="1" ht="9.9499999999999993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</row>
    <row r="5" spans="1:130" s="2" customFormat="1" ht="14.25" hidden="1" customHeight="1" x14ac:dyDescent="0.15">
      <c r="A5" s="5"/>
      <c r="B5" s="5"/>
      <c r="C5" s="5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6"/>
      <c r="Y5" s="7"/>
      <c r="Z5" s="1"/>
      <c r="AA5" s="1"/>
      <c r="AB5" s="7"/>
      <c r="AC5" s="7"/>
      <c r="AD5" s="7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</row>
    <row r="6" spans="1:130" s="2" customFormat="1" ht="26.45" customHeight="1" x14ac:dyDescent="0.2">
      <c r="A6" s="8"/>
      <c r="B6" s="7"/>
      <c r="C6" s="1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9"/>
      <c r="S6" s="10"/>
      <c r="T6" s="11" t="s">
        <v>3</v>
      </c>
      <c r="U6" s="11"/>
      <c r="V6" s="11"/>
      <c r="W6" s="12"/>
      <c r="X6" s="12"/>
      <c r="Y6" s="12"/>
      <c r="Z6" s="12"/>
      <c r="AA6" s="13" t="s">
        <v>4</v>
      </c>
      <c r="AB6" s="14" t="s">
        <v>5</v>
      </c>
      <c r="AC6" s="15"/>
      <c r="AD6" s="16"/>
      <c r="AE6" s="17"/>
      <c r="AF6" s="18"/>
      <c r="AG6" s="1"/>
      <c r="AH6" s="1"/>
      <c r="AI6" s="1"/>
      <c r="AJ6" s="1"/>
      <c r="AK6" s="1"/>
      <c r="AL6" s="16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</row>
    <row r="7" spans="1:130" s="2" customFormat="1" ht="17.45" customHeight="1" x14ac:dyDescent="0.2">
      <c r="A7" s="8"/>
      <c r="B7" s="7" t="s">
        <v>6</v>
      </c>
      <c r="C7" s="1"/>
      <c r="D7" s="7"/>
      <c r="E7" s="7"/>
      <c r="F7" s="7"/>
      <c r="G7" s="7"/>
      <c r="H7" s="7"/>
      <c r="I7" s="7"/>
      <c r="J7" s="19" t="s">
        <v>7</v>
      </c>
      <c r="K7" s="7"/>
      <c r="L7" s="7"/>
      <c r="M7" s="7"/>
      <c r="N7" s="7"/>
      <c r="O7" s="7"/>
      <c r="P7" s="7"/>
      <c r="Q7" s="7"/>
      <c r="R7" s="9"/>
      <c r="S7" s="10"/>
      <c r="T7" s="20" t="s">
        <v>8</v>
      </c>
      <c r="U7" s="20"/>
      <c r="V7" s="20"/>
      <c r="W7" s="12"/>
      <c r="X7" s="12"/>
      <c r="Y7" s="12"/>
      <c r="Z7" s="12"/>
      <c r="AA7" s="21" t="s">
        <v>9</v>
      </c>
      <c r="AB7" s="14" t="s">
        <v>10</v>
      </c>
      <c r="AC7" s="22"/>
      <c r="AD7" s="16"/>
      <c r="AE7" s="17"/>
      <c r="AF7" s="18"/>
      <c r="AG7" s="1"/>
      <c r="AH7" s="1"/>
      <c r="AI7" s="1"/>
      <c r="AJ7" s="1"/>
      <c r="AK7" s="1"/>
      <c r="AL7" s="16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</row>
    <row r="8" spans="1:130" s="2" customFormat="1" ht="20.45" customHeight="1" x14ac:dyDescent="0.15">
      <c r="A8" s="8"/>
      <c r="B8" s="6" t="s">
        <v>11</v>
      </c>
      <c r="C8" s="1"/>
      <c r="D8" s="23"/>
      <c r="E8" s="23"/>
      <c r="F8" s="24"/>
      <c r="G8" s="24"/>
      <c r="H8" s="24"/>
      <c r="I8" s="24"/>
      <c r="J8" s="25" t="s">
        <v>12</v>
      </c>
      <c r="K8" s="26"/>
      <c r="L8" s="26"/>
      <c r="M8" s="6"/>
      <c r="N8" s="6"/>
      <c r="O8" s="6"/>
      <c r="P8" s="27"/>
      <c r="Q8" s="27"/>
      <c r="R8" s="8"/>
      <c r="S8" s="8"/>
      <c r="T8" s="20" t="s">
        <v>13</v>
      </c>
      <c r="U8" s="20"/>
      <c r="V8" s="20"/>
      <c r="W8" s="27"/>
      <c r="X8" s="28"/>
      <c r="Y8" s="1"/>
      <c r="Z8" s="1"/>
      <c r="AA8" s="1"/>
      <c r="AB8" s="1"/>
      <c r="AC8" s="1"/>
      <c r="AD8" s="29" t="s">
        <v>14</v>
      </c>
      <c r="AE8" s="7"/>
      <c r="AF8" s="8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</row>
    <row r="9" spans="1:130" ht="14.1" customHeight="1" x14ac:dyDescent="0.15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1" t="s">
        <v>15</v>
      </c>
      <c r="S9" s="31" t="s">
        <v>16</v>
      </c>
      <c r="T9" s="31" t="s">
        <v>17</v>
      </c>
      <c r="U9" s="31" t="s">
        <v>18</v>
      </c>
      <c r="V9" s="31" t="s">
        <v>19</v>
      </c>
      <c r="W9" s="31" t="s">
        <v>20</v>
      </c>
      <c r="X9" s="31" t="s">
        <v>21</v>
      </c>
      <c r="Y9" s="31" t="s">
        <v>22</v>
      </c>
      <c r="Z9" s="31" t="s">
        <v>23</v>
      </c>
      <c r="AA9" s="31" t="s">
        <v>24</v>
      </c>
      <c r="AB9" s="31" t="s">
        <v>25</v>
      </c>
      <c r="AC9" s="31" t="s">
        <v>26</v>
      </c>
      <c r="AD9" s="31" t="s">
        <v>27</v>
      </c>
      <c r="AE9" s="32"/>
      <c r="AF9" s="30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</row>
    <row r="10" spans="1:130" ht="9" customHeight="1" x14ac:dyDescent="0.15">
      <c r="A10" s="30"/>
      <c r="B10" s="35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7"/>
      <c r="P10" s="35"/>
      <c r="Q10" s="37"/>
      <c r="R10" s="38"/>
      <c r="S10" s="39"/>
      <c r="T10" s="40" t="s">
        <v>28</v>
      </c>
      <c r="U10" s="40"/>
      <c r="V10" s="41" t="s">
        <v>29</v>
      </c>
      <c r="W10" s="41"/>
      <c r="X10" s="41"/>
      <c r="Y10" s="41"/>
      <c r="Z10" s="41"/>
      <c r="AA10" s="41"/>
      <c r="AB10" s="41" t="s">
        <v>28</v>
      </c>
      <c r="AC10" s="41"/>
      <c r="AD10" s="41"/>
      <c r="AE10" s="32"/>
      <c r="AF10" s="30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</row>
    <row r="11" spans="1:130" ht="21.75" customHeight="1" x14ac:dyDescent="0.15">
      <c r="A11" s="30"/>
      <c r="B11" s="42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4"/>
      <c r="P11" s="42"/>
      <c r="Q11" s="44"/>
      <c r="R11" s="45"/>
      <c r="S11" s="46" t="s">
        <v>30</v>
      </c>
      <c r="T11" s="47"/>
      <c r="U11" s="47"/>
      <c r="V11" s="41"/>
      <c r="W11" s="41"/>
      <c r="X11" s="41"/>
      <c r="Y11" s="41"/>
      <c r="Z11" s="41"/>
      <c r="AA11" s="41"/>
      <c r="AB11" s="41"/>
      <c r="AC11" s="41"/>
      <c r="AD11" s="41"/>
      <c r="AE11" s="32"/>
      <c r="AF11" s="30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</row>
    <row r="12" spans="1:130" ht="18" customHeight="1" x14ac:dyDescent="0.15">
      <c r="A12" s="30"/>
      <c r="B12" s="48" t="s">
        <v>31</v>
      </c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50"/>
      <c r="P12" s="51" t="s">
        <v>32</v>
      </c>
      <c r="Q12" s="52"/>
      <c r="R12" s="53" t="s">
        <v>33</v>
      </c>
      <c r="S12" s="54" t="s">
        <v>34</v>
      </c>
      <c r="T12" s="55" t="s">
        <v>35</v>
      </c>
      <c r="U12" s="56"/>
      <c r="V12" s="56"/>
      <c r="W12" s="56"/>
      <c r="X12" s="57"/>
      <c r="Y12" s="58"/>
      <c r="Z12" s="58"/>
      <c r="AA12" s="58"/>
      <c r="AB12" s="58"/>
      <c r="AC12" s="58"/>
      <c r="AD12" s="58"/>
      <c r="AE12" s="32"/>
      <c r="AF12" s="30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</row>
    <row r="13" spans="1:130" ht="27" customHeight="1" thickBot="1" x14ac:dyDescent="0.2">
      <c r="A13" s="30"/>
      <c r="B13" s="59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1"/>
      <c r="P13" s="42"/>
      <c r="Q13" s="44"/>
      <c r="R13" s="62"/>
      <c r="S13" s="54"/>
      <c r="T13" s="63"/>
      <c r="U13" s="64" t="s">
        <v>36</v>
      </c>
      <c r="V13" s="64" t="s">
        <v>37</v>
      </c>
      <c r="W13" s="64" t="s">
        <v>38</v>
      </c>
      <c r="X13" s="65" t="s">
        <v>39</v>
      </c>
      <c r="Y13" s="66" t="s">
        <v>40</v>
      </c>
      <c r="Z13" s="66" t="s">
        <v>41</v>
      </c>
      <c r="AA13" s="66" t="s">
        <v>42</v>
      </c>
      <c r="AB13" s="66" t="s">
        <v>43</v>
      </c>
      <c r="AC13" s="66" t="s">
        <v>44</v>
      </c>
      <c r="AD13" s="66" t="s">
        <v>45</v>
      </c>
      <c r="AE13" s="67"/>
      <c r="AF13" s="30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</row>
    <row r="14" spans="1:130" ht="25.5" customHeight="1" x14ac:dyDescent="0.15">
      <c r="A14" s="30"/>
      <c r="B14" s="68" t="s">
        <v>46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70"/>
      <c r="P14" s="71">
        <v>0</v>
      </c>
      <c r="Q14" s="72">
        <v>1</v>
      </c>
      <c r="R14" s="73">
        <f>SUM(T14:U14)</f>
        <v>14808586</v>
      </c>
      <c r="S14" s="73">
        <f>S15+S17+S19+S25+S26+S35+S38+S53+S55+S65</f>
        <v>14808586</v>
      </c>
      <c r="T14" s="73">
        <f t="shared" ref="T14:Z14" si="0">T15+T17+T19+T25+T26+T35+T38+T53+T55+T65</f>
        <v>13720726</v>
      </c>
      <c r="U14" s="73">
        <f t="shared" si="0"/>
        <v>1087860</v>
      </c>
      <c r="V14" s="73">
        <f t="shared" si="0"/>
        <v>5830825</v>
      </c>
      <c r="W14" s="73">
        <f t="shared" si="0"/>
        <v>484969</v>
      </c>
      <c r="X14" s="73">
        <f t="shared" si="0"/>
        <v>0</v>
      </c>
      <c r="Y14" s="73">
        <f t="shared" si="0"/>
        <v>7404000</v>
      </c>
      <c r="Z14" s="73">
        <f t="shared" si="0"/>
        <v>333871</v>
      </c>
      <c r="AA14" s="74">
        <f>R14-SUM(V14:Z14)</f>
        <v>754921</v>
      </c>
      <c r="AB14" s="75">
        <v>13720726</v>
      </c>
      <c r="AC14" s="73">
        <f>T14-AB14-AD14</f>
        <v>0</v>
      </c>
      <c r="AD14" s="76">
        <v>0</v>
      </c>
      <c r="AE14" s="30"/>
      <c r="AF14" s="30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</row>
    <row r="15" spans="1:130" ht="25.5" customHeight="1" x14ac:dyDescent="0.15">
      <c r="A15" s="30"/>
      <c r="B15" s="68" t="s">
        <v>47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70"/>
      <c r="P15" s="77">
        <v>0</v>
      </c>
      <c r="Q15" s="78">
        <v>2</v>
      </c>
      <c r="R15" s="79">
        <f t="shared" ref="R15:R65" si="1">SUM(T15:U15)</f>
        <v>65237</v>
      </c>
      <c r="S15" s="80">
        <v>65237</v>
      </c>
      <c r="T15" s="80">
        <v>55118</v>
      </c>
      <c r="U15" s="80">
        <v>10119</v>
      </c>
      <c r="V15" s="80">
        <v>25401</v>
      </c>
      <c r="W15" s="80"/>
      <c r="X15" s="80"/>
      <c r="Y15" s="80">
        <v>31000</v>
      </c>
      <c r="Z15" s="80">
        <v>662</v>
      </c>
      <c r="AA15" s="81">
        <f t="shared" ref="AA15:AA65" si="2">R15-SUM(V15:Z15)</f>
        <v>8174</v>
      </c>
      <c r="AB15" s="82">
        <v>0</v>
      </c>
      <c r="AC15" s="82">
        <v>0</v>
      </c>
      <c r="AD15" s="83">
        <v>0</v>
      </c>
      <c r="AE15" s="30"/>
      <c r="AF15" s="30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</row>
    <row r="16" spans="1:130" ht="25.5" customHeight="1" x14ac:dyDescent="0.15">
      <c r="A16" s="30"/>
      <c r="B16" s="68" t="s">
        <v>48</v>
      </c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70"/>
      <c r="P16" s="77">
        <v>0</v>
      </c>
      <c r="Q16" s="78">
        <v>3</v>
      </c>
      <c r="R16" s="79">
        <f t="shared" si="1"/>
        <v>0</v>
      </c>
      <c r="S16" s="80"/>
      <c r="T16" s="80"/>
      <c r="U16" s="80"/>
      <c r="V16" s="80"/>
      <c r="W16" s="80"/>
      <c r="X16" s="80"/>
      <c r="Y16" s="80"/>
      <c r="Z16" s="80"/>
      <c r="AA16" s="81">
        <f t="shared" si="2"/>
        <v>0</v>
      </c>
      <c r="AB16" s="82">
        <v>0</v>
      </c>
      <c r="AC16" s="82">
        <v>0</v>
      </c>
      <c r="AD16" s="83">
        <v>0</v>
      </c>
      <c r="AE16" s="30"/>
      <c r="AF16" s="30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</row>
    <row r="17" spans="1:130" ht="25.5" customHeight="1" x14ac:dyDescent="0.15">
      <c r="A17" s="30"/>
      <c r="B17" s="68" t="s">
        <v>49</v>
      </c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70"/>
      <c r="P17" s="77">
        <v>0</v>
      </c>
      <c r="Q17" s="78">
        <v>4</v>
      </c>
      <c r="R17" s="79">
        <f t="shared" si="1"/>
        <v>828785</v>
      </c>
      <c r="S17" s="80">
        <v>828785</v>
      </c>
      <c r="T17" s="80">
        <v>166881</v>
      </c>
      <c r="U17" s="80">
        <v>661904</v>
      </c>
      <c r="V17" s="80">
        <v>626260</v>
      </c>
      <c r="W17" s="80">
        <v>63907</v>
      </c>
      <c r="X17" s="80"/>
      <c r="Y17" s="80">
        <v>75000</v>
      </c>
      <c r="Z17" s="80">
        <v>53</v>
      </c>
      <c r="AA17" s="81">
        <f t="shared" si="2"/>
        <v>63565</v>
      </c>
      <c r="AB17" s="82">
        <v>0</v>
      </c>
      <c r="AC17" s="82">
        <v>0</v>
      </c>
      <c r="AD17" s="83">
        <v>0</v>
      </c>
      <c r="AE17" s="30"/>
      <c r="AF17" s="30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</row>
    <row r="18" spans="1:130" ht="25.5" customHeight="1" x14ac:dyDescent="0.15">
      <c r="A18" s="30"/>
      <c r="B18" s="68" t="s">
        <v>50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70"/>
      <c r="P18" s="77">
        <v>0</v>
      </c>
      <c r="Q18" s="78">
        <v>5</v>
      </c>
      <c r="R18" s="79">
        <f t="shared" si="1"/>
        <v>470229</v>
      </c>
      <c r="S18" s="80">
        <v>470229</v>
      </c>
      <c r="T18" s="80">
        <v>714</v>
      </c>
      <c r="U18" s="80">
        <v>469515</v>
      </c>
      <c r="V18" s="80">
        <v>417748</v>
      </c>
      <c r="W18" s="80">
        <v>296</v>
      </c>
      <c r="X18" s="80"/>
      <c r="Y18" s="80">
        <v>25000</v>
      </c>
      <c r="Z18" s="80"/>
      <c r="AA18" s="81">
        <f t="shared" si="2"/>
        <v>27185</v>
      </c>
      <c r="AB18" s="82">
        <v>0</v>
      </c>
      <c r="AC18" s="82">
        <v>0</v>
      </c>
      <c r="AD18" s="83">
        <v>0</v>
      </c>
      <c r="AE18" s="30"/>
      <c r="AF18" s="30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</row>
    <row r="19" spans="1:130" ht="25.5" customHeight="1" x14ac:dyDescent="0.15">
      <c r="A19" s="30"/>
      <c r="B19" s="68" t="s">
        <v>51</v>
      </c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70"/>
      <c r="P19" s="77">
        <v>0</v>
      </c>
      <c r="Q19" s="78">
        <v>6</v>
      </c>
      <c r="R19" s="79">
        <f t="shared" si="1"/>
        <v>39834</v>
      </c>
      <c r="S19" s="79">
        <f>S20+S23+S24</f>
        <v>39834</v>
      </c>
      <c r="T19" s="79">
        <f t="shared" ref="T19:Z19" si="3">T20+T23+T24</f>
        <v>39290</v>
      </c>
      <c r="U19" s="79">
        <f t="shared" si="3"/>
        <v>544</v>
      </c>
      <c r="V19" s="79">
        <f t="shared" si="3"/>
        <v>1112</v>
      </c>
      <c r="W19" s="79">
        <f t="shared" si="3"/>
        <v>0</v>
      </c>
      <c r="X19" s="79">
        <f t="shared" si="3"/>
        <v>0</v>
      </c>
      <c r="Y19" s="79">
        <f t="shared" si="3"/>
        <v>30000</v>
      </c>
      <c r="Z19" s="79">
        <f t="shared" si="3"/>
        <v>0</v>
      </c>
      <c r="AA19" s="81">
        <f t="shared" si="2"/>
        <v>8722</v>
      </c>
      <c r="AB19" s="82">
        <v>0</v>
      </c>
      <c r="AC19" s="82">
        <v>0</v>
      </c>
      <c r="AD19" s="83">
        <v>0</v>
      </c>
      <c r="AE19" s="30"/>
      <c r="AF19" s="30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</row>
    <row r="20" spans="1:130" ht="25.5" customHeight="1" x14ac:dyDescent="0.15">
      <c r="A20" s="30"/>
      <c r="B20" s="68" t="s">
        <v>52</v>
      </c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70"/>
      <c r="P20" s="77">
        <v>0</v>
      </c>
      <c r="Q20" s="78">
        <v>7</v>
      </c>
      <c r="R20" s="79">
        <f t="shared" si="1"/>
        <v>30544</v>
      </c>
      <c r="S20" s="80">
        <v>30544</v>
      </c>
      <c r="T20" s="80">
        <v>30000</v>
      </c>
      <c r="U20" s="80">
        <v>544</v>
      </c>
      <c r="V20" s="80"/>
      <c r="W20" s="80"/>
      <c r="X20" s="80"/>
      <c r="Y20" s="80">
        <v>30000</v>
      </c>
      <c r="Z20" s="80"/>
      <c r="AA20" s="81">
        <f t="shared" si="2"/>
        <v>544</v>
      </c>
      <c r="AB20" s="82">
        <v>0</v>
      </c>
      <c r="AC20" s="82">
        <v>0</v>
      </c>
      <c r="AD20" s="83">
        <v>0</v>
      </c>
      <c r="AE20" s="30"/>
      <c r="AF20" s="30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</row>
    <row r="21" spans="1:130" ht="25.5" customHeight="1" x14ac:dyDescent="0.15">
      <c r="A21" s="30"/>
      <c r="B21" s="68" t="s">
        <v>53</v>
      </c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70"/>
      <c r="P21" s="77">
        <v>0</v>
      </c>
      <c r="Q21" s="78">
        <v>8</v>
      </c>
      <c r="R21" s="79">
        <f t="shared" si="1"/>
        <v>30000</v>
      </c>
      <c r="S21" s="80">
        <v>30000</v>
      </c>
      <c r="T21" s="80">
        <v>30000</v>
      </c>
      <c r="U21" s="80"/>
      <c r="V21" s="80"/>
      <c r="W21" s="80"/>
      <c r="X21" s="80"/>
      <c r="Y21" s="80">
        <v>30000</v>
      </c>
      <c r="Z21" s="80"/>
      <c r="AA21" s="81">
        <f t="shared" si="2"/>
        <v>0</v>
      </c>
      <c r="AB21" s="82">
        <v>0</v>
      </c>
      <c r="AC21" s="82">
        <v>0</v>
      </c>
      <c r="AD21" s="83">
        <v>0</v>
      </c>
      <c r="AE21" s="30"/>
      <c r="AF21" s="30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</row>
    <row r="22" spans="1:130" ht="25.5" customHeight="1" x14ac:dyDescent="0.15">
      <c r="A22" s="30"/>
      <c r="B22" s="68" t="s">
        <v>54</v>
      </c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70"/>
      <c r="P22" s="77">
        <v>0</v>
      </c>
      <c r="Q22" s="78">
        <v>9</v>
      </c>
      <c r="R22" s="79">
        <f t="shared" si="1"/>
        <v>544</v>
      </c>
      <c r="S22" s="80">
        <v>544</v>
      </c>
      <c r="T22" s="80"/>
      <c r="U22" s="80">
        <v>544</v>
      </c>
      <c r="V22" s="80"/>
      <c r="W22" s="80"/>
      <c r="X22" s="80"/>
      <c r="Y22" s="80"/>
      <c r="Z22" s="80"/>
      <c r="AA22" s="81">
        <f t="shared" si="2"/>
        <v>544</v>
      </c>
      <c r="AB22" s="82">
        <v>0</v>
      </c>
      <c r="AC22" s="82">
        <v>0</v>
      </c>
      <c r="AD22" s="83">
        <v>0</v>
      </c>
      <c r="AE22" s="30"/>
      <c r="AF22" s="30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</row>
    <row r="23" spans="1:130" ht="25.5" customHeight="1" x14ac:dyDescent="0.15">
      <c r="A23" s="30"/>
      <c r="B23" s="68" t="s">
        <v>55</v>
      </c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70"/>
      <c r="P23" s="77">
        <v>1</v>
      </c>
      <c r="Q23" s="78">
        <v>0</v>
      </c>
      <c r="R23" s="79">
        <f t="shared" si="1"/>
        <v>0</v>
      </c>
      <c r="S23" s="80">
        <v>0</v>
      </c>
      <c r="T23" s="80">
        <v>0</v>
      </c>
      <c r="U23" s="80">
        <v>0</v>
      </c>
      <c r="V23" s="80">
        <v>0</v>
      </c>
      <c r="W23" s="80">
        <v>0</v>
      </c>
      <c r="X23" s="80">
        <v>0</v>
      </c>
      <c r="Y23" s="80">
        <v>0</v>
      </c>
      <c r="Z23" s="80">
        <v>0</v>
      </c>
      <c r="AA23" s="81">
        <f t="shared" si="2"/>
        <v>0</v>
      </c>
      <c r="AB23" s="82">
        <v>0</v>
      </c>
      <c r="AC23" s="82">
        <v>0</v>
      </c>
      <c r="AD23" s="83">
        <v>0</v>
      </c>
      <c r="AE23" s="30"/>
      <c r="AF23" s="30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33"/>
      <c r="DV23" s="33"/>
      <c r="DW23" s="33"/>
      <c r="DX23" s="33"/>
      <c r="DY23" s="33"/>
      <c r="DZ23" s="33"/>
    </row>
    <row r="24" spans="1:130" ht="25.5" customHeight="1" x14ac:dyDescent="0.15">
      <c r="A24" s="30"/>
      <c r="B24" s="68" t="s">
        <v>56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70"/>
      <c r="P24" s="77">
        <v>1</v>
      </c>
      <c r="Q24" s="78">
        <v>1</v>
      </c>
      <c r="R24" s="79">
        <f t="shared" si="1"/>
        <v>9290</v>
      </c>
      <c r="S24" s="80">
        <v>9290</v>
      </c>
      <c r="T24" s="80">
        <v>9290</v>
      </c>
      <c r="U24" s="80"/>
      <c r="V24" s="80">
        <v>1112</v>
      </c>
      <c r="W24" s="80">
        <v>0</v>
      </c>
      <c r="X24" s="80">
        <v>0</v>
      </c>
      <c r="Y24" s="80">
        <v>0</v>
      </c>
      <c r="Z24" s="80">
        <v>0</v>
      </c>
      <c r="AA24" s="81">
        <f t="shared" si="2"/>
        <v>8178</v>
      </c>
      <c r="AB24" s="82">
        <v>0</v>
      </c>
      <c r="AC24" s="82">
        <v>0</v>
      </c>
      <c r="AD24" s="83">
        <v>0</v>
      </c>
      <c r="AE24" s="30"/>
      <c r="AF24" s="30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</row>
    <row r="25" spans="1:130" ht="25.5" customHeight="1" x14ac:dyDescent="0.15">
      <c r="A25" s="30"/>
      <c r="B25" s="68" t="s">
        <v>57</v>
      </c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70"/>
      <c r="P25" s="77">
        <v>1</v>
      </c>
      <c r="Q25" s="78">
        <v>2</v>
      </c>
      <c r="R25" s="79">
        <f t="shared" si="1"/>
        <v>0</v>
      </c>
      <c r="S25" s="80">
        <v>0</v>
      </c>
      <c r="T25" s="80">
        <v>0</v>
      </c>
      <c r="U25" s="80">
        <v>0</v>
      </c>
      <c r="V25" s="80">
        <v>0</v>
      </c>
      <c r="W25" s="80">
        <v>0</v>
      </c>
      <c r="X25" s="80">
        <v>0</v>
      </c>
      <c r="Y25" s="80">
        <v>0</v>
      </c>
      <c r="Z25" s="80">
        <v>0</v>
      </c>
      <c r="AA25" s="81">
        <f t="shared" si="2"/>
        <v>0</v>
      </c>
      <c r="AB25" s="82">
        <v>0</v>
      </c>
      <c r="AC25" s="82">
        <v>0</v>
      </c>
      <c r="AD25" s="83">
        <v>0</v>
      </c>
      <c r="AE25" s="30"/>
      <c r="AF25" s="30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3"/>
      <c r="DI25" s="33"/>
      <c r="DJ25" s="33"/>
      <c r="DK25" s="33"/>
      <c r="DL25" s="33"/>
      <c r="DM25" s="33"/>
      <c r="DN25" s="33"/>
      <c r="DO25" s="33"/>
      <c r="DP25" s="33"/>
      <c r="DQ25" s="33"/>
      <c r="DR25" s="33"/>
      <c r="DS25" s="33"/>
      <c r="DT25" s="33"/>
      <c r="DU25" s="33"/>
      <c r="DV25" s="33"/>
      <c r="DW25" s="33"/>
      <c r="DX25" s="33"/>
      <c r="DY25" s="33"/>
      <c r="DZ25" s="33"/>
    </row>
    <row r="26" spans="1:130" ht="25.5" customHeight="1" x14ac:dyDescent="0.15">
      <c r="A26" s="30"/>
      <c r="B26" s="68" t="s">
        <v>58</v>
      </c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70"/>
      <c r="P26" s="77">
        <v>1</v>
      </c>
      <c r="Q26" s="78">
        <v>3</v>
      </c>
      <c r="R26" s="79">
        <f t="shared" si="1"/>
        <v>415293</v>
      </c>
      <c r="S26" s="79">
        <f>SUM(S27:S34)</f>
        <v>415293</v>
      </c>
      <c r="T26" s="79">
        <f t="shared" ref="T26:Z26" si="4">SUM(T27:T34)</f>
        <v>0</v>
      </c>
      <c r="U26" s="79">
        <f t="shared" si="4"/>
        <v>415293</v>
      </c>
      <c r="V26" s="79">
        <f t="shared" si="4"/>
        <v>0</v>
      </c>
      <c r="W26" s="79">
        <f t="shared" si="4"/>
        <v>415293</v>
      </c>
      <c r="X26" s="79">
        <f t="shared" si="4"/>
        <v>0</v>
      </c>
      <c r="Y26" s="79">
        <f t="shared" si="4"/>
        <v>0</v>
      </c>
      <c r="Z26" s="79">
        <f t="shared" si="4"/>
        <v>0</v>
      </c>
      <c r="AA26" s="81">
        <f t="shared" si="2"/>
        <v>0</v>
      </c>
      <c r="AB26" s="82">
        <v>0</v>
      </c>
      <c r="AC26" s="82">
        <v>0</v>
      </c>
      <c r="AD26" s="83">
        <v>0</v>
      </c>
      <c r="AE26" s="30"/>
      <c r="AF26" s="30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3"/>
      <c r="CE26" s="33"/>
      <c r="CF26" s="33"/>
      <c r="CG26" s="33"/>
      <c r="CH26" s="33"/>
      <c r="CI26" s="33"/>
      <c r="CJ26" s="33"/>
      <c r="CK26" s="33"/>
      <c r="CL26" s="33"/>
      <c r="CM26" s="33"/>
      <c r="CN26" s="33"/>
      <c r="CO26" s="33"/>
      <c r="CP26" s="33"/>
      <c r="CQ26" s="33"/>
      <c r="CR26" s="33"/>
      <c r="CS26" s="33"/>
      <c r="CT26" s="33"/>
      <c r="CU26" s="33"/>
      <c r="CV26" s="33"/>
      <c r="CW26" s="33"/>
      <c r="CX26" s="33"/>
      <c r="CY26" s="33"/>
      <c r="CZ26" s="33"/>
      <c r="DA26" s="33"/>
      <c r="DB26" s="33"/>
      <c r="DC26" s="33"/>
      <c r="DD26" s="33"/>
      <c r="DE26" s="33"/>
      <c r="DF26" s="33"/>
      <c r="DG26" s="33"/>
      <c r="DH26" s="33"/>
      <c r="DI26" s="33"/>
      <c r="DJ26" s="33"/>
      <c r="DK26" s="33"/>
      <c r="DL26" s="33"/>
      <c r="DM26" s="33"/>
      <c r="DN26" s="33"/>
      <c r="DO26" s="33"/>
      <c r="DP26" s="33"/>
      <c r="DQ26" s="33"/>
      <c r="DR26" s="33"/>
      <c r="DS26" s="33"/>
      <c r="DT26" s="33"/>
      <c r="DU26" s="33"/>
      <c r="DV26" s="33"/>
      <c r="DW26" s="33"/>
      <c r="DX26" s="33"/>
      <c r="DY26" s="33"/>
      <c r="DZ26" s="33"/>
    </row>
    <row r="27" spans="1:130" ht="25.5" customHeight="1" x14ac:dyDescent="0.15">
      <c r="A27" s="30"/>
      <c r="B27" s="68" t="s">
        <v>59</v>
      </c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70"/>
      <c r="P27" s="77">
        <v>1</v>
      </c>
      <c r="Q27" s="78">
        <v>4</v>
      </c>
      <c r="R27" s="79">
        <f t="shared" si="1"/>
        <v>0</v>
      </c>
      <c r="S27" s="80">
        <v>0</v>
      </c>
      <c r="T27" s="80">
        <v>0</v>
      </c>
      <c r="U27" s="80">
        <v>0</v>
      </c>
      <c r="V27" s="80">
        <v>0</v>
      </c>
      <c r="W27" s="80">
        <v>0</v>
      </c>
      <c r="X27" s="80">
        <v>0</v>
      </c>
      <c r="Y27" s="80">
        <v>0</v>
      </c>
      <c r="Z27" s="80">
        <v>0</v>
      </c>
      <c r="AA27" s="81">
        <f t="shared" si="2"/>
        <v>0</v>
      </c>
      <c r="AB27" s="82">
        <v>0</v>
      </c>
      <c r="AC27" s="82">
        <v>0</v>
      </c>
      <c r="AD27" s="83">
        <v>0</v>
      </c>
      <c r="AE27" s="30"/>
      <c r="AF27" s="30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3"/>
      <c r="CQ27" s="33"/>
      <c r="CR27" s="33"/>
      <c r="CS27" s="33"/>
      <c r="CT27" s="33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33"/>
      <c r="DM27" s="33"/>
      <c r="DN27" s="33"/>
      <c r="DO27" s="33"/>
      <c r="DP27" s="33"/>
      <c r="DQ27" s="33"/>
      <c r="DR27" s="33"/>
      <c r="DS27" s="33"/>
      <c r="DT27" s="33"/>
      <c r="DU27" s="33"/>
      <c r="DV27" s="33"/>
      <c r="DW27" s="33"/>
      <c r="DX27" s="33"/>
      <c r="DY27" s="33"/>
      <c r="DZ27" s="33"/>
    </row>
    <row r="28" spans="1:130" ht="25.5" customHeight="1" x14ac:dyDescent="0.15">
      <c r="A28" s="30"/>
      <c r="B28" s="68" t="s">
        <v>60</v>
      </c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70"/>
      <c r="P28" s="77">
        <v>1</v>
      </c>
      <c r="Q28" s="78">
        <v>5</v>
      </c>
      <c r="R28" s="79">
        <f t="shared" si="1"/>
        <v>0</v>
      </c>
      <c r="S28" s="80">
        <v>0</v>
      </c>
      <c r="T28" s="80">
        <v>0</v>
      </c>
      <c r="U28" s="80">
        <v>0</v>
      </c>
      <c r="V28" s="80">
        <v>0</v>
      </c>
      <c r="W28" s="80">
        <v>0</v>
      </c>
      <c r="X28" s="80">
        <v>0</v>
      </c>
      <c r="Y28" s="80">
        <v>0</v>
      </c>
      <c r="Z28" s="80">
        <v>0</v>
      </c>
      <c r="AA28" s="81">
        <f t="shared" si="2"/>
        <v>0</v>
      </c>
      <c r="AB28" s="82">
        <v>0</v>
      </c>
      <c r="AC28" s="82">
        <v>0</v>
      </c>
      <c r="AD28" s="83">
        <v>0</v>
      </c>
      <c r="AE28" s="30"/>
      <c r="AF28" s="30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3"/>
      <c r="DI28" s="33"/>
      <c r="DJ28" s="33"/>
      <c r="DK28" s="33"/>
      <c r="DL28" s="33"/>
      <c r="DM28" s="33"/>
      <c r="DN28" s="33"/>
      <c r="DO28" s="33"/>
      <c r="DP28" s="33"/>
      <c r="DQ28" s="33"/>
      <c r="DR28" s="33"/>
      <c r="DS28" s="33"/>
      <c r="DT28" s="33"/>
      <c r="DU28" s="33"/>
      <c r="DV28" s="33"/>
      <c r="DW28" s="33"/>
      <c r="DX28" s="33"/>
      <c r="DY28" s="33"/>
      <c r="DZ28" s="33"/>
    </row>
    <row r="29" spans="1:130" ht="25.5" customHeight="1" x14ac:dyDescent="0.15">
      <c r="A29" s="30"/>
      <c r="B29" s="68" t="s">
        <v>61</v>
      </c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70"/>
      <c r="P29" s="77">
        <v>1</v>
      </c>
      <c r="Q29" s="78">
        <v>6</v>
      </c>
      <c r="R29" s="79">
        <f t="shared" si="1"/>
        <v>0</v>
      </c>
      <c r="S29" s="80">
        <v>0</v>
      </c>
      <c r="T29" s="80">
        <v>0</v>
      </c>
      <c r="U29" s="80">
        <v>0</v>
      </c>
      <c r="V29" s="80">
        <v>0</v>
      </c>
      <c r="W29" s="80">
        <v>0</v>
      </c>
      <c r="X29" s="80">
        <v>0</v>
      </c>
      <c r="Y29" s="80">
        <v>0</v>
      </c>
      <c r="Z29" s="80">
        <v>0</v>
      </c>
      <c r="AA29" s="81">
        <f t="shared" si="2"/>
        <v>0</v>
      </c>
      <c r="AB29" s="82">
        <v>0</v>
      </c>
      <c r="AC29" s="82">
        <v>0</v>
      </c>
      <c r="AD29" s="83">
        <v>0</v>
      </c>
      <c r="AE29" s="30"/>
      <c r="AF29" s="30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</row>
    <row r="30" spans="1:130" ht="25.5" customHeight="1" x14ac:dyDescent="0.15">
      <c r="A30" s="30"/>
      <c r="B30" s="68" t="s">
        <v>62</v>
      </c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70"/>
      <c r="P30" s="77">
        <v>1</v>
      </c>
      <c r="Q30" s="78">
        <v>7</v>
      </c>
      <c r="R30" s="79">
        <f t="shared" si="1"/>
        <v>0</v>
      </c>
      <c r="S30" s="80">
        <v>0</v>
      </c>
      <c r="T30" s="80">
        <v>0</v>
      </c>
      <c r="U30" s="80">
        <v>0</v>
      </c>
      <c r="V30" s="80">
        <v>0</v>
      </c>
      <c r="W30" s="80">
        <v>0</v>
      </c>
      <c r="X30" s="80">
        <v>0</v>
      </c>
      <c r="Y30" s="80">
        <v>0</v>
      </c>
      <c r="Z30" s="80">
        <v>0</v>
      </c>
      <c r="AA30" s="81">
        <f t="shared" si="2"/>
        <v>0</v>
      </c>
      <c r="AB30" s="82">
        <v>0</v>
      </c>
      <c r="AC30" s="82">
        <v>0</v>
      </c>
      <c r="AD30" s="83">
        <v>0</v>
      </c>
      <c r="AE30" s="30"/>
      <c r="AF30" s="30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3"/>
      <c r="DI30" s="33"/>
      <c r="DJ30" s="33"/>
      <c r="DK30" s="33"/>
      <c r="DL30" s="33"/>
      <c r="DM30" s="33"/>
      <c r="DN30" s="33"/>
      <c r="DO30" s="33"/>
      <c r="DP30" s="33"/>
      <c r="DQ30" s="33"/>
      <c r="DR30" s="33"/>
      <c r="DS30" s="33"/>
      <c r="DT30" s="33"/>
      <c r="DU30" s="33"/>
      <c r="DV30" s="33"/>
      <c r="DW30" s="33"/>
      <c r="DX30" s="33"/>
      <c r="DY30" s="33"/>
      <c r="DZ30" s="33"/>
    </row>
    <row r="31" spans="1:130" ht="25.5" customHeight="1" x14ac:dyDescent="0.15">
      <c r="A31" s="30"/>
      <c r="B31" s="68" t="s">
        <v>63</v>
      </c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70"/>
      <c r="P31" s="77">
        <v>1</v>
      </c>
      <c r="Q31" s="78">
        <v>8</v>
      </c>
      <c r="R31" s="79">
        <f t="shared" si="1"/>
        <v>0</v>
      </c>
      <c r="S31" s="80">
        <v>0</v>
      </c>
      <c r="T31" s="80">
        <v>0</v>
      </c>
      <c r="U31" s="80">
        <v>0</v>
      </c>
      <c r="V31" s="80">
        <v>0</v>
      </c>
      <c r="W31" s="80">
        <v>0</v>
      </c>
      <c r="X31" s="80">
        <v>0</v>
      </c>
      <c r="Y31" s="80">
        <v>0</v>
      </c>
      <c r="Z31" s="80">
        <v>0</v>
      </c>
      <c r="AA31" s="81">
        <f t="shared" si="2"/>
        <v>0</v>
      </c>
      <c r="AB31" s="82">
        <v>0</v>
      </c>
      <c r="AC31" s="82">
        <v>0</v>
      </c>
      <c r="AD31" s="83">
        <v>0</v>
      </c>
      <c r="AE31" s="30"/>
      <c r="AF31" s="30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3"/>
      <c r="DI31" s="33"/>
      <c r="DJ31" s="33"/>
      <c r="DK31" s="33"/>
      <c r="DL31" s="33"/>
      <c r="DM31" s="33"/>
      <c r="DN31" s="33"/>
      <c r="DO31" s="33"/>
      <c r="DP31" s="33"/>
      <c r="DQ31" s="33"/>
      <c r="DR31" s="33"/>
      <c r="DS31" s="33"/>
      <c r="DT31" s="33"/>
      <c r="DU31" s="33"/>
      <c r="DV31" s="33"/>
      <c r="DW31" s="33"/>
      <c r="DX31" s="33"/>
      <c r="DY31" s="33"/>
      <c r="DZ31" s="33"/>
    </row>
    <row r="32" spans="1:130" ht="25.5" customHeight="1" x14ac:dyDescent="0.15">
      <c r="A32" s="30"/>
      <c r="B32" s="68" t="s">
        <v>64</v>
      </c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70"/>
      <c r="P32" s="77">
        <v>1</v>
      </c>
      <c r="Q32" s="78">
        <v>9</v>
      </c>
      <c r="R32" s="79">
        <f t="shared" si="1"/>
        <v>0</v>
      </c>
      <c r="S32" s="80">
        <v>0</v>
      </c>
      <c r="T32" s="80">
        <v>0</v>
      </c>
      <c r="U32" s="80">
        <v>0</v>
      </c>
      <c r="V32" s="80">
        <v>0</v>
      </c>
      <c r="W32" s="80">
        <v>0</v>
      </c>
      <c r="X32" s="80">
        <v>0</v>
      </c>
      <c r="Y32" s="80">
        <v>0</v>
      </c>
      <c r="Z32" s="80">
        <v>0</v>
      </c>
      <c r="AA32" s="81">
        <f t="shared" si="2"/>
        <v>0</v>
      </c>
      <c r="AB32" s="82">
        <v>0</v>
      </c>
      <c r="AC32" s="82">
        <v>0</v>
      </c>
      <c r="AD32" s="83">
        <v>0</v>
      </c>
      <c r="AE32" s="30"/>
      <c r="AF32" s="30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3"/>
      <c r="DQ32" s="33"/>
      <c r="DR32" s="33"/>
      <c r="DS32" s="33"/>
      <c r="DT32" s="33"/>
      <c r="DU32" s="33"/>
      <c r="DV32" s="33"/>
      <c r="DW32" s="33"/>
      <c r="DX32" s="33"/>
      <c r="DY32" s="33"/>
      <c r="DZ32" s="33"/>
    </row>
    <row r="33" spans="1:130" ht="25.5" customHeight="1" x14ac:dyDescent="0.15">
      <c r="A33" s="30"/>
      <c r="B33" s="68" t="s">
        <v>65</v>
      </c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70"/>
      <c r="P33" s="77">
        <v>2</v>
      </c>
      <c r="Q33" s="78">
        <v>0</v>
      </c>
      <c r="R33" s="79">
        <f t="shared" si="1"/>
        <v>0</v>
      </c>
      <c r="S33" s="80">
        <v>0</v>
      </c>
      <c r="T33" s="80">
        <v>0</v>
      </c>
      <c r="U33" s="80">
        <v>0</v>
      </c>
      <c r="V33" s="80">
        <v>0</v>
      </c>
      <c r="W33" s="80">
        <v>0</v>
      </c>
      <c r="X33" s="80">
        <v>0</v>
      </c>
      <c r="Y33" s="80">
        <v>0</v>
      </c>
      <c r="Z33" s="80">
        <v>0</v>
      </c>
      <c r="AA33" s="81">
        <f t="shared" si="2"/>
        <v>0</v>
      </c>
      <c r="AB33" s="82">
        <v>0</v>
      </c>
      <c r="AC33" s="82">
        <v>0</v>
      </c>
      <c r="AD33" s="83">
        <v>0</v>
      </c>
      <c r="AE33" s="30"/>
      <c r="AF33" s="30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3"/>
      <c r="DI33" s="33"/>
      <c r="DJ33" s="33"/>
      <c r="DK33" s="33"/>
      <c r="DL33" s="33"/>
      <c r="DM33" s="33"/>
      <c r="DN33" s="33"/>
      <c r="DO33" s="33"/>
      <c r="DP33" s="33"/>
      <c r="DQ33" s="33"/>
      <c r="DR33" s="33"/>
      <c r="DS33" s="33"/>
      <c r="DT33" s="33"/>
      <c r="DU33" s="33"/>
      <c r="DV33" s="33"/>
      <c r="DW33" s="33"/>
      <c r="DX33" s="33"/>
      <c r="DY33" s="33"/>
      <c r="DZ33" s="33"/>
    </row>
    <row r="34" spans="1:130" ht="25.5" customHeight="1" x14ac:dyDescent="0.15">
      <c r="A34" s="30"/>
      <c r="B34" s="68" t="s">
        <v>66</v>
      </c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70"/>
      <c r="P34" s="77">
        <v>2</v>
      </c>
      <c r="Q34" s="78">
        <v>1</v>
      </c>
      <c r="R34" s="79">
        <f t="shared" si="1"/>
        <v>415293</v>
      </c>
      <c r="S34" s="80">
        <v>415293</v>
      </c>
      <c r="T34" s="80">
        <v>0</v>
      </c>
      <c r="U34" s="80">
        <v>415293</v>
      </c>
      <c r="V34" s="80">
        <v>0</v>
      </c>
      <c r="W34" s="80">
        <v>415293</v>
      </c>
      <c r="X34" s="80">
        <v>0</v>
      </c>
      <c r="Y34" s="80">
        <v>0</v>
      </c>
      <c r="Z34" s="80">
        <v>0</v>
      </c>
      <c r="AA34" s="81">
        <f t="shared" si="2"/>
        <v>0</v>
      </c>
      <c r="AB34" s="82">
        <v>0</v>
      </c>
      <c r="AC34" s="82">
        <v>0</v>
      </c>
      <c r="AD34" s="83">
        <v>0</v>
      </c>
      <c r="AE34" s="30"/>
      <c r="AF34" s="30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33"/>
      <c r="CQ34" s="33"/>
      <c r="CR34" s="33"/>
      <c r="CS34" s="33"/>
      <c r="CT34" s="33"/>
      <c r="CU34" s="33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3"/>
      <c r="DI34" s="33"/>
      <c r="DJ34" s="33"/>
      <c r="DK34" s="33"/>
      <c r="DL34" s="33"/>
      <c r="DM34" s="33"/>
      <c r="DN34" s="33"/>
      <c r="DO34" s="33"/>
      <c r="DP34" s="33"/>
      <c r="DQ34" s="33"/>
      <c r="DR34" s="33"/>
      <c r="DS34" s="33"/>
      <c r="DT34" s="33"/>
      <c r="DU34" s="33"/>
      <c r="DV34" s="33"/>
      <c r="DW34" s="33"/>
      <c r="DX34" s="33"/>
      <c r="DY34" s="33"/>
      <c r="DZ34" s="33"/>
    </row>
    <row r="35" spans="1:130" ht="25.5" customHeight="1" x14ac:dyDescent="0.15">
      <c r="A35" s="30"/>
      <c r="B35" s="68" t="s">
        <v>67</v>
      </c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70"/>
      <c r="P35" s="77">
        <v>2</v>
      </c>
      <c r="Q35" s="78">
        <v>2</v>
      </c>
      <c r="R35" s="79">
        <f t="shared" si="1"/>
        <v>0</v>
      </c>
      <c r="S35" s="80">
        <v>0</v>
      </c>
      <c r="T35" s="80">
        <v>0</v>
      </c>
      <c r="U35" s="80">
        <v>0</v>
      </c>
      <c r="V35" s="80">
        <v>0</v>
      </c>
      <c r="W35" s="80">
        <v>0</v>
      </c>
      <c r="X35" s="80">
        <v>0</v>
      </c>
      <c r="Y35" s="80">
        <v>0</v>
      </c>
      <c r="Z35" s="80">
        <v>0</v>
      </c>
      <c r="AA35" s="81">
        <f t="shared" si="2"/>
        <v>0</v>
      </c>
      <c r="AB35" s="82">
        <v>0</v>
      </c>
      <c r="AC35" s="82">
        <v>0</v>
      </c>
      <c r="AD35" s="83">
        <v>0</v>
      </c>
      <c r="AE35" s="30"/>
      <c r="AF35" s="30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3"/>
      <c r="DW35" s="33"/>
      <c r="DX35" s="33"/>
      <c r="DY35" s="33"/>
      <c r="DZ35" s="33"/>
    </row>
    <row r="36" spans="1:130" ht="25.5" customHeight="1" x14ac:dyDescent="0.15">
      <c r="A36" s="30"/>
      <c r="B36" s="68" t="s">
        <v>68</v>
      </c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70"/>
      <c r="P36" s="77">
        <v>2</v>
      </c>
      <c r="Q36" s="78">
        <v>3</v>
      </c>
      <c r="R36" s="79">
        <f t="shared" si="1"/>
        <v>0</v>
      </c>
      <c r="S36" s="80">
        <v>0</v>
      </c>
      <c r="T36" s="80">
        <v>0</v>
      </c>
      <c r="U36" s="80">
        <v>0</v>
      </c>
      <c r="V36" s="80">
        <v>0</v>
      </c>
      <c r="W36" s="80">
        <v>0</v>
      </c>
      <c r="X36" s="80">
        <v>0</v>
      </c>
      <c r="Y36" s="80">
        <v>0</v>
      </c>
      <c r="Z36" s="80">
        <v>0</v>
      </c>
      <c r="AA36" s="81">
        <f t="shared" si="2"/>
        <v>0</v>
      </c>
      <c r="AB36" s="82">
        <v>0</v>
      </c>
      <c r="AC36" s="82">
        <v>0</v>
      </c>
      <c r="AD36" s="83">
        <v>0</v>
      </c>
      <c r="AE36" s="30"/>
      <c r="AF36" s="30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</row>
    <row r="37" spans="1:130" ht="25.5" customHeight="1" x14ac:dyDescent="0.15">
      <c r="A37" s="30"/>
      <c r="B37" s="68" t="s">
        <v>69</v>
      </c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70"/>
      <c r="P37" s="77">
        <v>2</v>
      </c>
      <c r="Q37" s="78">
        <v>4</v>
      </c>
      <c r="R37" s="79">
        <f t="shared" si="1"/>
        <v>0</v>
      </c>
      <c r="S37" s="80">
        <v>0</v>
      </c>
      <c r="T37" s="80">
        <v>0</v>
      </c>
      <c r="U37" s="80">
        <v>0</v>
      </c>
      <c r="V37" s="80">
        <v>0</v>
      </c>
      <c r="W37" s="80">
        <v>0</v>
      </c>
      <c r="X37" s="80">
        <v>0</v>
      </c>
      <c r="Y37" s="80">
        <v>0</v>
      </c>
      <c r="Z37" s="80">
        <v>0</v>
      </c>
      <c r="AA37" s="81">
        <f t="shared" si="2"/>
        <v>0</v>
      </c>
      <c r="AB37" s="82">
        <v>0</v>
      </c>
      <c r="AC37" s="82">
        <v>0</v>
      </c>
      <c r="AD37" s="83">
        <v>0</v>
      </c>
      <c r="AE37" s="30"/>
      <c r="AF37" s="30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33"/>
      <c r="CJ37" s="33"/>
      <c r="CK37" s="33"/>
      <c r="CL37" s="33"/>
      <c r="CM37" s="33"/>
      <c r="CN37" s="33"/>
      <c r="CO37" s="33"/>
      <c r="CP37" s="33"/>
      <c r="CQ37" s="33"/>
      <c r="CR37" s="33"/>
      <c r="CS37" s="33"/>
      <c r="CT37" s="33"/>
      <c r="CU37" s="33"/>
      <c r="CV37" s="33"/>
      <c r="CW37" s="33"/>
      <c r="CX37" s="33"/>
      <c r="CY37" s="33"/>
      <c r="CZ37" s="33"/>
      <c r="DA37" s="33"/>
      <c r="DB37" s="33"/>
      <c r="DC37" s="33"/>
      <c r="DD37" s="33"/>
      <c r="DE37" s="33"/>
      <c r="DF37" s="33"/>
      <c r="DG37" s="33"/>
      <c r="DH37" s="33"/>
      <c r="DI37" s="33"/>
      <c r="DJ37" s="33"/>
      <c r="DK37" s="33"/>
      <c r="DL37" s="33"/>
      <c r="DM37" s="33"/>
      <c r="DN37" s="33"/>
      <c r="DO37" s="33"/>
      <c r="DP37" s="33"/>
      <c r="DQ37" s="33"/>
      <c r="DR37" s="33"/>
      <c r="DS37" s="33"/>
      <c r="DT37" s="33"/>
      <c r="DU37" s="33"/>
      <c r="DV37" s="33"/>
      <c r="DW37" s="33"/>
      <c r="DX37" s="33"/>
      <c r="DY37" s="33"/>
      <c r="DZ37" s="33"/>
    </row>
    <row r="38" spans="1:130" ht="25.5" customHeight="1" x14ac:dyDescent="0.15">
      <c r="A38" s="30"/>
      <c r="B38" s="68" t="s">
        <v>70</v>
      </c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70"/>
      <c r="P38" s="77">
        <v>2</v>
      </c>
      <c r="Q38" s="78">
        <v>5</v>
      </c>
      <c r="R38" s="79">
        <f t="shared" si="1"/>
        <v>7540081</v>
      </c>
      <c r="S38" s="79">
        <f>SUM(S39:S45)+S50+S51+S52</f>
        <v>7540081</v>
      </c>
      <c r="T38" s="79">
        <f t="shared" ref="T38:Z38" si="5">SUM(T39:T45)+T50+T51+T52</f>
        <v>7540081</v>
      </c>
      <c r="U38" s="79">
        <f t="shared" si="5"/>
        <v>0</v>
      </c>
      <c r="V38" s="79">
        <f t="shared" si="5"/>
        <v>3098499</v>
      </c>
      <c r="W38" s="79">
        <f t="shared" si="5"/>
        <v>5769</v>
      </c>
      <c r="X38" s="79">
        <f t="shared" si="5"/>
        <v>0</v>
      </c>
      <c r="Y38" s="79">
        <f t="shared" si="5"/>
        <v>3713000</v>
      </c>
      <c r="Z38" s="79">
        <f t="shared" si="5"/>
        <v>261887</v>
      </c>
      <c r="AA38" s="81">
        <f t="shared" si="2"/>
        <v>460926</v>
      </c>
      <c r="AB38" s="82">
        <v>0</v>
      </c>
      <c r="AC38" s="82">
        <v>0</v>
      </c>
      <c r="AD38" s="83">
        <v>0</v>
      </c>
      <c r="AE38" s="30"/>
      <c r="AF38" s="30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  <c r="CA38" s="33"/>
      <c r="CB38" s="33"/>
      <c r="CC38" s="33"/>
      <c r="CD38" s="33"/>
      <c r="CE38" s="33"/>
      <c r="CF38" s="33"/>
      <c r="CG38" s="33"/>
      <c r="CH38" s="33"/>
      <c r="CI38" s="33"/>
      <c r="CJ38" s="33"/>
      <c r="CK38" s="33"/>
      <c r="CL38" s="33"/>
      <c r="CM38" s="33"/>
      <c r="CN38" s="33"/>
      <c r="CO38" s="33"/>
      <c r="CP38" s="33"/>
      <c r="CQ38" s="33"/>
      <c r="CR38" s="33"/>
      <c r="CS38" s="33"/>
      <c r="CT38" s="33"/>
      <c r="CU38" s="33"/>
      <c r="CV38" s="33"/>
      <c r="CW38" s="33"/>
      <c r="CX38" s="33"/>
      <c r="CY38" s="33"/>
      <c r="CZ38" s="33"/>
      <c r="DA38" s="33"/>
      <c r="DB38" s="33"/>
      <c r="DC38" s="33"/>
      <c r="DD38" s="33"/>
      <c r="DE38" s="33"/>
      <c r="DF38" s="33"/>
      <c r="DG38" s="33"/>
      <c r="DH38" s="33"/>
      <c r="DI38" s="33"/>
      <c r="DJ38" s="33"/>
      <c r="DK38" s="33"/>
      <c r="DL38" s="33"/>
      <c r="DM38" s="33"/>
      <c r="DN38" s="33"/>
      <c r="DO38" s="33"/>
      <c r="DP38" s="33"/>
      <c r="DQ38" s="33"/>
      <c r="DR38" s="33"/>
      <c r="DS38" s="33"/>
      <c r="DT38" s="33"/>
      <c r="DU38" s="33"/>
      <c r="DV38" s="33"/>
      <c r="DW38" s="33"/>
      <c r="DX38" s="33"/>
      <c r="DY38" s="33"/>
      <c r="DZ38" s="33"/>
    </row>
    <row r="39" spans="1:130" ht="25.5" customHeight="1" x14ac:dyDescent="0.15">
      <c r="A39" s="30"/>
      <c r="B39" s="68" t="s">
        <v>71</v>
      </c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70"/>
      <c r="P39" s="77">
        <v>2</v>
      </c>
      <c r="Q39" s="78">
        <v>6</v>
      </c>
      <c r="R39" s="79">
        <f t="shared" si="1"/>
        <v>602756</v>
      </c>
      <c r="S39" s="80">
        <v>602756</v>
      </c>
      <c r="T39" s="80">
        <v>602756</v>
      </c>
      <c r="U39" s="80"/>
      <c r="V39" s="80">
        <v>319390</v>
      </c>
      <c r="W39" s="80"/>
      <c r="X39" s="80"/>
      <c r="Y39" s="80">
        <v>261000</v>
      </c>
      <c r="Z39" s="80">
        <v>4499</v>
      </c>
      <c r="AA39" s="81">
        <f t="shared" si="2"/>
        <v>17867</v>
      </c>
      <c r="AB39" s="82">
        <v>0</v>
      </c>
      <c r="AC39" s="82">
        <v>0</v>
      </c>
      <c r="AD39" s="83">
        <v>0</v>
      </c>
      <c r="AE39" s="30"/>
      <c r="AF39" s="30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  <c r="CA39" s="33"/>
      <c r="CB39" s="33"/>
      <c r="CC39" s="33"/>
      <c r="CD39" s="33"/>
      <c r="CE39" s="33"/>
      <c r="CF39" s="33"/>
      <c r="CG39" s="33"/>
      <c r="CH39" s="33"/>
      <c r="CI39" s="33"/>
      <c r="CJ39" s="33"/>
      <c r="CK39" s="33"/>
      <c r="CL39" s="33"/>
      <c r="CM39" s="33"/>
      <c r="CN39" s="33"/>
      <c r="CO39" s="33"/>
      <c r="CP39" s="33"/>
      <c r="CQ39" s="33"/>
      <c r="CR39" s="33"/>
      <c r="CS39" s="33"/>
      <c r="CT39" s="33"/>
      <c r="CU39" s="33"/>
      <c r="CV39" s="33"/>
      <c r="CW39" s="33"/>
      <c r="CX39" s="33"/>
      <c r="CY39" s="33"/>
      <c r="CZ39" s="33"/>
      <c r="DA39" s="33"/>
      <c r="DB39" s="33"/>
      <c r="DC39" s="33"/>
      <c r="DD39" s="33"/>
      <c r="DE39" s="33"/>
      <c r="DF39" s="33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3"/>
      <c r="DT39" s="33"/>
      <c r="DU39" s="33"/>
      <c r="DV39" s="33"/>
      <c r="DW39" s="33"/>
      <c r="DX39" s="33"/>
      <c r="DY39" s="33"/>
      <c r="DZ39" s="33"/>
    </row>
    <row r="40" spans="1:130" ht="25.5" customHeight="1" x14ac:dyDescent="0.15">
      <c r="A40" s="30"/>
      <c r="B40" s="68" t="s">
        <v>72</v>
      </c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70"/>
      <c r="P40" s="77">
        <v>2</v>
      </c>
      <c r="Q40" s="78">
        <v>7</v>
      </c>
      <c r="R40" s="79">
        <f t="shared" si="1"/>
        <v>1191110</v>
      </c>
      <c r="S40" s="80">
        <v>1191110</v>
      </c>
      <c r="T40" s="80">
        <v>1191110</v>
      </c>
      <c r="U40" s="80"/>
      <c r="V40" s="80">
        <v>688173</v>
      </c>
      <c r="W40" s="80"/>
      <c r="X40" s="80"/>
      <c r="Y40" s="80">
        <v>473000</v>
      </c>
      <c r="Z40" s="80">
        <v>1495</v>
      </c>
      <c r="AA40" s="81">
        <f t="shared" si="2"/>
        <v>28442</v>
      </c>
      <c r="AB40" s="82">
        <v>0</v>
      </c>
      <c r="AC40" s="82">
        <v>0</v>
      </c>
      <c r="AD40" s="83">
        <v>0</v>
      </c>
      <c r="AE40" s="30"/>
      <c r="AF40" s="30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  <c r="CJ40" s="33"/>
      <c r="CK40" s="33"/>
      <c r="CL40" s="33"/>
      <c r="CM40" s="33"/>
      <c r="CN40" s="33"/>
      <c r="CO40" s="33"/>
      <c r="CP40" s="33"/>
      <c r="CQ40" s="33"/>
      <c r="CR40" s="33"/>
      <c r="CS40" s="33"/>
      <c r="CT40" s="33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3"/>
      <c r="DG40" s="33"/>
      <c r="DH40" s="33"/>
      <c r="DI40" s="33"/>
      <c r="DJ40" s="33"/>
      <c r="DK40" s="33"/>
      <c r="DL40" s="33"/>
      <c r="DM40" s="33"/>
      <c r="DN40" s="33"/>
      <c r="DO40" s="33"/>
      <c r="DP40" s="33"/>
      <c r="DQ40" s="33"/>
      <c r="DR40" s="33"/>
      <c r="DS40" s="33"/>
      <c r="DT40" s="33"/>
      <c r="DU40" s="33"/>
      <c r="DV40" s="33"/>
      <c r="DW40" s="33"/>
      <c r="DX40" s="33"/>
      <c r="DY40" s="33"/>
      <c r="DZ40" s="33"/>
    </row>
    <row r="41" spans="1:130" ht="25.5" customHeight="1" x14ac:dyDescent="0.15">
      <c r="A41" s="30"/>
      <c r="B41" s="68" t="s">
        <v>73</v>
      </c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70"/>
      <c r="P41" s="77">
        <v>2</v>
      </c>
      <c r="Q41" s="78">
        <v>8</v>
      </c>
      <c r="R41" s="79">
        <f t="shared" si="1"/>
        <v>17751</v>
      </c>
      <c r="S41" s="80">
        <v>17751</v>
      </c>
      <c r="T41" s="80">
        <v>17751</v>
      </c>
      <c r="U41" s="80"/>
      <c r="V41" s="80">
        <v>5769</v>
      </c>
      <c r="W41" s="80">
        <v>5769</v>
      </c>
      <c r="X41" s="80"/>
      <c r="Y41" s="80">
        <v>5000</v>
      </c>
      <c r="Z41" s="80"/>
      <c r="AA41" s="81">
        <f t="shared" si="2"/>
        <v>1213</v>
      </c>
      <c r="AB41" s="82">
        <v>0</v>
      </c>
      <c r="AC41" s="82">
        <v>0</v>
      </c>
      <c r="AD41" s="83">
        <v>0</v>
      </c>
      <c r="AE41" s="30"/>
      <c r="AF41" s="30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  <c r="DY41" s="33"/>
      <c r="DZ41" s="33"/>
    </row>
    <row r="42" spans="1:130" ht="25.5" customHeight="1" x14ac:dyDescent="0.15">
      <c r="A42" s="30"/>
      <c r="B42" s="68" t="s">
        <v>62</v>
      </c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70"/>
      <c r="P42" s="77">
        <v>2</v>
      </c>
      <c r="Q42" s="78">
        <v>9</v>
      </c>
      <c r="R42" s="79">
        <f t="shared" si="1"/>
        <v>0</v>
      </c>
      <c r="S42" s="80"/>
      <c r="T42" s="80"/>
      <c r="U42" s="80"/>
      <c r="V42" s="80"/>
      <c r="W42" s="80"/>
      <c r="X42" s="80"/>
      <c r="Y42" s="80"/>
      <c r="Z42" s="80"/>
      <c r="AA42" s="81">
        <f t="shared" si="2"/>
        <v>0</v>
      </c>
      <c r="AB42" s="82">
        <v>0</v>
      </c>
      <c r="AC42" s="82">
        <v>0</v>
      </c>
      <c r="AD42" s="83">
        <v>0</v>
      </c>
      <c r="AE42" s="30"/>
      <c r="AF42" s="30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</row>
    <row r="43" spans="1:130" ht="25.5" customHeight="1" x14ac:dyDescent="0.15">
      <c r="A43" s="30"/>
      <c r="B43" s="68" t="s">
        <v>74</v>
      </c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70"/>
      <c r="P43" s="77">
        <v>3</v>
      </c>
      <c r="Q43" s="78">
        <v>0</v>
      </c>
      <c r="R43" s="79">
        <f t="shared" si="1"/>
        <v>0</v>
      </c>
      <c r="S43" s="80"/>
      <c r="T43" s="80"/>
      <c r="U43" s="80"/>
      <c r="V43" s="80"/>
      <c r="W43" s="80"/>
      <c r="X43" s="80"/>
      <c r="Y43" s="80"/>
      <c r="Z43" s="80"/>
      <c r="AA43" s="81">
        <f t="shared" si="2"/>
        <v>0</v>
      </c>
      <c r="AB43" s="82">
        <v>0</v>
      </c>
      <c r="AC43" s="82">
        <v>0</v>
      </c>
      <c r="AD43" s="83">
        <v>0</v>
      </c>
      <c r="AE43" s="30"/>
      <c r="AF43" s="30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  <c r="DD43" s="33"/>
      <c r="DE43" s="33"/>
      <c r="DF43" s="33"/>
      <c r="DG43" s="33"/>
      <c r="DH43" s="33"/>
      <c r="DI43" s="33"/>
      <c r="DJ43" s="33"/>
      <c r="DK43" s="33"/>
      <c r="DL43" s="33"/>
      <c r="DM43" s="33"/>
      <c r="DN43" s="33"/>
      <c r="DO43" s="33"/>
      <c r="DP43" s="33"/>
      <c r="DQ43" s="33"/>
      <c r="DR43" s="33"/>
      <c r="DS43" s="33"/>
      <c r="DT43" s="33"/>
      <c r="DU43" s="33"/>
      <c r="DV43" s="33"/>
      <c r="DW43" s="33"/>
      <c r="DX43" s="33"/>
      <c r="DY43" s="33"/>
      <c r="DZ43" s="33"/>
    </row>
    <row r="44" spans="1:130" ht="25.5" customHeight="1" x14ac:dyDescent="0.15">
      <c r="A44" s="30"/>
      <c r="B44" s="68" t="s">
        <v>75</v>
      </c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70"/>
      <c r="P44" s="77">
        <v>3</v>
      </c>
      <c r="Q44" s="78">
        <v>1</v>
      </c>
      <c r="R44" s="79">
        <f t="shared" si="1"/>
        <v>0</v>
      </c>
      <c r="S44" s="80"/>
      <c r="T44" s="80"/>
      <c r="U44" s="80"/>
      <c r="V44" s="80"/>
      <c r="W44" s="80"/>
      <c r="X44" s="80"/>
      <c r="Y44" s="80"/>
      <c r="Z44" s="80"/>
      <c r="AA44" s="81">
        <f t="shared" si="2"/>
        <v>0</v>
      </c>
      <c r="AB44" s="82">
        <v>0</v>
      </c>
      <c r="AC44" s="82">
        <v>0</v>
      </c>
      <c r="AD44" s="83">
        <v>0</v>
      </c>
      <c r="AE44" s="30"/>
      <c r="AF44" s="30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</row>
    <row r="45" spans="1:130" ht="25.5" customHeight="1" x14ac:dyDescent="0.15">
      <c r="A45" s="30"/>
      <c r="B45" s="68" t="s">
        <v>76</v>
      </c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70"/>
      <c r="P45" s="77">
        <v>3</v>
      </c>
      <c r="Q45" s="78">
        <v>2</v>
      </c>
      <c r="R45" s="79">
        <f t="shared" si="1"/>
        <v>5437522</v>
      </c>
      <c r="S45" s="80">
        <v>5437522</v>
      </c>
      <c r="T45" s="80">
        <v>5437522</v>
      </c>
      <c r="U45" s="80"/>
      <c r="V45" s="80">
        <v>2065703</v>
      </c>
      <c r="W45" s="80"/>
      <c r="X45" s="80"/>
      <c r="Y45" s="80">
        <v>2708000</v>
      </c>
      <c r="Z45" s="80">
        <v>255893</v>
      </c>
      <c r="AA45" s="81">
        <f t="shared" si="2"/>
        <v>407926</v>
      </c>
      <c r="AB45" s="82">
        <v>0</v>
      </c>
      <c r="AC45" s="82">
        <v>0</v>
      </c>
      <c r="AD45" s="83">
        <v>0</v>
      </c>
      <c r="AE45" s="30"/>
      <c r="AF45" s="30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3"/>
      <c r="CJ45" s="33"/>
      <c r="CK45" s="33"/>
      <c r="CL45" s="33"/>
      <c r="CM45" s="33"/>
      <c r="CN45" s="33"/>
      <c r="CO45" s="33"/>
      <c r="CP45" s="33"/>
      <c r="CQ45" s="33"/>
      <c r="CR45" s="33"/>
      <c r="CS45" s="33"/>
      <c r="CT45" s="33"/>
      <c r="CU45" s="33"/>
      <c r="CV45" s="33"/>
      <c r="CW45" s="33"/>
      <c r="CX45" s="33"/>
      <c r="CY45" s="33"/>
      <c r="CZ45" s="33"/>
      <c r="DA45" s="33"/>
      <c r="DB45" s="33"/>
      <c r="DC45" s="33"/>
      <c r="DD45" s="33"/>
      <c r="DE45" s="33"/>
      <c r="DF45" s="33"/>
      <c r="DG45" s="33"/>
      <c r="DH45" s="33"/>
      <c r="DI45" s="33"/>
      <c r="DJ45" s="33"/>
      <c r="DK45" s="33"/>
      <c r="DL45" s="33"/>
      <c r="DM45" s="33"/>
      <c r="DN45" s="33"/>
      <c r="DO45" s="33"/>
      <c r="DP45" s="33"/>
      <c r="DQ45" s="33"/>
      <c r="DR45" s="33"/>
      <c r="DS45" s="33"/>
      <c r="DT45" s="33"/>
      <c r="DU45" s="33"/>
      <c r="DV45" s="33"/>
      <c r="DW45" s="33"/>
      <c r="DX45" s="33"/>
      <c r="DY45" s="33"/>
      <c r="DZ45" s="33"/>
    </row>
    <row r="46" spans="1:130" ht="25.5" customHeight="1" x14ac:dyDescent="0.15">
      <c r="A46" s="30"/>
      <c r="B46" s="68" t="s">
        <v>77</v>
      </c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70"/>
      <c r="P46" s="77">
        <v>3</v>
      </c>
      <c r="Q46" s="78">
        <v>3</v>
      </c>
      <c r="R46" s="79">
        <f t="shared" si="1"/>
        <v>1756417</v>
      </c>
      <c r="S46" s="80">
        <v>1756417</v>
      </c>
      <c r="T46" s="80">
        <v>1756417</v>
      </c>
      <c r="U46" s="80"/>
      <c r="V46" s="80">
        <v>893210</v>
      </c>
      <c r="W46" s="80"/>
      <c r="X46" s="80"/>
      <c r="Y46" s="80">
        <v>813000</v>
      </c>
      <c r="Z46" s="80">
        <v>2032</v>
      </c>
      <c r="AA46" s="81">
        <f t="shared" si="2"/>
        <v>48175</v>
      </c>
      <c r="AB46" s="82">
        <v>0</v>
      </c>
      <c r="AC46" s="82">
        <v>0</v>
      </c>
      <c r="AD46" s="83">
        <v>0</v>
      </c>
      <c r="AE46" s="30"/>
      <c r="AF46" s="30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  <c r="CJ46" s="33"/>
      <c r="CK46" s="33"/>
      <c r="CL46" s="33"/>
      <c r="CM46" s="33"/>
      <c r="CN46" s="33"/>
      <c r="CO46" s="33"/>
      <c r="CP46" s="33"/>
      <c r="CQ46" s="33"/>
      <c r="CR46" s="33"/>
      <c r="CS46" s="33"/>
      <c r="CT46" s="33"/>
      <c r="CU46" s="33"/>
      <c r="CV46" s="33"/>
      <c r="CW46" s="33"/>
      <c r="CX46" s="33"/>
      <c r="CY46" s="33"/>
      <c r="CZ46" s="33"/>
      <c r="DA46" s="33"/>
      <c r="DB46" s="33"/>
      <c r="DC46" s="33"/>
      <c r="DD46" s="33"/>
      <c r="DE46" s="33"/>
      <c r="DF46" s="33"/>
      <c r="DG46" s="33"/>
      <c r="DH46" s="33"/>
      <c r="DI46" s="33"/>
      <c r="DJ46" s="33"/>
      <c r="DK46" s="33"/>
      <c r="DL46" s="33"/>
      <c r="DM46" s="33"/>
      <c r="DN46" s="33"/>
      <c r="DO46" s="33"/>
      <c r="DP46" s="33"/>
      <c r="DQ46" s="33"/>
      <c r="DR46" s="33"/>
      <c r="DS46" s="33"/>
      <c r="DT46" s="33"/>
      <c r="DU46" s="33"/>
      <c r="DV46" s="33"/>
      <c r="DW46" s="33"/>
      <c r="DX46" s="33"/>
      <c r="DY46" s="33"/>
      <c r="DZ46" s="33"/>
    </row>
    <row r="47" spans="1:130" ht="25.5" customHeight="1" x14ac:dyDescent="0.15">
      <c r="A47" s="30"/>
      <c r="B47" s="68" t="s">
        <v>78</v>
      </c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70"/>
      <c r="P47" s="77">
        <v>3</v>
      </c>
      <c r="Q47" s="78">
        <v>4</v>
      </c>
      <c r="R47" s="79">
        <f t="shared" si="1"/>
        <v>0</v>
      </c>
      <c r="S47" s="80"/>
      <c r="T47" s="80"/>
      <c r="U47" s="80"/>
      <c r="V47" s="80"/>
      <c r="W47" s="80"/>
      <c r="X47" s="80"/>
      <c r="Y47" s="80"/>
      <c r="Z47" s="80"/>
      <c r="AA47" s="81">
        <f t="shared" si="2"/>
        <v>0</v>
      </c>
      <c r="AB47" s="82">
        <v>0</v>
      </c>
      <c r="AC47" s="82">
        <v>0</v>
      </c>
      <c r="AD47" s="83">
        <v>0</v>
      </c>
      <c r="AE47" s="30"/>
      <c r="AF47" s="30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  <c r="CA47" s="33"/>
      <c r="CB47" s="33"/>
      <c r="CC47" s="33"/>
      <c r="CD47" s="33"/>
      <c r="CE47" s="33"/>
      <c r="CF47" s="33"/>
      <c r="CG47" s="33"/>
      <c r="CH47" s="33"/>
      <c r="CI47" s="33"/>
      <c r="CJ47" s="33"/>
      <c r="CK47" s="33"/>
      <c r="CL47" s="33"/>
      <c r="CM47" s="33"/>
      <c r="CN47" s="33"/>
      <c r="CO47" s="33"/>
      <c r="CP47" s="33"/>
      <c r="CQ47" s="33"/>
      <c r="CR47" s="33"/>
      <c r="CS47" s="33"/>
      <c r="CT47" s="33"/>
      <c r="CU47" s="33"/>
      <c r="CV47" s="33"/>
      <c r="CW47" s="33"/>
      <c r="CX47" s="33"/>
      <c r="CY47" s="33"/>
      <c r="CZ47" s="33"/>
      <c r="DA47" s="33"/>
      <c r="DB47" s="33"/>
      <c r="DC47" s="33"/>
      <c r="DD47" s="33"/>
      <c r="DE47" s="33"/>
      <c r="DF47" s="33"/>
      <c r="DG47" s="33"/>
      <c r="DH47" s="33"/>
      <c r="DI47" s="33"/>
      <c r="DJ47" s="33"/>
      <c r="DK47" s="33"/>
      <c r="DL47" s="33"/>
      <c r="DM47" s="33"/>
      <c r="DN47" s="33"/>
      <c r="DO47" s="33"/>
      <c r="DP47" s="33"/>
      <c r="DQ47" s="33"/>
      <c r="DR47" s="33"/>
      <c r="DS47" s="33"/>
      <c r="DT47" s="33"/>
      <c r="DU47" s="33"/>
      <c r="DV47" s="33"/>
      <c r="DW47" s="33"/>
      <c r="DX47" s="33"/>
      <c r="DY47" s="33"/>
      <c r="DZ47" s="33"/>
    </row>
    <row r="48" spans="1:130" ht="25.5" customHeight="1" x14ac:dyDescent="0.15">
      <c r="A48" s="30"/>
      <c r="B48" s="68" t="s">
        <v>79</v>
      </c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70"/>
      <c r="P48" s="77">
        <v>3</v>
      </c>
      <c r="Q48" s="78">
        <v>5</v>
      </c>
      <c r="R48" s="79">
        <f t="shared" si="1"/>
        <v>2647946</v>
      </c>
      <c r="S48" s="80">
        <v>2647946</v>
      </c>
      <c r="T48" s="80">
        <v>2647946</v>
      </c>
      <c r="U48" s="80"/>
      <c r="V48" s="80">
        <v>1069120</v>
      </c>
      <c r="W48" s="80"/>
      <c r="X48" s="80"/>
      <c r="Y48" s="80">
        <v>993000</v>
      </c>
      <c r="Z48" s="80">
        <v>253861</v>
      </c>
      <c r="AA48" s="81">
        <f t="shared" si="2"/>
        <v>331965</v>
      </c>
      <c r="AB48" s="82">
        <v>0</v>
      </c>
      <c r="AC48" s="82">
        <v>0</v>
      </c>
      <c r="AD48" s="83">
        <v>0</v>
      </c>
      <c r="AE48" s="30"/>
      <c r="AF48" s="30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33"/>
      <c r="CA48" s="33"/>
      <c r="CB48" s="33"/>
      <c r="CC48" s="33"/>
      <c r="CD48" s="33"/>
      <c r="CE48" s="33"/>
      <c r="CF48" s="33"/>
      <c r="CG48" s="33"/>
      <c r="CH48" s="33"/>
      <c r="CI48" s="33"/>
      <c r="CJ48" s="33"/>
      <c r="CK48" s="33"/>
      <c r="CL48" s="33"/>
      <c r="CM48" s="33"/>
      <c r="CN48" s="33"/>
      <c r="CO48" s="33"/>
      <c r="CP48" s="33"/>
      <c r="CQ48" s="33"/>
      <c r="CR48" s="33"/>
      <c r="CS48" s="33"/>
      <c r="CT48" s="33"/>
      <c r="CU48" s="33"/>
      <c r="CV48" s="33"/>
      <c r="CW48" s="33"/>
      <c r="CX48" s="33"/>
      <c r="CY48" s="33"/>
      <c r="CZ48" s="33"/>
      <c r="DA48" s="33"/>
      <c r="DB48" s="33"/>
      <c r="DC48" s="33"/>
      <c r="DD48" s="33"/>
      <c r="DE48" s="33"/>
      <c r="DF48" s="33"/>
      <c r="DG48" s="33"/>
      <c r="DH48" s="33"/>
      <c r="DI48" s="33"/>
      <c r="DJ48" s="33"/>
      <c r="DK48" s="33"/>
      <c r="DL48" s="33"/>
      <c r="DM48" s="33"/>
      <c r="DN48" s="33"/>
      <c r="DO48" s="33"/>
      <c r="DP48" s="33"/>
      <c r="DQ48" s="33"/>
      <c r="DR48" s="33"/>
      <c r="DS48" s="33"/>
      <c r="DT48" s="33"/>
      <c r="DU48" s="33"/>
      <c r="DV48" s="33"/>
      <c r="DW48" s="33"/>
      <c r="DX48" s="33"/>
      <c r="DY48" s="33"/>
      <c r="DZ48" s="33"/>
    </row>
    <row r="49" spans="1:130" ht="25.5" customHeight="1" x14ac:dyDescent="0.15">
      <c r="A49" s="30"/>
      <c r="B49" s="68" t="s">
        <v>80</v>
      </c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70"/>
      <c r="P49" s="77">
        <v>3</v>
      </c>
      <c r="Q49" s="78">
        <v>6</v>
      </c>
      <c r="R49" s="79">
        <f t="shared" si="1"/>
        <v>1033159</v>
      </c>
      <c r="S49" s="80">
        <v>1033159</v>
      </c>
      <c r="T49" s="80">
        <v>1033159</v>
      </c>
      <c r="U49" s="80"/>
      <c r="V49" s="80">
        <v>103373</v>
      </c>
      <c r="W49" s="80"/>
      <c r="X49" s="80"/>
      <c r="Y49" s="80">
        <v>902000</v>
      </c>
      <c r="Z49" s="80"/>
      <c r="AA49" s="81">
        <f t="shared" si="2"/>
        <v>27786</v>
      </c>
      <c r="AB49" s="82">
        <v>0</v>
      </c>
      <c r="AC49" s="82">
        <v>0</v>
      </c>
      <c r="AD49" s="83">
        <v>0</v>
      </c>
      <c r="AE49" s="30"/>
      <c r="AF49" s="30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3"/>
      <c r="CK49" s="33"/>
      <c r="CL49" s="33"/>
      <c r="CM49" s="33"/>
      <c r="CN49" s="33"/>
      <c r="CO49" s="33"/>
      <c r="CP49" s="33"/>
      <c r="CQ49" s="33"/>
      <c r="CR49" s="33"/>
      <c r="CS49" s="33"/>
      <c r="CT49" s="33"/>
      <c r="CU49" s="33"/>
      <c r="CV49" s="33"/>
      <c r="CW49" s="33"/>
      <c r="CX49" s="33"/>
      <c r="CY49" s="33"/>
      <c r="CZ49" s="33"/>
      <c r="DA49" s="33"/>
      <c r="DB49" s="33"/>
      <c r="DC49" s="33"/>
      <c r="DD49" s="33"/>
      <c r="DE49" s="33"/>
      <c r="DF49" s="33"/>
      <c r="DG49" s="33"/>
      <c r="DH49" s="33"/>
      <c r="DI49" s="33"/>
      <c r="DJ49" s="33"/>
      <c r="DK49" s="33"/>
      <c r="DL49" s="33"/>
      <c r="DM49" s="33"/>
      <c r="DN49" s="33"/>
      <c r="DO49" s="33"/>
      <c r="DP49" s="33"/>
      <c r="DQ49" s="33"/>
      <c r="DR49" s="33"/>
      <c r="DS49" s="33"/>
      <c r="DT49" s="33"/>
      <c r="DU49" s="33"/>
      <c r="DV49" s="33"/>
      <c r="DW49" s="33"/>
      <c r="DX49" s="33"/>
      <c r="DY49" s="33"/>
      <c r="DZ49" s="33"/>
    </row>
    <row r="50" spans="1:130" ht="25.5" customHeight="1" x14ac:dyDescent="0.15">
      <c r="A50" s="30"/>
      <c r="B50" s="68" t="s">
        <v>81</v>
      </c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70"/>
      <c r="P50" s="77">
        <v>3</v>
      </c>
      <c r="Q50" s="78">
        <v>7</v>
      </c>
      <c r="R50" s="79">
        <f t="shared" si="1"/>
        <v>290089</v>
      </c>
      <c r="S50" s="80">
        <v>290089</v>
      </c>
      <c r="T50" s="80">
        <v>290089</v>
      </c>
      <c r="U50" s="80"/>
      <c r="V50" s="80">
        <v>19464</v>
      </c>
      <c r="W50" s="80"/>
      <c r="X50" s="80"/>
      <c r="Y50" s="80">
        <v>266000</v>
      </c>
      <c r="Z50" s="80"/>
      <c r="AA50" s="81">
        <f t="shared" si="2"/>
        <v>4625</v>
      </c>
      <c r="AB50" s="82">
        <v>0</v>
      </c>
      <c r="AC50" s="82">
        <v>0</v>
      </c>
      <c r="AD50" s="83">
        <v>0</v>
      </c>
      <c r="AE50" s="30"/>
      <c r="AF50" s="30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3"/>
      <c r="CK50" s="33"/>
      <c r="CL50" s="33"/>
      <c r="CM50" s="33"/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CX50" s="33"/>
      <c r="CY50" s="33"/>
      <c r="CZ50" s="33"/>
      <c r="DA50" s="33"/>
      <c r="DB50" s="33"/>
      <c r="DC50" s="33"/>
      <c r="DD50" s="33"/>
      <c r="DE50" s="33"/>
      <c r="DF50" s="33"/>
      <c r="DG50" s="33"/>
      <c r="DH50" s="33"/>
      <c r="DI50" s="33"/>
      <c r="DJ50" s="33"/>
      <c r="DK50" s="33"/>
      <c r="DL50" s="33"/>
      <c r="DM50" s="33"/>
      <c r="DN50" s="33"/>
      <c r="DO50" s="33"/>
      <c r="DP50" s="33"/>
      <c r="DQ50" s="33"/>
      <c r="DR50" s="33"/>
      <c r="DS50" s="33"/>
      <c r="DT50" s="33"/>
      <c r="DU50" s="33"/>
      <c r="DV50" s="33"/>
      <c r="DW50" s="33"/>
      <c r="DX50" s="33"/>
      <c r="DY50" s="33"/>
      <c r="DZ50" s="33"/>
    </row>
    <row r="51" spans="1:130" ht="25.5" customHeight="1" x14ac:dyDescent="0.15">
      <c r="A51" s="30"/>
      <c r="B51" s="68" t="s">
        <v>82</v>
      </c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70"/>
      <c r="P51" s="77">
        <v>3</v>
      </c>
      <c r="Q51" s="78">
        <v>8</v>
      </c>
      <c r="R51" s="79">
        <f t="shared" si="1"/>
        <v>0</v>
      </c>
      <c r="S51" s="80"/>
      <c r="T51" s="80"/>
      <c r="U51" s="80"/>
      <c r="V51" s="80"/>
      <c r="W51" s="80"/>
      <c r="X51" s="80"/>
      <c r="Y51" s="80"/>
      <c r="Z51" s="80"/>
      <c r="AA51" s="81">
        <f t="shared" si="2"/>
        <v>0</v>
      </c>
      <c r="AB51" s="82">
        <v>0</v>
      </c>
      <c r="AC51" s="82">
        <v>0</v>
      </c>
      <c r="AD51" s="83">
        <v>0</v>
      </c>
      <c r="AE51" s="30"/>
      <c r="AF51" s="30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  <c r="CA51" s="33"/>
      <c r="CB51" s="33"/>
      <c r="CC51" s="33"/>
      <c r="CD51" s="33"/>
      <c r="CE51" s="33"/>
      <c r="CF51" s="33"/>
      <c r="CG51" s="33"/>
      <c r="CH51" s="33"/>
      <c r="CI51" s="33"/>
      <c r="CJ51" s="33"/>
      <c r="CK51" s="33"/>
      <c r="CL51" s="33"/>
      <c r="CM51" s="33"/>
      <c r="CN51" s="33"/>
      <c r="CO51" s="33"/>
      <c r="CP51" s="33"/>
      <c r="CQ51" s="33"/>
      <c r="CR51" s="33"/>
      <c r="CS51" s="33"/>
      <c r="CT51" s="33"/>
      <c r="CU51" s="33"/>
      <c r="CV51" s="33"/>
      <c r="CW51" s="33"/>
      <c r="CX51" s="33"/>
      <c r="CY51" s="33"/>
      <c r="CZ51" s="33"/>
      <c r="DA51" s="33"/>
      <c r="DB51" s="33"/>
      <c r="DC51" s="33"/>
      <c r="DD51" s="33"/>
      <c r="DE51" s="33"/>
      <c r="DF51" s="33"/>
      <c r="DG51" s="33"/>
      <c r="DH51" s="33"/>
      <c r="DI51" s="33"/>
      <c r="DJ51" s="33"/>
      <c r="DK51" s="33"/>
      <c r="DL51" s="33"/>
      <c r="DM51" s="33"/>
      <c r="DN51" s="33"/>
      <c r="DO51" s="33"/>
      <c r="DP51" s="33"/>
      <c r="DQ51" s="33"/>
      <c r="DR51" s="33"/>
      <c r="DS51" s="33"/>
      <c r="DT51" s="33"/>
      <c r="DU51" s="33"/>
      <c r="DV51" s="33"/>
      <c r="DW51" s="33"/>
      <c r="DX51" s="33"/>
      <c r="DY51" s="33"/>
      <c r="DZ51" s="33"/>
    </row>
    <row r="52" spans="1:130" ht="25.5" customHeight="1" x14ac:dyDescent="0.15">
      <c r="A52" s="30"/>
      <c r="B52" s="68" t="s">
        <v>83</v>
      </c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70"/>
      <c r="P52" s="77">
        <v>3</v>
      </c>
      <c r="Q52" s="78">
        <v>9</v>
      </c>
      <c r="R52" s="79">
        <f t="shared" si="1"/>
        <v>853</v>
      </c>
      <c r="S52" s="80">
        <v>853</v>
      </c>
      <c r="T52" s="80">
        <v>853</v>
      </c>
      <c r="U52" s="80"/>
      <c r="V52" s="80"/>
      <c r="W52" s="80"/>
      <c r="X52" s="80"/>
      <c r="Y52" s="80"/>
      <c r="Z52" s="80"/>
      <c r="AA52" s="81">
        <f t="shared" si="2"/>
        <v>853</v>
      </c>
      <c r="AB52" s="82">
        <v>0</v>
      </c>
      <c r="AC52" s="82">
        <v>0</v>
      </c>
      <c r="AD52" s="83">
        <v>0</v>
      </c>
      <c r="AE52" s="30"/>
      <c r="AF52" s="30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  <c r="BZ52" s="33"/>
      <c r="CA52" s="33"/>
      <c r="CB52" s="33"/>
      <c r="CC52" s="33"/>
      <c r="CD52" s="33"/>
      <c r="CE52" s="33"/>
      <c r="CF52" s="33"/>
      <c r="CG52" s="33"/>
      <c r="CH52" s="33"/>
      <c r="CI52" s="33"/>
      <c r="CJ52" s="33"/>
      <c r="CK52" s="33"/>
      <c r="CL52" s="33"/>
      <c r="CM52" s="33"/>
      <c r="CN52" s="33"/>
      <c r="CO52" s="33"/>
      <c r="CP52" s="33"/>
      <c r="CQ52" s="33"/>
      <c r="CR52" s="33"/>
      <c r="CS52" s="33"/>
      <c r="CT52" s="33"/>
      <c r="CU52" s="33"/>
      <c r="CV52" s="33"/>
      <c r="CW52" s="33"/>
      <c r="CX52" s="33"/>
      <c r="CY52" s="33"/>
      <c r="CZ52" s="33"/>
      <c r="DA52" s="33"/>
      <c r="DB52" s="33"/>
      <c r="DC52" s="33"/>
      <c r="DD52" s="33"/>
      <c r="DE52" s="33"/>
      <c r="DF52" s="33"/>
      <c r="DG52" s="33"/>
      <c r="DH52" s="33"/>
      <c r="DI52" s="33"/>
      <c r="DJ52" s="33"/>
      <c r="DK52" s="33"/>
      <c r="DL52" s="33"/>
      <c r="DM52" s="33"/>
      <c r="DN52" s="33"/>
      <c r="DO52" s="33"/>
      <c r="DP52" s="33"/>
      <c r="DQ52" s="33"/>
      <c r="DR52" s="33"/>
      <c r="DS52" s="33"/>
      <c r="DT52" s="33"/>
      <c r="DU52" s="33"/>
      <c r="DV52" s="33"/>
      <c r="DW52" s="33"/>
      <c r="DX52" s="33"/>
      <c r="DY52" s="33"/>
      <c r="DZ52" s="33"/>
    </row>
    <row r="53" spans="1:130" ht="25.5" customHeight="1" x14ac:dyDescent="0.15">
      <c r="A53" s="30"/>
      <c r="B53" s="68" t="s">
        <v>84</v>
      </c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70"/>
      <c r="P53" s="77">
        <v>4</v>
      </c>
      <c r="Q53" s="78">
        <v>0</v>
      </c>
      <c r="R53" s="79">
        <f t="shared" si="1"/>
        <v>375568</v>
      </c>
      <c r="S53" s="80">
        <v>375568</v>
      </c>
      <c r="T53" s="80">
        <v>375568</v>
      </c>
      <c r="U53" s="80"/>
      <c r="V53" s="80">
        <v>143656</v>
      </c>
      <c r="W53" s="80"/>
      <c r="X53" s="80"/>
      <c r="Y53" s="80">
        <v>218000</v>
      </c>
      <c r="Z53" s="80"/>
      <c r="AA53" s="81">
        <f t="shared" si="2"/>
        <v>13912</v>
      </c>
      <c r="AB53" s="82">
        <v>0</v>
      </c>
      <c r="AC53" s="82">
        <v>0</v>
      </c>
      <c r="AD53" s="83">
        <v>0</v>
      </c>
      <c r="AE53" s="30"/>
      <c r="AF53" s="30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33"/>
      <c r="CA53" s="33"/>
      <c r="CB53" s="33"/>
      <c r="CC53" s="33"/>
      <c r="CD53" s="33"/>
      <c r="CE53" s="33"/>
      <c r="CF53" s="33"/>
      <c r="CG53" s="33"/>
      <c r="CH53" s="33"/>
      <c r="CI53" s="33"/>
      <c r="CJ53" s="33"/>
      <c r="CK53" s="33"/>
      <c r="CL53" s="33"/>
      <c r="CM53" s="33"/>
      <c r="CN53" s="33"/>
      <c r="CO53" s="33"/>
      <c r="CP53" s="33"/>
      <c r="CQ53" s="33"/>
      <c r="CR53" s="33"/>
      <c r="CS53" s="33"/>
      <c r="CT53" s="33"/>
      <c r="CU53" s="33"/>
      <c r="CV53" s="33"/>
      <c r="CW53" s="33"/>
      <c r="CX53" s="33"/>
      <c r="CY53" s="33"/>
      <c r="CZ53" s="33"/>
      <c r="DA53" s="33"/>
      <c r="DB53" s="33"/>
      <c r="DC53" s="33"/>
      <c r="DD53" s="33"/>
      <c r="DE53" s="33"/>
      <c r="DF53" s="33"/>
      <c r="DG53" s="33"/>
      <c r="DH53" s="33"/>
      <c r="DI53" s="33"/>
      <c r="DJ53" s="33"/>
      <c r="DK53" s="33"/>
      <c r="DL53" s="33"/>
      <c r="DM53" s="33"/>
      <c r="DN53" s="33"/>
      <c r="DO53" s="33"/>
      <c r="DP53" s="33"/>
      <c r="DQ53" s="33"/>
      <c r="DR53" s="33"/>
      <c r="DS53" s="33"/>
      <c r="DT53" s="33"/>
      <c r="DU53" s="33"/>
      <c r="DV53" s="33"/>
      <c r="DW53" s="33"/>
      <c r="DX53" s="33"/>
      <c r="DY53" s="33"/>
      <c r="DZ53" s="33"/>
    </row>
    <row r="54" spans="1:130" ht="25.5" customHeight="1" x14ac:dyDescent="0.15">
      <c r="A54" s="30"/>
      <c r="B54" s="68" t="s">
        <v>85</v>
      </c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70"/>
      <c r="P54" s="77">
        <v>4</v>
      </c>
      <c r="Q54" s="78">
        <v>1</v>
      </c>
      <c r="R54" s="79">
        <f t="shared" si="1"/>
        <v>0</v>
      </c>
      <c r="S54" s="80"/>
      <c r="T54" s="80"/>
      <c r="U54" s="80"/>
      <c r="V54" s="80"/>
      <c r="W54" s="80"/>
      <c r="X54" s="80"/>
      <c r="Y54" s="80"/>
      <c r="Z54" s="80"/>
      <c r="AA54" s="81">
        <f t="shared" si="2"/>
        <v>0</v>
      </c>
      <c r="AB54" s="82">
        <v>0</v>
      </c>
      <c r="AC54" s="82">
        <v>0</v>
      </c>
      <c r="AD54" s="83">
        <v>0</v>
      </c>
      <c r="AE54" s="30"/>
      <c r="AF54" s="30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  <c r="CA54" s="33"/>
      <c r="CB54" s="33"/>
      <c r="CC54" s="33"/>
      <c r="CD54" s="33"/>
      <c r="CE54" s="33"/>
      <c r="CF54" s="33"/>
      <c r="CG54" s="33"/>
      <c r="CH54" s="33"/>
      <c r="CI54" s="33"/>
      <c r="CJ54" s="33"/>
      <c r="CK54" s="33"/>
      <c r="CL54" s="33"/>
      <c r="CM54" s="33"/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CX54" s="33"/>
      <c r="CY54" s="33"/>
      <c r="CZ54" s="33"/>
      <c r="DA54" s="33"/>
      <c r="DB54" s="33"/>
      <c r="DC54" s="33"/>
      <c r="DD54" s="33"/>
      <c r="DE54" s="33"/>
      <c r="DF54" s="33"/>
      <c r="DG54" s="33"/>
      <c r="DH54" s="33"/>
      <c r="DI54" s="33"/>
      <c r="DJ54" s="33"/>
      <c r="DK54" s="33"/>
      <c r="DL54" s="33"/>
      <c r="DM54" s="33"/>
      <c r="DN54" s="33"/>
      <c r="DO54" s="33"/>
      <c r="DP54" s="33"/>
      <c r="DQ54" s="33"/>
      <c r="DR54" s="33"/>
      <c r="DS54" s="33"/>
      <c r="DT54" s="33"/>
      <c r="DU54" s="33"/>
      <c r="DV54" s="33"/>
      <c r="DW54" s="33"/>
      <c r="DX54" s="33"/>
      <c r="DY54" s="33"/>
      <c r="DZ54" s="33"/>
    </row>
    <row r="55" spans="1:130" ht="25.5" customHeight="1" x14ac:dyDescent="0.15">
      <c r="A55" s="30"/>
      <c r="B55" s="68" t="s">
        <v>86</v>
      </c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70"/>
      <c r="P55" s="77">
        <v>4</v>
      </c>
      <c r="Q55" s="78">
        <v>2</v>
      </c>
      <c r="R55" s="79">
        <f t="shared" si="1"/>
        <v>5543788</v>
      </c>
      <c r="S55" s="79">
        <f>SUM(S56:S64)</f>
        <v>5543788</v>
      </c>
      <c r="T55" s="79">
        <f t="shared" ref="T55:Z55" si="6">SUM(T56:T64)</f>
        <v>5543788</v>
      </c>
      <c r="U55" s="79">
        <f t="shared" si="6"/>
        <v>0</v>
      </c>
      <c r="V55" s="79">
        <f t="shared" si="6"/>
        <v>1935897</v>
      </c>
      <c r="W55" s="79">
        <f t="shared" si="6"/>
        <v>0</v>
      </c>
      <c r="X55" s="79">
        <f t="shared" si="6"/>
        <v>0</v>
      </c>
      <c r="Y55" s="79">
        <f t="shared" si="6"/>
        <v>3337000</v>
      </c>
      <c r="Z55" s="79">
        <f t="shared" si="6"/>
        <v>71269</v>
      </c>
      <c r="AA55" s="81">
        <f t="shared" si="2"/>
        <v>199622</v>
      </c>
      <c r="AB55" s="82">
        <v>0</v>
      </c>
      <c r="AC55" s="82">
        <v>0</v>
      </c>
      <c r="AD55" s="83">
        <v>0</v>
      </c>
      <c r="AE55" s="30"/>
      <c r="AF55" s="30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  <c r="BZ55" s="33"/>
      <c r="CA55" s="33"/>
      <c r="CB55" s="33"/>
      <c r="CC55" s="33"/>
      <c r="CD55" s="33"/>
      <c r="CE55" s="33"/>
      <c r="CF55" s="33"/>
      <c r="CG55" s="33"/>
      <c r="CH55" s="33"/>
      <c r="CI55" s="33"/>
      <c r="CJ55" s="33"/>
      <c r="CK55" s="33"/>
      <c r="CL55" s="33"/>
      <c r="CM55" s="33"/>
      <c r="CN55" s="33"/>
      <c r="CO55" s="33"/>
      <c r="CP55" s="33"/>
      <c r="CQ55" s="33"/>
      <c r="CR55" s="33"/>
      <c r="CS55" s="33"/>
      <c r="CT55" s="33"/>
      <c r="CU55" s="33"/>
      <c r="CV55" s="33"/>
      <c r="CW55" s="33"/>
      <c r="CX55" s="33"/>
      <c r="CY55" s="33"/>
      <c r="CZ55" s="33"/>
      <c r="DA55" s="33"/>
      <c r="DB55" s="33"/>
      <c r="DC55" s="33"/>
      <c r="DD55" s="33"/>
      <c r="DE55" s="33"/>
      <c r="DF55" s="33"/>
      <c r="DG55" s="33"/>
      <c r="DH55" s="33"/>
      <c r="DI55" s="33"/>
      <c r="DJ55" s="33"/>
      <c r="DK55" s="33"/>
      <c r="DL55" s="33"/>
      <c r="DM55" s="33"/>
      <c r="DN55" s="33"/>
      <c r="DO55" s="33"/>
      <c r="DP55" s="33"/>
      <c r="DQ55" s="33"/>
      <c r="DR55" s="33"/>
      <c r="DS55" s="33"/>
      <c r="DT55" s="33"/>
      <c r="DU55" s="33"/>
      <c r="DV55" s="33"/>
      <c r="DW55" s="33"/>
      <c r="DX55" s="33"/>
      <c r="DY55" s="33"/>
      <c r="DZ55" s="33"/>
    </row>
    <row r="56" spans="1:130" ht="25.5" customHeight="1" x14ac:dyDescent="0.15">
      <c r="A56" s="30"/>
      <c r="B56" s="68" t="s">
        <v>87</v>
      </c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70"/>
      <c r="P56" s="77">
        <v>4</v>
      </c>
      <c r="Q56" s="78">
        <v>3</v>
      </c>
      <c r="R56" s="79">
        <f t="shared" si="1"/>
        <v>4472444</v>
      </c>
      <c r="S56" s="80">
        <v>4472444</v>
      </c>
      <c r="T56" s="80">
        <v>4472444</v>
      </c>
      <c r="U56" s="80"/>
      <c r="V56" s="80">
        <v>1584577</v>
      </c>
      <c r="W56" s="80"/>
      <c r="X56" s="80"/>
      <c r="Y56" s="80">
        <v>2670000</v>
      </c>
      <c r="Z56" s="80">
        <v>49300</v>
      </c>
      <c r="AA56" s="81">
        <f t="shared" si="2"/>
        <v>168567</v>
      </c>
      <c r="AB56" s="82">
        <v>0</v>
      </c>
      <c r="AC56" s="82">
        <v>0</v>
      </c>
      <c r="AD56" s="83">
        <v>0</v>
      </c>
      <c r="AE56" s="30"/>
      <c r="AF56" s="30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  <c r="BZ56" s="33"/>
      <c r="CA56" s="33"/>
      <c r="CB56" s="33"/>
      <c r="CC56" s="33"/>
      <c r="CD56" s="33"/>
      <c r="CE56" s="33"/>
      <c r="CF56" s="33"/>
      <c r="CG56" s="33"/>
      <c r="CH56" s="33"/>
      <c r="CI56" s="33"/>
      <c r="CJ56" s="33"/>
      <c r="CK56" s="33"/>
      <c r="CL56" s="33"/>
      <c r="CM56" s="33"/>
      <c r="CN56" s="33"/>
      <c r="CO56" s="33"/>
      <c r="CP56" s="33"/>
      <c r="CQ56" s="33"/>
      <c r="CR56" s="33"/>
      <c r="CS56" s="33"/>
      <c r="CT56" s="33"/>
      <c r="CU56" s="33"/>
      <c r="CV56" s="33"/>
      <c r="CW56" s="33"/>
      <c r="CX56" s="33"/>
      <c r="CY56" s="33"/>
      <c r="CZ56" s="33"/>
      <c r="DA56" s="33"/>
      <c r="DB56" s="33"/>
      <c r="DC56" s="33"/>
      <c r="DD56" s="33"/>
      <c r="DE56" s="33"/>
      <c r="DF56" s="33"/>
      <c r="DG56" s="33"/>
      <c r="DH56" s="33"/>
      <c r="DI56" s="33"/>
      <c r="DJ56" s="33"/>
      <c r="DK56" s="33"/>
      <c r="DL56" s="33"/>
      <c r="DM56" s="33"/>
      <c r="DN56" s="33"/>
      <c r="DO56" s="33"/>
      <c r="DP56" s="33"/>
      <c r="DQ56" s="33"/>
      <c r="DR56" s="33"/>
      <c r="DS56" s="33"/>
      <c r="DT56" s="33"/>
      <c r="DU56" s="33"/>
      <c r="DV56" s="33"/>
      <c r="DW56" s="33"/>
      <c r="DX56" s="33"/>
      <c r="DY56" s="33"/>
      <c r="DZ56" s="33"/>
    </row>
    <row r="57" spans="1:130" ht="25.5" customHeight="1" x14ac:dyDescent="0.15">
      <c r="A57" s="30"/>
      <c r="B57" s="68" t="s">
        <v>88</v>
      </c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70"/>
      <c r="P57" s="77">
        <v>4</v>
      </c>
      <c r="Q57" s="78">
        <v>4</v>
      </c>
      <c r="R57" s="79">
        <f t="shared" si="1"/>
        <v>1055190</v>
      </c>
      <c r="S57" s="80">
        <v>1055190</v>
      </c>
      <c r="T57" s="80">
        <v>1055190</v>
      </c>
      <c r="U57" s="80"/>
      <c r="V57" s="80">
        <v>338967</v>
      </c>
      <c r="W57" s="80"/>
      <c r="X57" s="80"/>
      <c r="Y57" s="80">
        <v>664000</v>
      </c>
      <c r="Z57" s="80">
        <v>21572</v>
      </c>
      <c r="AA57" s="81">
        <f t="shared" si="2"/>
        <v>30651</v>
      </c>
      <c r="AB57" s="82">
        <v>0</v>
      </c>
      <c r="AC57" s="82">
        <v>0</v>
      </c>
      <c r="AD57" s="83">
        <v>0</v>
      </c>
      <c r="AE57" s="30"/>
      <c r="AF57" s="30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  <c r="BO57" s="33"/>
      <c r="BP57" s="33"/>
      <c r="BQ57" s="33"/>
      <c r="BR57" s="33"/>
      <c r="BS57" s="33"/>
      <c r="BT57" s="33"/>
      <c r="BU57" s="33"/>
      <c r="BV57" s="33"/>
      <c r="BW57" s="33"/>
      <c r="BX57" s="33"/>
      <c r="BY57" s="33"/>
      <c r="BZ57" s="33"/>
      <c r="CA57" s="33"/>
      <c r="CB57" s="33"/>
      <c r="CC57" s="33"/>
      <c r="CD57" s="33"/>
      <c r="CE57" s="33"/>
      <c r="CF57" s="33"/>
      <c r="CG57" s="33"/>
      <c r="CH57" s="33"/>
      <c r="CI57" s="33"/>
      <c r="CJ57" s="33"/>
      <c r="CK57" s="33"/>
      <c r="CL57" s="33"/>
      <c r="CM57" s="33"/>
      <c r="CN57" s="33"/>
      <c r="CO57" s="33"/>
      <c r="CP57" s="33"/>
      <c r="CQ57" s="33"/>
      <c r="CR57" s="33"/>
      <c r="CS57" s="33"/>
      <c r="CT57" s="33"/>
      <c r="CU57" s="33"/>
      <c r="CV57" s="33"/>
      <c r="CW57" s="33"/>
      <c r="CX57" s="33"/>
      <c r="CY57" s="33"/>
      <c r="CZ57" s="33"/>
      <c r="DA57" s="33"/>
      <c r="DB57" s="33"/>
      <c r="DC57" s="33"/>
      <c r="DD57" s="33"/>
      <c r="DE57" s="33"/>
      <c r="DF57" s="33"/>
      <c r="DG57" s="33"/>
      <c r="DH57" s="33"/>
      <c r="DI57" s="33"/>
      <c r="DJ57" s="33"/>
      <c r="DK57" s="33"/>
      <c r="DL57" s="33"/>
      <c r="DM57" s="33"/>
      <c r="DN57" s="33"/>
      <c r="DO57" s="33"/>
      <c r="DP57" s="33"/>
      <c r="DQ57" s="33"/>
      <c r="DR57" s="33"/>
      <c r="DS57" s="33"/>
      <c r="DT57" s="33"/>
      <c r="DU57" s="33"/>
      <c r="DV57" s="33"/>
      <c r="DW57" s="33"/>
      <c r="DX57" s="33"/>
      <c r="DY57" s="33"/>
      <c r="DZ57" s="33"/>
    </row>
    <row r="58" spans="1:130" ht="25.5" customHeight="1" x14ac:dyDescent="0.15">
      <c r="A58" s="30"/>
      <c r="B58" s="68" t="s">
        <v>89</v>
      </c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70"/>
      <c r="P58" s="77">
        <v>4</v>
      </c>
      <c r="Q58" s="78">
        <v>5</v>
      </c>
      <c r="R58" s="79">
        <f t="shared" si="1"/>
        <v>0</v>
      </c>
      <c r="S58" s="80"/>
      <c r="T58" s="80"/>
      <c r="U58" s="80"/>
      <c r="V58" s="80"/>
      <c r="W58" s="80"/>
      <c r="X58" s="80"/>
      <c r="Y58" s="80"/>
      <c r="Z58" s="80"/>
      <c r="AA58" s="81">
        <f t="shared" si="2"/>
        <v>0</v>
      </c>
      <c r="AB58" s="82">
        <v>0</v>
      </c>
      <c r="AC58" s="82">
        <v>0</v>
      </c>
      <c r="AD58" s="83">
        <v>0</v>
      </c>
      <c r="AE58" s="30"/>
      <c r="AF58" s="30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3"/>
      <c r="CK58" s="33"/>
      <c r="CL58" s="33"/>
      <c r="CM58" s="33"/>
      <c r="CN58" s="33"/>
      <c r="CO58" s="33"/>
      <c r="CP58" s="33"/>
      <c r="CQ58" s="33"/>
      <c r="CR58" s="33"/>
      <c r="CS58" s="33"/>
      <c r="CT58" s="33"/>
      <c r="CU58" s="33"/>
      <c r="CV58" s="33"/>
      <c r="CW58" s="33"/>
      <c r="CX58" s="33"/>
      <c r="CY58" s="33"/>
      <c r="CZ58" s="33"/>
      <c r="DA58" s="33"/>
      <c r="DB58" s="33"/>
      <c r="DC58" s="33"/>
      <c r="DD58" s="33"/>
      <c r="DE58" s="33"/>
      <c r="DF58" s="33"/>
      <c r="DG58" s="33"/>
      <c r="DH58" s="33"/>
      <c r="DI58" s="33"/>
      <c r="DJ58" s="33"/>
      <c r="DK58" s="33"/>
      <c r="DL58" s="33"/>
      <c r="DM58" s="33"/>
      <c r="DN58" s="33"/>
      <c r="DO58" s="33"/>
      <c r="DP58" s="33"/>
      <c r="DQ58" s="33"/>
      <c r="DR58" s="33"/>
      <c r="DS58" s="33"/>
      <c r="DT58" s="33"/>
      <c r="DU58" s="33"/>
      <c r="DV58" s="33"/>
      <c r="DW58" s="33"/>
      <c r="DX58" s="33"/>
      <c r="DY58" s="33"/>
      <c r="DZ58" s="33"/>
    </row>
    <row r="59" spans="1:130" ht="25.5" customHeight="1" x14ac:dyDescent="0.15">
      <c r="A59" s="30"/>
      <c r="B59" s="68" t="s">
        <v>90</v>
      </c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70"/>
      <c r="P59" s="77">
        <v>4</v>
      </c>
      <c r="Q59" s="78">
        <v>6</v>
      </c>
      <c r="R59" s="79">
        <f t="shared" si="1"/>
        <v>0</v>
      </c>
      <c r="S59" s="80"/>
      <c r="T59" s="80"/>
      <c r="U59" s="80"/>
      <c r="V59" s="80"/>
      <c r="W59" s="80"/>
      <c r="X59" s="80"/>
      <c r="Y59" s="80"/>
      <c r="Z59" s="80"/>
      <c r="AA59" s="81">
        <f t="shared" si="2"/>
        <v>0</v>
      </c>
      <c r="AB59" s="82">
        <v>0</v>
      </c>
      <c r="AC59" s="82">
        <v>0</v>
      </c>
      <c r="AD59" s="83">
        <v>0</v>
      </c>
      <c r="AE59" s="30"/>
      <c r="AF59" s="30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  <c r="CJ59" s="33"/>
      <c r="CK59" s="33"/>
      <c r="CL59" s="33"/>
      <c r="CM59" s="33"/>
      <c r="CN59" s="33"/>
      <c r="CO59" s="33"/>
      <c r="CP59" s="33"/>
      <c r="CQ59" s="33"/>
      <c r="CR59" s="33"/>
      <c r="CS59" s="33"/>
      <c r="CT59" s="33"/>
      <c r="CU59" s="33"/>
      <c r="CV59" s="33"/>
      <c r="CW59" s="33"/>
      <c r="CX59" s="33"/>
      <c r="CY59" s="33"/>
      <c r="CZ59" s="33"/>
      <c r="DA59" s="33"/>
      <c r="DB59" s="33"/>
      <c r="DC59" s="33"/>
      <c r="DD59" s="33"/>
      <c r="DE59" s="33"/>
      <c r="DF59" s="33"/>
      <c r="DG59" s="33"/>
      <c r="DH59" s="33"/>
      <c r="DI59" s="33"/>
      <c r="DJ59" s="33"/>
      <c r="DK59" s="33"/>
      <c r="DL59" s="33"/>
      <c r="DM59" s="33"/>
      <c r="DN59" s="33"/>
      <c r="DO59" s="33"/>
      <c r="DP59" s="33"/>
      <c r="DQ59" s="33"/>
      <c r="DR59" s="33"/>
      <c r="DS59" s="33"/>
      <c r="DT59" s="33"/>
      <c r="DU59" s="33"/>
      <c r="DV59" s="33"/>
      <c r="DW59" s="33"/>
      <c r="DX59" s="33"/>
      <c r="DY59" s="33"/>
      <c r="DZ59" s="33"/>
    </row>
    <row r="60" spans="1:130" ht="25.5" customHeight="1" x14ac:dyDescent="0.15">
      <c r="A60" s="30"/>
      <c r="B60" s="68" t="s">
        <v>91</v>
      </c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70"/>
      <c r="P60" s="77">
        <v>4</v>
      </c>
      <c r="Q60" s="78">
        <v>7</v>
      </c>
      <c r="R60" s="79">
        <f t="shared" si="1"/>
        <v>407</v>
      </c>
      <c r="S60" s="80">
        <v>407</v>
      </c>
      <c r="T60" s="80">
        <v>407</v>
      </c>
      <c r="U60" s="80"/>
      <c r="V60" s="80"/>
      <c r="W60" s="80"/>
      <c r="X60" s="80"/>
      <c r="Y60" s="80"/>
      <c r="Z60" s="80">
        <v>397</v>
      </c>
      <c r="AA60" s="81">
        <f t="shared" si="2"/>
        <v>10</v>
      </c>
      <c r="AB60" s="82">
        <v>0</v>
      </c>
      <c r="AC60" s="82">
        <v>0</v>
      </c>
      <c r="AD60" s="83">
        <v>0</v>
      </c>
      <c r="AE60" s="30"/>
      <c r="AF60" s="30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  <c r="BO60" s="33"/>
      <c r="BP60" s="33"/>
      <c r="BQ60" s="33"/>
      <c r="BR60" s="33"/>
      <c r="BS60" s="33"/>
      <c r="BT60" s="33"/>
      <c r="BU60" s="33"/>
      <c r="BV60" s="33"/>
      <c r="BW60" s="33"/>
      <c r="BX60" s="33"/>
      <c r="BY60" s="33"/>
      <c r="BZ60" s="33"/>
      <c r="CA60" s="33"/>
      <c r="CB60" s="33"/>
      <c r="CC60" s="33"/>
      <c r="CD60" s="33"/>
      <c r="CE60" s="33"/>
      <c r="CF60" s="33"/>
      <c r="CG60" s="33"/>
      <c r="CH60" s="33"/>
      <c r="CI60" s="33"/>
      <c r="CJ60" s="33"/>
      <c r="CK60" s="33"/>
      <c r="CL60" s="33"/>
      <c r="CM60" s="33"/>
      <c r="CN60" s="33"/>
      <c r="CO60" s="33"/>
      <c r="CP60" s="33"/>
      <c r="CQ60" s="33"/>
      <c r="CR60" s="33"/>
      <c r="CS60" s="33"/>
      <c r="CT60" s="33"/>
      <c r="CU60" s="33"/>
      <c r="CV60" s="33"/>
      <c r="CW60" s="33"/>
      <c r="CX60" s="33"/>
      <c r="CY60" s="33"/>
      <c r="CZ60" s="33"/>
      <c r="DA60" s="33"/>
      <c r="DB60" s="33"/>
      <c r="DC60" s="33"/>
      <c r="DD60" s="33"/>
      <c r="DE60" s="33"/>
      <c r="DF60" s="33"/>
      <c r="DG60" s="33"/>
      <c r="DH60" s="33"/>
      <c r="DI60" s="33"/>
      <c r="DJ60" s="33"/>
      <c r="DK60" s="33"/>
      <c r="DL60" s="33"/>
      <c r="DM60" s="33"/>
      <c r="DN60" s="33"/>
      <c r="DO60" s="33"/>
      <c r="DP60" s="33"/>
      <c r="DQ60" s="33"/>
      <c r="DR60" s="33"/>
      <c r="DS60" s="33"/>
      <c r="DT60" s="33"/>
      <c r="DU60" s="33"/>
      <c r="DV60" s="33"/>
      <c r="DW60" s="33"/>
      <c r="DX60" s="33"/>
      <c r="DY60" s="33"/>
      <c r="DZ60" s="33"/>
    </row>
    <row r="61" spans="1:130" ht="25.5" customHeight="1" x14ac:dyDescent="0.15">
      <c r="A61" s="30"/>
      <c r="B61" s="68" t="s">
        <v>92</v>
      </c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70"/>
      <c r="P61" s="77">
        <v>4</v>
      </c>
      <c r="Q61" s="78">
        <v>8</v>
      </c>
      <c r="R61" s="79">
        <f t="shared" si="1"/>
        <v>0</v>
      </c>
      <c r="S61" s="80"/>
      <c r="T61" s="80"/>
      <c r="U61" s="80"/>
      <c r="V61" s="80"/>
      <c r="W61" s="80"/>
      <c r="X61" s="80"/>
      <c r="Y61" s="80"/>
      <c r="Z61" s="80"/>
      <c r="AA61" s="81">
        <f t="shared" si="2"/>
        <v>0</v>
      </c>
      <c r="AB61" s="82">
        <v>0</v>
      </c>
      <c r="AC61" s="82">
        <v>0</v>
      </c>
      <c r="AD61" s="83">
        <v>0</v>
      </c>
      <c r="AE61" s="30"/>
      <c r="AF61" s="30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  <c r="CH61" s="33"/>
      <c r="CI61" s="33"/>
      <c r="CJ61" s="33"/>
      <c r="CK61" s="33"/>
      <c r="CL61" s="33"/>
      <c r="CM61" s="33"/>
      <c r="CN61" s="33"/>
      <c r="CO61" s="33"/>
      <c r="CP61" s="33"/>
      <c r="CQ61" s="33"/>
      <c r="CR61" s="33"/>
      <c r="CS61" s="33"/>
      <c r="CT61" s="33"/>
      <c r="CU61" s="33"/>
      <c r="CV61" s="33"/>
      <c r="CW61" s="33"/>
      <c r="CX61" s="33"/>
      <c r="CY61" s="33"/>
      <c r="CZ61" s="33"/>
      <c r="DA61" s="33"/>
      <c r="DB61" s="33"/>
      <c r="DC61" s="33"/>
      <c r="DD61" s="33"/>
      <c r="DE61" s="33"/>
      <c r="DF61" s="33"/>
      <c r="DG61" s="33"/>
      <c r="DH61" s="33"/>
      <c r="DI61" s="33"/>
      <c r="DJ61" s="33"/>
      <c r="DK61" s="33"/>
      <c r="DL61" s="33"/>
      <c r="DM61" s="33"/>
      <c r="DN61" s="33"/>
      <c r="DO61" s="33"/>
      <c r="DP61" s="33"/>
      <c r="DQ61" s="33"/>
      <c r="DR61" s="33"/>
      <c r="DS61" s="33"/>
      <c r="DT61" s="33"/>
      <c r="DU61" s="33"/>
      <c r="DV61" s="33"/>
      <c r="DW61" s="33"/>
      <c r="DX61" s="33"/>
      <c r="DY61" s="33"/>
      <c r="DZ61" s="33"/>
    </row>
    <row r="62" spans="1:130" ht="25.5" customHeight="1" x14ac:dyDescent="0.15">
      <c r="A62" s="30"/>
      <c r="B62" s="68" t="s">
        <v>93</v>
      </c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70"/>
      <c r="P62" s="77">
        <v>4</v>
      </c>
      <c r="Q62" s="78">
        <v>9</v>
      </c>
      <c r="R62" s="79">
        <f t="shared" si="1"/>
        <v>0</v>
      </c>
      <c r="S62" s="80"/>
      <c r="T62" s="80"/>
      <c r="U62" s="80"/>
      <c r="V62" s="80"/>
      <c r="W62" s="80"/>
      <c r="X62" s="80"/>
      <c r="Y62" s="80"/>
      <c r="Z62" s="80"/>
      <c r="AA62" s="81">
        <f t="shared" si="2"/>
        <v>0</v>
      </c>
      <c r="AB62" s="82">
        <v>0</v>
      </c>
      <c r="AC62" s="82">
        <v>0</v>
      </c>
      <c r="AD62" s="83">
        <v>0</v>
      </c>
      <c r="AE62" s="30"/>
      <c r="AF62" s="30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  <c r="BO62" s="33"/>
      <c r="BP62" s="33"/>
      <c r="BQ62" s="33"/>
      <c r="BR62" s="33"/>
      <c r="BS62" s="33"/>
      <c r="BT62" s="33"/>
      <c r="BU62" s="33"/>
      <c r="BV62" s="33"/>
      <c r="BW62" s="33"/>
      <c r="BX62" s="33"/>
      <c r="BY62" s="33"/>
      <c r="BZ62" s="33"/>
      <c r="CA62" s="33"/>
      <c r="CB62" s="33"/>
      <c r="CC62" s="33"/>
      <c r="CD62" s="33"/>
      <c r="CE62" s="33"/>
      <c r="CF62" s="33"/>
      <c r="CG62" s="33"/>
      <c r="CH62" s="33"/>
      <c r="CI62" s="33"/>
      <c r="CJ62" s="33"/>
      <c r="CK62" s="33"/>
      <c r="CL62" s="33"/>
      <c r="CM62" s="33"/>
      <c r="CN62" s="33"/>
      <c r="CO62" s="33"/>
      <c r="CP62" s="33"/>
      <c r="CQ62" s="33"/>
      <c r="CR62" s="33"/>
      <c r="CS62" s="33"/>
      <c r="CT62" s="33"/>
      <c r="CU62" s="33"/>
      <c r="CV62" s="33"/>
      <c r="CW62" s="33"/>
      <c r="CX62" s="33"/>
      <c r="CY62" s="33"/>
      <c r="CZ62" s="33"/>
      <c r="DA62" s="33"/>
      <c r="DB62" s="33"/>
      <c r="DC62" s="33"/>
      <c r="DD62" s="33"/>
      <c r="DE62" s="33"/>
      <c r="DF62" s="33"/>
      <c r="DG62" s="33"/>
      <c r="DH62" s="33"/>
      <c r="DI62" s="33"/>
      <c r="DJ62" s="33"/>
      <c r="DK62" s="33"/>
      <c r="DL62" s="33"/>
      <c r="DM62" s="33"/>
      <c r="DN62" s="33"/>
      <c r="DO62" s="33"/>
      <c r="DP62" s="33"/>
      <c r="DQ62" s="33"/>
      <c r="DR62" s="33"/>
      <c r="DS62" s="33"/>
      <c r="DT62" s="33"/>
      <c r="DU62" s="33"/>
      <c r="DV62" s="33"/>
      <c r="DW62" s="33"/>
      <c r="DX62" s="33"/>
      <c r="DY62" s="33"/>
      <c r="DZ62" s="33"/>
    </row>
    <row r="63" spans="1:130" ht="25.5" customHeight="1" x14ac:dyDescent="0.15">
      <c r="A63" s="30"/>
      <c r="B63" s="68" t="s">
        <v>94</v>
      </c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70"/>
      <c r="P63" s="77">
        <v>5</v>
      </c>
      <c r="Q63" s="78">
        <v>0</v>
      </c>
      <c r="R63" s="79">
        <f t="shared" si="1"/>
        <v>15747</v>
      </c>
      <c r="S63" s="80">
        <v>15747</v>
      </c>
      <c r="T63" s="80">
        <v>15747</v>
      </c>
      <c r="U63" s="80"/>
      <c r="V63" s="80">
        <v>12353</v>
      </c>
      <c r="W63" s="80"/>
      <c r="X63" s="80"/>
      <c r="Y63" s="80">
        <v>3000</v>
      </c>
      <c r="Z63" s="80"/>
      <c r="AA63" s="81">
        <f t="shared" si="2"/>
        <v>394</v>
      </c>
      <c r="AB63" s="82">
        <v>0</v>
      </c>
      <c r="AC63" s="82">
        <v>0</v>
      </c>
      <c r="AD63" s="83">
        <v>0</v>
      </c>
      <c r="AE63" s="30"/>
      <c r="AF63" s="30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3"/>
      <c r="CA63" s="33"/>
      <c r="CB63" s="33"/>
      <c r="CC63" s="33"/>
      <c r="CD63" s="33"/>
      <c r="CE63" s="33"/>
      <c r="CF63" s="33"/>
      <c r="CG63" s="33"/>
      <c r="CH63" s="33"/>
      <c r="CI63" s="33"/>
      <c r="CJ63" s="33"/>
      <c r="CK63" s="33"/>
      <c r="CL63" s="33"/>
      <c r="CM63" s="33"/>
      <c r="CN63" s="33"/>
      <c r="CO63" s="33"/>
      <c r="CP63" s="33"/>
      <c r="CQ63" s="33"/>
      <c r="CR63" s="33"/>
      <c r="CS63" s="33"/>
      <c r="CT63" s="33"/>
      <c r="CU63" s="33"/>
      <c r="CV63" s="33"/>
      <c r="CW63" s="33"/>
      <c r="CX63" s="33"/>
      <c r="CY63" s="33"/>
      <c r="CZ63" s="33"/>
      <c r="DA63" s="33"/>
      <c r="DB63" s="33"/>
      <c r="DC63" s="33"/>
      <c r="DD63" s="33"/>
      <c r="DE63" s="33"/>
      <c r="DF63" s="33"/>
      <c r="DG63" s="33"/>
      <c r="DH63" s="33"/>
      <c r="DI63" s="33"/>
      <c r="DJ63" s="33"/>
      <c r="DK63" s="33"/>
      <c r="DL63" s="33"/>
      <c r="DM63" s="33"/>
      <c r="DN63" s="33"/>
      <c r="DO63" s="33"/>
      <c r="DP63" s="33"/>
      <c r="DQ63" s="33"/>
      <c r="DR63" s="33"/>
      <c r="DS63" s="33"/>
      <c r="DT63" s="33"/>
      <c r="DU63" s="33"/>
      <c r="DV63" s="33"/>
      <c r="DW63" s="33"/>
      <c r="DX63" s="33"/>
      <c r="DY63" s="33"/>
      <c r="DZ63" s="33"/>
    </row>
    <row r="64" spans="1:130" ht="25.5" customHeight="1" x14ac:dyDescent="0.15">
      <c r="A64" s="30"/>
      <c r="B64" s="68" t="s">
        <v>95</v>
      </c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70"/>
      <c r="P64" s="77">
        <v>5</v>
      </c>
      <c r="Q64" s="78">
        <v>1</v>
      </c>
      <c r="R64" s="79">
        <f t="shared" si="1"/>
        <v>0</v>
      </c>
      <c r="S64" s="80"/>
      <c r="T64" s="80"/>
      <c r="U64" s="80"/>
      <c r="V64" s="80"/>
      <c r="W64" s="80"/>
      <c r="X64" s="80"/>
      <c r="Y64" s="80"/>
      <c r="Z64" s="80"/>
      <c r="AA64" s="81">
        <f t="shared" si="2"/>
        <v>0</v>
      </c>
      <c r="AB64" s="82">
        <v>0</v>
      </c>
      <c r="AC64" s="82">
        <v>0</v>
      </c>
      <c r="AD64" s="83">
        <v>0</v>
      </c>
      <c r="AE64" s="30"/>
      <c r="AF64" s="30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  <c r="BO64" s="33"/>
      <c r="BP64" s="33"/>
      <c r="BQ64" s="33"/>
      <c r="BR64" s="33"/>
      <c r="BS64" s="33"/>
      <c r="BT64" s="33"/>
      <c r="BU64" s="33"/>
      <c r="BV64" s="33"/>
      <c r="BW64" s="33"/>
      <c r="BX64" s="33"/>
      <c r="BY64" s="33"/>
      <c r="BZ64" s="33"/>
      <c r="CA64" s="33"/>
      <c r="CB64" s="33"/>
      <c r="CC64" s="33"/>
      <c r="CD64" s="33"/>
      <c r="CE64" s="33"/>
      <c r="CF64" s="33"/>
      <c r="CG64" s="33"/>
      <c r="CH64" s="33"/>
      <c r="CI64" s="33"/>
      <c r="CJ64" s="33"/>
      <c r="CK64" s="33"/>
      <c r="CL64" s="33"/>
      <c r="CM64" s="33"/>
      <c r="CN64" s="33"/>
      <c r="CO64" s="33"/>
      <c r="CP64" s="33"/>
      <c r="CQ64" s="33"/>
      <c r="CR64" s="33"/>
      <c r="CS64" s="33"/>
      <c r="CT64" s="33"/>
      <c r="CU64" s="33"/>
      <c r="CV64" s="33"/>
      <c r="CW64" s="33"/>
      <c r="CX64" s="33"/>
      <c r="CY64" s="33"/>
      <c r="CZ64" s="33"/>
      <c r="DA64" s="33"/>
      <c r="DB64" s="33"/>
      <c r="DC64" s="33"/>
      <c r="DD64" s="33"/>
      <c r="DE64" s="33"/>
      <c r="DF64" s="33"/>
      <c r="DG64" s="33"/>
      <c r="DH64" s="33"/>
      <c r="DI64" s="33"/>
      <c r="DJ64" s="33"/>
      <c r="DK64" s="33"/>
      <c r="DL64" s="33"/>
      <c r="DM64" s="33"/>
      <c r="DN64" s="33"/>
      <c r="DO64" s="33"/>
      <c r="DP64" s="33"/>
      <c r="DQ64" s="33"/>
      <c r="DR64" s="33"/>
      <c r="DS64" s="33"/>
      <c r="DT64" s="33"/>
      <c r="DU64" s="33"/>
      <c r="DV64" s="33"/>
      <c r="DW64" s="33"/>
      <c r="DX64" s="33"/>
      <c r="DY64" s="33"/>
      <c r="DZ64" s="33"/>
    </row>
    <row r="65" spans="1:130" ht="25.5" customHeight="1" thickBot="1" x14ac:dyDescent="0.2">
      <c r="A65" s="30"/>
      <c r="B65" s="68" t="s">
        <v>96</v>
      </c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70"/>
      <c r="P65" s="84">
        <v>5</v>
      </c>
      <c r="Q65" s="85">
        <v>2</v>
      </c>
      <c r="R65" s="86">
        <f t="shared" si="1"/>
        <v>0</v>
      </c>
      <c r="S65" s="87">
        <v>0</v>
      </c>
      <c r="T65" s="87">
        <v>0</v>
      </c>
      <c r="U65" s="87">
        <v>0</v>
      </c>
      <c r="V65" s="87">
        <v>0</v>
      </c>
      <c r="W65" s="87">
        <v>0</v>
      </c>
      <c r="X65" s="87">
        <v>0</v>
      </c>
      <c r="Y65" s="87">
        <v>0</v>
      </c>
      <c r="Z65" s="87">
        <v>0</v>
      </c>
      <c r="AA65" s="88">
        <f t="shared" si="2"/>
        <v>0</v>
      </c>
      <c r="AB65" s="87">
        <v>0</v>
      </c>
      <c r="AC65" s="87">
        <v>0</v>
      </c>
      <c r="AD65" s="89">
        <v>0</v>
      </c>
      <c r="AE65" s="30"/>
      <c r="AF65" s="30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  <c r="BO65" s="33"/>
      <c r="BP65" s="33"/>
      <c r="BQ65" s="33"/>
      <c r="BR65" s="33"/>
      <c r="BS65" s="33"/>
      <c r="BT65" s="33"/>
      <c r="BU65" s="33"/>
      <c r="BV65" s="33"/>
      <c r="BW65" s="33"/>
      <c r="BX65" s="33"/>
      <c r="BY65" s="33"/>
      <c r="BZ65" s="33"/>
      <c r="CA65" s="33"/>
      <c r="CB65" s="33"/>
      <c r="CC65" s="33"/>
      <c r="CD65" s="33"/>
      <c r="CE65" s="33"/>
      <c r="CF65" s="33"/>
      <c r="CG65" s="33"/>
      <c r="CH65" s="33"/>
      <c r="CI65" s="33"/>
      <c r="CJ65" s="33"/>
      <c r="CK65" s="33"/>
      <c r="CL65" s="33"/>
      <c r="CM65" s="33"/>
      <c r="CN65" s="33"/>
      <c r="CO65" s="33"/>
      <c r="CP65" s="33"/>
      <c r="CQ65" s="33"/>
      <c r="CR65" s="33"/>
      <c r="CS65" s="33"/>
      <c r="CT65" s="33"/>
      <c r="CU65" s="33"/>
      <c r="CV65" s="33"/>
      <c r="CW65" s="33"/>
      <c r="CX65" s="33"/>
      <c r="CY65" s="33"/>
      <c r="CZ65" s="33"/>
      <c r="DA65" s="33"/>
      <c r="DB65" s="33"/>
      <c r="DC65" s="33"/>
      <c r="DD65" s="33"/>
      <c r="DE65" s="33"/>
      <c r="DF65" s="33"/>
      <c r="DG65" s="33"/>
      <c r="DH65" s="33"/>
      <c r="DI65" s="33"/>
      <c r="DJ65" s="33"/>
      <c r="DK65" s="33"/>
      <c r="DL65" s="33"/>
      <c r="DM65" s="33"/>
      <c r="DN65" s="33"/>
      <c r="DO65" s="33"/>
      <c r="DP65" s="33"/>
      <c r="DQ65" s="33"/>
      <c r="DR65" s="33"/>
      <c r="DS65" s="33"/>
      <c r="DT65" s="33"/>
      <c r="DU65" s="33"/>
      <c r="DV65" s="33"/>
      <c r="DW65" s="33"/>
      <c r="DX65" s="33"/>
      <c r="DY65" s="33"/>
      <c r="DZ65" s="33"/>
    </row>
    <row r="66" spans="1:130" ht="14.25" customHeight="1" x14ac:dyDescent="0.15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  <c r="BO66" s="33"/>
      <c r="BP66" s="33"/>
      <c r="BQ66" s="33"/>
      <c r="BR66" s="33"/>
      <c r="BS66" s="33"/>
      <c r="BT66" s="33"/>
      <c r="BU66" s="33"/>
      <c r="BV66" s="33"/>
      <c r="BW66" s="33"/>
      <c r="BX66" s="33"/>
      <c r="BY66" s="33"/>
      <c r="BZ66" s="33"/>
      <c r="CA66" s="33"/>
      <c r="CB66" s="33"/>
      <c r="CC66" s="33"/>
      <c r="CD66" s="33"/>
      <c r="CE66" s="33"/>
      <c r="CF66" s="33"/>
      <c r="CG66" s="33"/>
      <c r="CH66" s="33"/>
      <c r="CI66" s="33"/>
      <c r="CJ66" s="33"/>
      <c r="CK66" s="33"/>
      <c r="CL66" s="33"/>
      <c r="CM66" s="33"/>
      <c r="CN66" s="33"/>
      <c r="CO66" s="33"/>
      <c r="CP66" s="33"/>
      <c r="CQ66" s="33"/>
      <c r="CR66" s="33"/>
      <c r="CS66" s="33"/>
      <c r="CT66" s="33"/>
      <c r="CU66" s="33"/>
      <c r="CV66" s="33"/>
      <c r="CW66" s="33"/>
      <c r="CX66" s="33"/>
      <c r="CY66" s="33"/>
      <c r="CZ66" s="33"/>
      <c r="DA66" s="33"/>
      <c r="DB66" s="33"/>
      <c r="DC66" s="33"/>
      <c r="DD66" s="33"/>
      <c r="DE66" s="33"/>
      <c r="DF66" s="33"/>
      <c r="DG66" s="33"/>
      <c r="DH66" s="33"/>
      <c r="DI66" s="33"/>
      <c r="DJ66" s="33"/>
      <c r="DK66" s="33"/>
      <c r="DL66" s="33"/>
      <c r="DM66" s="33"/>
      <c r="DN66" s="33"/>
      <c r="DO66" s="33"/>
      <c r="DP66" s="33"/>
      <c r="DQ66" s="33"/>
      <c r="DR66" s="33"/>
      <c r="DS66" s="33"/>
      <c r="DT66" s="33"/>
      <c r="DU66" s="33"/>
      <c r="DV66" s="33"/>
      <c r="DW66" s="33"/>
      <c r="DX66" s="33"/>
      <c r="DY66" s="33"/>
      <c r="DZ66" s="33"/>
    </row>
    <row r="67" spans="1:130" ht="15" hidden="1" customHeight="1" x14ac:dyDescent="0.1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3"/>
      <c r="AB67" s="30"/>
      <c r="AC67" s="30"/>
      <c r="AD67" s="30"/>
      <c r="AE67" s="90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  <c r="BO67" s="33"/>
      <c r="BP67" s="33"/>
      <c r="BQ67" s="33"/>
      <c r="BR67" s="33"/>
      <c r="BS67" s="33"/>
      <c r="BT67" s="33"/>
      <c r="BU67" s="33"/>
      <c r="BV67" s="33"/>
      <c r="BW67" s="33"/>
      <c r="BX67" s="33"/>
      <c r="BY67" s="33"/>
      <c r="BZ67" s="33"/>
      <c r="CA67" s="33"/>
      <c r="CB67" s="33"/>
      <c r="CC67" s="33"/>
      <c r="CD67" s="33"/>
      <c r="CE67" s="33"/>
      <c r="CF67" s="33"/>
      <c r="CG67" s="33"/>
      <c r="CH67" s="33"/>
      <c r="CI67" s="33"/>
      <c r="CJ67" s="33"/>
      <c r="CK67" s="33"/>
      <c r="CL67" s="33"/>
      <c r="CM67" s="33"/>
      <c r="CN67" s="33"/>
      <c r="CO67" s="33"/>
      <c r="CP67" s="33"/>
      <c r="CQ67" s="33"/>
      <c r="CR67" s="33"/>
      <c r="CS67" s="33"/>
      <c r="CT67" s="33"/>
      <c r="CU67" s="33"/>
      <c r="CV67" s="33"/>
      <c r="CW67" s="33"/>
      <c r="CX67" s="33"/>
      <c r="CY67" s="33"/>
      <c r="CZ67" s="33"/>
      <c r="DA67" s="33"/>
      <c r="DB67" s="33"/>
      <c r="DC67" s="33"/>
      <c r="DD67" s="33"/>
      <c r="DE67" s="33"/>
      <c r="DF67" s="33"/>
      <c r="DG67" s="33"/>
      <c r="DH67" s="33"/>
      <c r="DI67" s="33"/>
      <c r="DJ67" s="33"/>
      <c r="DK67" s="33"/>
      <c r="DL67" s="33"/>
      <c r="DM67" s="33"/>
      <c r="DN67" s="33"/>
      <c r="DO67" s="33"/>
      <c r="DP67" s="33"/>
      <c r="DQ67" s="33"/>
      <c r="DR67" s="33"/>
      <c r="DS67" s="33"/>
      <c r="DT67" s="33"/>
      <c r="DU67" s="33"/>
      <c r="DV67" s="33"/>
      <c r="DW67" s="33"/>
      <c r="DX67" s="33"/>
      <c r="DY67" s="33"/>
      <c r="DZ67" s="33"/>
    </row>
    <row r="68" spans="1:130" ht="14.25" hidden="1" x14ac:dyDescent="0.15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  <c r="BO68" s="33"/>
      <c r="BP68" s="33"/>
      <c r="BQ68" s="33"/>
      <c r="BR68" s="33"/>
      <c r="BS68" s="33"/>
      <c r="BT68" s="33"/>
      <c r="BU68" s="33"/>
      <c r="BV68" s="33"/>
      <c r="BW68" s="33"/>
      <c r="BX68" s="33"/>
      <c r="BY68" s="33"/>
      <c r="BZ68" s="33"/>
      <c r="CA68" s="33"/>
      <c r="CB68" s="33"/>
      <c r="CC68" s="33"/>
      <c r="CD68" s="33"/>
      <c r="CE68" s="33"/>
      <c r="CF68" s="33"/>
      <c r="CG68" s="33"/>
      <c r="CH68" s="33"/>
      <c r="CI68" s="33"/>
      <c r="CJ68" s="33"/>
      <c r="CK68" s="33"/>
      <c r="CL68" s="33"/>
      <c r="CM68" s="33"/>
      <c r="CN68" s="33"/>
      <c r="CO68" s="33"/>
      <c r="CP68" s="33"/>
      <c r="CQ68" s="33"/>
      <c r="CR68" s="33"/>
      <c r="CS68" s="33"/>
      <c r="CT68" s="33"/>
      <c r="CU68" s="33"/>
      <c r="CV68" s="33"/>
      <c r="CW68" s="33"/>
      <c r="CX68" s="33"/>
      <c r="CY68" s="33"/>
      <c r="CZ68" s="33"/>
      <c r="DA68" s="33"/>
      <c r="DB68" s="33"/>
      <c r="DC68" s="33"/>
      <c r="DD68" s="33"/>
      <c r="DE68" s="33"/>
      <c r="DF68" s="33"/>
      <c r="DG68" s="33"/>
      <c r="DH68" s="33"/>
      <c r="DI68" s="33"/>
      <c r="DJ68" s="33"/>
      <c r="DK68" s="33"/>
      <c r="DL68" s="33"/>
      <c r="DM68" s="33"/>
      <c r="DN68" s="33"/>
      <c r="DO68" s="33"/>
      <c r="DP68" s="33"/>
      <c r="DQ68" s="33"/>
      <c r="DR68" s="33"/>
      <c r="DS68" s="33"/>
      <c r="DT68" s="33"/>
      <c r="DU68" s="33"/>
      <c r="DV68" s="33"/>
      <c r="DW68" s="33"/>
      <c r="DX68" s="33"/>
      <c r="DY68" s="33"/>
      <c r="DZ68" s="33"/>
    </row>
    <row r="69" spans="1:130" ht="12" hidden="1" customHeight="1" x14ac:dyDescent="0.15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  <c r="BO69" s="33"/>
      <c r="BP69" s="33"/>
      <c r="BQ69" s="33"/>
      <c r="BR69" s="33"/>
      <c r="BS69" s="33"/>
      <c r="BT69" s="33"/>
      <c r="BU69" s="33"/>
      <c r="BV69" s="33"/>
      <c r="BW69" s="33"/>
      <c r="BX69" s="33"/>
      <c r="BY69" s="33"/>
      <c r="BZ69" s="33"/>
      <c r="CA69" s="33"/>
      <c r="CB69" s="33"/>
      <c r="CC69" s="33"/>
      <c r="CD69" s="33"/>
      <c r="CE69" s="33"/>
      <c r="CF69" s="33"/>
      <c r="CG69" s="33"/>
      <c r="CH69" s="33"/>
      <c r="CI69" s="33"/>
      <c r="CJ69" s="33"/>
      <c r="CK69" s="33"/>
      <c r="CL69" s="33"/>
      <c r="CM69" s="33"/>
      <c r="CN69" s="33"/>
      <c r="CO69" s="33"/>
      <c r="CP69" s="33"/>
      <c r="CQ69" s="33"/>
      <c r="CR69" s="33"/>
      <c r="CS69" s="33"/>
      <c r="CT69" s="33"/>
      <c r="CU69" s="33"/>
      <c r="CV69" s="33"/>
      <c r="CW69" s="33"/>
      <c r="CX69" s="33"/>
      <c r="CY69" s="33"/>
      <c r="CZ69" s="33"/>
      <c r="DA69" s="33"/>
      <c r="DB69" s="33"/>
      <c r="DC69" s="33"/>
      <c r="DD69" s="33"/>
      <c r="DE69" s="33"/>
      <c r="DF69" s="33"/>
      <c r="DG69" s="33"/>
      <c r="DH69" s="33"/>
      <c r="DI69" s="33"/>
      <c r="DJ69" s="33"/>
      <c r="DK69" s="33"/>
      <c r="DL69" s="33"/>
      <c r="DM69" s="33"/>
      <c r="DN69" s="33"/>
      <c r="DO69" s="33"/>
      <c r="DP69" s="33"/>
      <c r="DQ69" s="33"/>
      <c r="DR69" s="33"/>
      <c r="DS69" s="33"/>
      <c r="DT69" s="33"/>
      <c r="DU69" s="33"/>
      <c r="DV69" s="33"/>
      <c r="DW69" s="33"/>
      <c r="DX69" s="33"/>
      <c r="DY69" s="33"/>
      <c r="DZ69" s="33"/>
    </row>
    <row r="70" spans="1:130" ht="12" hidden="1" customHeight="1" x14ac:dyDescent="0.15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  <c r="BO70" s="33"/>
      <c r="BP70" s="33"/>
      <c r="BQ70" s="33"/>
      <c r="BR70" s="33"/>
      <c r="BS70" s="33"/>
      <c r="BT70" s="33"/>
      <c r="BU70" s="33"/>
      <c r="BV70" s="33"/>
      <c r="BW70" s="33"/>
      <c r="BX70" s="33"/>
      <c r="BY70" s="33"/>
      <c r="BZ70" s="33"/>
      <c r="CA70" s="33"/>
      <c r="CB70" s="33"/>
      <c r="CC70" s="33"/>
      <c r="CD70" s="33"/>
      <c r="CE70" s="33"/>
      <c r="CF70" s="33"/>
      <c r="CG70" s="33"/>
      <c r="CH70" s="33"/>
      <c r="CI70" s="33"/>
      <c r="CJ70" s="33"/>
      <c r="CK70" s="33"/>
      <c r="CL70" s="33"/>
      <c r="CM70" s="33"/>
      <c r="CN70" s="33"/>
      <c r="CO70" s="33"/>
      <c r="CP70" s="33"/>
      <c r="CQ70" s="33"/>
      <c r="CR70" s="33"/>
      <c r="CS70" s="33"/>
      <c r="CT70" s="33"/>
      <c r="CU70" s="33"/>
      <c r="CV70" s="33"/>
      <c r="CW70" s="33"/>
      <c r="CX70" s="33"/>
      <c r="CY70" s="33"/>
      <c r="CZ70" s="33"/>
      <c r="DA70" s="33"/>
      <c r="DB70" s="33"/>
      <c r="DC70" s="33"/>
      <c r="DD70" s="33"/>
      <c r="DE70" s="33"/>
      <c r="DF70" s="33"/>
      <c r="DG70" s="33"/>
      <c r="DH70" s="33"/>
      <c r="DI70" s="33"/>
      <c r="DJ70" s="33"/>
      <c r="DK70" s="33"/>
      <c r="DL70" s="33"/>
      <c r="DM70" s="33"/>
      <c r="DN70" s="33"/>
      <c r="DO70" s="33"/>
      <c r="DP70" s="33"/>
      <c r="DQ70" s="33"/>
      <c r="DR70" s="33"/>
      <c r="DS70" s="33"/>
      <c r="DT70" s="33"/>
      <c r="DU70" s="33"/>
      <c r="DV70" s="33"/>
      <c r="DW70" s="33"/>
      <c r="DX70" s="33"/>
      <c r="DY70" s="33"/>
      <c r="DZ70" s="33"/>
    </row>
    <row r="71" spans="1:130" ht="12" hidden="1" customHeight="1" x14ac:dyDescent="0.15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  <c r="BO71" s="33"/>
      <c r="BP71" s="33"/>
      <c r="BQ71" s="33"/>
      <c r="BR71" s="33"/>
      <c r="BS71" s="33"/>
      <c r="BT71" s="33"/>
      <c r="BU71" s="33"/>
      <c r="BV71" s="33"/>
      <c r="BW71" s="33"/>
      <c r="BX71" s="33"/>
      <c r="BY71" s="33"/>
      <c r="BZ71" s="33"/>
      <c r="CA71" s="33"/>
      <c r="CB71" s="33"/>
      <c r="CC71" s="33"/>
      <c r="CD71" s="33"/>
      <c r="CE71" s="33"/>
      <c r="CF71" s="33"/>
      <c r="CG71" s="33"/>
      <c r="CH71" s="33"/>
      <c r="CI71" s="33"/>
      <c r="CJ71" s="33"/>
      <c r="CK71" s="33"/>
      <c r="CL71" s="33"/>
      <c r="CM71" s="33"/>
      <c r="CN71" s="33"/>
      <c r="CO71" s="33"/>
      <c r="CP71" s="33"/>
      <c r="CQ71" s="33"/>
      <c r="CR71" s="33"/>
      <c r="CS71" s="33"/>
      <c r="CT71" s="33"/>
      <c r="CU71" s="33"/>
      <c r="CV71" s="33"/>
      <c r="CW71" s="33"/>
      <c r="CX71" s="33"/>
      <c r="CY71" s="33"/>
      <c r="CZ71" s="33"/>
      <c r="DA71" s="33"/>
      <c r="DB71" s="33"/>
      <c r="DC71" s="33"/>
      <c r="DD71" s="33"/>
      <c r="DE71" s="33"/>
      <c r="DF71" s="33"/>
      <c r="DG71" s="33"/>
      <c r="DH71" s="33"/>
      <c r="DI71" s="33"/>
      <c r="DJ71" s="33"/>
      <c r="DK71" s="33"/>
      <c r="DL71" s="33"/>
      <c r="DM71" s="33"/>
      <c r="DN71" s="33"/>
      <c r="DO71" s="33"/>
      <c r="DP71" s="33"/>
      <c r="DQ71" s="33"/>
      <c r="DR71" s="33"/>
      <c r="DS71" s="33"/>
      <c r="DT71" s="33"/>
      <c r="DU71" s="33"/>
      <c r="DV71" s="33"/>
      <c r="DW71" s="33"/>
      <c r="DX71" s="33"/>
      <c r="DY71" s="33"/>
      <c r="DZ71" s="33"/>
    </row>
    <row r="72" spans="1:130" ht="10.9" hidden="1" customHeight="1" x14ac:dyDescent="0.15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  <c r="BO72" s="33"/>
      <c r="BP72" s="33"/>
      <c r="BQ72" s="33"/>
      <c r="BR72" s="33"/>
      <c r="BS72" s="33"/>
      <c r="BT72" s="33"/>
      <c r="BU72" s="33"/>
      <c r="BV72" s="33"/>
      <c r="BW72" s="33"/>
      <c r="BX72" s="33"/>
      <c r="BY72" s="33"/>
      <c r="BZ72" s="33"/>
      <c r="CA72" s="33"/>
      <c r="CB72" s="33"/>
      <c r="CC72" s="33"/>
      <c r="CD72" s="33"/>
      <c r="CE72" s="33"/>
      <c r="CF72" s="33"/>
      <c r="CG72" s="33"/>
      <c r="CH72" s="33"/>
      <c r="CI72" s="33"/>
      <c r="CJ72" s="33"/>
      <c r="CK72" s="33"/>
      <c r="CL72" s="33"/>
      <c r="CM72" s="33"/>
      <c r="CN72" s="33"/>
      <c r="CO72" s="33"/>
      <c r="CP72" s="33"/>
      <c r="CQ72" s="33"/>
      <c r="CR72" s="33"/>
      <c r="CS72" s="33"/>
      <c r="CT72" s="33"/>
      <c r="CU72" s="33"/>
      <c r="CV72" s="33"/>
      <c r="CW72" s="33"/>
      <c r="CX72" s="33"/>
      <c r="CY72" s="33"/>
      <c r="CZ72" s="33"/>
      <c r="DA72" s="33"/>
      <c r="DB72" s="33"/>
      <c r="DC72" s="33"/>
      <c r="DD72" s="33"/>
      <c r="DE72" s="33"/>
      <c r="DF72" s="33"/>
      <c r="DG72" s="33"/>
      <c r="DH72" s="33"/>
      <c r="DI72" s="33"/>
      <c r="DJ72" s="33"/>
      <c r="DK72" s="33"/>
      <c r="DL72" s="33"/>
      <c r="DM72" s="33"/>
      <c r="DN72" s="33"/>
      <c r="DO72" s="33"/>
      <c r="DP72" s="33"/>
      <c r="DQ72" s="33"/>
      <c r="DR72" s="33"/>
      <c r="DS72" s="33"/>
      <c r="DT72" s="33"/>
      <c r="DU72" s="33"/>
      <c r="DV72" s="33"/>
      <c r="DW72" s="33"/>
      <c r="DX72" s="33"/>
      <c r="DY72" s="33"/>
      <c r="DZ72" s="33"/>
    </row>
    <row r="73" spans="1:130" ht="12" hidden="1" customHeight="1" x14ac:dyDescent="0.15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  <c r="BO73" s="33"/>
      <c r="BP73" s="33"/>
      <c r="BQ73" s="33"/>
      <c r="BR73" s="33"/>
      <c r="BS73" s="33"/>
      <c r="BT73" s="33"/>
      <c r="BU73" s="33"/>
      <c r="BV73" s="33"/>
      <c r="BW73" s="33"/>
      <c r="BX73" s="33"/>
      <c r="BY73" s="33"/>
      <c r="BZ73" s="33"/>
      <c r="CA73" s="33"/>
      <c r="CB73" s="33"/>
      <c r="CC73" s="33"/>
      <c r="CD73" s="33"/>
      <c r="CE73" s="33"/>
      <c r="CF73" s="33"/>
      <c r="CG73" s="33"/>
      <c r="CH73" s="33"/>
      <c r="CI73" s="33"/>
      <c r="CJ73" s="33"/>
      <c r="CK73" s="33"/>
      <c r="CL73" s="33"/>
      <c r="CM73" s="33"/>
      <c r="CN73" s="33"/>
      <c r="CO73" s="33"/>
      <c r="CP73" s="33"/>
      <c r="CQ73" s="33"/>
      <c r="CR73" s="33"/>
      <c r="CS73" s="33"/>
      <c r="CT73" s="33"/>
      <c r="CU73" s="33"/>
      <c r="CV73" s="33"/>
      <c r="CW73" s="33"/>
      <c r="CX73" s="33"/>
      <c r="CY73" s="33"/>
      <c r="CZ73" s="33"/>
      <c r="DA73" s="33"/>
      <c r="DB73" s="33"/>
      <c r="DC73" s="33"/>
      <c r="DD73" s="33"/>
      <c r="DE73" s="33"/>
      <c r="DF73" s="33"/>
      <c r="DG73" s="33"/>
      <c r="DH73" s="33"/>
      <c r="DI73" s="33"/>
      <c r="DJ73" s="33"/>
      <c r="DK73" s="33"/>
      <c r="DL73" s="33"/>
      <c r="DM73" s="33"/>
      <c r="DN73" s="33"/>
      <c r="DO73" s="33"/>
      <c r="DP73" s="33"/>
      <c r="DQ73" s="33"/>
      <c r="DR73" s="33"/>
      <c r="DS73" s="33"/>
      <c r="DT73" s="33"/>
      <c r="DU73" s="33"/>
      <c r="DV73" s="33"/>
      <c r="DW73" s="33"/>
      <c r="DX73" s="33"/>
      <c r="DY73" s="33"/>
      <c r="DZ73" s="33"/>
    </row>
    <row r="74" spans="1:130" ht="12" hidden="1" customHeight="1" x14ac:dyDescent="0.15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  <c r="BO74" s="33"/>
      <c r="BP74" s="33"/>
      <c r="BQ74" s="33"/>
      <c r="BR74" s="33"/>
      <c r="BS74" s="33"/>
      <c r="BT74" s="33"/>
      <c r="BU74" s="33"/>
      <c r="BV74" s="33"/>
      <c r="BW74" s="33"/>
      <c r="BX74" s="33"/>
      <c r="BY74" s="33"/>
      <c r="BZ74" s="33"/>
      <c r="CA74" s="33"/>
      <c r="CB74" s="33"/>
      <c r="CC74" s="33"/>
      <c r="CD74" s="33"/>
      <c r="CE74" s="33"/>
      <c r="CF74" s="33"/>
      <c r="CG74" s="33"/>
      <c r="CH74" s="33"/>
      <c r="CI74" s="33"/>
      <c r="CJ74" s="33"/>
      <c r="CK74" s="33"/>
      <c r="CL74" s="33"/>
      <c r="CM74" s="33"/>
      <c r="CN74" s="33"/>
      <c r="CO74" s="33"/>
      <c r="CP74" s="33"/>
      <c r="CQ74" s="33"/>
      <c r="CR74" s="33"/>
      <c r="CS74" s="33"/>
      <c r="CT74" s="33"/>
      <c r="CU74" s="33"/>
      <c r="CV74" s="33"/>
      <c r="CW74" s="33"/>
      <c r="CX74" s="33"/>
      <c r="CY74" s="33"/>
      <c r="CZ74" s="33"/>
      <c r="DA74" s="33"/>
      <c r="DB74" s="33"/>
      <c r="DC74" s="33"/>
      <c r="DD74" s="33"/>
      <c r="DE74" s="33"/>
      <c r="DF74" s="33"/>
      <c r="DG74" s="33"/>
      <c r="DH74" s="33"/>
      <c r="DI74" s="33"/>
      <c r="DJ74" s="33"/>
      <c r="DK74" s="33"/>
      <c r="DL74" s="33"/>
      <c r="DM74" s="33"/>
      <c r="DN74" s="33"/>
      <c r="DO74" s="33"/>
      <c r="DP74" s="33"/>
      <c r="DQ74" s="33"/>
      <c r="DR74" s="33"/>
      <c r="DS74" s="33"/>
      <c r="DT74" s="33"/>
      <c r="DU74" s="33"/>
      <c r="DV74" s="33"/>
      <c r="DW74" s="33"/>
      <c r="DX74" s="33"/>
      <c r="DY74" s="33"/>
      <c r="DZ74" s="33"/>
    </row>
    <row r="75" spans="1:130" ht="12" hidden="1" customHeight="1" x14ac:dyDescent="0.15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  <c r="BO75" s="33"/>
      <c r="BP75" s="33"/>
      <c r="BQ75" s="33"/>
      <c r="BR75" s="33"/>
      <c r="BS75" s="33"/>
      <c r="BT75" s="33"/>
      <c r="BU75" s="33"/>
      <c r="BV75" s="33"/>
      <c r="BW75" s="33"/>
      <c r="BX75" s="33"/>
      <c r="BY75" s="33"/>
      <c r="BZ75" s="33"/>
      <c r="CA75" s="33"/>
      <c r="CB75" s="33"/>
      <c r="CC75" s="33"/>
      <c r="CD75" s="33"/>
      <c r="CE75" s="33"/>
      <c r="CF75" s="33"/>
      <c r="CG75" s="33"/>
      <c r="CH75" s="33"/>
      <c r="CI75" s="33"/>
      <c r="CJ75" s="33"/>
      <c r="CK75" s="33"/>
      <c r="CL75" s="33"/>
      <c r="CM75" s="33"/>
      <c r="CN75" s="33"/>
      <c r="CO75" s="33"/>
      <c r="CP75" s="33"/>
      <c r="CQ75" s="33"/>
      <c r="CR75" s="33"/>
      <c r="CS75" s="33"/>
      <c r="CT75" s="33"/>
      <c r="CU75" s="33"/>
      <c r="CV75" s="33"/>
      <c r="CW75" s="33"/>
      <c r="CX75" s="33"/>
      <c r="CY75" s="33"/>
      <c r="CZ75" s="33"/>
      <c r="DA75" s="33"/>
      <c r="DB75" s="33"/>
      <c r="DC75" s="33"/>
      <c r="DD75" s="33"/>
      <c r="DE75" s="33"/>
      <c r="DF75" s="33"/>
      <c r="DG75" s="33"/>
      <c r="DH75" s="33"/>
      <c r="DI75" s="33"/>
      <c r="DJ75" s="33"/>
      <c r="DK75" s="33"/>
      <c r="DL75" s="33"/>
      <c r="DM75" s="33"/>
      <c r="DN75" s="33"/>
      <c r="DO75" s="33"/>
      <c r="DP75" s="33"/>
      <c r="DQ75" s="33"/>
      <c r="DR75" s="33"/>
      <c r="DS75" s="33"/>
      <c r="DT75" s="33"/>
      <c r="DU75" s="33"/>
      <c r="DV75" s="33"/>
      <c r="DW75" s="33"/>
      <c r="DX75" s="33"/>
      <c r="DY75" s="33"/>
      <c r="DZ75" s="33"/>
    </row>
    <row r="76" spans="1:130" ht="12" hidden="1" customHeight="1" x14ac:dyDescent="0.15"/>
    <row r="77" spans="1:130" ht="12" hidden="1" customHeight="1" x14ac:dyDescent="0.15"/>
    <row r="78" spans="1:130" ht="12" hidden="1" customHeight="1" x14ac:dyDescent="0.15"/>
    <row r="79" spans="1:130" ht="12" hidden="1" customHeight="1" x14ac:dyDescent="0.15"/>
    <row r="80" spans="1:130" ht="12" hidden="1" customHeight="1" x14ac:dyDescent="0.15"/>
    <row r="81" ht="12" hidden="1" customHeight="1" x14ac:dyDescent="0.15"/>
    <row r="82" ht="12" hidden="1" customHeight="1" x14ac:dyDescent="0.15"/>
    <row r="83" ht="12" hidden="1" customHeight="1" x14ac:dyDescent="0.15"/>
    <row r="84" ht="12" hidden="1" customHeight="1" x14ac:dyDescent="0.15"/>
    <row r="85" ht="12" hidden="1" customHeight="1" x14ac:dyDescent="0.15"/>
    <row r="86" ht="12" hidden="1" customHeight="1" x14ac:dyDescent="0.15"/>
    <row r="87" ht="12" hidden="1" customHeight="1" x14ac:dyDescent="0.15"/>
    <row r="88" ht="12" hidden="1" customHeight="1" x14ac:dyDescent="0.15"/>
    <row r="89" ht="12" hidden="1" customHeight="1" x14ac:dyDescent="0.15"/>
    <row r="90" ht="12" hidden="1" customHeight="1" x14ac:dyDescent="0.15"/>
    <row r="91" ht="12" hidden="1" customHeight="1" x14ac:dyDescent="0.15"/>
    <row r="92" ht="12" hidden="1" customHeight="1" x14ac:dyDescent="0.15"/>
    <row r="93" ht="12" hidden="1" customHeight="1" x14ac:dyDescent="0.15"/>
    <row r="94" ht="12" hidden="1" customHeight="1" x14ac:dyDescent="0.15"/>
    <row r="95" ht="12" hidden="1" customHeight="1" x14ac:dyDescent="0.15"/>
    <row r="96" ht="12" hidden="1" customHeight="1" x14ac:dyDescent="0.15"/>
    <row r="97" ht="12" hidden="1" customHeight="1" x14ac:dyDescent="0.15"/>
    <row r="98" ht="12" hidden="1" customHeight="1" x14ac:dyDescent="0.15"/>
    <row r="99" ht="12" hidden="1" customHeight="1" x14ac:dyDescent="0.15"/>
    <row r="100" ht="12" hidden="1" customHeight="1" x14ac:dyDescent="0.15"/>
    <row r="101" ht="12" hidden="1" customHeight="1" x14ac:dyDescent="0.15"/>
    <row r="102" ht="12" hidden="1" customHeight="1" x14ac:dyDescent="0.15"/>
    <row r="103" ht="12" hidden="1" customHeight="1" x14ac:dyDescent="0.15"/>
    <row r="104" ht="12" hidden="1" customHeight="1" x14ac:dyDescent="0.15"/>
    <row r="105" ht="12" hidden="1" customHeight="1" x14ac:dyDescent="0.15"/>
    <row r="106" ht="12" hidden="1" customHeight="1" x14ac:dyDescent="0.15"/>
    <row r="107" ht="12" hidden="1" customHeight="1" x14ac:dyDescent="0.15"/>
    <row r="108" ht="12" hidden="1" customHeight="1" x14ac:dyDescent="0.15"/>
    <row r="109" ht="12" hidden="1" customHeight="1" x14ac:dyDescent="0.15"/>
    <row r="110" ht="12" hidden="1" customHeight="1" x14ac:dyDescent="0.15"/>
    <row r="111" ht="12" hidden="1" customHeight="1" x14ac:dyDescent="0.15"/>
    <row r="112" ht="12" hidden="1" customHeight="1" x14ac:dyDescent="0.15"/>
    <row r="113" ht="12" hidden="1" customHeight="1" x14ac:dyDescent="0.15"/>
    <row r="114" ht="12" hidden="1" customHeight="1" x14ac:dyDescent="0.15"/>
    <row r="115" ht="14.25" hidden="1" x14ac:dyDescent="0.15"/>
    <row r="116" ht="14.25" hidden="1" x14ac:dyDescent="0.15"/>
    <row r="117" ht="14.25" hidden="1" x14ac:dyDescent="0.15"/>
    <row r="118" ht="14.25" hidden="1" x14ac:dyDescent="0.15"/>
  </sheetData>
  <sheetProtection sheet="1" objects="1" scenarios="1"/>
  <dataConsolidate/>
  <mergeCells count="61">
    <mergeCell ref="B65:O65"/>
    <mergeCell ref="B59:O59"/>
    <mergeCell ref="B60:O60"/>
    <mergeCell ref="B61:O61"/>
    <mergeCell ref="B62:O62"/>
    <mergeCell ref="B63:O63"/>
    <mergeCell ref="B64:O64"/>
    <mergeCell ref="B53:O53"/>
    <mergeCell ref="B54:O54"/>
    <mergeCell ref="B55:O55"/>
    <mergeCell ref="B56:O56"/>
    <mergeCell ref="B57:O57"/>
    <mergeCell ref="B58:O58"/>
    <mergeCell ref="B47:O47"/>
    <mergeCell ref="B48:O48"/>
    <mergeCell ref="B49:O49"/>
    <mergeCell ref="B50:O50"/>
    <mergeCell ref="B51:O51"/>
    <mergeCell ref="B52:O52"/>
    <mergeCell ref="B41:O41"/>
    <mergeCell ref="B42:O42"/>
    <mergeCell ref="B43:O43"/>
    <mergeCell ref="B44:O44"/>
    <mergeCell ref="B45:O45"/>
    <mergeCell ref="B46:O46"/>
    <mergeCell ref="B35:O35"/>
    <mergeCell ref="B36:O36"/>
    <mergeCell ref="B37:O37"/>
    <mergeCell ref="B38:O38"/>
    <mergeCell ref="B39:O39"/>
    <mergeCell ref="B40:O40"/>
    <mergeCell ref="B29:O29"/>
    <mergeCell ref="B30:O30"/>
    <mergeCell ref="B31:O31"/>
    <mergeCell ref="B32:O32"/>
    <mergeCell ref="B33:O33"/>
    <mergeCell ref="B34:O34"/>
    <mergeCell ref="B23:O23"/>
    <mergeCell ref="B24:O24"/>
    <mergeCell ref="B25:O25"/>
    <mergeCell ref="B26:O26"/>
    <mergeCell ref="B27:O27"/>
    <mergeCell ref="B28:O28"/>
    <mergeCell ref="B17:O17"/>
    <mergeCell ref="B18:O18"/>
    <mergeCell ref="B19:O19"/>
    <mergeCell ref="B20:O20"/>
    <mergeCell ref="B21:O21"/>
    <mergeCell ref="B22:O22"/>
    <mergeCell ref="B12:O12"/>
    <mergeCell ref="P12:Q12"/>
    <mergeCell ref="T12:T13"/>
    <mergeCell ref="B14:O14"/>
    <mergeCell ref="B15:O15"/>
    <mergeCell ref="B16:O16"/>
    <mergeCell ref="T6:V6"/>
    <mergeCell ref="T7:V7"/>
    <mergeCell ref="T8:V8"/>
    <mergeCell ref="T10:U11"/>
    <mergeCell ref="V10:AA11"/>
    <mergeCell ref="AB10:AD11"/>
  </mergeCells>
  <phoneticPr fontId="1"/>
  <dataValidations count="1">
    <dataValidation type="decimal" imeMode="off" allowBlank="1" showErrorMessage="1" errorTitle="000072E" error="数値のみ入力可能です。_x000d__x000a_-9,999,999,999 ～ 99,999,999,999" sqref="AB14 AD14 S15:Z18 S20:Z25 S27:Z37 S39:Z54 S56:Z64" xr:uid="{0310683C-602C-47EF-9162-3C365AB23D78}">
      <formula1>-9999999999</formula1>
      <formula2>99999999999</formula2>
    </dataValidation>
  </dataValidations>
  <pageMargins left="0.59055118110236227" right="0" top="0" bottom="0" header="0" footer="0"/>
  <pageSetup paperSize="9" scale="55" fitToHeight="2" orientation="landscape" horizontalDpi="4294967293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6D532-5517-42D4-9BA5-5BC4BBF5B6B1}">
  <sheetPr codeName="Sheet10">
    <pageSetUpPr autoPageBreaks="0" fitToPage="1"/>
  </sheetPr>
  <dimension ref="A1:WWS67"/>
  <sheetViews>
    <sheetView showGridLines="0" zoomScale="90" zoomScaleNormal="90" workbookViewId="0">
      <pane xSplit="15" ySplit="14" topLeftCell="P15" activePane="bottomRight" state="frozen"/>
      <selection pane="topRight" activeCell="P1" sqref="P1"/>
      <selection pane="bottomLeft" activeCell="A15" sqref="A15"/>
      <selection pane="bottomRight" activeCell="P15" sqref="P15"/>
    </sheetView>
  </sheetViews>
  <sheetFormatPr defaultColWidth="0" defaultRowHeight="14.25" customHeight="1" zeroHeight="1" x14ac:dyDescent="0.15"/>
  <cols>
    <col min="1" max="1" width="1.625" style="668" customWidth="1"/>
    <col min="2" max="2" width="2.125" style="668" customWidth="1"/>
    <col min="3" max="11" width="1.625" style="668" customWidth="1"/>
    <col min="12" max="12" width="2.375" style="668" customWidth="1"/>
    <col min="13" max="13" width="3.75" style="668" customWidth="1"/>
    <col min="14" max="15" width="2.625" style="668" customWidth="1"/>
    <col min="16" max="16" width="13" style="668" customWidth="1"/>
    <col min="17" max="17" width="13.375" style="668" customWidth="1"/>
    <col min="18" max="18" width="12.75" style="668" customWidth="1"/>
    <col min="19" max="19" width="13" style="668" customWidth="1"/>
    <col min="20" max="20" width="12.875" style="668" customWidth="1"/>
    <col min="21" max="21" width="12.75" style="668" customWidth="1"/>
    <col min="22" max="22" width="12.875" style="668" customWidth="1"/>
    <col min="23" max="23" width="12.75" style="668" customWidth="1"/>
    <col min="24" max="24" width="13.25" style="668" customWidth="1"/>
    <col min="25" max="25" width="12.875" style="668" customWidth="1"/>
    <col min="26" max="27" width="12.75" style="668" customWidth="1"/>
    <col min="28" max="29" width="13" style="668" customWidth="1"/>
    <col min="30" max="30" width="13.375" style="668" customWidth="1"/>
    <col min="31" max="32" width="13.5" style="668" customWidth="1"/>
    <col min="33" max="33" width="13.625" style="668" customWidth="1"/>
    <col min="34" max="36" width="14" style="668" customWidth="1"/>
    <col min="37" max="37" width="0.875" style="668" customWidth="1"/>
    <col min="38" max="256" width="9" style="668" hidden="1"/>
    <col min="257" max="257" width="1.625" style="668" hidden="1" customWidth="1"/>
    <col min="258" max="258" width="2.125" style="668" hidden="1" customWidth="1"/>
    <col min="259" max="267" width="1.625" style="668" hidden="1" customWidth="1"/>
    <col min="268" max="268" width="2.375" style="668" hidden="1" customWidth="1"/>
    <col min="269" max="269" width="2.25" style="668" hidden="1" customWidth="1"/>
    <col min="270" max="271" width="2.625" style="668" hidden="1" customWidth="1"/>
    <col min="272" max="272" width="13" style="668" hidden="1" customWidth="1"/>
    <col min="273" max="273" width="13.375" style="668" hidden="1" customWidth="1"/>
    <col min="274" max="274" width="12.75" style="668" hidden="1" customWidth="1"/>
    <col min="275" max="275" width="13" style="668" hidden="1" customWidth="1"/>
    <col min="276" max="276" width="12.875" style="668" hidden="1" customWidth="1"/>
    <col min="277" max="277" width="12.75" style="668" hidden="1" customWidth="1"/>
    <col min="278" max="278" width="12.875" style="668" hidden="1" customWidth="1"/>
    <col min="279" max="279" width="12.75" style="668" hidden="1" customWidth="1"/>
    <col min="280" max="280" width="13.25" style="668" hidden="1" customWidth="1"/>
    <col min="281" max="281" width="12.875" style="668" hidden="1" customWidth="1"/>
    <col min="282" max="283" width="12.75" style="668" hidden="1" customWidth="1"/>
    <col min="284" max="285" width="13" style="668" hidden="1" customWidth="1"/>
    <col min="286" max="286" width="13.375" style="668" hidden="1" customWidth="1"/>
    <col min="287" max="288" width="13.5" style="668" hidden="1" customWidth="1"/>
    <col min="289" max="289" width="13.625" style="668" hidden="1" customWidth="1"/>
    <col min="290" max="292" width="14" style="668" hidden="1" customWidth="1"/>
    <col min="293" max="293" width="0.875" style="668" hidden="1" customWidth="1"/>
    <col min="294" max="512" width="9" style="668" hidden="1"/>
    <col min="513" max="513" width="1.625" style="668" hidden="1" customWidth="1"/>
    <col min="514" max="514" width="2.125" style="668" hidden="1" customWidth="1"/>
    <col min="515" max="523" width="1.625" style="668" hidden="1" customWidth="1"/>
    <col min="524" max="524" width="2.375" style="668" hidden="1" customWidth="1"/>
    <col min="525" max="525" width="2.25" style="668" hidden="1" customWidth="1"/>
    <col min="526" max="527" width="2.625" style="668" hidden="1" customWidth="1"/>
    <col min="528" max="528" width="13" style="668" hidden="1" customWidth="1"/>
    <col min="529" max="529" width="13.375" style="668" hidden="1" customWidth="1"/>
    <col min="530" max="530" width="12.75" style="668" hidden="1" customWidth="1"/>
    <col min="531" max="531" width="13" style="668" hidden="1" customWidth="1"/>
    <col min="532" max="532" width="12.875" style="668" hidden="1" customWidth="1"/>
    <col min="533" max="533" width="12.75" style="668" hidden="1" customWidth="1"/>
    <col min="534" max="534" width="12.875" style="668" hidden="1" customWidth="1"/>
    <col min="535" max="535" width="12.75" style="668" hidden="1" customWidth="1"/>
    <col min="536" max="536" width="13.25" style="668" hidden="1" customWidth="1"/>
    <col min="537" max="537" width="12.875" style="668" hidden="1" customWidth="1"/>
    <col min="538" max="539" width="12.75" style="668" hidden="1" customWidth="1"/>
    <col min="540" max="541" width="13" style="668" hidden="1" customWidth="1"/>
    <col min="542" max="542" width="13.375" style="668" hidden="1" customWidth="1"/>
    <col min="543" max="544" width="13.5" style="668" hidden="1" customWidth="1"/>
    <col min="545" max="545" width="13.625" style="668" hidden="1" customWidth="1"/>
    <col min="546" max="548" width="14" style="668" hidden="1" customWidth="1"/>
    <col min="549" max="549" width="0.875" style="668" hidden="1" customWidth="1"/>
    <col min="550" max="768" width="9" style="668" hidden="1"/>
    <col min="769" max="769" width="1.625" style="668" hidden="1" customWidth="1"/>
    <col min="770" max="770" width="2.125" style="668" hidden="1" customWidth="1"/>
    <col min="771" max="779" width="1.625" style="668" hidden="1" customWidth="1"/>
    <col min="780" max="780" width="2.375" style="668" hidden="1" customWidth="1"/>
    <col min="781" max="781" width="2.25" style="668" hidden="1" customWidth="1"/>
    <col min="782" max="783" width="2.625" style="668" hidden="1" customWidth="1"/>
    <col min="784" max="784" width="13" style="668" hidden="1" customWidth="1"/>
    <col min="785" max="785" width="13.375" style="668" hidden="1" customWidth="1"/>
    <col min="786" max="786" width="12.75" style="668" hidden="1" customWidth="1"/>
    <col min="787" max="787" width="13" style="668" hidden="1" customWidth="1"/>
    <col min="788" max="788" width="12.875" style="668" hidden="1" customWidth="1"/>
    <col min="789" max="789" width="12.75" style="668" hidden="1" customWidth="1"/>
    <col min="790" max="790" width="12.875" style="668" hidden="1" customWidth="1"/>
    <col min="791" max="791" width="12.75" style="668" hidden="1" customWidth="1"/>
    <col min="792" max="792" width="13.25" style="668" hidden="1" customWidth="1"/>
    <col min="793" max="793" width="12.875" style="668" hidden="1" customWidth="1"/>
    <col min="794" max="795" width="12.75" style="668" hidden="1" customWidth="1"/>
    <col min="796" max="797" width="13" style="668" hidden="1" customWidth="1"/>
    <col min="798" max="798" width="13.375" style="668" hidden="1" customWidth="1"/>
    <col min="799" max="800" width="13.5" style="668" hidden="1" customWidth="1"/>
    <col min="801" max="801" width="13.625" style="668" hidden="1" customWidth="1"/>
    <col min="802" max="804" width="14" style="668" hidden="1" customWidth="1"/>
    <col min="805" max="805" width="0.875" style="668" hidden="1" customWidth="1"/>
    <col min="806" max="1024" width="9" style="668" hidden="1"/>
    <col min="1025" max="1025" width="1.625" style="668" hidden="1" customWidth="1"/>
    <col min="1026" max="1026" width="2.125" style="668" hidden="1" customWidth="1"/>
    <col min="1027" max="1035" width="1.625" style="668" hidden="1" customWidth="1"/>
    <col min="1036" max="1036" width="2.375" style="668" hidden="1" customWidth="1"/>
    <col min="1037" max="1037" width="2.25" style="668" hidden="1" customWidth="1"/>
    <col min="1038" max="1039" width="2.625" style="668" hidden="1" customWidth="1"/>
    <col min="1040" max="1040" width="13" style="668" hidden="1" customWidth="1"/>
    <col min="1041" max="1041" width="13.375" style="668" hidden="1" customWidth="1"/>
    <col min="1042" max="1042" width="12.75" style="668" hidden="1" customWidth="1"/>
    <col min="1043" max="1043" width="13" style="668" hidden="1" customWidth="1"/>
    <col min="1044" max="1044" width="12.875" style="668" hidden="1" customWidth="1"/>
    <col min="1045" max="1045" width="12.75" style="668" hidden="1" customWidth="1"/>
    <col min="1046" max="1046" width="12.875" style="668" hidden="1" customWidth="1"/>
    <col min="1047" max="1047" width="12.75" style="668" hidden="1" customWidth="1"/>
    <col min="1048" max="1048" width="13.25" style="668" hidden="1" customWidth="1"/>
    <col min="1049" max="1049" width="12.875" style="668" hidden="1" customWidth="1"/>
    <col min="1050" max="1051" width="12.75" style="668" hidden="1" customWidth="1"/>
    <col min="1052" max="1053" width="13" style="668" hidden="1" customWidth="1"/>
    <col min="1054" max="1054" width="13.375" style="668" hidden="1" customWidth="1"/>
    <col min="1055" max="1056" width="13.5" style="668" hidden="1" customWidth="1"/>
    <col min="1057" max="1057" width="13.625" style="668" hidden="1" customWidth="1"/>
    <col min="1058" max="1060" width="14" style="668" hidden="1" customWidth="1"/>
    <col min="1061" max="1061" width="0.875" style="668" hidden="1" customWidth="1"/>
    <col min="1062" max="1280" width="9" style="668" hidden="1"/>
    <col min="1281" max="1281" width="1.625" style="668" hidden="1" customWidth="1"/>
    <col min="1282" max="1282" width="2.125" style="668" hidden="1" customWidth="1"/>
    <col min="1283" max="1291" width="1.625" style="668" hidden="1" customWidth="1"/>
    <col min="1292" max="1292" width="2.375" style="668" hidden="1" customWidth="1"/>
    <col min="1293" max="1293" width="2.25" style="668" hidden="1" customWidth="1"/>
    <col min="1294" max="1295" width="2.625" style="668" hidden="1" customWidth="1"/>
    <col min="1296" max="1296" width="13" style="668" hidden="1" customWidth="1"/>
    <col min="1297" max="1297" width="13.375" style="668" hidden="1" customWidth="1"/>
    <col min="1298" max="1298" width="12.75" style="668" hidden="1" customWidth="1"/>
    <col min="1299" max="1299" width="13" style="668" hidden="1" customWidth="1"/>
    <col min="1300" max="1300" width="12.875" style="668" hidden="1" customWidth="1"/>
    <col min="1301" max="1301" width="12.75" style="668" hidden="1" customWidth="1"/>
    <col min="1302" max="1302" width="12.875" style="668" hidden="1" customWidth="1"/>
    <col min="1303" max="1303" width="12.75" style="668" hidden="1" customWidth="1"/>
    <col min="1304" max="1304" width="13.25" style="668" hidden="1" customWidth="1"/>
    <col min="1305" max="1305" width="12.875" style="668" hidden="1" customWidth="1"/>
    <col min="1306" max="1307" width="12.75" style="668" hidden="1" customWidth="1"/>
    <col min="1308" max="1309" width="13" style="668" hidden="1" customWidth="1"/>
    <col min="1310" max="1310" width="13.375" style="668" hidden="1" customWidth="1"/>
    <col min="1311" max="1312" width="13.5" style="668" hidden="1" customWidth="1"/>
    <col min="1313" max="1313" width="13.625" style="668" hidden="1" customWidth="1"/>
    <col min="1314" max="1316" width="14" style="668" hidden="1" customWidth="1"/>
    <col min="1317" max="1317" width="0.875" style="668" hidden="1" customWidth="1"/>
    <col min="1318" max="1536" width="9" style="668" hidden="1"/>
    <col min="1537" max="1537" width="1.625" style="668" hidden="1" customWidth="1"/>
    <col min="1538" max="1538" width="2.125" style="668" hidden="1" customWidth="1"/>
    <col min="1539" max="1547" width="1.625" style="668" hidden="1" customWidth="1"/>
    <col min="1548" max="1548" width="2.375" style="668" hidden="1" customWidth="1"/>
    <col min="1549" max="1549" width="2.25" style="668" hidden="1" customWidth="1"/>
    <col min="1550" max="1551" width="2.625" style="668" hidden="1" customWidth="1"/>
    <col min="1552" max="1552" width="13" style="668" hidden="1" customWidth="1"/>
    <col min="1553" max="1553" width="13.375" style="668" hidden="1" customWidth="1"/>
    <col min="1554" max="1554" width="12.75" style="668" hidden="1" customWidth="1"/>
    <col min="1555" max="1555" width="13" style="668" hidden="1" customWidth="1"/>
    <col min="1556" max="1556" width="12.875" style="668" hidden="1" customWidth="1"/>
    <col min="1557" max="1557" width="12.75" style="668" hidden="1" customWidth="1"/>
    <col min="1558" max="1558" width="12.875" style="668" hidden="1" customWidth="1"/>
    <col min="1559" max="1559" width="12.75" style="668" hidden="1" customWidth="1"/>
    <col min="1560" max="1560" width="13.25" style="668" hidden="1" customWidth="1"/>
    <col min="1561" max="1561" width="12.875" style="668" hidden="1" customWidth="1"/>
    <col min="1562" max="1563" width="12.75" style="668" hidden="1" customWidth="1"/>
    <col min="1564" max="1565" width="13" style="668" hidden="1" customWidth="1"/>
    <col min="1566" max="1566" width="13.375" style="668" hidden="1" customWidth="1"/>
    <col min="1567" max="1568" width="13.5" style="668" hidden="1" customWidth="1"/>
    <col min="1569" max="1569" width="13.625" style="668" hidden="1" customWidth="1"/>
    <col min="1570" max="1572" width="14" style="668" hidden="1" customWidth="1"/>
    <col min="1573" max="1573" width="0.875" style="668" hidden="1" customWidth="1"/>
    <col min="1574" max="1792" width="9" style="668" hidden="1"/>
    <col min="1793" max="1793" width="1.625" style="668" hidden="1" customWidth="1"/>
    <col min="1794" max="1794" width="2.125" style="668" hidden="1" customWidth="1"/>
    <col min="1795" max="1803" width="1.625" style="668" hidden="1" customWidth="1"/>
    <col min="1804" max="1804" width="2.375" style="668" hidden="1" customWidth="1"/>
    <col min="1805" max="1805" width="2.25" style="668" hidden="1" customWidth="1"/>
    <col min="1806" max="1807" width="2.625" style="668" hidden="1" customWidth="1"/>
    <col min="1808" max="1808" width="13" style="668" hidden="1" customWidth="1"/>
    <col min="1809" max="1809" width="13.375" style="668" hidden="1" customWidth="1"/>
    <col min="1810" max="1810" width="12.75" style="668" hidden="1" customWidth="1"/>
    <col min="1811" max="1811" width="13" style="668" hidden="1" customWidth="1"/>
    <col min="1812" max="1812" width="12.875" style="668" hidden="1" customWidth="1"/>
    <col min="1813" max="1813" width="12.75" style="668" hidden="1" customWidth="1"/>
    <col min="1814" max="1814" width="12.875" style="668" hidden="1" customWidth="1"/>
    <col min="1815" max="1815" width="12.75" style="668" hidden="1" customWidth="1"/>
    <col min="1816" max="1816" width="13.25" style="668" hidden="1" customWidth="1"/>
    <col min="1817" max="1817" width="12.875" style="668" hidden="1" customWidth="1"/>
    <col min="1818" max="1819" width="12.75" style="668" hidden="1" customWidth="1"/>
    <col min="1820" max="1821" width="13" style="668" hidden="1" customWidth="1"/>
    <col min="1822" max="1822" width="13.375" style="668" hidden="1" customWidth="1"/>
    <col min="1823" max="1824" width="13.5" style="668" hidden="1" customWidth="1"/>
    <col min="1825" max="1825" width="13.625" style="668" hidden="1" customWidth="1"/>
    <col min="1826" max="1828" width="14" style="668" hidden="1" customWidth="1"/>
    <col min="1829" max="1829" width="0.875" style="668" hidden="1" customWidth="1"/>
    <col min="1830" max="2048" width="9" style="668" hidden="1"/>
    <col min="2049" max="2049" width="1.625" style="668" hidden="1" customWidth="1"/>
    <col min="2050" max="2050" width="2.125" style="668" hidden="1" customWidth="1"/>
    <col min="2051" max="2059" width="1.625" style="668" hidden="1" customWidth="1"/>
    <col min="2060" max="2060" width="2.375" style="668" hidden="1" customWidth="1"/>
    <col min="2061" max="2061" width="2.25" style="668" hidden="1" customWidth="1"/>
    <col min="2062" max="2063" width="2.625" style="668" hidden="1" customWidth="1"/>
    <col min="2064" max="2064" width="13" style="668" hidden="1" customWidth="1"/>
    <col min="2065" max="2065" width="13.375" style="668" hidden="1" customWidth="1"/>
    <col min="2066" max="2066" width="12.75" style="668" hidden="1" customWidth="1"/>
    <col min="2067" max="2067" width="13" style="668" hidden="1" customWidth="1"/>
    <col min="2068" max="2068" width="12.875" style="668" hidden="1" customWidth="1"/>
    <col min="2069" max="2069" width="12.75" style="668" hidden="1" customWidth="1"/>
    <col min="2070" max="2070" width="12.875" style="668" hidden="1" customWidth="1"/>
    <col min="2071" max="2071" width="12.75" style="668" hidden="1" customWidth="1"/>
    <col min="2072" max="2072" width="13.25" style="668" hidden="1" customWidth="1"/>
    <col min="2073" max="2073" width="12.875" style="668" hidden="1" customWidth="1"/>
    <col min="2074" max="2075" width="12.75" style="668" hidden="1" customWidth="1"/>
    <col min="2076" max="2077" width="13" style="668" hidden="1" customWidth="1"/>
    <col min="2078" max="2078" width="13.375" style="668" hidden="1" customWidth="1"/>
    <col min="2079" max="2080" width="13.5" style="668" hidden="1" customWidth="1"/>
    <col min="2081" max="2081" width="13.625" style="668" hidden="1" customWidth="1"/>
    <col min="2082" max="2084" width="14" style="668" hidden="1" customWidth="1"/>
    <col min="2085" max="2085" width="0.875" style="668" hidden="1" customWidth="1"/>
    <col min="2086" max="2304" width="9" style="668" hidden="1"/>
    <col min="2305" max="2305" width="1.625" style="668" hidden="1" customWidth="1"/>
    <col min="2306" max="2306" width="2.125" style="668" hidden="1" customWidth="1"/>
    <col min="2307" max="2315" width="1.625" style="668" hidden="1" customWidth="1"/>
    <col min="2316" max="2316" width="2.375" style="668" hidden="1" customWidth="1"/>
    <col min="2317" max="2317" width="2.25" style="668" hidden="1" customWidth="1"/>
    <col min="2318" max="2319" width="2.625" style="668" hidden="1" customWidth="1"/>
    <col min="2320" max="2320" width="13" style="668" hidden="1" customWidth="1"/>
    <col min="2321" max="2321" width="13.375" style="668" hidden="1" customWidth="1"/>
    <col min="2322" max="2322" width="12.75" style="668" hidden="1" customWidth="1"/>
    <col min="2323" max="2323" width="13" style="668" hidden="1" customWidth="1"/>
    <col min="2324" max="2324" width="12.875" style="668" hidden="1" customWidth="1"/>
    <col min="2325" max="2325" width="12.75" style="668" hidden="1" customWidth="1"/>
    <col min="2326" max="2326" width="12.875" style="668" hidden="1" customWidth="1"/>
    <col min="2327" max="2327" width="12.75" style="668" hidden="1" customWidth="1"/>
    <col min="2328" max="2328" width="13.25" style="668" hidden="1" customWidth="1"/>
    <col min="2329" max="2329" width="12.875" style="668" hidden="1" customWidth="1"/>
    <col min="2330" max="2331" width="12.75" style="668" hidden="1" customWidth="1"/>
    <col min="2332" max="2333" width="13" style="668" hidden="1" customWidth="1"/>
    <col min="2334" max="2334" width="13.375" style="668" hidden="1" customWidth="1"/>
    <col min="2335" max="2336" width="13.5" style="668" hidden="1" customWidth="1"/>
    <col min="2337" max="2337" width="13.625" style="668" hidden="1" customWidth="1"/>
    <col min="2338" max="2340" width="14" style="668" hidden="1" customWidth="1"/>
    <col min="2341" max="2341" width="0.875" style="668" hidden="1" customWidth="1"/>
    <col min="2342" max="2560" width="9" style="668" hidden="1"/>
    <col min="2561" max="2561" width="1.625" style="668" hidden="1" customWidth="1"/>
    <col min="2562" max="2562" width="2.125" style="668" hidden="1" customWidth="1"/>
    <col min="2563" max="2571" width="1.625" style="668" hidden="1" customWidth="1"/>
    <col min="2572" max="2572" width="2.375" style="668" hidden="1" customWidth="1"/>
    <col min="2573" max="2573" width="2.25" style="668" hidden="1" customWidth="1"/>
    <col min="2574" max="2575" width="2.625" style="668" hidden="1" customWidth="1"/>
    <col min="2576" max="2576" width="13" style="668" hidden="1" customWidth="1"/>
    <col min="2577" max="2577" width="13.375" style="668" hidden="1" customWidth="1"/>
    <col min="2578" max="2578" width="12.75" style="668" hidden="1" customWidth="1"/>
    <col min="2579" max="2579" width="13" style="668" hidden="1" customWidth="1"/>
    <col min="2580" max="2580" width="12.875" style="668" hidden="1" customWidth="1"/>
    <col min="2581" max="2581" width="12.75" style="668" hidden="1" customWidth="1"/>
    <col min="2582" max="2582" width="12.875" style="668" hidden="1" customWidth="1"/>
    <col min="2583" max="2583" width="12.75" style="668" hidden="1" customWidth="1"/>
    <col min="2584" max="2584" width="13.25" style="668" hidden="1" customWidth="1"/>
    <col min="2585" max="2585" width="12.875" style="668" hidden="1" customWidth="1"/>
    <col min="2586" max="2587" width="12.75" style="668" hidden="1" customWidth="1"/>
    <col min="2588" max="2589" width="13" style="668" hidden="1" customWidth="1"/>
    <col min="2590" max="2590" width="13.375" style="668" hidden="1" customWidth="1"/>
    <col min="2591" max="2592" width="13.5" style="668" hidden="1" customWidth="1"/>
    <col min="2593" max="2593" width="13.625" style="668" hidden="1" customWidth="1"/>
    <col min="2594" max="2596" width="14" style="668" hidden="1" customWidth="1"/>
    <col min="2597" max="2597" width="0.875" style="668" hidden="1" customWidth="1"/>
    <col min="2598" max="2816" width="9" style="668" hidden="1"/>
    <col min="2817" max="2817" width="1.625" style="668" hidden="1" customWidth="1"/>
    <col min="2818" max="2818" width="2.125" style="668" hidden="1" customWidth="1"/>
    <col min="2819" max="2827" width="1.625" style="668" hidden="1" customWidth="1"/>
    <col min="2828" max="2828" width="2.375" style="668" hidden="1" customWidth="1"/>
    <col min="2829" max="2829" width="2.25" style="668" hidden="1" customWidth="1"/>
    <col min="2830" max="2831" width="2.625" style="668" hidden="1" customWidth="1"/>
    <col min="2832" max="2832" width="13" style="668" hidden="1" customWidth="1"/>
    <col min="2833" max="2833" width="13.375" style="668" hidden="1" customWidth="1"/>
    <col min="2834" max="2834" width="12.75" style="668" hidden="1" customWidth="1"/>
    <col min="2835" max="2835" width="13" style="668" hidden="1" customWidth="1"/>
    <col min="2836" max="2836" width="12.875" style="668" hidden="1" customWidth="1"/>
    <col min="2837" max="2837" width="12.75" style="668" hidden="1" customWidth="1"/>
    <col min="2838" max="2838" width="12.875" style="668" hidden="1" customWidth="1"/>
    <col min="2839" max="2839" width="12.75" style="668" hidden="1" customWidth="1"/>
    <col min="2840" max="2840" width="13.25" style="668" hidden="1" customWidth="1"/>
    <col min="2841" max="2841" width="12.875" style="668" hidden="1" customWidth="1"/>
    <col min="2842" max="2843" width="12.75" style="668" hidden="1" customWidth="1"/>
    <col min="2844" max="2845" width="13" style="668" hidden="1" customWidth="1"/>
    <col min="2846" max="2846" width="13.375" style="668" hidden="1" customWidth="1"/>
    <col min="2847" max="2848" width="13.5" style="668" hidden="1" customWidth="1"/>
    <col min="2849" max="2849" width="13.625" style="668" hidden="1" customWidth="1"/>
    <col min="2850" max="2852" width="14" style="668" hidden="1" customWidth="1"/>
    <col min="2853" max="2853" width="0.875" style="668" hidden="1" customWidth="1"/>
    <col min="2854" max="3072" width="9" style="668" hidden="1"/>
    <col min="3073" max="3073" width="1.625" style="668" hidden="1" customWidth="1"/>
    <col min="3074" max="3074" width="2.125" style="668" hidden="1" customWidth="1"/>
    <col min="3075" max="3083" width="1.625" style="668" hidden="1" customWidth="1"/>
    <col min="3084" max="3084" width="2.375" style="668" hidden="1" customWidth="1"/>
    <col min="3085" max="3085" width="2.25" style="668" hidden="1" customWidth="1"/>
    <col min="3086" max="3087" width="2.625" style="668" hidden="1" customWidth="1"/>
    <col min="3088" max="3088" width="13" style="668" hidden="1" customWidth="1"/>
    <col min="3089" max="3089" width="13.375" style="668" hidden="1" customWidth="1"/>
    <col min="3090" max="3090" width="12.75" style="668" hidden="1" customWidth="1"/>
    <col min="3091" max="3091" width="13" style="668" hidden="1" customWidth="1"/>
    <col min="3092" max="3092" width="12.875" style="668" hidden="1" customWidth="1"/>
    <col min="3093" max="3093" width="12.75" style="668" hidden="1" customWidth="1"/>
    <col min="3094" max="3094" width="12.875" style="668" hidden="1" customWidth="1"/>
    <col min="3095" max="3095" width="12.75" style="668" hidden="1" customWidth="1"/>
    <col min="3096" max="3096" width="13.25" style="668" hidden="1" customWidth="1"/>
    <col min="3097" max="3097" width="12.875" style="668" hidden="1" customWidth="1"/>
    <col min="3098" max="3099" width="12.75" style="668" hidden="1" customWidth="1"/>
    <col min="3100" max="3101" width="13" style="668" hidden="1" customWidth="1"/>
    <col min="3102" max="3102" width="13.375" style="668" hidden="1" customWidth="1"/>
    <col min="3103" max="3104" width="13.5" style="668" hidden="1" customWidth="1"/>
    <col min="3105" max="3105" width="13.625" style="668" hidden="1" customWidth="1"/>
    <col min="3106" max="3108" width="14" style="668" hidden="1" customWidth="1"/>
    <col min="3109" max="3109" width="0.875" style="668" hidden="1" customWidth="1"/>
    <col min="3110" max="3328" width="9" style="668" hidden="1"/>
    <col min="3329" max="3329" width="1.625" style="668" hidden="1" customWidth="1"/>
    <col min="3330" max="3330" width="2.125" style="668" hidden="1" customWidth="1"/>
    <col min="3331" max="3339" width="1.625" style="668" hidden="1" customWidth="1"/>
    <col min="3340" max="3340" width="2.375" style="668" hidden="1" customWidth="1"/>
    <col min="3341" max="3341" width="2.25" style="668" hidden="1" customWidth="1"/>
    <col min="3342" max="3343" width="2.625" style="668" hidden="1" customWidth="1"/>
    <col min="3344" max="3344" width="13" style="668" hidden="1" customWidth="1"/>
    <col min="3345" max="3345" width="13.375" style="668" hidden="1" customWidth="1"/>
    <col min="3346" max="3346" width="12.75" style="668" hidden="1" customWidth="1"/>
    <col min="3347" max="3347" width="13" style="668" hidden="1" customWidth="1"/>
    <col min="3348" max="3348" width="12.875" style="668" hidden="1" customWidth="1"/>
    <col min="3349" max="3349" width="12.75" style="668" hidden="1" customWidth="1"/>
    <col min="3350" max="3350" width="12.875" style="668" hidden="1" customWidth="1"/>
    <col min="3351" max="3351" width="12.75" style="668" hidden="1" customWidth="1"/>
    <col min="3352" max="3352" width="13.25" style="668" hidden="1" customWidth="1"/>
    <col min="3353" max="3353" width="12.875" style="668" hidden="1" customWidth="1"/>
    <col min="3354" max="3355" width="12.75" style="668" hidden="1" customWidth="1"/>
    <col min="3356" max="3357" width="13" style="668" hidden="1" customWidth="1"/>
    <col min="3358" max="3358" width="13.375" style="668" hidden="1" customWidth="1"/>
    <col min="3359" max="3360" width="13.5" style="668" hidden="1" customWidth="1"/>
    <col min="3361" max="3361" width="13.625" style="668" hidden="1" customWidth="1"/>
    <col min="3362" max="3364" width="14" style="668" hidden="1" customWidth="1"/>
    <col min="3365" max="3365" width="0.875" style="668" hidden="1" customWidth="1"/>
    <col min="3366" max="3584" width="9" style="668" hidden="1"/>
    <col min="3585" max="3585" width="1.625" style="668" hidden="1" customWidth="1"/>
    <col min="3586" max="3586" width="2.125" style="668" hidden="1" customWidth="1"/>
    <col min="3587" max="3595" width="1.625" style="668" hidden="1" customWidth="1"/>
    <col min="3596" max="3596" width="2.375" style="668" hidden="1" customWidth="1"/>
    <col min="3597" max="3597" width="2.25" style="668" hidden="1" customWidth="1"/>
    <col min="3598" max="3599" width="2.625" style="668" hidden="1" customWidth="1"/>
    <col min="3600" max="3600" width="13" style="668" hidden="1" customWidth="1"/>
    <col min="3601" max="3601" width="13.375" style="668" hidden="1" customWidth="1"/>
    <col min="3602" max="3602" width="12.75" style="668" hidden="1" customWidth="1"/>
    <col min="3603" max="3603" width="13" style="668" hidden="1" customWidth="1"/>
    <col min="3604" max="3604" width="12.875" style="668" hidden="1" customWidth="1"/>
    <col min="3605" max="3605" width="12.75" style="668" hidden="1" customWidth="1"/>
    <col min="3606" max="3606" width="12.875" style="668" hidden="1" customWidth="1"/>
    <col min="3607" max="3607" width="12.75" style="668" hidden="1" customWidth="1"/>
    <col min="3608" max="3608" width="13.25" style="668" hidden="1" customWidth="1"/>
    <col min="3609" max="3609" width="12.875" style="668" hidden="1" customWidth="1"/>
    <col min="3610" max="3611" width="12.75" style="668" hidden="1" customWidth="1"/>
    <col min="3612" max="3613" width="13" style="668" hidden="1" customWidth="1"/>
    <col min="3614" max="3614" width="13.375" style="668" hidden="1" customWidth="1"/>
    <col min="3615" max="3616" width="13.5" style="668" hidden="1" customWidth="1"/>
    <col min="3617" max="3617" width="13.625" style="668" hidden="1" customWidth="1"/>
    <col min="3618" max="3620" width="14" style="668" hidden="1" customWidth="1"/>
    <col min="3621" max="3621" width="0.875" style="668" hidden="1" customWidth="1"/>
    <col min="3622" max="3840" width="9" style="668" hidden="1"/>
    <col min="3841" max="3841" width="1.625" style="668" hidden="1" customWidth="1"/>
    <col min="3842" max="3842" width="2.125" style="668" hidden="1" customWidth="1"/>
    <col min="3843" max="3851" width="1.625" style="668" hidden="1" customWidth="1"/>
    <col min="3852" max="3852" width="2.375" style="668" hidden="1" customWidth="1"/>
    <col min="3853" max="3853" width="2.25" style="668" hidden="1" customWidth="1"/>
    <col min="3854" max="3855" width="2.625" style="668" hidden="1" customWidth="1"/>
    <col min="3856" max="3856" width="13" style="668" hidden="1" customWidth="1"/>
    <col min="3857" max="3857" width="13.375" style="668" hidden="1" customWidth="1"/>
    <col min="3858" max="3858" width="12.75" style="668" hidden="1" customWidth="1"/>
    <col min="3859" max="3859" width="13" style="668" hidden="1" customWidth="1"/>
    <col min="3860" max="3860" width="12.875" style="668" hidden="1" customWidth="1"/>
    <col min="3861" max="3861" width="12.75" style="668" hidden="1" customWidth="1"/>
    <col min="3862" max="3862" width="12.875" style="668" hidden="1" customWidth="1"/>
    <col min="3863" max="3863" width="12.75" style="668" hidden="1" customWidth="1"/>
    <col min="3864" max="3864" width="13.25" style="668" hidden="1" customWidth="1"/>
    <col min="3865" max="3865" width="12.875" style="668" hidden="1" customWidth="1"/>
    <col min="3866" max="3867" width="12.75" style="668" hidden="1" customWidth="1"/>
    <col min="3868" max="3869" width="13" style="668" hidden="1" customWidth="1"/>
    <col min="3870" max="3870" width="13.375" style="668" hidden="1" customWidth="1"/>
    <col min="3871" max="3872" width="13.5" style="668" hidden="1" customWidth="1"/>
    <col min="3873" max="3873" width="13.625" style="668" hidden="1" customWidth="1"/>
    <col min="3874" max="3876" width="14" style="668" hidden="1" customWidth="1"/>
    <col min="3877" max="3877" width="0.875" style="668" hidden="1" customWidth="1"/>
    <col min="3878" max="4096" width="9" style="668" hidden="1"/>
    <col min="4097" max="4097" width="1.625" style="668" hidden="1" customWidth="1"/>
    <col min="4098" max="4098" width="2.125" style="668" hidden="1" customWidth="1"/>
    <col min="4099" max="4107" width="1.625" style="668" hidden="1" customWidth="1"/>
    <col min="4108" max="4108" width="2.375" style="668" hidden="1" customWidth="1"/>
    <col min="4109" max="4109" width="2.25" style="668" hidden="1" customWidth="1"/>
    <col min="4110" max="4111" width="2.625" style="668" hidden="1" customWidth="1"/>
    <col min="4112" max="4112" width="13" style="668" hidden="1" customWidth="1"/>
    <col min="4113" max="4113" width="13.375" style="668" hidden="1" customWidth="1"/>
    <col min="4114" max="4114" width="12.75" style="668" hidden="1" customWidth="1"/>
    <col min="4115" max="4115" width="13" style="668" hidden="1" customWidth="1"/>
    <col min="4116" max="4116" width="12.875" style="668" hidden="1" customWidth="1"/>
    <col min="4117" max="4117" width="12.75" style="668" hidden="1" customWidth="1"/>
    <col min="4118" max="4118" width="12.875" style="668" hidden="1" customWidth="1"/>
    <col min="4119" max="4119" width="12.75" style="668" hidden="1" customWidth="1"/>
    <col min="4120" max="4120" width="13.25" style="668" hidden="1" customWidth="1"/>
    <col min="4121" max="4121" width="12.875" style="668" hidden="1" customWidth="1"/>
    <col min="4122" max="4123" width="12.75" style="668" hidden="1" customWidth="1"/>
    <col min="4124" max="4125" width="13" style="668" hidden="1" customWidth="1"/>
    <col min="4126" max="4126" width="13.375" style="668" hidden="1" customWidth="1"/>
    <col min="4127" max="4128" width="13.5" style="668" hidden="1" customWidth="1"/>
    <col min="4129" max="4129" width="13.625" style="668" hidden="1" customWidth="1"/>
    <col min="4130" max="4132" width="14" style="668" hidden="1" customWidth="1"/>
    <col min="4133" max="4133" width="0.875" style="668" hidden="1" customWidth="1"/>
    <col min="4134" max="4352" width="9" style="668" hidden="1"/>
    <col min="4353" max="4353" width="1.625" style="668" hidden="1" customWidth="1"/>
    <col min="4354" max="4354" width="2.125" style="668" hidden="1" customWidth="1"/>
    <col min="4355" max="4363" width="1.625" style="668" hidden="1" customWidth="1"/>
    <col min="4364" max="4364" width="2.375" style="668" hidden="1" customWidth="1"/>
    <col min="4365" max="4365" width="2.25" style="668" hidden="1" customWidth="1"/>
    <col min="4366" max="4367" width="2.625" style="668" hidden="1" customWidth="1"/>
    <col min="4368" max="4368" width="13" style="668" hidden="1" customWidth="1"/>
    <col min="4369" max="4369" width="13.375" style="668" hidden="1" customWidth="1"/>
    <col min="4370" max="4370" width="12.75" style="668" hidden="1" customWidth="1"/>
    <col min="4371" max="4371" width="13" style="668" hidden="1" customWidth="1"/>
    <col min="4372" max="4372" width="12.875" style="668" hidden="1" customWidth="1"/>
    <col min="4373" max="4373" width="12.75" style="668" hidden="1" customWidth="1"/>
    <col min="4374" max="4374" width="12.875" style="668" hidden="1" customWidth="1"/>
    <col min="4375" max="4375" width="12.75" style="668" hidden="1" customWidth="1"/>
    <col min="4376" max="4376" width="13.25" style="668" hidden="1" customWidth="1"/>
    <col min="4377" max="4377" width="12.875" style="668" hidden="1" customWidth="1"/>
    <col min="4378" max="4379" width="12.75" style="668" hidden="1" customWidth="1"/>
    <col min="4380" max="4381" width="13" style="668" hidden="1" customWidth="1"/>
    <col min="4382" max="4382" width="13.375" style="668" hidden="1" customWidth="1"/>
    <col min="4383" max="4384" width="13.5" style="668" hidden="1" customWidth="1"/>
    <col min="4385" max="4385" width="13.625" style="668" hidden="1" customWidth="1"/>
    <col min="4386" max="4388" width="14" style="668" hidden="1" customWidth="1"/>
    <col min="4389" max="4389" width="0.875" style="668" hidden="1" customWidth="1"/>
    <col min="4390" max="4608" width="9" style="668" hidden="1"/>
    <col min="4609" max="4609" width="1.625" style="668" hidden="1" customWidth="1"/>
    <col min="4610" max="4610" width="2.125" style="668" hidden="1" customWidth="1"/>
    <col min="4611" max="4619" width="1.625" style="668" hidden="1" customWidth="1"/>
    <col min="4620" max="4620" width="2.375" style="668" hidden="1" customWidth="1"/>
    <col min="4621" max="4621" width="2.25" style="668" hidden="1" customWidth="1"/>
    <col min="4622" max="4623" width="2.625" style="668" hidden="1" customWidth="1"/>
    <col min="4624" max="4624" width="13" style="668" hidden="1" customWidth="1"/>
    <col min="4625" max="4625" width="13.375" style="668" hidden="1" customWidth="1"/>
    <col min="4626" max="4626" width="12.75" style="668" hidden="1" customWidth="1"/>
    <col min="4627" max="4627" width="13" style="668" hidden="1" customWidth="1"/>
    <col min="4628" max="4628" width="12.875" style="668" hidden="1" customWidth="1"/>
    <col min="4629" max="4629" width="12.75" style="668" hidden="1" customWidth="1"/>
    <col min="4630" max="4630" width="12.875" style="668" hidden="1" customWidth="1"/>
    <col min="4631" max="4631" width="12.75" style="668" hidden="1" customWidth="1"/>
    <col min="4632" max="4632" width="13.25" style="668" hidden="1" customWidth="1"/>
    <col min="4633" max="4633" width="12.875" style="668" hidden="1" customWidth="1"/>
    <col min="4634" max="4635" width="12.75" style="668" hidden="1" customWidth="1"/>
    <col min="4636" max="4637" width="13" style="668" hidden="1" customWidth="1"/>
    <col min="4638" max="4638" width="13.375" style="668" hidden="1" customWidth="1"/>
    <col min="4639" max="4640" width="13.5" style="668" hidden="1" customWidth="1"/>
    <col min="4641" max="4641" width="13.625" style="668" hidden="1" customWidth="1"/>
    <col min="4642" max="4644" width="14" style="668" hidden="1" customWidth="1"/>
    <col min="4645" max="4645" width="0.875" style="668" hidden="1" customWidth="1"/>
    <col min="4646" max="4864" width="9" style="668" hidden="1"/>
    <col min="4865" max="4865" width="1.625" style="668" hidden="1" customWidth="1"/>
    <col min="4866" max="4866" width="2.125" style="668" hidden="1" customWidth="1"/>
    <col min="4867" max="4875" width="1.625" style="668" hidden="1" customWidth="1"/>
    <col min="4876" max="4876" width="2.375" style="668" hidden="1" customWidth="1"/>
    <col min="4877" max="4877" width="2.25" style="668" hidden="1" customWidth="1"/>
    <col min="4878" max="4879" width="2.625" style="668" hidden="1" customWidth="1"/>
    <col min="4880" max="4880" width="13" style="668" hidden="1" customWidth="1"/>
    <col min="4881" max="4881" width="13.375" style="668" hidden="1" customWidth="1"/>
    <col min="4882" max="4882" width="12.75" style="668" hidden="1" customWidth="1"/>
    <col min="4883" max="4883" width="13" style="668" hidden="1" customWidth="1"/>
    <col min="4884" max="4884" width="12.875" style="668" hidden="1" customWidth="1"/>
    <col min="4885" max="4885" width="12.75" style="668" hidden="1" customWidth="1"/>
    <col min="4886" max="4886" width="12.875" style="668" hidden="1" customWidth="1"/>
    <col min="4887" max="4887" width="12.75" style="668" hidden="1" customWidth="1"/>
    <col min="4888" max="4888" width="13.25" style="668" hidden="1" customWidth="1"/>
    <col min="4889" max="4889" width="12.875" style="668" hidden="1" customWidth="1"/>
    <col min="4890" max="4891" width="12.75" style="668" hidden="1" customWidth="1"/>
    <col min="4892" max="4893" width="13" style="668" hidden="1" customWidth="1"/>
    <col min="4894" max="4894" width="13.375" style="668" hidden="1" customWidth="1"/>
    <col min="4895" max="4896" width="13.5" style="668" hidden="1" customWidth="1"/>
    <col min="4897" max="4897" width="13.625" style="668" hidden="1" customWidth="1"/>
    <col min="4898" max="4900" width="14" style="668" hidden="1" customWidth="1"/>
    <col min="4901" max="4901" width="0.875" style="668" hidden="1" customWidth="1"/>
    <col min="4902" max="5120" width="9" style="668" hidden="1"/>
    <col min="5121" max="5121" width="1.625" style="668" hidden="1" customWidth="1"/>
    <col min="5122" max="5122" width="2.125" style="668" hidden="1" customWidth="1"/>
    <col min="5123" max="5131" width="1.625" style="668" hidden="1" customWidth="1"/>
    <col min="5132" max="5132" width="2.375" style="668" hidden="1" customWidth="1"/>
    <col min="5133" max="5133" width="2.25" style="668" hidden="1" customWidth="1"/>
    <col min="5134" max="5135" width="2.625" style="668" hidden="1" customWidth="1"/>
    <col min="5136" max="5136" width="13" style="668" hidden="1" customWidth="1"/>
    <col min="5137" max="5137" width="13.375" style="668" hidden="1" customWidth="1"/>
    <col min="5138" max="5138" width="12.75" style="668" hidden="1" customWidth="1"/>
    <col min="5139" max="5139" width="13" style="668" hidden="1" customWidth="1"/>
    <col min="5140" max="5140" width="12.875" style="668" hidden="1" customWidth="1"/>
    <col min="5141" max="5141" width="12.75" style="668" hidden="1" customWidth="1"/>
    <col min="5142" max="5142" width="12.875" style="668" hidden="1" customWidth="1"/>
    <col min="5143" max="5143" width="12.75" style="668" hidden="1" customWidth="1"/>
    <col min="5144" max="5144" width="13.25" style="668" hidden="1" customWidth="1"/>
    <col min="5145" max="5145" width="12.875" style="668" hidden="1" customWidth="1"/>
    <col min="5146" max="5147" width="12.75" style="668" hidden="1" customWidth="1"/>
    <col min="5148" max="5149" width="13" style="668" hidden="1" customWidth="1"/>
    <col min="5150" max="5150" width="13.375" style="668" hidden="1" customWidth="1"/>
    <col min="5151" max="5152" width="13.5" style="668" hidden="1" customWidth="1"/>
    <col min="5153" max="5153" width="13.625" style="668" hidden="1" customWidth="1"/>
    <col min="5154" max="5156" width="14" style="668" hidden="1" customWidth="1"/>
    <col min="5157" max="5157" width="0.875" style="668" hidden="1" customWidth="1"/>
    <col min="5158" max="5376" width="9" style="668" hidden="1"/>
    <col min="5377" max="5377" width="1.625" style="668" hidden="1" customWidth="1"/>
    <col min="5378" max="5378" width="2.125" style="668" hidden="1" customWidth="1"/>
    <col min="5379" max="5387" width="1.625" style="668" hidden="1" customWidth="1"/>
    <col min="5388" max="5388" width="2.375" style="668" hidden="1" customWidth="1"/>
    <col min="5389" max="5389" width="2.25" style="668" hidden="1" customWidth="1"/>
    <col min="5390" max="5391" width="2.625" style="668" hidden="1" customWidth="1"/>
    <col min="5392" max="5392" width="13" style="668" hidden="1" customWidth="1"/>
    <col min="5393" max="5393" width="13.375" style="668" hidden="1" customWidth="1"/>
    <col min="5394" max="5394" width="12.75" style="668" hidden="1" customWidth="1"/>
    <col min="5395" max="5395" width="13" style="668" hidden="1" customWidth="1"/>
    <col min="5396" max="5396" width="12.875" style="668" hidden="1" customWidth="1"/>
    <col min="5397" max="5397" width="12.75" style="668" hidden="1" customWidth="1"/>
    <col min="5398" max="5398" width="12.875" style="668" hidden="1" customWidth="1"/>
    <col min="5399" max="5399" width="12.75" style="668" hidden="1" customWidth="1"/>
    <col min="5400" max="5400" width="13.25" style="668" hidden="1" customWidth="1"/>
    <col min="5401" max="5401" width="12.875" style="668" hidden="1" customWidth="1"/>
    <col min="5402" max="5403" width="12.75" style="668" hidden="1" customWidth="1"/>
    <col min="5404" max="5405" width="13" style="668" hidden="1" customWidth="1"/>
    <col min="5406" max="5406" width="13.375" style="668" hidden="1" customWidth="1"/>
    <col min="5407" max="5408" width="13.5" style="668" hidden="1" customWidth="1"/>
    <col min="5409" max="5409" width="13.625" style="668" hidden="1" customWidth="1"/>
    <col min="5410" max="5412" width="14" style="668" hidden="1" customWidth="1"/>
    <col min="5413" max="5413" width="0.875" style="668" hidden="1" customWidth="1"/>
    <col min="5414" max="5632" width="9" style="668" hidden="1"/>
    <col min="5633" max="5633" width="1.625" style="668" hidden="1" customWidth="1"/>
    <col min="5634" max="5634" width="2.125" style="668" hidden="1" customWidth="1"/>
    <col min="5635" max="5643" width="1.625" style="668" hidden="1" customWidth="1"/>
    <col min="5644" max="5644" width="2.375" style="668" hidden="1" customWidth="1"/>
    <col min="5645" max="5645" width="2.25" style="668" hidden="1" customWidth="1"/>
    <col min="5646" max="5647" width="2.625" style="668" hidden="1" customWidth="1"/>
    <col min="5648" max="5648" width="13" style="668" hidden="1" customWidth="1"/>
    <col min="5649" max="5649" width="13.375" style="668" hidden="1" customWidth="1"/>
    <col min="5650" max="5650" width="12.75" style="668" hidden="1" customWidth="1"/>
    <col min="5651" max="5651" width="13" style="668" hidden="1" customWidth="1"/>
    <col min="5652" max="5652" width="12.875" style="668" hidden="1" customWidth="1"/>
    <col min="5653" max="5653" width="12.75" style="668" hidden="1" customWidth="1"/>
    <col min="5654" max="5654" width="12.875" style="668" hidden="1" customWidth="1"/>
    <col min="5655" max="5655" width="12.75" style="668" hidden="1" customWidth="1"/>
    <col min="5656" max="5656" width="13.25" style="668" hidden="1" customWidth="1"/>
    <col min="5657" max="5657" width="12.875" style="668" hidden="1" customWidth="1"/>
    <col min="5658" max="5659" width="12.75" style="668" hidden="1" customWidth="1"/>
    <col min="5660" max="5661" width="13" style="668" hidden="1" customWidth="1"/>
    <col min="5662" max="5662" width="13.375" style="668" hidden="1" customWidth="1"/>
    <col min="5663" max="5664" width="13.5" style="668" hidden="1" customWidth="1"/>
    <col min="5665" max="5665" width="13.625" style="668" hidden="1" customWidth="1"/>
    <col min="5666" max="5668" width="14" style="668" hidden="1" customWidth="1"/>
    <col min="5669" max="5669" width="0.875" style="668" hidden="1" customWidth="1"/>
    <col min="5670" max="5888" width="9" style="668" hidden="1"/>
    <col min="5889" max="5889" width="1.625" style="668" hidden="1" customWidth="1"/>
    <col min="5890" max="5890" width="2.125" style="668" hidden="1" customWidth="1"/>
    <col min="5891" max="5899" width="1.625" style="668" hidden="1" customWidth="1"/>
    <col min="5900" max="5900" width="2.375" style="668" hidden="1" customWidth="1"/>
    <col min="5901" max="5901" width="2.25" style="668" hidden="1" customWidth="1"/>
    <col min="5902" max="5903" width="2.625" style="668" hidden="1" customWidth="1"/>
    <col min="5904" max="5904" width="13" style="668" hidden="1" customWidth="1"/>
    <col min="5905" max="5905" width="13.375" style="668" hidden="1" customWidth="1"/>
    <col min="5906" max="5906" width="12.75" style="668" hidden="1" customWidth="1"/>
    <col min="5907" max="5907" width="13" style="668" hidden="1" customWidth="1"/>
    <col min="5908" max="5908" width="12.875" style="668" hidden="1" customWidth="1"/>
    <col min="5909" max="5909" width="12.75" style="668" hidden="1" customWidth="1"/>
    <col min="5910" max="5910" width="12.875" style="668" hidden="1" customWidth="1"/>
    <col min="5911" max="5911" width="12.75" style="668" hidden="1" customWidth="1"/>
    <col min="5912" max="5912" width="13.25" style="668" hidden="1" customWidth="1"/>
    <col min="5913" max="5913" width="12.875" style="668" hidden="1" customWidth="1"/>
    <col min="5914" max="5915" width="12.75" style="668" hidden="1" customWidth="1"/>
    <col min="5916" max="5917" width="13" style="668" hidden="1" customWidth="1"/>
    <col min="5918" max="5918" width="13.375" style="668" hidden="1" customWidth="1"/>
    <col min="5919" max="5920" width="13.5" style="668" hidden="1" customWidth="1"/>
    <col min="5921" max="5921" width="13.625" style="668" hidden="1" customWidth="1"/>
    <col min="5922" max="5924" width="14" style="668" hidden="1" customWidth="1"/>
    <col min="5925" max="5925" width="0.875" style="668" hidden="1" customWidth="1"/>
    <col min="5926" max="6144" width="9" style="668" hidden="1"/>
    <col min="6145" max="6145" width="1.625" style="668" hidden="1" customWidth="1"/>
    <col min="6146" max="6146" width="2.125" style="668" hidden="1" customWidth="1"/>
    <col min="6147" max="6155" width="1.625" style="668" hidden="1" customWidth="1"/>
    <col min="6156" max="6156" width="2.375" style="668" hidden="1" customWidth="1"/>
    <col min="6157" max="6157" width="2.25" style="668" hidden="1" customWidth="1"/>
    <col min="6158" max="6159" width="2.625" style="668" hidden="1" customWidth="1"/>
    <col min="6160" max="6160" width="13" style="668" hidden="1" customWidth="1"/>
    <col min="6161" max="6161" width="13.375" style="668" hidden="1" customWidth="1"/>
    <col min="6162" max="6162" width="12.75" style="668" hidden="1" customWidth="1"/>
    <col min="6163" max="6163" width="13" style="668" hidden="1" customWidth="1"/>
    <col min="6164" max="6164" width="12.875" style="668" hidden="1" customWidth="1"/>
    <col min="6165" max="6165" width="12.75" style="668" hidden="1" customWidth="1"/>
    <col min="6166" max="6166" width="12.875" style="668" hidden="1" customWidth="1"/>
    <col min="6167" max="6167" width="12.75" style="668" hidden="1" customWidth="1"/>
    <col min="6168" max="6168" width="13.25" style="668" hidden="1" customWidth="1"/>
    <col min="6169" max="6169" width="12.875" style="668" hidden="1" customWidth="1"/>
    <col min="6170" max="6171" width="12.75" style="668" hidden="1" customWidth="1"/>
    <col min="6172" max="6173" width="13" style="668" hidden="1" customWidth="1"/>
    <col min="6174" max="6174" width="13.375" style="668" hidden="1" customWidth="1"/>
    <col min="6175" max="6176" width="13.5" style="668" hidden="1" customWidth="1"/>
    <col min="6177" max="6177" width="13.625" style="668" hidden="1" customWidth="1"/>
    <col min="6178" max="6180" width="14" style="668" hidden="1" customWidth="1"/>
    <col min="6181" max="6181" width="0.875" style="668" hidden="1" customWidth="1"/>
    <col min="6182" max="6400" width="9" style="668" hidden="1"/>
    <col min="6401" max="6401" width="1.625" style="668" hidden="1" customWidth="1"/>
    <col min="6402" max="6402" width="2.125" style="668" hidden="1" customWidth="1"/>
    <col min="6403" max="6411" width="1.625" style="668" hidden="1" customWidth="1"/>
    <col min="6412" max="6412" width="2.375" style="668" hidden="1" customWidth="1"/>
    <col min="6413" max="6413" width="2.25" style="668" hidden="1" customWidth="1"/>
    <col min="6414" max="6415" width="2.625" style="668" hidden="1" customWidth="1"/>
    <col min="6416" max="6416" width="13" style="668" hidden="1" customWidth="1"/>
    <col min="6417" max="6417" width="13.375" style="668" hidden="1" customWidth="1"/>
    <col min="6418" max="6418" width="12.75" style="668" hidden="1" customWidth="1"/>
    <col min="6419" max="6419" width="13" style="668" hidden="1" customWidth="1"/>
    <col min="6420" max="6420" width="12.875" style="668" hidden="1" customWidth="1"/>
    <col min="6421" max="6421" width="12.75" style="668" hidden="1" customWidth="1"/>
    <col min="6422" max="6422" width="12.875" style="668" hidden="1" customWidth="1"/>
    <col min="6423" max="6423" width="12.75" style="668" hidden="1" customWidth="1"/>
    <col min="6424" max="6424" width="13.25" style="668" hidden="1" customWidth="1"/>
    <col min="6425" max="6425" width="12.875" style="668" hidden="1" customWidth="1"/>
    <col min="6426" max="6427" width="12.75" style="668" hidden="1" customWidth="1"/>
    <col min="6428" max="6429" width="13" style="668" hidden="1" customWidth="1"/>
    <col min="6430" max="6430" width="13.375" style="668" hidden="1" customWidth="1"/>
    <col min="6431" max="6432" width="13.5" style="668" hidden="1" customWidth="1"/>
    <col min="6433" max="6433" width="13.625" style="668" hidden="1" customWidth="1"/>
    <col min="6434" max="6436" width="14" style="668" hidden="1" customWidth="1"/>
    <col min="6437" max="6437" width="0.875" style="668" hidden="1" customWidth="1"/>
    <col min="6438" max="6656" width="9" style="668" hidden="1"/>
    <col min="6657" max="6657" width="1.625" style="668" hidden="1" customWidth="1"/>
    <col min="6658" max="6658" width="2.125" style="668" hidden="1" customWidth="1"/>
    <col min="6659" max="6667" width="1.625" style="668" hidden="1" customWidth="1"/>
    <col min="6668" max="6668" width="2.375" style="668" hidden="1" customWidth="1"/>
    <col min="6669" max="6669" width="2.25" style="668" hidden="1" customWidth="1"/>
    <col min="6670" max="6671" width="2.625" style="668" hidden="1" customWidth="1"/>
    <col min="6672" max="6672" width="13" style="668" hidden="1" customWidth="1"/>
    <col min="6673" max="6673" width="13.375" style="668" hidden="1" customWidth="1"/>
    <col min="6674" max="6674" width="12.75" style="668" hidden="1" customWidth="1"/>
    <col min="6675" max="6675" width="13" style="668" hidden="1" customWidth="1"/>
    <col min="6676" max="6676" width="12.875" style="668" hidden="1" customWidth="1"/>
    <col min="6677" max="6677" width="12.75" style="668" hidden="1" customWidth="1"/>
    <col min="6678" max="6678" width="12.875" style="668" hidden="1" customWidth="1"/>
    <col min="6679" max="6679" width="12.75" style="668" hidden="1" customWidth="1"/>
    <col min="6680" max="6680" width="13.25" style="668" hidden="1" customWidth="1"/>
    <col min="6681" max="6681" width="12.875" style="668" hidden="1" customWidth="1"/>
    <col min="6682" max="6683" width="12.75" style="668" hidden="1" customWidth="1"/>
    <col min="6684" max="6685" width="13" style="668" hidden="1" customWidth="1"/>
    <col min="6686" max="6686" width="13.375" style="668" hidden="1" customWidth="1"/>
    <col min="6687" max="6688" width="13.5" style="668" hidden="1" customWidth="1"/>
    <col min="6689" max="6689" width="13.625" style="668" hidden="1" customWidth="1"/>
    <col min="6690" max="6692" width="14" style="668" hidden="1" customWidth="1"/>
    <col min="6693" max="6693" width="0.875" style="668" hidden="1" customWidth="1"/>
    <col min="6694" max="6912" width="9" style="668" hidden="1"/>
    <col min="6913" max="6913" width="1.625" style="668" hidden="1" customWidth="1"/>
    <col min="6914" max="6914" width="2.125" style="668" hidden="1" customWidth="1"/>
    <col min="6915" max="6923" width="1.625" style="668" hidden="1" customWidth="1"/>
    <col min="6924" max="6924" width="2.375" style="668" hidden="1" customWidth="1"/>
    <col min="6925" max="6925" width="2.25" style="668" hidden="1" customWidth="1"/>
    <col min="6926" max="6927" width="2.625" style="668" hidden="1" customWidth="1"/>
    <col min="6928" max="6928" width="13" style="668" hidden="1" customWidth="1"/>
    <col min="6929" max="6929" width="13.375" style="668" hidden="1" customWidth="1"/>
    <col min="6930" max="6930" width="12.75" style="668" hidden="1" customWidth="1"/>
    <col min="6931" max="6931" width="13" style="668" hidden="1" customWidth="1"/>
    <col min="6932" max="6932" width="12.875" style="668" hidden="1" customWidth="1"/>
    <col min="6933" max="6933" width="12.75" style="668" hidden="1" customWidth="1"/>
    <col min="6934" max="6934" width="12.875" style="668" hidden="1" customWidth="1"/>
    <col min="6935" max="6935" width="12.75" style="668" hidden="1" customWidth="1"/>
    <col min="6936" max="6936" width="13.25" style="668" hidden="1" customWidth="1"/>
    <col min="6937" max="6937" width="12.875" style="668" hidden="1" customWidth="1"/>
    <col min="6938" max="6939" width="12.75" style="668" hidden="1" customWidth="1"/>
    <col min="6940" max="6941" width="13" style="668" hidden="1" customWidth="1"/>
    <col min="6942" max="6942" width="13.375" style="668" hidden="1" customWidth="1"/>
    <col min="6943" max="6944" width="13.5" style="668" hidden="1" customWidth="1"/>
    <col min="6945" max="6945" width="13.625" style="668" hidden="1" customWidth="1"/>
    <col min="6946" max="6948" width="14" style="668" hidden="1" customWidth="1"/>
    <col min="6949" max="6949" width="0.875" style="668" hidden="1" customWidth="1"/>
    <col min="6950" max="7168" width="9" style="668" hidden="1"/>
    <col min="7169" max="7169" width="1.625" style="668" hidden="1" customWidth="1"/>
    <col min="7170" max="7170" width="2.125" style="668" hidden="1" customWidth="1"/>
    <col min="7171" max="7179" width="1.625" style="668" hidden="1" customWidth="1"/>
    <col min="7180" max="7180" width="2.375" style="668" hidden="1" customWidth="1"/>
    <col min="7181" max="7181" width="2.25" style="668" hidden="1" customWidth="1"/>
    <col min="7182" max="7183" width="2.625" style="668" hidden="1" customWidth="1"/>
    <col min="7184" max="7184" width="13" style="668" hidden="1" customWidth="1"/>
    <col min="7185" max="7185" width="13.375" style="668" hidden="1" customWidth="1"/>
    <col min="7186" max="7186" width="12.75" style="668" hidden="1" customWidth="1"/>
    <col min="7187" max="7187" width="13" style="668" hidden="1" customWidth="1"/>
    <col min="7188" max="7188" width="12.875" style="668" hidden="1" customWidth="1"/>
    <col min="7189" max="7189" width="12.75" style="668" hidden="1" customWidth="1"/>
    <col min="7190" max="7190" width="12.875" style="668" hidden="1" customWidth="1"/>
    <col min="7191" max="7191" width="12.75" style="668" hidden="1" customWidth="1"/>
    <col min="7192" max="7192" width="13.25" style="668" hidden="1" customWidth="1"/>
    <col min="7193" max="7193" width="12.875" style="668" hidden="1" customWidth="1"/>
    <col min="7194" max="7195" width="12.75" style="668" hidden="1" customWidth="1"/>
    <col min="7196" max="7197" width="13" style="668" hidden="1" customWidth="1"/>
    <col min="7198" max="7198" width="13.375" style="668" hidden="1" customWidth="1"/>
    <col min="7199" max="7200" width="13.5" style="668" hidden="1" customWidth="1"/>
    <col min="7201" max="7201" width="13.625" style="668" hidden="1" customWidth="1"/>
    <col min="7202" max="7204" width="14" style="668" hidden="1" customWidth="1"/>
    <col min="7205" max="7205" width="0.875" style="668" hidden="1" customWidth="1"/>
    <col min="7206" max="7424" width="9" style="668" hidden="1"/>
    <col min="7425" max="7425" width="1.625" style="668" hidden="1" customWidth="1"/>
    <col min="7426" max="7426" width="2.125" style="668" hidden="1" customWidth="1"/>
    <col min="7427" max="7435" width="1.625" style="668" hidden="1" customWidth="1"/>
    <col min="7436" max="7436" width="2.375" style="668" hidden="1" customWidth="1"/>
    <col min="7437" max="7437" width="2.25" style="668" hidden="1" customWidth="1"/>
    <col min="7438" max="7439" width="2.625" style="668" hidden="1" customWidth="1"/>
    <col min="7440" max="7440" width="13" style="668" hidden="1" customWidth="1"/>
    <col min="7441" max="7441" width="13.375" style="668" hidden="1" customWidth="1"/>
    <col min="7442" max="7442" width="12.75" style="668" hidden="1" customWidth="1"/>
    <col min="7443" max="7443" width="13" style="668" hidden="1" customWidth="1"/>
    <col min="7444" max="7444" width="12.875" style="668" hidden="1" customWidth="1"/>
    <col min="7445" max="7445" width="12.75" style="668" hidden="1" customWidth="1"/>
    <col min="7446" max="7446" width="12.875" style="668" hidden="1" customWidth="1"/>
    <col min="7447" max="7447" width="12.75" style="668" hidden="1" customWidth="1"/>
    <col min="7448" max="7448" width="13.25" style="668" hidden="1" customWidth="1"/>
    <col min="7449" max="7449" width="12.875" style="668" hidden="1" customWidth="1"/>
    <col min="7450" max="7451" width="12.75" style="668" hidden="1" customWidth="1"/>
    <col min="7452" max="7453" width="13" style="668" hidden="1" customWidth="1"/>
    <col min="7454" max="7454" width="13.375" style="668" hidden="1" customWidth="1"/>
    <col min="7455" max="7456" width="13.5" style="668" hidden="1" customWidth="1"/>
    <col min="7457" max="7457" width="13.625" style="668" hidden="1" customWidth="1"/>
    <col min="7458" max="7460" width="14" style="668" hidden="1" customWidth="1"/>
    <col min="7461" max="7461" width="0.875" style="668" hidden="1" customWidth="1"/>
    <col min="7462" max="7680" width="9" style="668" hidden="1"/>
    <col min="7681" max="7681" width="1.625" style="668" hidden="1" customWidth="1"/>
    <col min="7682" max="7682" width="2.125" style="668" hidden="1" customWidth="1"/>
    <col min="7683" max="7691" width="1.625" style="668" hidden="1" customWidth="1"/>
    <col min="7692" max="7692" width="2.375" style="668" hidden="1" customWidth="1"/>
    <col min="7693" max="7693" width="2.25" style="668" hidden="1" customWidth="1"/>
    <col min="7694" max="7695" width="2.625" style="668" hidden="1" customWidth="1"/>
    <col min="7696" max="7696" width="13" style="668" hidden="1" customWidth="1"/>
    <col min="7697" max="7697" width="13.375" style="668" hidden="1" customWidth="1"/>
    <col min="7698" max="7698" width="12.75" style="668" hidden="1" customWidth="1"/>
    <col min="7699" max="7699" width="13" style="668" hidden="1" customWidth="1"/>
    <col min="7700" max="7700" width="12.875" style="668" hidden="1" customWidth="1"/>
    <col min="7701" max="7701" width="12.75" style="668" hidden="1" customWidth="1"/>
    <col min="7702" max="7702" width="12.875" style="668" hidden="1" customWidth="1"/>
    <col min="7703" max="7703" width="12.75" style="668" hidden="1" customWidth="1"/>
    <col min="7704" max="7704" width="13.25" style="668" hidden="1" customWidth="1"/>
    <col min="7705" max="7705" width="12.875" style="668" hidden="1" customWidth="1"/>
    <col min="7706" max="7707" width="12.75" style="668" hidden="1" customWidth="1"/>
    <col min="7708" max="7709" width="13" style="668" hidden="1" customWidth="1"/>
    <col min="7710" max="7710" width="13.375" style="668" hidden="1" customWidth="1"/>
    <col min="7711" max="7712" width="13.5" style="668" hidden="1" customWidth="1"/>
    <col min="7713" max="7713" width="13.625" style="668" hidden="1" customWidth="1"/>
    <col min="7714" max="7716" width="14" style="668" hidden="1" customWidth="1"/>
    <col min="7717" max="7717" width="0.875" style="668" hidden="1" customWidth="1"/>
    <col min="7718" max="7936" width="9" style="668" hidden="1"/>
    <col min="7937" max="7937" width="1.625" style="668" hidden="1" customWidth="1"/>
    <col min="7938" max="7938" width="2.125" style="668" hidden="1" customWidth="1"/>
    <col min="7939" max="7947" width="1.625" style="668" hidden="1" customWidth="1"/>
    <col min="7948" max="7948" width="2.375" style="668" hidden="1" customWidth="1"/>
    <col min="7949" max="7949" width="2.25" style="668" hidden="1" customWidth="1"/>
    <col min="7950" max="7951" width="2.625" style="668" hidden="1" customWidth="1"/>
    <col min="7952" max="7952" width="13" style="668" hidden="1" customWidth="1"/>
    <col min="7953" max="7953" width="13.375" style="668" hidden="1" customWidth="1"/>
    <col min="7954" max="7954" width="12.75" style="668" hidden="1" customWidth="1"/>
    <col min="7955" max="7955" width="13" style="668" hidden="1" customWidth="1"/>
    <col min="7956" max="7956" width="12.875" style="668" hidden="1" customWidth="1"/>
    <col min="7957" max="7957" width="12.75" style="668" hidden="1" customWidth="1"/>
    <col min="7958" max="7958" width="12.875" style="668" hidden="1" customWidth="1"/>
    <col min="7959" max="7959" width="12.75" style="668" hidden="1" customWidth="1"/>
    <col min="7960" max="7960" width="13.25" style="668" hidden="1" customWidth="1"/>
    <col min="7961" max="7961" width="12.875" style="668" hidden="1" customWidth="1"/>
    <col min="7962" max="7963" width="12.75" style="668" hidden="1" customWidth="1"/>
    <col min="7964" max="7965" width="13" style="668" hidden="1" customWidth="1"/>
    <col min="7966" max="7966" width="13.375" style="668" hidden="1" customWidth="1"/>
    <col min="7967" max="7968" width="13.5" style="668" hidden="1" customWidth="1"/>
    <col min="7969" max="7969" width="13.625" style="668" hidden="1" customWidth="1"/>
    <col min="7970" max="7972" width="14" style="668" hidden="1" customWidth="1"/>
    <col min="7973" max="7973" width="0.875" style="668" hidden="1" customWidth="1"/>
    <col min="7974" max="8192" width="9" style="668" hidden="1"/>
    <col min="8193" max="8193" width="1.625" style="668" hidden="1" customWidth="1"/>
    <col min="8194" max="8194" width="2.125" style="668" hidden="1" customWidth="1"/>
    <col min="8195" max="8203" width="1.625" style="668" hidden="1" customWidth="1"/>
    <col min="8204" max="8204" width="2.375" style="668" hidden="1" customWidth="1"/>
    <col min="8205" max="8205" width="2.25" style="668" hidden="1" customWidth="1"/>
    <col min="8206" max="8207" width="2.625" style="668" hidden="1" customWidth="1"/>
    <col min="8208" max="8208" width="13" style="668" hidden="1" customWidth="1"/>
    <col min="8209" max="8209" width="13.375" style="668" hidden="1" customWidth="1"/>
    <col min="8210" max="8210" width="12.75" style="668" hidden="1" customWidth="1"/>
    <col min="8211" max="8211" width="13" style="668" hidden="1" customWidth="1"/>
    <col min="8212" max="8212" width="12.875" style="668" hidden="1" customWidth="1"/>
    <col min="8213" max="8213" width="12.75" style="668" hidden="1" customWidth="1"/>
    <col min="8214" max="8214" width="12.875" style="668" hidden="1" customWidth="1"/>
    <col min="8215" max="8215" width="12.75" style="668" hidden="1" customWidth="1"/>
    <col min="8216" max="8216" width="13.25" style="668" hidden="1" customWidth="1"/>
    <col min="8217" max="8217" width="12.875" style="668" hidden="1" customWidth="1"/>
    <col min="8218" max="8219" width="12.75" style="668" hidden="1" customWidth="1"/>
    <col min="8220" max="8221" width="13" style="668" hidden="1" customWidth="1"/>
    <col min="8222" max="8222" width="13.375" style="668" hidden="1" customWidth="1"/>
    <col min="8223" max="8224" width="13.5" style="668" hidden="1" customWidth="1"/>
    <col min="8225" max="8225" width="13.625" style="668" hidden="1" customWidth="1"/>
    <col min="8226" max="8228" width="14" style="668" hidden="1" customWidth="1"/>
    <col min="8229" max="8229" width="0.875" style="668" hidden="1" customWidth="1"/>
    <col min="8230" max="8448" width="9" style="668" hidden="1"/>
    <col min="8449" max="8449" width="1.625" style="668" hidden="1" customWidth="1"/>
    <col min="8450" max="8450" width="2.125" style="668" hidden="1" customWidth="1"/>
    <col min="8451" max="8459" width="1.625" style="668" hidden="1" customWidth="1"/>
    <col min="8460" max="8460" width="2.375" style="668" hidden="1" customWidth="1"/>
    <col min="8461" max="8461" width="2.25" style="668" hidden="1" customWidth="1"/>
    <col min="8462" max="8463" width="2.625" style="668" hidden="1" customWidth="1"/>
    <col min="8464" max="8464" width="13" style="668" hidden="1" customWidth="1"/>
    <col min="8465" max="8465" width="13.375" style="668" hidden="1" customWidth="1"/>
    <col min="8466" max="8466" width="12.75" style="668" hidden="1" customWidth="1"/>
    <col min="8467" max="8467" width="13" style="668" hidden="1" customWidth="1"/>
    <col min="8468" max="8468" width="12.875" style="668" hidden="1" customWidth="1"/>
    <col min="8469" max="8469" width="12.75" style="668" hidden="1" customWidth="1"/>
    <col min="8470" max="8470" width="12.875" style="668" hidden="1" customWidth="1"/>
    <col min="8471" max="8471" width="12.75" style="668" hidden="1" customWidth="1"/>
    <col min="8472" max="8472" width="13.25" style="668" hidden="1" customWidth="1"/>
    <col min="8473" max="8473" width="12.875" style="668" hidden="1" customWidth="1"/>
    <col min="8474" max="8475" width="12.75" style="668" hidden="1" customWidth="1"/>
    <col min="8476" max="8477" width="13" style="668" hidden="1" customWidth="1"/>
    <col min="8478" max="8478" width="13.375" style="668" hidden="1" customWidth="1"/>
    <col min="8479" max="8480" width="13.5" style="668" hidden="1" customWidth="1"/>
    <col min="8481" max="8481" width="13.625" style="668" hidden="1" customWidth="1"/>
    <col min="8482" max="8484" width="14" style="668" hidden="1" customWidth="1"/>
    <col min="8485" max="8485" width="0.875" style="668" hidden="1" customWidth="1"/>
    <col min="8486" max="8704" width="9" style="668" hidden="1"/>
    <col min="8705" max="8705" width="1.625" style="668" hidden="1" customWidth="1"/>
    <col min="8706" max="8706" width="2.125" style="668" hidden="1" customWidth="1"/>
    <col min="8707" max="8715" width="1.625" style="668" hidden="1" customWidth="1"/>
    <col min="8716" max="8716" width="2.375" style="668" hidden="1" customWidth="1"/>
    <col min="8717" max="8717" width="2.25" style="668" hidden="1" customWidth="1"/>
    <col min="8718" max="8719" width="2.625" style="668" hidden="1" customWidth="1"/>
    <col min="8720" max="8720" width="13" style="668" hidden="1" customWidth="1"/>
    <col min="8721" max="8721" width="13.375" style="668" hidden="1" customWidth="1"/>
    <col min="8722" max="8722" width="12.75" style="668" hidden="1" customWidth="1"/>
    <col min="8723" max="8723" width="13" style="668" hidden="1" customWidth="1"/>
    <col min="8724" max="8724" width="12.875" style="668" hidden="1" customWidth="1"/>
    <col min="8725" max="8725" width="12.75" style="668" hidden="1" customWidth="1"/>
    <col min="8726" max="8726" width="12.875" style="668" hidden="1" customWidth="1"/>
    <col min="8727" max="8727" width="12.75" style="668" hidden="1" customWidth="1"/>
    <col min="8728" max="8728" width="13.25" style="668" hidden="1" customWidth="1"/>
    <col min="8729" max="8729" width="12.875" style="668" hidden="1" customWidth="1"/>
    <col min="8730" max="8731" width="12.75" style="668" hidden="1" customWidth="1"/>
    <col min="8732" max="8733" width="13" style="668" hidden="1" customWidth="1"/>
    <col min="8734" max="8734" width="13.375" style="668" hidden="1" customWidth="1"/>
    <col min="8735" max="8736" width="13.5" style="668" hidden="1" customWidth="1"/>
    <col min="8737" max="8737" width="13.625" style="668" hidden="1" customWidth="1"/>
    <col min="8738" max="8740" width="14" style="668" hidden="1" customWidth="1"/>
    <col min="8741" max="8741" width="0.875" style="668" hidden="1" customWidth="1"/>
    <col min="8742" max="8960" width="9" style="668" hidden="1"/>
    <col min="8961" max="8961" width="1.625" style="668" hidden="1" customWidth="1"/>
    <col min="8962" max="8962" width="2.125" style="668" hidden="1" customWidth="1"/>
    <col min="8963" max="8971" width="1.625" style="668" hidden="1" customWidth="1"/>
    <col min="8972" max="8972" width="2.375" style="668" hidden="1" customWidth="1"/>
    <col min="8973" max="8973" width="2.25" style="668" hidden="1" customWidth="1"/>
    <col min="8974" max="8975" width="2.625" style="668" hidden="1" customWidth="1"/>
    <col min="8976" max="8976" width="13" style="668" hidden="1" customWidth="1"/>
    <col min="8977" max="8977" width="13.375" style="668" hidden="1" customWidth="1"/>
    <col min="8978" max="8978" width="12.75" style="668" hidden="1" customWidth="1"/>
    <col min="8979" max="8979" width="13" style="668" hidden="1" customWidth="1"/>
    <col min="8980" max="8980" width="12.875" style="668" hidden="1" customWidth="1"/>
    <col min="8981" max="8981" width="12.75" style="668" hidden="1" customWidth="1"/>
    <col min="8982" max="8982" width="12.875" style="668" hidden="1" customWidth="1"/>
    <col min="8983" max="8983" width="12.75" style="668" hidden="1" customWidth="1"/>
    <col min="8984" max="8984" width="13.25" style="668" hidden="1" customWidth="1"/>
    <col min="8985" max="8985" width="12.875" style="668" hidden="1" customWidth="1"/>
    <col min="8986" max="8987" width="12.75" style="668" hidden="1" customWidth="1"/>
    <col min="8988" max="8989" width="13" style="668" hidden="1" customWidth="1"/>
    <col min="8990" max="8990" width="13.375" style="668" hidden="1" customWidth="1"/>
    <col min="8991" max="8992" width="13.5" style="668" hidden="1" customWidth="1"/>
    <col min="8993" max="8993" width="13.625" style="668" hidden="1" customWidth="1"/>
    <col min="8994" max="8996" width="14" style="668" hidden="1" customWidth="1"/>
    <col min="8997" max="8997" width="0.875" style="668" hidden="1" customWidth="1"/>
    <col min="8998" max="9216" width="9" style="668" hidden="1"/>
    <col min="9217" max="9217" width="1.625" style="668" hidden="1" customWidth="1"/>
    <col min="9218" max="9218" width="2.125" style="668" hidden="1" customWidth="1"/>
    <col min="9219" max="9227" width="1.625" style="668" hidden="1" customWidth="1"/>
    <col min="9228" max="9228" width="2.375" style="668" hidden="1" customWidth="1"/>
    <col min="9229" max="9229" width="2.25" style="668" hidden="1" customWidth="1"/>
    <col min="9230" max="9231" width="2.625" style="668" hidden="1" customWidth="1"/>
    <col min="9232" max="9232" width="13" style="668" hidden="1" customWidth="1"/>
    <col min="9233" max="9233" width="13.375" style="668" hidden="1" customWidth="1"/>
    <col min="9234" max="9234" width="12.75" style="668" hidden="1" customWidth="1"/>
    <col min="9235" max="9235" width="13" style="668" hidden="1" customWidth="1"/>
    <col min="9236" max="9236" width="12.875" style="668" hidden="1" customWidth="1"/>
    <col min="9237" max="9237" width="12.75" style="668" hidden="1" customWidth="1"/>
    <col min="9238" max="9238" width="12.875" style="668" hidden="1" customWidth="1"/>
    <col min="9239" max="9239" width="12.75" style="668" hidden="1" customWidth="1"/>
    <col min="9240" max="9240" width="13.25" style="668" hidden="1" customWidth="1"/>
    <col min="9241" max="9241" width="12.875" style="668" hidden="1" customWidth="1"/>
    <col min="9242" max="9243" width="12.75" style="668" hidden="1" customWidth="1"/>
    <col min="9244" max="9245" width="13" style="668" hidden="1" customWidth="1"/>
    <col min="9246" max="9246" width="13.375" style="668" hidden="1" customWidth="1"/>
    <col min="9247" max="9248" width="13.5" style="668" hidden="1" customWidth="1"/>
    <col min="9249" max="9249" width="13.625" style="668" hidden="1" customWidth="1"/>
    <col min="9250" max="9252" width="14" style="668" hidden="1" customWidth="1"/>
    <col min="9253" max="9253" width="0.875" style="668" hidden="1" customWidth="1"/>
    <col min="9254" max="9472" width="9" style="668" hidden="1"/>
    <col min="9473" max="9473" width="1.625" style="668" hidden="1" customWidth="1"/>
    <col min="9474" max="9474" width="2.125" style="668" hidden="1" customWidth="1"/>
    <col min="9475" max="9483" width="1.625" style="668" hidden="1" customWidth="1"/>
    <col min="9484" max="9484" width="2.375" style="668" hidden="1" customWidth="1"/>
    <col min="9485" max="9485" width="2.25" style="668" hidden="1" customWidth="1"/>
    <col min="9486" max="9487" width="2.625" style="668" hidden="1" customWidth="1"/>
    <col min="9488" max="9488" width="13" style="668" hidden="1" customWidth="1"/>
    <col min="9489" max="9489" width="13.375" style="668" hidden="1" customWidth="1"/>
    <col min="9490" max="9490" width="12.75" style="668" hidden="1" customWidth="1"/>
    <col min="9491" max="9491" width="13" style="668" hidden="1" customWidth="1"/>
    <col min="9492" max="9492" width="12.875" style="668" hidden="1" customWidth="1"/>
    <col min="9493" max="9493" width="12.75" style="668" hidden="1" customWidth="1"/>
    <col min="9494" max="9494" width="12.875" style="668" hidden="1" customWidth="1"/>
    <col min="9495" max="9495" width="12.75" style="668" hidden="1" customWidth="1"/>
    <col min="9496" max="9496" width="13.25" style="668" hidden="1" customWidth="1"/>
    <col min="9497" max="9497" width="12.875" style="668" hidden="1" customWidth="1"/>
    <col min="9498" max="9499" width="12.75" style="668" hidden="1" customWidth="1"/>
    <col min="9500" max="9501" width="13" style="668" hidden="1" customWidth="1"/>
    <col min="9502" max="9502" width="13.375" style="668" hidden="1" customWidth="1"/>
    <col min="9503" max="9504" width="13.5" style="668" hidden="1" customWidth="1"/>
    <col min="9505" max="9505" width="13.625" style="668" hidden="1" customWidth="1"/>
    <col min="9506" max="9508" width="14" style="668" hidden="1" customWidth="1"/>
    <col min="9509" max="9509" width="0.875" style="668" hidden="1" customWidth="1"/>
    <col min="9510" max="9728" width="9" style="668" hidden="1"/>
    <col min="9729" max="9729" width="1.625" style="668" hidden="1" customWidth="1"/>
    <col min="9730" max="9730" width="2.125" style="668" hidden="1" customWidth="1"/>
    <col min="9731" max="9739" width="1.625" style="668" hidden="1" customWidth="1"/>
    <col min="9740" max="9740" width="2.375" style="668" hidden="1" customWidth="1"/>
    <col min="9741" max="9741" width="2.25" style="668" hidden="1" customWidth="1"/>
    <col min="9742" max="9743" width="2.625" style="668" hidden="1" customWidth="1"/>
    <col min="9744" max="9744" width="13" style="668" hidden="1" customWidth="1"/>
    <col min="9745" max="9745" width="13.375" style="668" hidden="1" customWidth="1"/>
    <col min="9746" max="9746" width="12.75" style="668" hidden="1" customWidth="1"/>
    <col min="9747" max="9747" width="13" style="668" hidden="1" customWidth="1"/>
    <col min="9748" max="9748" width="12.875" style="668" hidden="1" customWidth="1"/>
    <col min="9749" max="9749" width="12.75" style="668" hidden="1" customWidth="1"/>
    <col min="9750" max="9750" width="12.875" style="668" hidden="1" customWidth="1"/>
    <col min="9751" max="9751" width="12.75" style="668" hidden="1" customWidth="1"/>
    <col min="9752" max="9752" width="13.25" style="668" hidden="1" customWidth="1"/>
    <col min="9753" max="9753" width="12.875" style="668" hidden="1" customWidth="1"/>
    <col min="9754" max="9755" width="12.75" style="668" hidden="1" customWidth="1"/>
    <col min="9756" max="9757" width="13" style="668" hidden="1" customWidth="1"/>
    <col min="9758" max="9758" width="13.375" style="668" hidden="1" customWidth="1"/>
    <col min="9759" max="9760" width="13.5" style="668" hidden="1" customWidth="1"/>
    <col min="9761" max="9761" width="13.625" style="668" hidden="1" customWidth="1"/>
    <col min="9762" max="9764" width="14" style="668" hidden="1" customWidth="1"/>
    <col min="9765" max="9765" width="0.875" style="668" hidden="1" customWidth="1"/>
    <col min="9766" max="9984" width="9" style="668" hidden="1"/>
    <col min="9985" max="9985" width="1.625" style="668" hidden="1" customWidth="1"/>
    <col min="9986" max="9986" width="2.125" style="668" hidden="1" customWidth="1"/>
    <col min="9987" max="9995" width="1.625" style="668" hidden="1" customWidth="1"/>
    <col min="9996" max="9996" width="2.375" style="668" hidden="1" customWidth="1"/>
    <col min="9997" max="9997" width="2.25" style="668" hidden="1" customWidth="1"/>
    <col min="9998" max="9999" width="2.625" style="668" hidden="1" customWidth="1"/>
    <col min="10000" max="10000" width="13" style="668" hidden="1" customWidth="1"/>
    <col min="10001" max="10001" width="13.375" style="668" hidden="1" customWidth="1"/>
    <col min="10002" max="10002" width="12.75" style="668" hidden="1" customWidth="1"/>
    <col min="10003" max="10003" width="13" style="668" hidden="1" customWidth="1"/>
    <col min="10004" max="10004" width="12.875" style="668" hidden="1" customWidth="1"/>
    <col min="10005" max="10005" width="12.75" style="668" hidden="1" customWidth="1"/>
    <col min="10006" max="10006" width="12.875" style="668" hidden="1" customWidth="1"/>
    <col min="10007" max="10007" width="12.75" style="668" hidden="1" customWidth="1"/>
    <col min="10008" max="10008" width="13.25" style="668" hidden="1" customWidth="1"/>
    <col min="10009" max="10009" width="12.875" style="668" hidden="1" customWidth="1"/>
    <col min="10010" max="10011" width="12.75" style="668" hidden="1" customWidth="1"/>
    <col min="10012" max="10013" width="13" style="668" hidden="1" customWidth="1"/>
    <col min="10014" max="10014" width="13.375" style="668" hidden="1" customWidth="1"/>
    <col min="10015" max="10016" width="13.5" style="668" hidden="1" customWidth="1"/>
    <col min="10017" max="10017" width="13.625" style="668" hidden="1" customWidth="1"/>
    <col min="10018" max="10020" width="14" style="668" hidden="1" customWidth="1"/>
    <col min="10021" max="10021" width="0.875" style="668" hidden="1" customWidth="1"/>
    <col min="10022" max="10240" width="9" style="668" hidden="1"/>
    <col min="10241" max="10241" width="1.625" style="668" hidden="1" customWidth="1"/>
    <col min="10242" max="10242" width="2.125" style="668" hidden="1" customWidth="1"/>
    <col min="10243" max="10251" width="1.625" style="668" hidden="1" customWidth="1"/>
    <col min="10252" max="10252" width="2.375" style="668" hidden="1" customWidth="1"/>
    <col min="10253" max="10253" width="2.25" style="668" hidden="1" customWidth="1"/>
    <col min="10254" max="10255" width="2.625" style="668" hidden="1" customWidth="1"/>
    <col min="10256" max="10256" width="13" style="668" hidden="1" customWidth="1"/>
    <col min="10257" max="10257" width="13.375" style="668" hidden="1" customWidth="1"/>
    <col min="10258" max="10258" width="12.75" style="668" hidden="1" customWidth="1"/>
    <col min="10259" max="10259" width="13" style="668" hidden="1" customWidth="1"/>
    <col min="10260" max="10260" width="12.875" style="668" hidden="1" customWidth="1"/>
    <col min="10261" max="10261" width="12.75" style="668" hidden="1" customWidth="1"/>
    <col min="10262" max="10262" width="12.875" style="668" hidden="1" customWidth="1"/>
    <col min="10263" max="10263" width="12.75" style="668" hidden="1" customWidth="1"/>
    <col min="10264" max="10264" width="13.25" style="668" hidden="1" customWidth="1"/>
    <col min="10265" max="10265" width="12.875" style="668" hidden="1" customWidth="1"/>
    <col min="10266" max="10267" width="12.75" style="668" hidden="1" customWidth="1"/>
    <col min="10268" max="10269" width="13" style="668" hidden="1" customWidth="1"/>
    <col min="10270" max="10270" width="13.375" style="668" hidden="1" customWidth="1"/>
    <col min="10271" max="10272" width="13.5" style="668" hidden="1" customWidth="1"/>
    <col min="10273" max="10273" width="13.625" style="668" hidden="1" customWidth="1"/>
    <col min="10274" max="10276" width="14" style="668" hidden="1" customWidth="1"/>
    <col min="10277" max="10277" width="0.875" style="668" hidden="1" customWidth="1"/>
    <col min="10278" max="10496" width="9" style="668" hidden="1"/>
    <col min="10497" max="10497" width="1.625" style="668" hidden="1" customWidth="1"/>
    <col min="10498" max="10498" width="2.125" style="668" hidden="1" customWidth="1"/>
    <col min="10499" max="10507" width="1.625" style="668" hidden="1" customWidth="1"/>
    <col min="10508" max="10508" width="2.375" style="668" hidden="1" customWidth="1"/>
    <col min="10509" max="10509" width="2.25" style="668" hidden="1" customWidth="1"/>
    <col min="10510" max="10511" width="2.625" style="668" hidden="1" customWidth="1"/>
    <col min="10512" max="10512" width="13" style="668" hidden="1" customWidth="1"/>
    <col min="10513" max="10513" width="13.375" style="668" hidden="1" customWidth="1"/>
    <col min="10514" max="10514" width="12.75" style="668" hidden="1" customWidth="1"/>
    <col min="10515" max="10515" width="13" style="668" hidden="1" customWidth="1"/>
    <col min="10516" max="10516" width="12.875" style="668" hidden="1" customWidth="1"/>
    <col min="10517" max="10517" width="12.75" style="668" hidden="1" customWidth="1"/>
    <col min="10518" max="10518" width="12.875" style="668" hidden="1" customWidth="1"/>
    <col min="10519" max="10519" width="12.75" style="668" hidden="1" customWidth="1"/>
    <col min="10520" max="10520" width="13.25" style="668" hidden="1" customWidth="1"/>
    <col min="10521" max="10521" width="12.875" style="668" hidden="1" customWidth="1"/>
    <col min="10522" max="10523" width="12.75" style="668" hidden="1" customWidth="1"/>
    <col min="10524" max="10525" width="13" style="668" hidden="1" customWidth="1"/>
    <col min="10526" max="10526" width="13.375" style="668" hidden="1" customWidth="1"/>
    <col min="10527" max="10528" width="13.5" style="668" hidden="1" customWidth="1"/>
    <col min="10529" max="10529" width="13.625" style="668" hidden="1" customWidth="1"/>
    <col min="10530" max="10532" width="14" style="668" hidden="1" customWidth="1"/>
    <col min="10533" max="10533" width="0.875" style="668" hidden="1" customWidth="1"/>
    <col min="10534" max="10752" width="9" style="668" hidden="1"/>
    <col min="10753" max="10753" width="1.625" style="668" hidden="1" customWidth="1"/>
    <col min="10754" max="10754" width="2.125" style="668" hidden="1" customWidth="1"/>
    <col min="10755" max="10763" width="1.625" style="668" hidden="1" customWidth="1"/>
    <col min="10764" max="10764" width="2.375" style="668" hidden="1" customWidth="1"/>
    <col min="10765" max="10765" width="2.25" style="668" hidden="1" customWidth="1"/>
    <col min="10766" max="10767" width="2.625" style="668" hidden="1" customWidth="1"/>
    <col min="10768" max="10768" width="13" style="668" hidden="1" customWidth="1"/>
    <col min="10769" max="10769" width="13.375" style="668" hidden="1" customWidth="1"/>
    <col min="10770" max="10770" width="12.75" style="668" hidden="1" customWidth="1"/>
    <col min="10771" max="10771" width="13" style="668" hidden="1" customWidth="1"/>
    <col min="10772" max="10772" width="12.875" style="668" hidden="1" customWidth="1"/>
    <col min="10773" max="10773" width="12.75" style="668" hidden="1" customWidth="1"/>
    <col min="10774" max="10774" width="12.875" style="668" hidden="1" customWidth="1"/>
    <col min="10775" max="10775" width="12.75" style="668" hidden="1" customWidth="1"/>
    <col min="10776" max="10776" width="13.25" style="668" hidden="1" customWidth="1"/>
    <col min="10777" max="10777" width="12.875" style="668" hidden="1" customWidth="1"/>
    <col min="10778" max="10779" width="12.75" style="668" hidden="1" customWidth="1"/>
    <col min="10780" max="10781" width="13" style="668" hidden="1" customWidth="1"/>
    <col min="10782" max="10782" width="13.375" style="668" hidden="1" customWidth="1"/>
    <col min="10783" max="10784" width="13.5" style="668" hidden="1" customWidth="1"/>
    <col min="10785" max="10785" width="13.625" style="668" hidden="1" customWidth="1"/>
    <col min="10786" max="10788" width="14" style="668" hidden="1" customWidth="1"/>
    <col min="10789" max="10789" width="0.875" style="668" hidden="1" customWidth="1"/>
    <col min="10790" max="11008" width="9" style="668" hidden="1"/>
    <col min="11009" max="11009" width="1.625" style="668" hidden="1" customWidth="1"/>
    <col min="11010" max="11010" width="2.125" style="668" hidden="1" customWidth="1"/>
    <col min="11011" max="11019" width="1.625" style="668" hidden="1" customWidth="1"/>
    <col min="11020" max="11020" width="2.375" style="668" hidden="1" customWidth="1"/>
    <col min="11021" max="11021" width="2.25" style="668" hidden="1" customWidth="1"/>
    <col min="11022" max="11023" width="2.625" style="668" hidden="1" customWidth="1"/>
    <col min="11024" max="11024" width="13" style="668" hidden="1" customWidth="1"/>
    <col min="11025" max="11025" width="13.375" style="668" hidden="1" customWidth="1"/>
    <col min="11026" max="11026" width="12.75" style="668" hidden="1" customWidth="1"/>
    <col min="11027" max="11027" width="13" style="668" hidden="1" customWidth="1"/>
    <col min="11028" max="11028" width="12.875" style="668" hidden="1" customWidth="1"/>
    <col min="11029" max="11029" width="12.75" style="668" hidden="1" customWidth="1"/>
    <col min="11030" max="11030" width="12.875" style="668" hidden="1" customWidth="1"/>
    <col min="11031" max="11031" width="12.75" style="668" hidden="1" customWidth="1"/>
    <col min="11032" max="11032" width="13.25" style="668" hidden="1" customWidth="1"/>
    <col min="11033" max="11033" width="12.875" style="668" hidden="1" customWidth="1"/>
    <col min="11034" max="11035" width="12.75" style="668" hidden="1" customWidth="1"/>
    <col min="11036" max="11037" width="13" style="668" hidden="1" customWidth="1"/>
    <col min="11038" max="11038" width="13.375" style="668" hidden="1" customWidth="1"/>
    <col min="11039" max="11040" width="13.5" style="668" hidden="1" customWidth="1"/>
    <col min="11041" max="11041" width="13.625" style="668" hidden="1" customWidth="1"/>
    <col min="11042" max="11044" width="14" style="668" hidden="1" customWidth="1"/>
    <col min="11045" max="11045" width="0.875" style="668" hidden="1" customWidth="1"/>
    <col min="11046" max="11264" width="9" style="668" hidden="1"/>
    <col min="11265" max="11265" width="1.625" style="668" hidden="1" customWidth="1"/>
    <col min="11266" max="11266" width="2.125" style="668" hidden="1" customWidth="1"/>
    <col min="11267" max="11275" width="1.625" style="668" hidden="1" customWidth="1"/>
    <col min="11276" max="11276" width="2.375" style="668" hidden="1" customWidth="1"/>
    <col min="11277" max="11277" width="2.25" style="668" hidden="1" customWidth="1"/>
    <col min="11278" max="11279" width="2.625" style="668" hidden="1" customWidth="1"/>
    <col min="11280" max="11280" width="13" style="668" hidden="1" customWidth="1"/>
    <col min="11281" max="11281" width="13.375" style="668" hidden="1" customWidth="1"/>
    <col min="11282" max="11282" width="12.75" style="668" hidden="1" customWidth="1"/>
    <col min="11283" max="11283" width="13" style="668" hidden="1" customWidth="1"/>
    <col min="11284" max="11284" width="12.875" style="668" hidden="1" customWidth="1"/>
    <col min="11285" max="11285" width="12.75" style="668" hidden="1" customWidth="1"/>
    <col min="11286" max="11286" width="12.875" style="668" hidden="1" customWidth="1"/>
    <col min="11287" max="11287" width="12.75" style="668" hidden="1" customWidth="1"/>
    <col min="11288" max="11288" width="13.25" style="668" hidden="1" customWidth="1"/>
    <col min="11289" max="11289" width="12.875" style="668" hidden="1" customWidth="1"/>
    <col min="11290" max="11291" width="12.75" style="668" hidden="1" customWidth="1"/>
    <col min="11292" max="11293" width="13" style="668" hidden="1" customWidth="1"/>
    <col min="11294" max="11294" width="13.375" style="668" hidden="1" customWidth="1"/>
    <col min="11295" max="11296" width="13.5" style="668" hidden="1" customWidth="1"/>
    <col min="11297" max="11297" width="13.625" style="668" hidden="1" customWidth="1"/>
    <col min="11298" max="11300" width="14" style="668" hidden="1" customWidth="1"/>
    <col min="11301" max="11301" width="0.875" style="668" hidden="1" customWidth="1"/>
    <col min="11302" max="11520" width="9" style="668" hidden="1"/>
    <col min="11521" max="11521" width="1.625" style="668" hidden="1" customWidth="1"/>
    <col min="11522" max="11522" width="2.125" style="668" hidden="1" customWidth="1"/>
    <col min="11523" max="11531" width="1.625" style="668" hidden="1" customWidth="1"/>
    <col min="11532" max="11532" width="2.375" style="668" hidden="1" customWidth="1"/>
    <col min="11533" max="11533" width="2.25" style="668" hidden="1" customWidth="1"/>
    <col min="11534" max="11535" width="2.625" style="668" hidden="1" customWidth="1"/>
    <col min="11536" max="11536" width="13" style="668" hidden="1" customWidth="1"/>
    <col min="11537" max="11537" width="13.375" style="668" hidden="1" customWidth="1"/>
    <col min="11538" max="11538" width="12.75" style="668" hidden="1" customWidth="1"/>
    <col min="11539" max="11539" width="13" style="668" hidden="1" customWidth="1"/>
    <col min="11540" max="11540" width="12.875" style="668" hidden="1" customWidth="1"/>
    <col min="11541" max="11541" width="12.75" style="668" hidden="1" customWidth="1"/>
    <col min="11542" max="11542" width="12.875" style="668" hidden="1" customWidth="1"/>
    <col min="11543" max="11543" width="12.75" style="668" hidden="1" customWidth="1"/>
    <col min="11544" max="11544" width="13.25" style="668" hidden="1" customWidth="1"/>
    <col min="11545" max="11545" width="12.875" style="668" hidden="1" customWidth="1"/>
    <col min="11546" max="11547" width="12.75" style="668" hidden="1" customWidth="1"/>
    <col min="11548" max="11549" width="13" style="668" hidden="1" customWidth="1"/>
    <col min="11550" max="11550" width="13.375" style="668" hidden="1" customWidth="1"/>
    <col min="11551" max="11552" width="13.5" style="668" hidden="1" customWidth="1"/>
    <col min="11553" max="11553" width="13.625" style="668" hidden="1" customWidth="1"/>
    <col min="11554" max="11556" width="14" style="668" hidden="1" customWidth="1"/>
    <col min="11557" max="11557" width="0.875" style="668" hidden="1" customWidth="1"/>
    <col min="11558" max="11776" width="9" style="668" hidden="1"/>
    <col min="11777" max="11777" width="1.625" style="668" hidden="1" customWidth="1"/>
    <col min="11778" max="11778" width="2.125" style="668" hidden="1" customWidth="1"/>
    <col min="11779" max="11787" width="1.625" style="668" hidden="1" customWidth="1"/>
    <col min="11788" max="11788" width="2.375" style="668" hidden="1" customWidth="1"/>
    <col min="11789" max="11789" width="2.25" style="668" hidden="1" customWidth="1"/>
    <col min="11790" max="11791" width="2.625" style="668" hidden="1" customWidth="1"/>
    <col min="11792" max="11792" width="13" style="668" hidden="1" customWidth="1"/>
    <col min="11793" max="11793" width="13.375" style="668" hidden="1" customWidth="1"/>
    <col min="11794" max="11794" width="12.75" style="668" hidden="1" customWidth="1"/>
    <col min="11795" max="11795" width="13" style="668" hidden="1" customWidth="1"/>
    <col min="11796" max="11796" width="12.875" style="668" hidden="1" customWidth="1"/>
    <col min="11797" max="11797" width="12.75" style="668" hidden="1" customWidth="1"/>
    <col min="11798" max="11798" width="12.875" style="668" hidden="1" customWidth="1"/>
    <col min="11799" max="11799" width="12.75" style="668" hidden="1" customWidth="1"/>
    <col min="11800" max="11800" width="13.25" style="668" hidden="1" customWidth="1"/>
    <col min="11801" max="11801" width="12.875" style="668" hidden="1" customWidth="1"/>
    <col min="11802" max="11803" width="12.75" style="668" hidden="1" customWidth="1"/>
    <col min="11804" max="11805" width="13" style="668" hidden="1" customWidth="1"/>
    <col min="11806" max="11806" width="13.375" style="668" hidden="1" customWidth="1"/>
    <col min="11807" max="11808" width="13.5" style="668" hidden="1" customWidth="1"/>
    <col min="11809" max="11809" width="13.625" style="668" hidden="1" customWidth="1"/>
    <col min="11810" max="11812" width="14" style="668" hidden="1" customWidth="1"/>
    <col min="11813" max="11813" width="0.875" style="668" hidden="1" customWidth="1"/>
    <col min="11814" max="12032" width="9" style="668" hidden="1"/>
    <col min="12033" max="12033" width="1.625" style="668" hidden="1" customWidth="1"/>
    <col min="12034" max="12034" width="2.125" style="668" hidden="1" customWidth="1"/>
    <col min="12035" max="12043" width="1.625" style="668" hidden="1" customWidth="1"/>
    <col min="12044" max="12044" width="2.375" style="668" hidden="1" customWidth="1"/>
    <col min="12045" max="12045" width="2.25" style="668" hidden="1" customWidth="1"/>
    <col min="12046" max="12047" width="2.625" style="668" hidden="1" customWidth="1"/>
    <col min="12048" max="12048" width="13" style="668" hidden="1" customWidth="1"/>
    <col min="12049" max="12049" width="13.375" style="668" hidden="1" customWidth="1"/>
    <col min="12050" max="12050" width="12.75" style="668" hidden="1" customWidth="1"/>
    <col min="12051" max="12051" width="13" style="668" hidden="1" customWidth="1"/>
    <col min="12052" max="12052" width="12.875" style="668" hidden="1" customWidth="1"/>
    <col min="12053" max="12053" width="12.75" style="668" hidden="1" customWidth="1"/>
    <col min="12054" max="12054" width="12.875" style="668" hidden="1" customWidth="1"/>
    <col min="12055" max="12055" width="12.75" style="668" hidden="1" customWidth="1"/>
    <col min="12056" max="12056" width="13.25" style="668" hidden="1" customWidth="1"/>
    <col min="12057" max="12057" width="12.875" style="668" hidden="1" customWidth="1"/>
    <col min="12058" max="12059" width="12.75" style="668" hidden="1" customWidth="1"/>
    <col min="12060" max="12061" width="13" style="668" hidden="1" customWidth="1"/>
    <col min="12062" max="12062" width="13.375" style="668" hidden="1" customWidth="1"/>
    <col min="12063" max="12064" width="13.5" style="668" hidden="1" customWidth="1"/>
    <col min="12065" max="12065" width="13.625" style="668" hidden="1" customWidth="1"/>
    <col min="12066" max="12068" width="14" style="668" hidden="1" customWidth="1"/>
    <col min="12069" max="12069" width="0.875" style="668" hidden="1" customWidth="1"/>
    <col min="12070" max="12288" width="9" style="668" hidden="1"/>
    <col min="12289" max="12289" width="1.625" style="668" hidden="1" customWidth="1"/>
    <col min="12290" max="12290" width="2.125" style="668" hidden="1" customWidth="1"/>
    <col min="12291" max="12299" width="1.625" style="668" hidden="1" customWidth="1"/>
    <col min="12300" max="12300" width="2.375" style="668" hidden="1" customWidth="1"/>
    <col min="12301" max="12301" width="2.25" style="668" hidden="1" customWidth="1"/>
    <col min="12302" max="12303" width="2.625" style="668" hidden="1" customWidth="1"/>
    <col min="12304" max="12304" width="13" style="668" hidden="1" customWidth="1"/>
    <col min="12305" max="12305" width="13.375" style="668" hidden="1" customWidth="1"/>
    <col min="12306" max="12306" width="12.75" style="668" hidden="1" customWidth="1"/>
    <col min="12307" max="12307" width="13" style="668" hidden="1" customWidth="1"/>
    <col min="12308" max="12308" width="12.875" style="668" hidden="1" customWidth="1"/>
    <col min="12309" max="12309" width="12.75" style="668" hidden="1" customWidth="1"/>
    <col min="12310" max="12310" width="12.875" style="668" hidden="1" customWidth="1"/>
    <col min="12311" max="12311" width="12.75" style="668" hidden="1" customWidth="1"/>
    <col min="12312" max="12312" width="13.25" style="668" hidden="1" customWidth="1"/>
    <col min="12313" max="12313" width="12.875" style="668" hidden="1" customWidth="1"/>
    <col min="12314" max="12315" width="12.75" style="668" hidden="1" customWidth="1"/>
    <col min="12316" max="12317" width="13" style="668" hidden="1" customWidth="1"/>
    <col min="12318" max="12318" width="13.375" style="668" hidden="1" customWidth="1"/>
    <col min="12319" max="12320" width="13.5" style="668" hidden="1" customWidth="1"/>
    <col min="12321" max="12321" width="13.625" style="668" hidden="1" customWidth="1"/>
    <col min="12322" max="12324" width="14" style="668" hidden="1" customWidth="1"/>
    <col min="12325" max="12325" width="0.875" style="668" hidden="1" customWidth="1"/>
    <col min="12326" max="12544" width="9" style="668" hidden="1"/>
    <col min="12545" max="12545" width="1.625" style="668" hidden="1" customWidth="1"/>
    <col min="12546" max="12546" width="2.125" style="668" hidden="1" customWidth="1"/>
    <col min="12547" max="12555" width="1.625" style="668" hidden="1" customWidth="1"/>
    <col min="12556" max="12556" width="2.375" style="668" hidden="1" customWidth="1"/>
    <col min="12557" max="12557" width="2.25" style="668" hidden="1" customWidth="1"/>
    <col min="12558" max="12559" width="2.625" style="668" hidden="1" customWidth="1"/>
    <col min="12560" max="12560" width="13" style="668" hidden="1" customWidth="1"/>
    <col min="12561" max="12561" width="13.375" style="668" hidden="1" customWidth="1"/>
    <col min="12562" max="12562" width="12.75" style="668" hidden="1" customWidth="1"/>
    <col min="12563" max="12563" width="13" style="668" hidden="1" customWidth="1"/>
    <col min="12564" max="12564" width="12.875" style="668" hidden="1" customWidth="1"/>
    <col min="12565" max="12565" width="12.75" style="668" hidden="1" customWidth="1"/>
    <col min="12566" max="12566" width="12.875" style="668" hidden="1" customWidth="1"/>
    <col min="12567" max="12567" width="12.75" style="668" hidden="1" customWidth="1"/>
    <col min="12568" max="12568" width="13.25" style="668" hidden="1" customWidth="1"/>
    <col min="12569" max="12569" width="12.875" style="668" hidden="1" customWidth="1"/>
    <col min="12570" max="12571" width="12.75" style="668" hidden="1" customWidth="1"/>
    <col min="12572" max="12573" width="13" style="668" hidden="1" customWidth="1"/>
    <col min="12574" max="12574" width="13.375" style="668" hidden="1" customWidth="1"/>
    <col min="12575" max="12576" width="13.5" style="668" hidden="1" customWidth="1"/>
    <col min="12577" max="12577" width="13.625" style="668" hidden="1" customWidth="1"/>
    <col min="12578" max="12580" width="14" style="668" hidden="1" customWidth="1"/>
    <col min="12581" max="12581" width="0.875" style="668" hidden="1" customWidth="1"/>
    <col min="12582" max="12800" width="9" style="668" hidden="1"/>
    <col min="12801" max="12801" width="1.625" style="668" hidden="1" customWidth="1"/>
    <col min="12802" max="12802" width="2.125" style="668" hidden="1" customWidth="1"/>
    <col min="12803" max="12811" width="1.625" style="668" hidden="1" customWidth="1"/>
    <col min="12812" max="12812" width="2.375" style="668" hidden="1" customWidth="1"/>
    <col min="12813" max="12813" width="2.25" style="668" hidden="1" customWidth="1"/>
    <col min="12814" max="12815" width="2.625" style="668" hidden="1" customWidth="1"/>
    <col min="12816" max="12816" width="13" style="668" hidden="1" customWidth="1"/>
    <col min="12817" max="12817" width="13.375" style="668" hidden="1" customWidth="1"/>
    <col min="12818" max="12818" width="12.75" style="668" hidden="1" customWidth="1"/>
    <col min="12819" max="12819" width="13" style="668" hidden="1" customWidth="1"/>
    <col min="12820" max="12820" width="12.875" style="668" hidden="1" customWidth="1"/>
    <col min="12821" max="12821" width="12.75" style="668" hidden="1" customWidth="1"/>
    <col min="12822" max="12822" width="12.875" style="668" hidden="1" customWidth="1"/>
    <col min="12823" max="12823" width="12.75" style="668" hidden="1" customWidth="1"/>
    <col min="12824" max="12824" width="13.25" style="668" hidden="1" customWidth="1"/>
    <col min="12825" max="12825" width="12.875" style="668" hidden="1" customWidth="1"/>
    <col min="12826" max="12827" width="12.75" style="668" hidden="1" customWidth="1"/>
    <col min="12828" max="12829" width="13" style="668" hidden="1" customWidth="1"/>
    <col min="12830" max="12830" width="13.375" style="668" hidden="1" customWidth="1"/>
    <col min="12831" max="12832" width="13.5" style="668" hidden="1" customWidth="1"/>
    <col min="12833" max="12833" width="13.625" style="668" hidden="1" customWidth="1"/>
    <col min="12834" max="12836" width="14" style="668" hidden="1" customWidth="1"/>
    <col min="12837" max="12837" width="0.875" style="668" hidden="1" customWidth="1"/>
    <col min="12838" max="13056" width="9" style="668" hidden="1"/>
    <col min="13057" max="13057" width="1.625" style="668" hidden="1" customWidth="1"/>
    <col min="13058" max="13058" width="2.125" style="668" hidden="1" customWidth="1"/>
    <col min="13059" max="13067" width="1.625" style="668" hidden="1" customWidth="1"/>
    <col min="13068" max="13068" width="2.375" style="668" hidden="1" customWidth="1"/>
    <col min="13069" max="13069" width="2.25" style="668" hidden="1" customWidth="1"/>
    <col min="13070" max="13071" width="2.625" style="668" hidden="1" customWidth="1"/>
    <col min="13072" max="13072" width="13" style="668" hidden="1" customWidth="1"/>
    <col min="13073" max="13073" width="13.375" style="668" hidden="1" customWidth="1"/>
    <col min="13074" max="13074" width="12.75" style="668" hidden="1" customWidth="1"/>
    <col min="13075" max="13075" width="13" style="668" hidden="1" customWidth="1"/>
    <col min="13076" max="13076" width="12.875" style="668" hidden="1" customWidth="1"/>
    <col min="13077" max="13077" width="12.75" style="668" hidden="1" customWidth="1"/>
    <col min="13078" max="13078" width="12.875" style="668" hidden="1" customWidth="1"/>
    <col min="13079" max="13079" width="12.75" style="668" hidden="1" customWidth="1"/>
    <col min="13080" max="13080" width="13.25" style="668" hidden="1" customWidth="1"/>
    <col min="13081" max="13081" width="12.875" style="668" hidden="1" customWidth="1"/>
    <col min="13082" max="13083" width="12.75" style="668" hidden="1" customWidth="1"/>
    <col min="13084" max="13085" width="13" style="668" hidden="1" customWidth="1"/>
    <col min="13086" max="13086" width="13.375" style="668" hidden="1" customWidth="1"/>
    <col min="13087" max="13088" width="13.5" style="668" hidden="1" customWidth="1"/>
    <col min="13089" max="13089" width="13.625" style="668" hidden="1" customWidth="1"/>
    <col min="13090" max="13092" width="14" style="668" hidden="1" customWidth="1"/>
    <col min="13093" max="13093" width="0.875" style="668" hidden="1" customWidth="1"/>
    <col min="13094" max="13312" width="9" style="668" hidden="1"/>
    <col min="13313" max="13313" width="1.625" style="668" hidden="1" customWidth="1"/>
    <col min="13314" max="13314" width="2.125" style="668" hidden="1" customWidth="1"/>
    <col min="13315" max="13323" width="1.625" style="668" hidden="1" customWidth="1"/>
    <col min="13324" max="13324" width="2.375" style="668" hidden="1" customWidth="1"/>
    <col min="13325" max="13325" width="2.25" style="668" hidden="1" customWidth="1"/>
    <col min="13326" max="13327" width="2.625" style="668" hidden="1" customWidth="1"/>
    <col min="13328" max="13328" width="13" style="668" hidden="1" customWidth="1"/>
    <col min="13329" max="13329" width="13.375" style="668" hidden="1" customWidth="1"/>
    <col min="13330" max="13330" width="12.75" style="668" hidden="1" customWidth="1"/>
    <col min="13331" max="13331" width="13" style="668" hidden="1" customWidth="1"/>
    <col min="13332" max="13332" width="12.875" style="668" hidden="1" customWidth="1"/>
    <col min="13333" max="13333" width="12.75" style="668" hidden="1" customWidth="1"/>
    <col min="13334" max="13334" width="12.875" style="668" hidden="1" customWidth="1"/>
    <col min="13335" max="13335" width="12.75" style="668" hidden="1" customWidth="1"/>
    <col min="13336" max="13336" width="13.25" style="668" hidden="1" customWidth="1"/>
    <col min="13337" max="13337" width="12.875" style="668" hidden="1" customWidth="1"/>
    <col min="13338" max="13339" width="12.75" style="668" hidden="1" customWidth="1"/>
    <col min="13340" max="13341" width="13" style="668" hidden="1" customWidth="1"/>
    <col min="13342" max="13342" width="13.375" style="668" hidden="1" customWidth="1"/>
    <col min="13343" max="13344" width="13.5" style="668" hidden="1" customWidth="1"/>
    <col min="13345" max="13345" width="13.625" style="668" hidden="1" customWidth="1"/>
    <col min="13346" max="13348" width="14" style="668" hidden="1" customWidth="1"/>
    <col min="13349" max="13349" width="0.875" style="668" hidden="1" customWidth="1"/>
    <col min="13350" max="13568" width="9" style="668" hidden="1"/>
    <col min="13569" max="13569" width="1.625" style="668" hidden="1" customWidth="1"/>
    <col min="13570" max="13570" width="2.125" style="668" hidden="1" customWidth="1"/>
    <col min="13571" max="13579" width="1.625" style="668" hidden="1" customWidth="1"/>
    <col min="13580" max="13580" width="2.375" style="668" hidden="1" customWidth="1"/>
    <col min="13581" max="13581" width="2.25" style="668" hidden="1" customWidth="1"/>
    <col min="13582" max="13583" width="2.625" style="668" hidden="1" customWidth="1"/>
    <col min="13584" max="13584" width="13" style="668" hidden="1" customWidth="1"/>
    <col min="13585" max="13585" width="13.375" style="668" hidden="1" customWidth="1"/>
    <col min="13586" max="13586" width="12.75" style="668" hidden="1" customWidth="1"/>
    <col min="13587" max="13587" width="13" style="668" hidden="1" customWidth="1"/>
    <col min="13588" max="13588" width="12.875" style="668" hidden="1" customWidth="1"/>
    <col min="13589" max="13589" width="12.75" style="668" hidden="1" customWidth="1"/>
    <col min="13590" max="13590" width="12.875" style="668" hidden="1" customWidth="1"/>
    <col min="13591" max="13591" width="12.75" style="668" hidden="1" customWidth="1"/>
    <col min="13592" max="13592" width="13.25" style="668" hidden="1" customWidth="1"/>
    <col min="13593" max="13593" width="12.875" style="668" hidden="1" customWidth="1"/>
    <col min="13594" max="13595" width="12.75" style="668" hidden="1" customWidth="1"/>
    <col min="13596" max="13597" width="13" style="668" hidden="1" customWidth="1"/>
    <col min="13598" max="13598" width="13.375" style="668" hidden="1" customWidth="1"/>
    <col min="13599" max="13600" width="13.5" style="668" hidden="1" customWidth="1"/>
    <col min="13601" max="13601" width="13.625" style="668" hidden="1" customWidth="1"/>
    <col min="13602" max="13604" width="14" style="668" hidden="1" customWidth="1"/>
    <col min="13605" max="13605" width="0.875" style="668" hidden="1" customWidth="1"/>
    <col min="13606" max="13824" width="9" style="668" hidden="1"/>
    <col min="13825" max="13825" width="1.625" style="668" hidden="1" customWidth="1"/>
    <col min="13826" max="13826" width="2.125" style="668" hidden="1" customWidth="1"/>
    <col min="13827" max="13835" width="1.625" style="668" hidden="1" customWidth="1"/>
    <col min="13836" max="13836" width="2.375" style="668" hidden="1" customWidth="1"/>
    <col min="13837" max="13837" width="2.25" style="668" hidden="1" customWidth="1"/>
    <col min="13838" max="13839" width="2.625" style="668" hidden="1" customWidth="1"/>
    <col min="13840" max="13840" width="13" style="668" hidden="1" customWidth="1"/>
    <col min="13841" max="13841" width="13.375" style="668" hidden="1" customWidth="1"/>
    <col min="13842" max="13842" width="12.75" style="668" hidden="1" customWidth="1"/>
    <col min="13843" max="13843" width="13" style="668" hidden="1" customWidth="1"/>
    <col min="13844" max="13844" width="12.875" style="668" hidden="1" customWidth="1"/>
    <col min="13845" max="13845" width="12.75" style="668" hidden="1" customWidth="1"/>
    <col min="13846" max="13846" width="12.875" style="668" hidden="1" customWidth="1"/>
    <col min="13847" max="13847" width="12.75" style="668" hidden="1" customWidth="1"/>
    <col min="13848" max="13848" width="13.25" style="668" hidden="1" customWidth="1"/>
    <col min="13849" max="13849" width="12.875" style="668" hidden="1" customWidth="1"/>
    <col min="13850" max="13851" width="12.75" style="668" hidden="1" customWidth="1"/>
    <col min="13852" max="13853" width="13" style="668" hidden="1" customWidth="1"/>
    <col min="13854" max="13854" width="13.375" style="668" hidden="1" customWidth="1"/>
    <col min="13855" max="13856" width="13.5" style="668" hidden="1" customWidth="1"/>
    <col min="13857" max="13857" width="13.625" style="668" hidden="1" customWidth="1"/>
    <col min="13858" max="13860" width="14" style="668" hidden="1" customWidth="1"/>
    <col min="13861" max="13861" width="0.875" style="668" hidden="1" customWidth="1"/>
    <col min="13862" max="14080" width="9" style="668" hidden="1"/>
    <col min="14081" max="14081" width="1.625" style="668" hidden="1" customWidth="1"/>
    <col min="14082" max="14082" width="2.125" style="668" hidden="1" customWidth="1"/>
    <col min="14083" max="14091" width="1.625" style="668" hidden="1" customWidth="1"/>
    <col min="14092" max="14092" width="2.375" style="668" hidden="1" customWidth="1"/>
    <col min="14093" max="14093" width="2.25" style="668" hidden="1" customWidth="1"/>
    <col min="14094" max="14095" width="2.625" style="668" hidden="1" customWidth="1"/>
    <col min="14096" max="14096" width="13" style="668" hidden="1" customWidth="1"/>
    <col min="14097" max="14097" width="13.375" style="668" hidden="1" customWidth="1"/>
    <col min="14098" max="14098" width="12.75" style="668" hidden="1" customWidth="1"/>
    <col min="14099" max="14099" width="13" style="668" hidden="1" customWidth="1"/>
    <col min="14100" max="14100" width="12.875" style="668" hidden="1" customWidth="1"/>
    <col min="14101" max="14101" width="12.75" style="668" hidden="1" customWidth="1"/>
    <col min="14102" max="14102" width="12.875" style="668" hidden="1" customWidth="1"/>
    <col min="14103" max="14103" width="12.75" style="668" hidden="1" customWidth="1"/>
    <col min="14104" max="14104" width="13.25" style="668" hidden="1" customWidth="1"/>
    <col min="14105" max="14105" width="12.875" style="668" hidden="1" customWidth="1"/>
    <col min="14106" max="14107" width="12.75" style="668" hidden="1" customWidth="1"/>
    <col min="14108" max="14109" width="13" style="668" hidden="1" customWidth="1"/>
    <col min="14110" max="14110" width="13.375" style="668" hidden="1" customWidth="1"/>
    <col min="14111" max="14112" width="13.5" style="668" hidden="1" customWidth="1"/>
    <col min="14113" max="14113" width="13.625" style="668" hidden="1" customWidth="1"/>
    <col min="14114" max="14116" width="14" style="668" hidden="1" customWidth="1"/>
    <col min="14117" max="14117" width="0.875" style="668" hidden="1" customWidth="1"/>
    <col min="14118" max="14336" width="9" style="668" hidden="1"/>
    <col min="14337" max="14337" width="1.625" style="668" hidden="1" customWidth="1"/>
    <col min="14338" max="14338" width="2.125" style="668" hidden="1" customWidth="1"/>
    <col min="14339" max="14347" width="1.625" style="668" hidden="1" customWidth="1"/>
    <col min="14348" max="14348" width="2.375" style="668" hidden="1" customWidth="1"/>
    <col min="14349" max="14349" width="2.25" style="668" hidden="1" customWidth="1"/>
    <col min="14350" max="14351" width="2.625" style="668" hidden="1" customWidth="1"/>
    <col min="14352" max="14352" width="13" style="668" hidden="1" customWidth="1"/>
    <col min="14353" max="14353" width="13.375" style="668" hidden="1" customWidth="1"/>
    <col min="14354" max="14354" width="12.75" style="668" hidden="1" customWidth="1"/>
    <col min="14355" max="14355" width="13" style="668" hidden="1" customWidth="1"/>
    <col min="14356" max="14356" width="12.875" style="668" hidden="1" customWidth="1"/>
    <col min="14357" max="14357" width="12.75" style="668" hidden="1" customWidth="1"/>
    <col min="14358" max="14358" width="12.875" style="668" hidden="1" customWidth="1"/>
    <col min="14359" max="14359" width="12.75" style="668" hidden="1" customWidth="1"/>
    <col min="14360" max="14360" width="13.25" style="668" hidden="1" customWidth="1"/>
    <col min="14361" max="14361" width="12.875" style="668" hidden="1" customWidth="1"/>
    <col min="14362" max="14363" width="12.75" style="668" hidden="1" customWidth="1"/>
    <col min="14364" max="14365" width="13" style="668" hidden="1" customWidth="1"/>
    <col min="14366" max="14366" width="13.375" style="668" hidden="1" customWidth="1"/>
    <col min="14367" max="14368" width="13.5" style="668" hidden="1" customWidth="1"/>
    <col min="14369" max="14369" width="13.625" style="668" hidden="1" customWidth="1"/>
    <col min="14370" max="14372" width="14" style="668" hidden="1" customWidth="1"/>
    <col min="14373" max="14373" width="0.875" style="668" hidden="1" customWidth="1"/>
    <col min="14374" max="14592" width="9" style="668" hidden="1"/>
    <col min="14593" max="14593" width="1.625" style="668" hidden="1" customWidth="1"/>
    <col min="14594" max="14594" width="2.125" style="668" hidden="1" customWidth="1"/>
    <col min="14595" max="14603" width="1.625" style="668" hidden="1" customWidth="1"/>
    <col min="14604" max="14604" width="2.375" style="668" hidden="1" customWidth="1"/>
    <col min="14605" max="14605" width="2.25" style="668" hidden="1" customWidth="1"/>
    <col min="14606" max="14607" width="2.625" style="668" hidden="1" customWidth="1"/>
    <col min="14608" max="14608" width="13" style="668" hidden="1" customWidth="1"/>
    <col min="14609" max="14609" width="13.375" style="668" hidden="1" customWidth="1"/>
    <col min="14610" max="14610" width="12.75" style="668" hidden="1" customWidth="1"/>
    <col min="14611" max="14611" width="13" style="668" hidden="1" customWidth="1"/>
    <col min="14612" max="14612" width="12.875" style="668" hidden="1" customWidth="1"/>
    <col min="14613" max="14613" width="12.75" style="668" hidden="1" customWidth="1"/>
    <col min="14614" max="14614" width="12.875" style="668" hidden="1" customWidth="1"/>
    <col min="14615" max="14615" width="12.75" style="668" hidden="1" customWidth="1"/>
    <col min="14616" max="14616" width="13.25" style="668" hidden="1" customWidth="1"/>
    <col min="14617" max="14617" width="12.875" style="668" hidden="1" customWidth="1"/>
    <col min="14618" max="14619" width="12.75" style="668" hidden="1" customWidth="1"/>
    <col min="14620" max="14621" width="13" style="668" hidden="1" customWidth="1"/>
    <col min="14622" max="14622" width="13.375" style="668" hidden="1" customWidth="1"/>
    <col min="14623" max="14624" width="13.5" style="668" hidden="1" customWidth="1"/>
    <col min="14625" max="14625" width="13.625" style="668" hidden="1" customWidth="1"/>
    <col min="14626" max="14628" width="14" style="668" hidden="1" customWidth="1"/>
    <col min="14629" max="14629" width="0.875" style="668" hidden="1" customWidth="1"/>
    <col min="14630" max="14848" width="9" style="668" hidden="1"/>
    <col min="14849" max="14849" width="1.625" style="668" hidden="1" customWidth="1"/>
    <col min="14850" max="14850" width="2.125" style="668" hidden="1" customWidth="1"/>
    <col min="14851" max="14859" width="1.625" style="668" hidden="1" customWidth="1"/>
    <col min="14860" max="14860" width="2.375" style="668" hidden="1" customWidth="1"/>
    <col min="14861" max="14861" width="2.25" style="668" hidden="1" customWidth="1"/>
    <col min="14862" max="14863" width="2.625" style="668" hidden="1" customWidth="1"/>
    <col min="14864" max="14864" width="13" style="668" hidden="1" customWidth="1"/>
    <col min="14865" max="14865" width="13.375" style="668" hidden="1" customWidth="1"/>
    <col min="14866" max="14866" width="12.75" style="668" hidden="1" customWidth="1"/>
    <col min="14867" max="14867" width="13" style="668" hidden="1" customWidth="1"/>
    <col min="14868" max="14868" width="12.875" style="668" hidden="1" customWidth="1"/>
    <col min="14869" max="14869" width="12.75" style="668" hidden="1" customWidth="1"/>
    <col min="14870" max="14870" width="12.875" style="668" hidden="1" customWidth="1"/>
    <col min="14871" max="14871" width="12.75" style="668" hidden="1" customWidth="1"/>
    <col min="14872" max="14872" width="13.25" style="668" hidden="1" customWidth="1"/>
    <col min="14873" max="14873" width="12.875" style="668" hidden="1" customWidth="1"/>
    <col min="14874" max="14875" width="12.75" style="668" hidden="1" customWidth="1"/>
    <col min="14876" max="14877" width="13" style="668" hidden="1" customWidth="1"/>
    <col min="14878" max="14878" width="13.375" style="668" hidden="1" customWidth="1"/>
    <col min="14879" max="14880" width="13.5" style="668" hidden="1" customWidth="1"/>
    <col min="14881" max="14881" width="13.625" style="668" hidden="1" customWidth="1"/>
    <col min="14882" max="14884" width="14" style="668" hidden="1" customWidth="1"/>
    <col min="14885" max="14885" width="0.875" style="668" hidden="1" customWidth="1"/>
    <col min="14886" max="15104" width="9" style="668" hidden="1"/>
    <col min="15105" max="15105" width="1.625" style="668" hidden="1" customWidth="1"/>
    <col min="15106" max="15106" width="2.125" style="668" hidden="1" customWidth="1"/>
    <col min="15107" max="15115" width="1.625" style="668" hidden="1" customWidth="1"/>
    <col min="15116" max="15116" width="2.375" style="668" hidden="1" customWidth="1"/>
    <col min="15117" max="15117" width="2.25" style="668" hidden="1" customWidth="1"/>
    <col min="15118" max="15119" width="2.625" style="668" hidden="1" customWidth="1"/>
    <col min="15120" max="15120" width="13" style="668" hidden="1" customWidth="1"/>
    <col min="15121" max="15121" width="13.375" style="668" hidden="1" customWidth="1"/>
    <col min="15122" max="15122" width="12.75" style="668" hidden="1" customWidth="1"/>
    <col min="15123" max="15123" width="13" style="668" hidden="1" customWidth="1"/>
    <col min="15124" max="15124" width="12.875" style="668" hidden="1" customWidth="1"/>
    <col min="15125" max="15125" width="12.75" style="668" hidden="1" customWidth="1"/>
    <col min="15126" max="15126" width="12.875" style="668" hidden="1" customWidth="1"/>
    <col min="15127" max="15127" width="12.75" style="668" hidden="1" customWidth="1"/>
    <col min="15128" max="15128" width="13.25" style="668" hidden="1" customWidth="1"/>
    <col min="15129" max="15129" width="12.875" style="668" hidden="1" customWidth="1"/>
    <col min="15130" max="15131" width="12.75" style="668" hidden="1" customWidth="1"/>
    <col min="15132" max="15133" width="13" style="668" hidden="1" customWidth="1"/>
    <col min="15134" max="15134" width="13.375" style="668" hidden="1" customWidth="1"/>
    <col min="15135" max="15136" width="13.5" style="668" hidden="1" customWidth="1"/>
    <col min="15137" max="15137" width="13.625" style="668" hidden="1" customWidth="1"/>
    <col min="15138" max="15140" width="14" style="668" hidden="1" customWidth="1"/>
    <col min="15141" max="15141" width="0.875" style="668" hidden="1" customWidth="1"/>
    <col min="15142" max="15360" width="9" style="668" hidden="1"/>
    <col min="15361" max="15361" width="1.625" style="668" hidden="1" customWidth="1"/>
    <col min="15362" max="15362" width="2.125" style="668" hidden="1" customWidth="1"/>
    <col min="15363" max="15371" width="1.625" style="668" hidden="1" customWidth="1"/>
    <col min="15372" max="15372" width="2.375" style="668" hidden="1" customWidth="1"/>
    <col min="15373" max="15373" width="2.25" style="668" hidden="1" customWidth="1"/>
    <col min="15374" max="15375" width="2.625" style="668" hidden="1" customWidth="1"/>
    <col min="15376" max="15376" width="13" style="668" hidden="1" customWidth="1"/>
    <col min="15377" max="15377" width="13.375" style="668" hidden="1" customWidth="1"/>
    <col min="15378" max="15378" width="12.75" style="668" hidden="1" customWidth="1"/>
    <col min="15379" max="15379" width="13" style="668" hidden="1" customWidth="1"/>
    <col min="15380" max="15380" width="12.875" style="668" hidden="1" customWidth="1"/>
    <col min="15381" max="15381" width="12.75" style="668" hidden="1" customWidth="1"/>
    <col min="15382" max="15382" width="12.875" style="668" hidden="1" customWidth="1"/>
    <col min="15383" max="15383" width="12.75" style="668" hidden="1" customWidth="1"/>
    <col min="15384" max="15384" width="13.25" style="668" hidden="1" customWidth="1"/>
    <col min="15385" max="15385" width="12.875" style="668" hidden="1" customWidth="1"/>
    <col min="15386" max="15387" width="12.75" style="668" hidden="1" customWidth="1"/>
    <col min="15388" max="15389" width="13" style="668" hidden="1" customWidth="1"/>
    <col min="15390" max="15390" width="13.375" style="668" hidden="1" customWidth="1"/>
    <col min="15391" max="15392" width="13.5" style="668" hidden="1" customWidth="1"/>
    <col min="15393" max="15393" width="13.625" style="668" hidden="1" customWidth="1"/>
    <col min="15394" max="15396" width="14" style="668" hidden="1" customWidth="1"/>
    <col min="15397" max="15397" width="0.875" style="668" hidden="1" customWidth="1"/>
    <col min="15398" max="15616" width="9" style="668" hidden="1"/>
    <col min="15617" max="15617" width="1.625" style="668" hidden="1" customWidth="1"/>
    <col min="15618" max="15618" width="2.125" style="668" hidden="1" customWidth="1"/>
    <col min="15619" max="15627" width="1.625" style="668" hidden="1" customWidth="1"/>
    <col min="15628" max="15628" width="2.375" style="668" hidden="1" customWidth="1"/>
    <col min="15629" max="15629" width="2.25" style="668" hidden="1" customWidth="1"/>
    <col min="15630" max="15631" width="2.625" style="668" hidden="1" customWidth="1"/>
    <col min="15632" max="15632" width="13" style="668" hidden="1" customWidth="1"/>
    <col min="15633" max="15633" width="13.375" style="668" hidden="1" customWidth="1"/>
    <col min="15634" max="15634" width="12.75" style="668" hidden="1" customWidth="1"/>
    <col min="15635" max="15635" width="13" style="668" hidden="1" customWidth="1"/>
    <col min="15636" max="15636" width="12.875" style="668" hidden="1" customWidth="1"/>
    <col min="15637" max="15637" width="12.75" style="668" hidden="1" customWidth="1"/>
    <col min="15638" max="15638" width="12.875" style="668" hidden="1" customWidth="1"/>
    <col min="15639" max="15639" width="12.75" style="668" hidden="1" customWidth="1"/>
    <col min="15640" max="15640" width="13.25" style="668" hidden="1" customWidth="1"/>
    <col min="15641" max="15641" width="12.875" style="668" hidden="1" customWidth="1"/>
    <col min="15642" max="15643" width="12.75" style="668" hidden="1" customWidth="1"/>
    <col min="15644" max="15645" width="13" style="668" hidden="1" customWidth="1"/>
    <col min="15646" max="15646" width="13.375" style="668" hidden="1" customWidth="1"/>
    <col min="15647" max="15648" width="13.5" style="668" hidden="1" customWidth="1"/>
    <col min="15649" max="15649" width="13.625" style="668" hidden="1" customWidth="1"/>
    <col min="15650" max="15652" width="14" style="668" hidden="1" customWidth="1"/>
    <col min="15653" max="15653" width="0.875" style="668" hidden="1" customWidth="1"/>
    <col min="15654" max="15872" width="9" style="668" hidden="1"/>
    <col min="15873" max="15873" width="1.625" style="668" hidden="1" customWidth="1"/>
    <col min="15874" max="15874" width="2.125" style="668" hidden="1" customWidth="1"/>
    <col min="15875" max="15883" width="1.625" style="668" hidden="1" customWidth="1"/>
    <col min="15884" max="15884" width="2.375" style="668" hidden="1" customWidth="1"/>
    <col min="15885" max="15885" width="2.25" style="668" hidden="1" customWidth="1"/>
    <col min="15886" max="15887" width="2.625" style="668" hidden="1" customWidth="1"/>
    <col min="15888" max="15888" width="13" style="668" hidden="1" customWidth="1"/>
    <col min="15889" max="15889" width="13.375" style="668" hidden="1" customWidth="1"/>
    <col min="15890" max="15890" width="12.75" style="668" hidden="1" customWidth="1"/>
    <col min="15891" max="15891" width="13" style="668" hidden="1" customWidth="1"/>
    <col min="15892" max="15892" width="12.875" style="668" hidden="1" customWidth="1"/>
    <col min="15893" max="15893" width="12.75" style="668" hidden="1" customWidth="1"/>
    <col min="15894" max="15894" width="12.875" style="668" hidden="1" customWidth="1"/>
    <col min="15895" max="15895" width="12.75" style="668" hidden="1" customWidth="1"/>
    <col min="15896" max="15896" width="13.25" style="668" hidden="1" customWidth="1"/>
    <col min="15897" max="15897" width="12.875" style="668" hidden="1" customWidth="1"/>
    <col min="15898" max="15899" width="12.75" style="668" hidden="1" customWidth="1"/>
    <col min="15900" max="15901" width="13" style="668" hidden="1" customWidth="1"/>
    <col min="15902" max="15902" width="13.375" style="668" hidden="1" customWidth="1"/>
    <col min="15903" max="15904" width="13.5" style="668" hidden="1" customWidth="1"/>
    <col min="15905" max="15905" width="13.625" style="668" hidden="1" customWidth="1"/>
    <col min="15906" max="15908" width="14" style="668" hidden="1" customWidth="1"/>
    <col min="15909" max="15909" width="0.875" style="668" hidden="1" customWidth="1"/>
    <col min="15910" max="16128" width="9" style="668" hidden="1"/>
    <col min="16129" max="16129" width="1.625" style="668" hidden="1" customWidth="1"/>
    <col min="16130" max="16130" width="2.125" style="668" hidden="1" customWidth="1"/>
    <col min="16131" max="16139" width="1.625" style="668" hidden="1" customWidth="1"/>
    <col min="16140" max="16140" width="2.375" style="668" hidden="1" customWidth="1"/>
    <col min="16141" max="16141" width="2.25" style="668" hidden="1" customWidth="1"/>
    <col min="16142" max="16143" width="2.625" style="668" hidden="1" customWidth="1"/>
    <col min="16144" max="16144" width="13" style="668" hidden="1" customWidth="1"/>
    <col min="16145" max="16145" width="13.375" style="668" hidden="1" customWidth="1"/>
    <col min="16146" max="16146" width="12.75" style="668" hidden="1" customWidth="1"/>
    <col min="16147" max="16147" width="13" style="668" hidden="1" customWidth="1"/>
    <col min="16148" max="16148" width="12.875" style="668" hidden="1" customWidth="1"/>
    <col min="16149" max="16149" width="12.75" style="668" hidden="1" customWidth="1"/>
    <col min="16150" max="16150" width="12.875" style="668" hidden="1" customWidth="1"/>
    <col min="16151" max="16151" width="12.75" style="668" hidden="1" customWidth="1"/>
    <col min="16152" max="16152" width="13.25" style="668" hidden="1" customWidth="1"/>
    <col min="16153" max="16153" width="12.875" style="668" hidden="1" customWidth="1"/>
    <col min="16154" max="16155" width="12.75" style="668" hidden="1" customWidth="1"/>
    <col min="16156" max="16157" width="13" style="668" hidden="1" customWidth="1"/>
    <col min="16158" max="16158" width="13.375" style="668" hidden="1" customWidth="1"/>
    <col min="16159" max="16160" width="13.5" style="668" hidden="1" customWidth="1"/>
    <col min="16161" max="16161" width="13.625" style="668" hidden="1" customWidth="1"/>
    <col min="16162" max="16164" width="14" style="668" hidden="1" customWidth="1"/>
    <col min="16165" max="16165" width="0.875" style="668" hidden="1" customWidth="1"/>
    <col min="16166" max="16384" width="9" style="668" hidden="1"/>
  </cols>
  <sheetData>
    <row r="1" spans="1:136" s="744" customFormat="1" ht="30" customHeight="1" x14ac:dyDescent="0.15">
      <c r="A1" s="7" t="s">
        <v>766</v>
      </c>
      <c r="B1" s="1"/>
      <c r="C1" s="743"/>
      <c r="D1" s="743"/>
      <c r="E1" s="743"/>
      <c r="F1" s="743"/>
      <c r="G1" s="743"/>
      <c r="H1" s="74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</row>
    <row r="2" spans="1:136" s="744" customFormat="1" ht="9.9499999999999993" customHeight="1" x14ac:dyDescent="0.15">
      <c r="A2" s="1"/>
      <c r="B2" s="743"/>
      <c r="C2" s="743"/>
      <c r="D2" s="743"/>
      <c r="E2" s="743"/>
      <c r="F2" s="743"/>
      <c r="G2" s="743"/>
      <c r="H2" s="74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</row>
    <row r="3" spans="1:136" s="744" customFormat="1" ht="17.2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307"/>
      <c r="AH3" s="307"/>
      <c r="AI3" s="3" t="s">
        <v>1</v>
      </c>
      <c r="AJ3" s="4" t="s">
        <v>767</v>
      </c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</row>
    <row r="4" spans="1:136" s="744" customFormat="1" ht="9.9499999999999993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</row>
    <row r="5" spans="1:136" s="744" customFormat="1" ht="16.5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7"/>
      <c r="AD5" s="7"/>
      <c r="AE5" s="1"/>
      <c r="AF5" s="14" t="s">
        <v>292</v>
      </c>
      <c r="AG5" s="14" t="s">
        <v>5</v>
      </c>
      <c r="AH5" s="15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</row>
    <row r="6" spans="1:136" s="744" customFormat="1" ht="22.15" customHeight="1" x14ac:dyDescent="0.15">
      <c r="A6" s="1"/>
      <c r="B6" s="214" t="s">
        <v>293</v>
      </c>
      <c r="C6" s="1"/>
      <c r="D6" s="1"/>
      <c r="E6" s="1"/>
      <c r="F6" s="1"/>
      <c r="G6" s="1"/>
      <c r="H6" s="1"/>
      <c r="I6" s="19" t="s">
        <v>7</v>
      </c>
      <c r="J6" s="1"/>
      <c r="K6" s="214"/>
      <c r="L6" s="214"/>
      <c r="M6" s="214"/>
      <c r="N6" s="214"/>
      <c r="O6" s="214"/>
      <c r="P6" s="1"/>
      <c r="Q6" s="1"/>
      <c r="R6" s="1"/>
      <c r="S6" s="745" t="s">
        <v>768</v>
      </c>
      <c r="T6" s="746"/>
      <c r="U6" s="746"/>
      <c r="V6" s="746"/>
      <c r="W6" s="746"/>
      <c r="X6" s="1"/>
      <c r="Y6" s="1"/>
      <c r="Z6" s="1"/>
      <c r="AA6" s="1"/>
      <c r="AB6" s="1"/>
      <c r="AC6" s="7"/>
      <c r="AD6" s="7"/>
      <c r="AE6" s="1"/>
      <c r="AF6" s="93" t="s">
        <v>295</v>
      </c>
      <c r="AG6" s="14" t="s">
        <v>10</v>
      </c>
      <c r="AH6" s="15"/>
      <c r="AI6" s="16"/>
      <c r="AJ6" s="16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</row>
    <row r="7" spans="1:136" s="744" customFormat="1" ht="18.75" customHeight="1" x14ac:dyDescent="0.15">
      <c r="A7" s="1"/>
      <c r="B7" s="214" t="s">
        <v>296</v>
      </c>
      <c r="C7" s="1"/>
      <c r="D7" s="1"/>
      <c r="E7" s="1"/>
      <c r="F7" s="1"/>
      <c r="G7" s="1"/>
      <c r="H7" s="1"/>
      <c r="I7" s="1" t="s">
        <v>769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6"/>
      <c r="AD7" s="1"/>
      <c r="AE7" s="1"/>
      <c r="AF7" s="29"/>
      <c r="AG7" s="29"/>
      <c r="AH7" s="29"/>
      <c r="AI7" s="1"/>
      <c r="AJ7" s="29" t="s">
        <v>219</v>
      </c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</row>
    <row r="8" spans="1:136" s="135" customFormat="1" ht="13.5" customHeight="1" x14ac:dyDescent="0.15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747" t="s">
        <v>15</v>
      </c>
      <c r="Q8" s="747" t="s">
        <v>16</v>
      </c>
      <c r="R8" s="747" t="s">
        <v>17</v>
      </c>
      <c r="S8" s="747" t="s">
        <v>18</v>
      </c>
      <c r="T8" s="747" t="s">
        <v>19</v>
      </c>
      <c r="U8" s="747" t="s">
        <v>20</v>
      </c>
      <c r="V8" s="747" t="s">
        <v>21</v>
      </c>
      <c r="W8" s="747" t="s">
        <v>22</v>
      </c>
      <c r="X8" s="747" t="s">
        <v>23</v>
      </c>
      <c r="Y8" s="747" t="s">
        <v>24</v>
      </c>
      <c r="Z8" s="747" t="s">
        <v>25</v>
      </c>
      <c r="AA8" s="747" t="s">
        <v>26</v>
      </c>
      <c r="AB8" s="747" t="s">
        <v>27</v>
      </c>
      <c r="AC8" s="747" t="s">
        <v>770</v>
      </c>
      <c r="AD8" s="747" t="s">
        <v>771</v>
      </c>
      <c r="AE8" s="747" t="s">
        <v>772</v>
      </c>
      <c r="AF8" s="747" t="s">
        <v>773</v>
      </c>
      <c r="AG8" s="747" t="s">
        <v>235</v>
      </c>
      <c r="AH8" s="747" t="s">
        <v>236</v>
      </c>
      <c r="AI8" s="747" t="s">
        <v>237</v>
      </c>
      <c r="AJ8" s="747" t="s">
        <v>774</v>
      </c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</row>
    <row r="9" spans="1:136" s="135" customFormat="1" ht="14.25" customHeight="1" x14ac:dyDescent="0.15">
      <c r="A9" s="43"/>
      <c r="B9" s="748" t="s">
        <v>775</v>
      </c>
      <c r="C9" s="749"/>
      <c r="D9" s="749"/>
      <c r="E9" s="749"/>
      <c r="F9" s="749"/>
      <c r="G9" s="749"/>
      <c r="H9" s="749"/>
      <c r="I9" s="749"/>
      <c r="J9" s="749"/>
      <c r="K9" s="749"/>
      <c r="L9" s="749"/>
      <c r="M9" s="750"/>
      <c r="N9" s="35"/>
      <c r="O9" s="37"/>
      <c r="P9" s="751"/>
      <c r="Q9" s="751"/>
      <c r="R9" s="751"/>
      <c r="S9" s="752"/>
      <c r="T9" s="753" t="s">
        <v>776</v>
      </c>
      <c r="U9" s="754"/>
      <c r="V9" s="754"/>
      <c r="W9" s="754"/>
      <c r="X9" s="754"/>
      <c r="Y9" s="754"/>
      <c r="Z9" s="754"/>
      <c r="AA9" s="754"/>
      <c r="AB9" s="754"/>
      <c r="AC9" s="754"/>
      <c r="AD9" s="754"/>
      <c r="AE9" s="754"/>
      <c r="AF9" s="754"/>
      <c r="AG9" s="754"/>
      <c r="AH9" s="755"/>
      <c r="AI9" s="753" t="s">
        <v>777</v>
      </c>
      <c r="AJ9" s="755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</row>
    <row r="10" spans="1:136" s="135" customFormat="1" ht="13.5" customHeight="1" x14ac:dyDescent="0.15">
      <c r="A10" s="43"/>
      <c r="B10" s="756"/>
      <c r="C10" s="757"/>
      <c r="D10" s="757"/>
      <c r="E10" s="757"/>
      <c r="F10" s="757"/>
      <c r="G10" s="757"/>
      <c r="H10" s="757"/>
      <c r="I10" s="757"/>
      <c r="J10" s="757"/>
      <c r="K10" s="757"/>
      <c r="L10" s="757"/>
      <c r="M10" s="758"/>
      <c r="N10" s="42"/>
      <c r="O10" s="44"/>
      <c r="P10" s="759" t="s">
        <v>334</v>
      </c>
      <c r="Q10" s="759" t="s">
        <v>335</v>
      </c>
      <c r="R10" s="759" t="s">
        <v>335</v>
      </c>
      <c r="S10" s="760" t="s">
        <v>778</v>
      </c>
      <c r="T10" s="761"/>
      <c r="U10" s="761"/>
      <c r="V10" s="751"/>
      <c r="W10" s="751"/>
      <c r="X10" s="751"/>
      <c r="Y10" s="751"/>
      <c r="Z10" s="751"/>
      <c r="AA10" s="751"/>
      <c r="AB10" s="751"/>
      <c r="AC10" s="751"/>
      <c r="AD10" s="751"/>
      <c r="AE10" s="751"/>
      <c r="AF10" s="751"/>
      <c r="AG10" s="751"/>
      <c r="AH10" s="751"/>
      <c r="AI10" s="751"/>
      <c r="AJ10" s="751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</row>
    <row r="11" spans="1:136" s="135" customFormat="1" ht="14.25" customHeight="1" x14ac:dyDescent="0.15">
      <c r="A11" s="43"/>
      <c r="B11" s="756"/>
      <c r="C11" s="757"/>
      <c r="D11" s="757"/>
      <c r="E11" s="757"/>
      <c r="F11" s="757"/>
      <c r="G11" s="757"/>
      <c r="H11" s="757"/>
      <c r="I11" s="757"/>
      <c r="J11" s="757"/>
      <c r="K11" s="757"/>
      <c r="L11" s="757"/>
      <c r="M11" s="758"/>
      <c r="N11" s="762" t="s">
        <v>32</v>
      </c>
      <c r="O11" s="763"/>
      <c r="P11" s="764" t="s">
        <v>779</v>
      </c>
      <c r="Q11" s="764" t="s">
        <v>780</v>
      </c>
      <c r="R11" s="764" t="s">
        <v>781</v>
      </c>
      <c r="S11" s="765"/>
      <c r="T11" s="766">
        <v>5.0000000000000001E-3</v>
      </c>
      <c r="U11" s="766">
        <v>0.01</v>
      </c>
      <c r="V11" s="767">
        <v>1.4999999999999999E-2</v>
      </c>
      <c r="W11" s="767">
        <v>0.02</v>
      </c>
      <c r="X11" s="767">
        <v>2.5000000000000001E-2</v>
      </c>
      <c r="Y11" s="767">
        <v>0.03</v>
      </c>
      <c r="Z11" s="767">
        <v>3.5000000000000003E-2</v>
      </c>
      <c r="AA11" s="767">
        <v>0.04</v>
      </c>
      <c r="AB11" s="767">
        <v>4.4999999999999998E-2</v>
      </c>
      <c r="AC11" s="767">
        <v>0.05</v>
      </c>
      <c r="AD11" s="767">
        <v>5.5E-2</v>
      </c>
      <c r="AE11" s="767">
        <v>0.06</v>
      </c>
      <c r="AF11" s="767">
        <v>6.5000000000000002E-2</v>
      </c>
      <c r="AG11" s="767">
        <v>7.0000000000000007E-2</v>
      </c>
      <c r="AH11" s="767">
        <v>7.0000000000000007E-2</v>
      </c>
      <c r="AI11" s="243" t="s">
        <v>782</v>
      </c>
      <c r="AJ11" s="243" t="s">
        <v>783</v>
      </c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</row>
    <row r="12" spans="1:136" s="135" customFormat="1" ht="14.25" customHeight="1" x14ac:dyDescent="0.15">
      <c r="A12" s="43"/>
      <c r="B12" s="756"/>
      <c r="C12" s="757"/>
      <c r="D12" s="757"/>
      <c r="E12" s="757"/>
      <c r="F12" s="757"/>
      <c r="G12" s="757"/>
      <c r="H12" s="757"/>
      <c r="I12" s="757"/>
      <c r="J12" s="757"/>
      <c r="K12" s="757"/>
      <c r="L12" s="757"/>
      <c r="M12" s="758"/>
      <c r="N12" s="42"/>
      <c r="O12" s="44"/>
      <c r="P12" s="768"/>
      <c r="Q12" s="768"/>
      <c r="R12" s="768"/>
      <c r="S12" s="768"/>
      <c r="T12" s="769" t="s">
        <v>784</v>
      </c>
      <c r="U12" s="769" t="s">
        <v>784</v>
      </c>
      <c r="V12" s="769" t="s">
        <v>784</v>
      </c>
      <c r="W12" s="769" t="s">
        <v>784</v>
      </c>
      <c r="X12" s="769" t="s">
        <v>784</v>
      </c>
      <c r="Y12" s="769" t="s">
        <v>784</v>
      </c>
      <c r="Z12" s="769" t="s">
        <v>784</v>
      </c>
      <c r="AA12" s="769" t="s">
        <v>784</v>
      </c>
      <c r="AB12" s="769" t="s">
        <v>784</v>
      </c>
      <c r="AC12" s="769" t="s">
        <v>784</v>
      </c>
      <c r="AD12" s="769" t="s">
        <v>784</v>
      </c>
      <c r="AE12" s="769" t="s">
        <v>784</v>
      </c>
      <c r="AF12" s="769" t="s">
        <v>784</v>
      </c>
      <c r="AG12" s="769" t="s">
        <v>784</v>
      </c>
      <c r="AH12" s="769" t="s">
        <v>785</v>
      </c>
      <c r="AI12" s="769" t="s">
        <v>786</v>
      </c>
      <c r="AJ12" s="769" t="s">
        <v>787</v>
      </c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  <c r="DJ12" s="43"/>
      <c r="DK12" s="43"/>
      <c r="DL12" s="43"/>
      <c r="DM12" s="43"/>
      <c r="DN12" s="43"/>
      <c r="DO12" s="43"/>
      <c r="DP12" s="43"/>
      <c r="DQ12" s="43"/>
      <c r="DR12" s="43"/>
      <c r="DS12" s="43"/>
      <c r="DT12" s="43"/>
      <c r="DU12" s="43"/>
      <c r="DV12" s="43"/>
      <c r="DW12" s="43"/>
      <c r="DX12" s="43"/>
      <c r="DY12" s="43"/>
      <c r="DZ12" s="43"/>
      <c r="EA12" s="43"/>
      <c r="EB12" s="43"/>
      <c r="EC12" s="43"/>
      <c r="ED12" s="43"/>
      <c r="EE12" s="43"/>
      <c r="EF12" s="43"/>
    </row>
    <row r="13" spans="1:136" s="135" customFormat="1" ht="6" customHeight="1" x14ac:dyDescent="0.15">
      <c r="A13" s="43"/>
      <c r="B13" s="756"/>
      <c r="C13" s="757"/>
      <c r="D13" s="757"/>
      <c r="E13" s="757"/>
      <c r="F13" s="757"/>
      <c r="G13" s="757"/>
      <c r="H13" s="757"/>
      <c r="I13" s="757"/>
      <c r="J13" s="757"/>
      <c r="K13" s="757"/>
      <c r="L13" s="757"/>
      <c r="M13" s="758"/>
      <c r="N13" s="42"/>
      <c r="O13" s="44"/>
      <c r="P13" s="768"/>
      <c r="Q13" s="768"/>
      <c r="R13" s="768"/>
      <c r="S13" s="768"/>
      <c r="T13" s="768"/>
      <c r="U13" s="768"/>
      <c r="V13" s="768"/>
      <c r="W13" s="768"/>
      <c r="X13" s="768"/>
      <c r="Y13" s="768"/>
      <c r="Z13" s="768"/>
      <c r="AA13" s="768"/>
      <c r="AB13" s="768"/>
      <c r="AC13" s="768"/>
      <c r="AD13" s="768"/>
      <c r="AE13" s="768"/>
      <c r="AF13" s="768"/>
      <c r="AG13" s="768"/>
      <c r="AH13" s="768"/>
      <c r="AI13" s="768"/>
      <c r="AJ13" s="768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  <c r="DD13" s="43"/>
      <c r="DE13" s="43"/>
      <c r="DF13" s="43"/>
      <c r="DG13" s="43"/>
      <c r="DH13" s="43"/>
      <c r="DI13" s="43"/>
      <c r="DJ13" s="43"/>
      <c r="DK13" s="43"/>
      <c r="DL13" s="43"/>
      <c r="DM13" s="43"/>
      <c r="DN13" s="43"/>
      <c r="DO13" s="43"/>
      <c r="DP13" s="43"/>
      <c r="DQ13" s="43"/>
      <c r="DR13" s="43"/>
      <c r="DS13" s="43"/>
      <c r="DT13" s="43"/>
      <c r="DU13" s="43"/>
      <c r="DV13" s="43"/>
      <c r="DW13" s="43"/>
      <c r="DX13" s="43"/>
      <c r="DY13" s="43"/>
      <c r="DZ13" s="43"/>
      <c r="EA13" s="43"/>
      <c r="EB13" s="43"/>
      <c r="EC13" s="43"/>
      <c r="ED13" s="43"/>
      <c r="EE13" s="43"/>
      <c r="EF13" s="43"/>
    </row>
    <row r="14" spans="1:136" s="135" customFormat="1" ht="8.1" customHeight="1" thickBot="1" x14ac:dyDescent="0.2">
      <c r="A14" s="43"/>
      <c r="B14" s="770"/>
      <c r="C14" s="771"/>
      <c r="D14" s="771"/>
      <c r="E14" s="771"/>
      <c r="F14" s="771"/>
      <c r="G14" s="771"/>
      <c r="H14" s="771"/>
      <c r="I14" s="771"/>
      <c r="J14" s="771"/>
      <c r="K14" s="771"/>
      <c r="L14" s="771"/>
      <c r="M14" s="772"/>
      <c r="N14" s="773"/>
      <c r="O14" s="774"/>
      <c r="P14" s="775"/>
      <c r="Q14" s="775"/>
      <c r="R14" s="775"/>
      <c r="S14" s="775"/>
      <c r="T14" s="775"/>
      <c r="U14" s="775"/>
      <c r="V14" s="775"/>
      <c r="W14" s="775"/>
      <c r="X14" s="776"/>
      <c r="Y14" s="775"/>
      <c r="Z14" s="775"/>
      <c r="AA14" s="775"/>
      <c r="AB14" s="775"/>
      <c r="AC14" s="775"/>
      <c r="AD14" s="775"/>
      <c r="AE14" s="776"/>
      <c r="AF14" s="775"/>
      <c r="AG14" s="775"/>
      <c r="AH14" s="776"/>
      <c r="AI14" s="776"/>
      <c r="AJ14" s="776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43"/>
      <c r="EA14" s="43"/>
      <c r="EB14" s="43"/>
      <c r="EC14" s="43"/>
      <c r="ED14" s="43"/>
      <c r="EE14" s="43"/>
      <c r="EF14" s="43"/>
    </row>
    <row r="15" spans="1:136" s="135" customFormat="1" ht="28.15" customHeight="1" x14ac:dyDescent="0.15">
      <c r="A15" s="43"/>
      <c r="B15" s="777" t="s">
        <v>409</v>
      </c>
      <c r="C15" s="778"/>
      <c r="D15" s="778"/>
      <c r="E15" s="778"/>
      <c r="F15" s="778"/>
      <c r="G15" s="778"/>
      <c r="H15" s="778"/>
      <c r="I15" s="778"/>
      <c r="J15" s="778"/>
      <c r="K15" s="778"/>
      <c r="L15" s="778"/>
      <c r="M15" s="779"/>
      <c r="N15" s="780">
        <v>0</v>
      </c>
      <c r="O15" s="781">
        <v>1</v>
      </c>
      <c r="P15" s="782">
        <v>0</v>
      </c>
      <c r="Q15" s="189">
        <v>0</v>
      </c>
      <c r="R15" s="189">
        <v>0</v>
      </c>
      <c r="S15" s="189">
        <v>0</v>
      </c>
      <c r="T15" s="189">
        <v>0</v>
      </c>
      <c r="U15" s="189">
        <v>0</v>
      </c>
      <c r="V15" s="189">
        <v>0</v>
      </c>
      <c r="W15" s="189">
        <v>0</v>
      </c>
      <c r="X15" s="189">
        <v>0</v>
      </c>
      <c r="Y15" s="189">
        <v>0</v>
      </c>
      <c r="Z15" s="189">
        <v>0</v>
      </c>
      <c r="AA15" s="189">
        <v>0</v>
      </c>
      <c r="AB15" s="189">
        <v>0</v>
      </c>
      <c r="AC15" s="189">
        <v>0</v>
      </c>
      <c r="AD15" s="189">
        <v>0</v>
      </c>
      <c r="AE15" s="189">
        <v>0</v>
      </c>
      <c r="AF15" s="189">
        <v>0</v>
      </c>
      <c r="AG15" s="189">
        <v>0</v>
      </c>
      <c r="AH15" s="189">
        <v>0</v>
      </c>
      <c r="AI15" s="189">
        <v>0</v>
      </c>
      <c r="AJ15" s="783">
        <v>0</v>
      </c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  <c r="EE15" s="43"/>
      <c r="EF15" s="43"/>
    </row>
    <row r="16" spans="1:136" s="135" customFormat="1" ht="28.15" customHeight="1" x14ac:dyDescent="0.15">
      <c r="A16" s="43"/>
      <c r="B16" s="784" t="s">
        <v>788</v>
      </c>
      <c r="C16" s="785"/>
      <c r="D16" s="785"/>
      <c r="E16" s="785"/>
      <c r="F16" s="785"/>
      <c r="G16" s="785"/>
      <c r="H16" s="785"/>
      <c r="I16" s="785"/>
      <c r="J16" s="785"/>
      <c r="K16" s="785"/>
      <c r="L16" s="785"/>
      <c r="M16" s="786"/>
      <c r="N16" s="780">
        <v>0</v>
      </c>
      <c r="O16" s="781">
        <v>2</v>
      </c>
      <c r="P16" s="787">
        <v>46200338</v>
      </c>
      <c r="Q16" s="80">
        <v>325669</v>
      </c>
      <c r="R16" s="80">
        <v>5103604</v>
      </c>
      <c r="S16" s="79">
        <f>SUM(P16:Q16)-R16</f>
        <v>41422403</v>
      </c>
      <c r="T16" s="80">
        <v>8973324</v>
      </c>
      <c r="U16" s="80">
        <v>17307306</v>
      </c>
      <c r="V16" s="80">
        <v>4786064</v>
      </c>
      <c r="W16" s="80">
        <v>9426503</v>
      </c>
      <c r="X16" s="80">
        <v>900014</v>
      </c>
      <c r="Y16" s="80"/>
      <c r="Z16" s="80"/>
      <c r="AA16" s="80">
        <v>6214</v>
      </c>
      <c r="AB16" s="80">
        <v>22978</v>
      </c>
      <c r="AC16" s="80"/>
      <c r="AD16" s="80"/>
      <c r="AE16" s="80"/>
      <c r="AF16" s="80"/>
      <c r="AG16" s="80"/>
      <c r="AH16" s="79">
        <f>S16-SUM(T16:AG16)</f>
        <v>0</v>
      </c>
      <c r="AI16" s="79">
        <f>SUM(S16-AJ16)</f>
        <v>41422403</v>
      </c>
      <c r="AJ16" s="715">
        <v>0</v>
      </c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</row>
    <row r="17" spans="1:136" s="135" customFormat="1" ht="28.15" customHeight="1" x14ac:dyDescent="0.15">
      <c r="A17" s="43"/>
      <c r="B17" s="788"/>
      <c r="C17" s="789"/>
      <c r="D17" s="790" t="s">
        <v>789</v>
      </c>
      <c r="E17" s="791"/>
      <c r="F17" s="791"/>
      <c r="G17" s="791"/>
      <c r="H17" s="791"/>
      <c r="I17" s="791"/>
      <c r="J17" s="791"/>
      <c r="K17" s="791"/>
      <c r="L17" s="791"/>
      <c r="M17" s="792"/>
      <c r="N17" s="780">
        <v>0</v>
      </c>
      <c r="O17" s="781">
        <v>3</v>
      </c>
      <c r="P17" s="793">
        <v>1459038</v>
      </c>
      <c r="Q17" s="176">
        <v>0</v>
      </c>
      <c r="R17" s="80">
        <v>818534</v>
      </c>
      <c r="S17" s="79">
        <f t="shared" ref="S17:S45" si="0">SUM(P17:Q17)-R17</f>
        <v>640504</v>
      </c>
      <c r="T17" s="80"/>
      <c r="U17" s="80"/>
      <c r="V17" s="80"/>
      <c r="W17" s="80">
        <v>611312</v>
      </c>
      <c r="X17" s="80"/>
      <c r="Y17" s="80"/>
      <c r="Z17" s="80"/>
      <c r="AA17" s="80">
        <v>6214</v>
      </c>
      <c r="AB17" s="80">
        <v>22978</v>
      </c>
      <c r="AC17" s="80"/>
      <c r="AD17" s="80"/>
      <c r="AE17" s="80"/>
      <c r="AF17" s="80"/>
      <c r="AG17" s="80"/>
      <c r="AH17" s="79">
        <f t="shared" ref="AH17:AH46" si="1">S17-SUM(T17:AG17)</f>
        <v>0</v>
      </c>
      <c r="AI17" s="79">
        <f t="shared" ref="AI17:AI23" si="2">SUM(S17-AJ17)</f>
        <v>640504</v>
      </c>
      <c r="AJ17" s="715">
        <v>0</v>
      </c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</row>
    <row r="18" spans="1:136" s="135" customFormat="1" ht="28.15" customHeight="1" x14ac:dyDescent="0.15">
      <c r="A18" s="43"/>
      <c r="B18" s="794"/>
      <c r="C18" s="795"/>
      <c r="D18" s="796"/>
      <c r="E18" s="797" t="s">
        <v>790</v>
      </c>
      <c r="F18" s="798"/>
      <c r="G18" s="798"/>
      <c r="H18" s="798"/>
      <c r="I18" s="798"/>
      <c r="J18" s="798"/>
      <c r="K18" s="798"/>
      <c r="L18" s="798"/>
      <c r="M18" s="799"/>
      <c r="N18" s="780">
        <v>0</v>
      </c>
      <c r="O18" s="781">
        <v>4</v>
      </c>
      <c r="P18" s="793">
        <v>38575</v>
      </c>
      <c r="Q18" s="176">
        <v>0</v>
      </c>
      <c r="R18" s="80">
        <v>15458</v>
      </c>
      <c r="S18" s="79">
        <f t="shared" si="0"/>
        <v>23117</v>
      </c>
      <c r="T18" s="80"/>
      <c r="U18" s="80"/>
      <c r="V18" s="80"/>
      <c r="W18" s="80">
        <v>5396</v>
      </c>
      <c r="X18" s="80"/>
      <c r="Y18" s="80"/>
      <c r="Z18" s="80"/>
      <c r="AA18" s="80"/>
      <c r="AB18" s="80">
        <v>17721</v>
      </c>
      <c r="AC18" s="80"/>
      <c r="AD18" s="80"/>
      <c r="AE18" s="80"/>
      <c r="AF18" s="80"/>
      <c r="AG18" s="80"/>
      <c r="AH18" s="79">
        <f t="shared" si="1"/>
        <v>0</v>
      </c>
      <c r="AI18" s="79">
        <f t="shared" si="2"/>
        <v>23117</v>
      </c>
      <c r="AJ18" s="715">
        <v>0</v>
      </c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/>
      <c r="DO18" s="43"/>
      <c r="DP18" s="43"/>
      <c r="DQ18" s="43"/>
      <c r="DR18" s="43"/>
      <c r="DS18" s="43"/>
      <c r="DT18" s="43"/>
      <c r="DU18" s="43"/>
      <c r="DV18" s="43"/>
      <c r="DW18" s="43"/>
      <c r="DX18" s="43"/>
      <c r="DY18" s="43"/>
      <c r="DZ18" s="43"/>
      <c r="EA18" s="43"/>
      <c r="EB18" s="43"/>
      <c r="EC18" s="43"/>
      <c r="ED18" s="43"/>
      <c r="EE18" s="43"/>
      <c r="EF18" s="43"/>
    </row>
    <row r="19" spans="1:136" s="135" customFormat="1" ht="28.15" customHeight="1" x14ac:dyDescent="0.15">
      <c r="A19" s="43"/>
      <c r="B19" s="784" t="s">
        <v>791</v>
      </c>
      <c r="C19" s="785"/>
      <c r="D19" s="800"/>
      <c r="E19" s="800"/>
      <c r="F19" s="800"/>
      <c r="G19" s="800"/>
      <c r="H19" s="800"/>
      <c r="I19" s="800"/>
      <c r="J19" s="800"/>
      <c r="K19" s="800"/>
      <c r="L19" s="800"/>
      <c r="M19" s="801"/>
      <c r="N19" s="780">
        <v>0</v>
      </c>
      <c r="O19" s="781">
        <v>5</v>
      </c>
      <c r="P19" s="79">
        <f>SUM(P20:P21)</f>
        <v>10696613</v>
      </c>
      <c r="Q19" s="79">
        <f>SUM(Q20:Q21)</f>
        <v>0</v>
      </c>
      <c r="R19" s="79">
        <f>SUM(R20:R21)</f>
        <v>2461414</v>
      </c>
      <c r="S19" s="79">
        <f t="shared" si="0"/>
        <v>8235199</v>
      </c>
      <c r="T19" s="79">
        <f t="shared" ref="T19:AJ19" si="3">SUM(T20:T21)</f>
        <v>1596372</v>
      </c>
      <c r="U19" s="79">
        <f t="shared" si="3"/>
        <v>17464</v>
      </c>
      <c r="V19" s="79">
        <f t="shared" si="3"/>
        <v>138317</v>
      </c>
      <c r="W19" s="79">
        <f t="shared" si="3"/>
        <v>6080277</v>
      </c>
      <c r="X19" s="79">
        <f t="shared" si="3"/>
        <v>0</v>
      </c>
      <c r="Y19" s="79">
        <f t="shared" si="3"/>
        <v>115245</v>
      </c>
      <c r="Z19" s="79">
        <f t="shared" si="3"/>
        <v>287524</v>
      </c>
      <c r="AA19" s="79">
        <f t="shared" si="3"/>
        <v>0</v>
      </c>
      <c r="AB19" s="79">
        <f t="shared" si="3"/>
        <v>0</v>
      </c>
      <c r="AC19" s="79">
        <f t="shared" si="3"/>
        <v>0</v>
      </c>
      <c r="AD19" s="79">
        <f t="shared" si="3"/>
        <v>0</v>
      </c>
      <c r="AE19" s="79">
        <f t="shared" si="3"/>
        <v>0</v>
      </c>
      <c r="AF19" s="79">
        <f t="shared" si="3"/>
        <v>0</v>
      </c>
      <c r="AG19" s="79">
        <f t="shared" si="3"/>
        <v>0</v>
      </c>
      <c r="AH19" s="79">
        <f t="shared" si="3"/>
        <v>0</v>
      </c>
      <c r="AI19" s="79">
        <f t="shared" si="3"/>
        <v>8235199</v>
      </c>
      <c r="AJ19" s="802">
        <f t="shared" si="3"/>
        <v>0</v>
      </c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</row>
    <row r="20" spans="1:136" s="135" customFormat="1" ht="28.15" customHeight="1" x14ac:dyDescent="0.15">
      <c r="A20" s="43"/>
      <c r="B20" s="803"/>
      <c r="C20" s="804"/>
      <c r="D20" s="805" t="s">
        <v>792</v>
      </c>
      <c r="E20" s="800"/>
      <c r="F20" s="800"/>
      <c r="G20" s="800"/>
      <c r="H20" s="800"/>
      <c r="I20" s="800"/>
      <c r="J20" s="800"/>
      <c r="K20" s="800"/>
      <c r="L20" s="800"/>
      <c r="M20" s="801"/>
      <c r="N20" s="780">
        <v>0</v>
      </c>
      <c r="O20" s="781">
        <v>6</v>
      </c>
      <c r="P20" s="793">
        <v>2045113</v>
      </c>
      <c r="Q20" s="80"/>
      <c r="R20" s="80">
        <v>431277</v>
      </c>
      <c r="S20" s="79">
        <f t="shared" si="0"/>
        <v>1613836</v>
      </c>
      <c r="T20" s="80">
        <v>1596372</v>
      </c>
      <c r="U20" s="80">
        <v>17464</v>
      </c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79">
        <f t="shared" si="1"/>
        <v>0</v>
      </c>
      <c r="AI20" s="79">
        <f t="shared" si="2"/>
        <v>1613836</v>
      </c>
      <c r="AJ20" s="715">
        <v>0</v>
      </c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  <c r="EE20" s="43"/>
      <c r="EF20" s="43"/>
    </row>
    <row r="21" spans="1:136" s="135" customFormat="1" ht="28.15" customHeight="1" x14ac:dyDescent="0.15">
      <c r="A21" s="43"/>
      <c r="B21" s="806"/>
      <c r="C21" s="807"/>
      <c r="D21" s="797" t="s">
        <v>793</v>
      </c>
      <c r="E21" s="798"/>
      <c r="F21" s="798"/>
      <c r="G21" s="798"/>
      <c r="H21" s="798"/>
      <c r="I21" s="798"/>
      <c r="J21" s="798"/>
      <c r="K21" s="798"/>
      <c r="L21" s="798"/>
      <c r="M21" s="799"/>
      <c r="N21" s="780">
        <v>0</v>
      </c>
      <c r="O21" s="781">
        <v>7</v>
      </c>
      <c r="P21" s="787">
        <v>8651500</v>
      </c>
      <c r="Q21" s="80"/>
      <c r="R21" s="80">
        <v>2030137</v>
      </c>
      <c r="S21" s="79">
        <f t="shared" si="0"/>
        <v>6621363</v>
      </c>
      <c r="T21" s="80"/>
      <c r="U21" s="80"/>
      <c r="V21" s="80">
        <v>138317</v>
      </c>
      <c r="W21" s="80">
        <v>6080277</v>
      </c>
      <c r="X21" s="80"/>
      <c r="Y21" s="80">
        <v>115245</v>
      </c>
      <c r="Z21" s="80">
        <v>287524</v>
      </c>
      <c r="AA21" s="80"/>
      <c r="AB21" s="80"/>
      <c r="AC21" s="80"/>
      <c r="AD21" s="80"/>
      <c r="AE21" s="80"/>
      <c r="AF21" s="80"/>
      <c r="AG21" s="80"/>
      <c r="AH21" s="79">
        <f t="shared" si="1"/>
        <v>0</v>
      </c>
      <c r="AI21" s="79">
        <f t="shared" si="2"/>
        <v>6621363</v>
      </c>
      <c r="AJ21" s="715">
        <v>0</v>
      </c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3"/>
      <c r="EE21" s="43"/>
      <c r="EF21" s="43"/>
    </row>
    <row r="22" spans="1:136" s="135" customFormat="1" ht="28.15" customHeight="1" x14ac:dyDescent="0.15">
      <c r="A22" s="43"/>
      <c r="B22" s="808" t="s">
        <v>794</v>
      </c>
      <c r="C22" s="809"/>
      <c r="D22" s="798"/>
      <c r="E22" s="798"/>
      <c r="F22" s="798"/>
      <c r="G22" s="798"/>
      <c r="H22" s="798"/>
      <c r="I22" s="798"/>
      <c r="J22" s="798"/>
      <c r="K22" s="798"/>
      <c r="L22" s="798"/>
      <c r="M22" s="799"/>
      <c r="N22" s="780">
        <v>0</v>
      </c>
      <c r="O22" s="781">
        <v>8</v>
      </c>
      <c r="P22" s="793">
        <v>82338194</v>
      </c>
      <c r="Q22" s="80">
        <v>1986891</v>
      </c>
      <c r="R22" s="80">
        <v>3746665</v>
      </c>
      <c r="S22" s="79">
        <f t="shared" si="0"/>
        <v>80578420</v>
      </c>
      <c r="T22" s="80">
        <v>49350191</v>
      </c>
      <c r="U22" s="80">
        <v>21017230</v>
      </c>
      <c r="V22" s="80">
        <v>9100802</v>
      </c>
      <c r="W22" s="80">
        <v>1036617</v>
      </c>
      <c r="X22" s="80">
        <v>69053</v>
      </c>
      <c r="Y22" s="80"/>
      <c r="Z22" s="80">
        <v>235</v>
      </c>
      <c r="AA22" s="80">
        <v>4292</v>
      </c>
      <c r="AB22" s="80"/>
      <c r="AC22" s="80"/>
      <c r="AD22" s="80"/>
      <c r="AE22" s="80"/>
      <c r="AF22" s="80"/>
      <c r="AG22" s="80"/>
      <c r="AH22" s="79">
        <f t="shared" si="1"/>
        <v>0</v>
      </c>
      <c r="AI22" s="79">
        <f t="shared" si="2"/>
        <v>80578420</v>
      </c>
      <c r="AJ22" s="715">
        <v>0</v>
      </c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</row>
    <row r="23" spans="1:136" s="135" customFormat="1" ht="28.15" customHeight="1" x14ac:dyDescent="0.15">
      <c r="A23" s="43"/>
      <c r="B23" s="806"/>
      <c r="C23" s="810"/>
      <c r="D23" s="797" t="s">
        <v>795</v>
      </c>
      <c r="E23" s="798"/>
      <c r="F23" s="798"/>
      <c r="G23" s="798"/>
      <c r="H23" s="798"/>
      <c r="I23" s="798"/>
      <c r="J23" s="798"/>
      <c r="K23" s="798"/>
      <c r="L23" s="798"/>
      <c r="M23" s="799"/>
      <c r="N23" s="780">
        <v>0</v>
      </c>
      <c r="O23" s="781">
        <v>9</v>
      </c>
      <c r="P23" s="787">
        <v>20803354</v>
      </c>
      <c r="Q23" s="80"/>
      <c r="R23" s="80">
        <v>910422</v>
      </c>
      <c r="S23" s="79">
        <f t="shared" si="0"/>
        <v>19892932</v>
      </c>
      <c r="T23" s="80"/>
      <c r="U23" s="80">
        <v>12958613</v>
      </c>
      <c r="V23" s="80">
        <v>6808897</v>
      </c>
      <c r="W23" s="80">
        <v>125422</v>
      </c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79">
        <f>S23-SUM(T23:AG23)</f>
        <v>0</v>
      </c>
      <c r="AI23" s="79">
        <f t="shared" si="2"/>
        <v>19892932</v>
      </c>
      <c r="AJ23" s="715">
        <v>0</v>
      </c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3"/>
      <c r="EB23" s="43"/>
      <c r="EC23" s="43"/>
      <c r="ED23" s="43"/>
      <c r="EE23" s="43"/>
      <c r="EF23" s="43"/>
    </row>
    <row r="24" spans="1:136" s="135" customFormat="1" ht="28.15" customHeight="1" x14ac:dyDescent="0.15">
      <c r="A24" s="43"/>
      <c r="B24" s="797" t="s">
        <v>796</v>
      </c>
      <c r="C24" s="811"/>
      <c r="D24" s="811"/>
      <c r="E24" s="811"/>
      <c r="F24" s="811"/>
      <c r="G24" s="811"/>
      <c r="H24" s="811"/>
      <c r="I24" s="811"/>
      <c r="J24" s="811"/>
      <c r="K24" s="811"/>
      <c r="L24" s="811"/>
      <c r="M24" s="812"/>
      <c r="N24" s="780">
        <v>1</v>
      </c>
      <c r="O24" s="781">
        <v>0</v>
      </c>
      <c r="P24" s="793">
        <v>125021</v>
      </c>
      <c r="Q24" s="80">
        <v>7900</v>
      </c>
      <c r="R24" s="80">
        <v>11285</v>
      </c>
      <c r="S24" s="79">
        <f t="shared" si="0"/>
        <v>121636</v>
      </c>
      <c r="T24" s="80">
        <v>121636</v>
      </c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79">
        <f t="shared" si="1"/>
        <v>0</v>
      </c>
      <c r="AI24" s="80">
        <v>121636</v>
      </c>
      <c r="AJ24" s="186">
        <f>SUM(S24-AI24)</f>
        <v>0</v>
      </c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  <c r="EB24" s="43"/>
      <c r="EC24" s="43"/>
      <c r="ED24" s="43"/>
      <c r="EE24" s="43"/>
      <c r="EF24" s="43"/>
    </row>
    <row r="25" spans="1:136" s="135" customFormat="1" ht="28.15" customHeight="1" x14ac:dyDescent="0.15">
      <c r="A25" s="43"/>
      <c r="B25" s="813" t="s">
        <v>797</v>
      </c>
      <c r="C25" s="814"/>
      <c r="D25" s="814"/>
      <c r="E25" s="814"/>
      <c r="F25" s="814"/>
      <c r="G25" s="814"/>
      <c r="H25" s="814"/>
      <c r="I25" s="814"/>
      <c r="J25" s="814"/>
      <c r="K25" s="814"/>
      <c r="L25" s="814"/>
      <c r="M25" s="815"/>
      <c r="N25" s="780">
        <v>1</v>
      </c>
      <c r="O25" s="781">
        <v>1</v>
      </c>
      <c r="P25" s="793">
        <v>7631000</v>
      </c>
      <c r="Q25" s="80">
        <v>3563000</v>
      </c>
      <c r="R25" s="80">
        <v>223755</v>
      </c>
      <c r="S25" s="79">
        <f t="shared" si="0"/>
        <v>10970245</v>
      </c>
      <c r="T25" s="80">
        <v>7107844</v>
      </c>
      <c r="U25" s="80">
        <v>3862401</v>
      </c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79">
        <f t="shared" si="1"/>
        <v>0</v>
      </c>
      <c r="AI25" s="80">
        <v>10970245</v>
      </c>
      <c r="AJ25" s="186">
        <f t="shared" ref="AJ25:AJ45" si="4">SUM(S25-AI25)</f>
        <v>0</v>
      </c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3"/>
      <c r="CC25" s="43"/>
      <c r="CD25" s="43"/>
      <c r="CE25" s="43"/>
      <c r="CF25" s="43"/>
      <c r="CG25" s="43"/>
      <c r="CH25" s="43"/>
      <c r="CI25" s="43"/>
      <c r="CJ25" s="43"/>
      <c r="CK25" s="43"/>
      <c r="CL25" s="43"/>
      <c r="CM25" s="43"/>
      <c r="CN25" s="43"/>
      <c r="CO25" s="43"/>
      <c r="CP25" s="43"/>
      <c r="CQ25" s="43"/>
      <c r="CR25" s="43"/>
      <c r="CS25" s="43"/>
      <c r="CT25" s="43"/>
      <c r="CU25" s="43"/>
      <c r="CV25" s="43"/>
      <c r="CW25" s="43"/>
      <c r="CX25" s="43"/>
      <c r="CY25" s="43"/>
      <c r="CZ25" s="43"/>
      <c r="DA25" s="43"/>
      <c r="DB25" s="43"/>
      <c r="DC25" s="43"/>
      <c r="DD25" s="43"/>
      <c r="DE25" s="43"/>
      <c r="DF25" s="43"/>
      <c r="DG25" s="43"/>
      <c r="DH25" s="43"/>
      <c r="DI25" s="43"/>
      <c r="DJ25" s="43"/>
      <c r="DK25" s="43"/>
      <c r="DL25" s="43"/>
      <c r="DM25" s="43"/>
      <c r="DN25" s="43"/>
      <c r="DO25" s="43"/>
      <c r="DP25" s="43"/>
      <c r="DQ25" s="43"/>
      <c r="DR25" s="43"/>
      <c r="DS25" s="43"/>
      <c r="DT25" s="43"/>
      <c r="DU25" s="43"/>
      <c r="DV25" s="43"/>
      <c r="DW25" s="43"/>
      <c r="DX25" s="43"/>
      <c r="DY25" s="43"/>
      <c r="DZ25" s="43"/>
      <c r="EA25" s="43"/>
      <c r="EB25" s="43"/>
      <c r="EC25" s="43"/>
      <c r="ED25" s="43"/>
      <c r="EE25" s="43"/>
      <c r="EF25" s="43"/>
    </row>
    <row r="26" spans="1:136" s="135" customFormat="1" ht="28.15" customHeight="1" x14ac:dyDescent="0.15">
      <c r="A26" s="43"/>
      <c r="B26" s="813" t="s">
        <v>798</v>
      </c>
      <c r="C26" s="814"/>
      <c r="D26" s="814"/>
      <c r="E26" s="814"/>
      <c r="F26" s="814"/>
      <c r="G26" s="814"/>
      <c r="H26" s="814"/>
      <c r="I26" s="814"/>
      <c r="J26" s="814"/>
      <c r="K26" s="814"/>
      <c r="L26" s="814"/>
      <c r="M26" s="815"/>
      <c r="N26" s="780">
        <v>1</v>
      </c>
      <c r="O26" s="781">
        <v>2</v>
      </c>
      <c r="P26" s="787">
        <v>71090544</v>
      </c>
      <c r="Q26" s="80">
        <v>2000000</v>
      </c>
      <c r="R26" s="80">
        <v>7995406</v>
      </c>
      <c r="S26" s="79">
        <f t="shared" si="0"/>
        <v>65095138</v>
      </c>
      <c r="T26" s="80">
        <v>47894270</v>
      </c>
      <c r="U26" s="80">
        <v>920263</v>
      </c>
      <c r="V26" s="80">
        <v>2722206</v>
      </c>
      <c r="W26" s="80">
        <v>13558399</v>
      </c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79">
        <f t="shared" si="1"/>
        <v>0</v>
      </c>
      <c r="AI26" s="80">
        <v>56816629</v>
      </c>
      <c r="AJ26" s="186">
        <f t="shared" si="4"/>
        <v>8278509</v>
      </c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43"/>
      <c r="CR26" s="43"/>
      <c r="CS26" s="43"/>
      <c r="CT26" s="43"/>
      <c r="CU26" s="43"/>
      <c r="CV26" s="43"/>
      <c r="CW26" s="43"/>
      <c r="CX26" s="43"/>
      <c r="CY26" s="43"/>
      <c r="CZ26" s="43"/>
      <c r="DA26" s="43"/>
      <c r="DB26" s="43"/>
      <c r="DC26" s="43"/>
      <c r="DD26" s="43"/>
      <c r="DE26" s="43"/>
      <c r="DF26" s="43"/>
      <c r="DG26" s="43"/>
      <c r="DH26" s="43"/>
      <c r="DI26" s="43"/>
      <c r="DJ26" s="43"/>
      <c r="DK26" s="43"/>
      <c r="DL26" s="43"/>
      <c r="DM26" s="43"/>
      <c r="DN26" s="43"/>
      <c r="DO26" s="43"/>
      <c r="DP26" s="43"/>
      <c r="DQ26" s="43"/>
      <c r="DR26" s="43"/>
      <c r="DS26" s="43"/>
      <c r="DT26" s="43"/>
      <c r="DU26" s="43"/>
      <c r="DV26" s="43"/>
      <c r="DW26" s="43"/>
      <c r="DX26" s="43"/>
      <c r="DY26" s="43"/>
      <c r="DZ26" s="43"/>
      <c r="EA26" s="43"/>
      <c r="EB26" s="43"/>
      <c r="EC26" s="43"/>
      <c r="ED26" s="43"/>
      <c r="EE26" s="43"/>
      <c r="EF26" s="43"/>
    </row>
    <row r="27" spans="1:136" s="135" customFormat="1" ht="28.15" customHeight="1" x14ac:dyDescent="0.15">
      <c r="A27" s="43"/>
      <c r="B27" s="813" t="s">
        <v>799</v>
      </c>
      <c r="C27" s="814"/>
      <c r="D27" s="814"/>
      <c r="E27" s="814"/>
      <c r="F27" s="814"/>
      <c r="G27" s="814"/>
      <c r="H27" s="814"/>
      <c r="I27" s="814"/>
      <c r="J27" s="814"/>
      <c r="K27" s="814"/>
      <c r="L27" s="814"/>
      <c r="M27" s="815"/>
      <c r="N27" s="780">
        <v>1</v>
      </c>
      <c r="O27" s="781">
        <v>3</v>
      </c>
      <c r="P27" s="787">
        <v>14666247</v>
      </c>
      <c r="Q27" s="80">
        <v>3076000</v>
      </c>
      <c r="R27" s="80">
        <v>1549979</v>
      </c>
      <c r="S27" s="79">
        <f t="shared" si="0"/>
        <v>16192268</v>
      </c>
      <c r="T27" s="80">
        <v>11316425</v>
      </c>
      <c r="U27" s="80">
        <v>2602176</v>
      </c>
      <c r="V27" s="80">
        <v>1306394</v>
      </c>
      <c r="W27" s="80">
        <v>967273</v>
      </c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79">
        <f t="shared" si="1"/>
        <v>0</v>
      </c>
      <c r="AI27" s="80">
        <v>16192268</v>
      </c>
      <c r="AJ27" s="186">
        <f t="shared" si="4"/>
        <v>0</v>
      </c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43"/>
      <c r="CR27" s="43"/>
      <c r="CS27" s="43"/>
      <c r="CT27" s="43"/>
      <c r="CU27" s="43"/>
      <c r="CV27" s="43"/>
      <c r="CW27" s="43"/>
      <c r="CX27" s="43"/>
      <c r="CY27" s="43"/>
      <c r="CZ27" s="43"/>
      <c r="DA27" s="43"/>
      <c r="DB27" s="43"/>
      <c r="DC27" s="43"/>
      <c r="DD27" s="43"/>
      <c r="DE27" s="43"/>
      <c r="DF27" s="43"/>
      <c r="DG27" s="43"/>
      <c r="DH27" s="43"/>
      <c r="DI27" s="43"/>
      <c r="DJ27" s="43"/>
      <c r="DK27" s="43"/>
      <c r="DL27" s="43"/>
      <c r="DM27" s="43"/>
      <c r="DN27" s="43"/>
      <c r="DO27" s="43"/>
      <c r="DP27" s="43"/>
      <c r="DQ27" s="43"/>
      <c r="DR27" s="43"/>
      <c r="DS27" s="43"/>
      <c r="DT27" s="43"/>
      <c r="DU27" s="43"/>
      <c r="DV27" s="43"/>
      <c r="DW27" s="43"/>
      <c r="DX27" s="43"/>
      <c r="DY27" s="43"/>
      <c r="DZ27" s="43"/>
      <c r="EA27" s="43"/>
      <c r="EB27" s="43"/>
      <c r="EC27" s="43"/>
      <c r="ED27" s="43"/>
      <c r="EE27" s="43"/>
      <c r="EF27" s="43"/>
    </row>
    <row r="28" spans="1:136" s="135" customFormat="1" ht="28.15" customHeight="1" x14ac:dyDescent="0.15">
      <c r="A28" s="43"/>
      <c r="B28" s="813" t="s">
        <v>800</v>
      </c>
      <c r="C28" s="814"/>
      <c r="D28" s="814"/>
      <c r="E28" s="814"/>
      <c r="F28" s="814"/>
      <c r="G28" s="814"/>
      <c r="H28" s="814"/>
      <c r="I28" s="814"/>
      <c r="J28" s="814"/>
      <c r="K28" s="814"/>
      <c r="L28" s="814"/>
      <c r="M28" s="815"/>
      <c r="N28" s="780">
        <v>1</v>
      </c>
      <c r="O28" s="781">
        <v>4</v>
      </c>
      <c r="P28" s="793">
        <v>9845200</v>
      </c>
      <c r="Q28" s="80"/>
      <c r="R28" s="80">
        <v>137600</v>
      </c>
      <c r="S28" s="79">
        <f t="shared" si="0"/>
        <v>9707600</v>
      </c>
      <c r="T28" s="80">
        <v>3707600</v>
      </c>
      <c r="U28" s="80">
        <v>6000000</v>
      </c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79">
        <f t="shared" si="1"/>
        <v>0</v>
      </c>
      <c r="AI28" s="80">
        <v>9707600</v>
      </c>
      <c r="AJ28" s="186">
        <f t="shared" si="4"/>
        <v>0</v>
      </c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  <c r="DO28" s="43"/>
      <c r="DP28" s="43"/>
      <c r="DQ28" s="43"/>
      <c r="DR28" s="43"/>
      <c r="DS28" s="43"/>
      <c r="DT28" s="43"/>
      <c r="DU28" s="43"/>
      <c r="DV28" s="43"/>
      <c r="DW28" s="43"/>
      <c r="DX28" s="43"/>
      <c r="DY28" s="43"/>
      <c r="DZ28" s="43"/>
      <c r="EA28" s="43"/>
      <c r="EB28" s="43"/>
      <c r="EC28" s="43"/>
      <c r="ED28" s="43"/>
      <c r="EE28" s="43"/>
      <c r="EF28" s="43"/>
    </row>
    <row r="29" spans="1:136" s="135" customFormat="1" ht="28.15" customHeight="1" x14ac:dyDescent="0.15">
      <c r="A29" s="43"/>
      <c r="B29" s="813" t="s">
        <v>801</v>
      </c>
      <c r="C29" s="814"/>
      <c r="D29" s="814"/>
      <c r="E29" s="814"/>
      <c r="F29" s="814"/>
      <c r="G29" s="814"/>
      <c r="H29" s="814"/>
      <c r="I29" s="814"/>
      <c r="J29" s="814"/>
      <c r="K29" s="814"/>
      <c r="L29" s="814"/>
      <c r="M29" s="815"/>
      <c r="N29" s="780">
        <v>1</v>
      </c>
      <c r="O29" s="781">
        <v>5</v>
      </c>
      <c r="P29" s="787"/>
      <c r="Q29" s="80"/>
      <c r="R29" s="80"/>
      <c r="S29" s="79">
        <f t="shared" si="0"/>
        <v>0</v>
      </c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79">
        <f t="shared" si="1"/>
        <v>0</v>
      </c>
      <c r="AI29" s="80"/>
      <c r="AJ29" s="186">
        <f t="shared" si="4"/>
        <v>0</v>
      </c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  <c r="DB29" s="43"/>
      <c r="DC29" s="43"/>
      <c r="DD29" s="43"/>
      <c r="DE29" s="43"/>
      <c r="DF29" s="43"/>
      <c r="DG29" s="43"/>
      <c r="DH29" s="43"/>
      <c r="DI29" s="43"/>
      <c r="DJ29" s="43"/>
      <c r="DK29" s="43"/>
      <c r="DL29" s="43"/>
      <c r="DM29" s="43"/>
      <c r="DN29" s="43"/>
      <c r="DO29" s="43"/>
      <c r="DP29" s="43"/>
      <c r="DQ29" s="43"/>
      <c r="DR29" s="43"/>
      <c r="DS29" s="43"/>
      <c r="DT29" s="43"/>
      <c r="DU29" s="43"/>
      <c r="DV29" s="43"/>
      <c r="DW29" s="43"/>
      <c r="DX29" s="43"/>
      <c r="DY29" s="43"/>
      <c r="DZ29" s="43"/>
      <c r="EA29" s="43"/>
      <c r="EB29" s="43"/>
      <c r="EC29" s="43"/>
      <c r="ED29" s="43"/>
      <c r="EE29" s="43"/>
      <c r="EF29" s="43"/>
    </row>
    <row r="30" spans="1:136" s="135" customFormat="1" ht="28.15" customHeight="1" x14ac:dyDescent="0.15">
      <c r="A30" s="43"/>
      <c r="B30" s="813" t="s">
        <v>802</v>
      </c>
      <c r="C30" s="814"/>
      <c r="D30" s="814"/>
      <c r="E30" s="814"/>
      <c r="F30" s="814"/>
      <c r="G30" s="814"/>
      <c r="H30" s="814"/>
      <c r="I30" s="814"/>
      <c r="J30" s="814"/>
      <c r="K30" s="814"/>
      <c r="L30" s="814"/>
      <c r="M30" s="815"/>
      <c r="N30" s="780">
        <v>1</v>
      </c>
      <c r="O30" s="781">
        <v>6</v>
      </c>
      <c r="P30" s="793">
        <v>0</v>
      </c>
      <c r="Q30" s="80"/>
      <c r="R30" s="80"/>
      <c r="S30" s="79">
        <f t="shared" si="0"/>
        <v>0</v>
      </c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79">
        <f t="shared" si="1"/>
        <v>0</v>
      </c>
      <c r="AI30" s="176">
        <v>0</v>
      </c>
      <c r="AJ30" s="186">
        <f t="shared" si="4"/>
        <v>0</v>
      </c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  <c r="CJ30" s="43"/>
      <c r="CK30" s="43"/>
      <c r="CL30" s="43"/>
      <c r="CM30" s="43"/>
      <c r="CN30" s="43"/>
      <c r="CO30" s="43"/>
      <c r="CP30" s="43"/>
      <c r="CQ30" s="43"/>
      <c r="CR30" s="43"/>
      <c r="CS30" s="43"/>
      <c r="CT30" s="43"/>
      <c r="CU30" s="43"/>
      <c r="CV30" s="43"/>
      <c r="CW30" s="43"/>
      <c r="CX30" s="43"/>
      <c r="CY30" s="43"/>
      <c r="CZ30" s="43"/>
      <c r="DA30" s="43"/>
      <c r="DB30" s="43"/>
      <c r="DC30" s="43"/>
      <c r="DD30" s="43"/>
      <c r="DE30" s="43"/>
      <c r="DF30" s="43"/>
      <c r="DG30" s="43"/>
      <c r="DH30" s="43"/>
      <c r="DI30" s="43"/>
      <c r="DJ30" s="43"/>
      <c r="DK30" s="43"/>
      <c r="DL30" s="43"/>
      <c r="DM30" s="43"/>
      <c r="DN30" s="43"/>
      <c r="DO30" s="43"/>
      <c r="DP30" s="43"/>
      <c r="DQ30" s="43"/>
      <c r="DR30" s="43"/>
      <c r="DS30" s="43"/>
      <c r="DT30" s="43"/>
      <c r="DU30" s="43"/>
      <c r="DV30" s="43"/>
      <c r="DW30" s="43"/>
      <c r="DX30" s="43"/>
      <c r="DY30" s="43"/>
      <c r="DZ30" s="43"/>
      <c r="EA30" s="43"/>
      <c r="EB30" s="43"/>
      <c r="EC30" s="43"/>
      <c r="ED30" s="43"/>
      <c r="EE30" s="43"/>
      <c r="EF30" s="43"/>
    </row>
    <row r="31" spans="1:136" s="135" customFormat="1" ht="28.15" customHeight="1" x14ac:dyDescent="0.15">
      <c r="A31" s="43"/>
      <c r="B31" s="813" t="s">
        <v>803</v>
      </c>
      <c r="C31" s="814"/>
      <c r="D31" s="814"/>
      <c r="E31" s="814"/>
      <c r="F31" s="814"/>
      <c r="G31" s="814"/>
      <c r="H31" s="814"/>
      <c r="I31" s="814"/>
      <c r="J31" s="814"/>
      <c r="K31" s="814"/>
      <c r="L31" s="814"/>
      <c r="M31" s="815"/>
      <c r="N31" s="780">
        <v>1</v>
      </c>
      <c r="O31" s="781">
        <v>7</v>
      </c>
      <c r="P31" s="79">
        <f>SUM(P32:P41)</f>
        <v>451195899</v>
      </c>
      <c r="Q31" s="79">
        <f>SUM(Q32:Q41)</f>
        <v>38886297</v>
      </c>
      <c r="R31" s="79">
        <f>SUM(R32:R41)</f>
        <v>27402373</v>
      </c>
      <c r="S31" s="79">
        <f t="shared" si="0"/>
        <v>462679823</v>
      </c>
      <c r="T31" s="79">
        <f t="shared" ref="T31:AJ31" si="5">SUM(T32:T41)</f>
        <v>303992158</v>
      </c>
      <c r="U31" s="79">
        <f t="shared" si="5"/>
        <v>109398743</v>
      </c>
      <c r="V31" s="79">
        <f t="shared" si="5"/>
        <v>49288922</v>
      </c>
      <c r="W31" s="79">
        <f t="shared" si="5"/>
        <v>0</v>
      </c>
      <c r="X31" s="79">
        <f t="shared" si="5"/>
        <v>0</v>
      </c>
      <c r="Y31" s="79">
        <f t="shared" si="5"/>
        <v>0</v>
      </c>
      <c r="Z31" s="79">
        <f t="shared" si="5"/>
        <v>0</v>
      </c>
      <c r="AA31" s="79">
        <f t="shared" si="5"/>
        <v>0</v>
      </c>
      <c r="AB31" s="79">
        <f t="shared" si="5"/>
        <v>0</v>
      </c>
      <c r="AC31" s="79">
        <f t="shared" si="5"/>
        <v>0</v>
      </c>
      <c r="AD31" s="79">
        <f t="shared" si="5"/>
        <v>0</v>
      </c>
      <c r="AE31" s="79">
        <f t="shared" si="5"/>
        <v>0</v>
      </c>
      <c r="AF31" s="79">
        <f t="shared" si="5"/>
        <v>0</v>
      </c>
      <c r="AG31" s="79">
        <f t="shared" si="5"/>
        <v>0</v>
      </c>
      <c r="AH31" s="79">
        <f t="shared" si="5"/>
        <v>0</v>
      </c>
      <c r="AI31" s="185">
        <f t="shared" si="5"/>
        <v>0</v>
      </c>
      <c r="AJ31" s="186">
        <f t="shared" si="5"/>
        <v>462679823</v>
      </c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43"/>
      <c r="CH31" s="43"/>
      <c r="CI31" s="43"/>
      <c r="CJ31" s="43"/>
      <c r="CK31" s="43"/>
      <c r="CL31" s="43"/>
      <c r="CM31" s="43"/>
      <c r="CN31" s="43"/>
      <c r="CO31" s="43"/>
      <c r="CP31" s="43"/>
      <c r="CQ31" s="43"/>
      <c r="CR31" s="43"/>
      <c r="CS31" s="43"/>
      <c r="CT31" s="43"/>
      <c r="CU31" s="43"/>
      <c r="CV31" s="43"/>
      <c r="CW31" s="43"/>
      <c r="CX31" s="43"/>
      <c r="CY31" s="43"/>
      <c r="CZ31" s="43"/>
      <c r="DA31" s="43"/>
      <c r="DB31" s="43"/>
      <c r="DC31" s="43"/>
      <c r="DD31" s="43"/>
      <c r="DE31" s="43"/>
      <c r="DF31" s="43"/>
      <c r="DG31" s="43"/>
      <c r="DH31" s="43"/>
      <c r="DI31" s="43"/>
      <c r="DJ31" s="43"/>
      <c r="DK31" s="43"/>
      <c r="DL31" s="43"/>
      <c r="DM31" s="43"/>
      <c r="DN31" s="43"/>
      <c r="DO31" s="43"/>
      <c r="DP31" s="43"/>
      <c r="DQ31" s="43"/>
      <c r="DR31" s="43"/>
      <c r="DS31" s="43"/>
      <c r="DT31" s="43"/>
      <c r="DU31" s="43"/>
      <c r="DV31" s="43"/>
      <c r="DW31" s="43"/>
      <c r="DX31" s="43"/>
      <c r="DY31" s="43"/>
      <c r="DZ31" s="43"/>
      <c r="EA31" s="43"/>
      <c r="EB31" s="43"/>
      <c r="EC31" s="43"/>
      <c r="ED31" s="43"/>
      <c r="EE31" s="43"/>
      <c r="EF31" s="43"/>
    </row>
    <row r="32" spans="1:136" s="135" customFormat="1" ht="28.15" customHeight="1" x14ac:dyDescent="0.15">
      <c r="A32" s="43"/>
      <c r="B32" s="816" t="s">
        <v>804</v>
      </c>
      <c r="C32" s="817"/>
      <c r="D32" s="813" t="s">
        <v>805</v>
      </c>
      <c r="E32" s="800"/>
      <c r="F32" s="800"/>
      <c r="G32" s="800"/>
      <c r="H32" s="800"/>
      <c r="I32" s="800"/>
      <c r="J32" s="800"/>
      <c r="K32" s="800"/>
      <c r="L32" s="800"/>
      <c r="M32" s="801"/>
      <c r="N32" s="780">
        <v>1</v>
      </c>
      <c r="O32" s="781">
        <v>8</v>
      </c>
      <c r="P32" s="787">
        <v>182214367</v>
      </c>
      <c r="Q32" s="80">
        <v>30000000</v>
      </c>
      <c r="R32" s="80">
        <v>10842435</v>
      </c>
      <c r="S32" s="79">
        <f t="shared" si="0"/>
        <v>201371932</v>
      </c>
      <c r="T32" s="80">
        <v>138118306</v>
      </c>
      <c r="U32" s="80">
        <v>43891542</v>
      </c>
      <c r="V32" s="80">
        <v>19362084</v>
      </c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79">
        <f t="shared" si="1"/>
        <v>0</v>
      </c>
      <c r="AI32" s="176">
        <v>0</v>
      </c>
      <c r="AJ32" s="186">
        <f t="shared" si="4"/>
        <v>201371932</v>
      </c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Q32" s="43"/>
      <c r="CR32" s="43"/>
      <c r="CS32" s="43"/>
      <c r="CT32" s="43"/>
      <c r="CU32" s="43"/>
      <c r="CV32" s="43"/>
      <c r="CW32" s="43"/>
      <c r="CX32" s="43"/>
      <c r="CY32" s="43"/>
      <c r="CZ32" s="43"/>
      <c r="DA32" s="43"/>
      <c r="DB32" s="43"/>
      <c r="DC32" s="43"/>
      <c r="DD32" s="43"/>
      <c r="DE32" s="43"/>
      <c r="DF32" s="43"/>
      <c r="DG32" s="43"/>
      <c r="DH32" s="43"/>
      <c r="DI32" s="43"/>
      <c r="DJ32" s="43"/>
      <c r="DK32" s="43"/>
      <c r="DL32" s="43"/>
      <c r="DM32" s="43"/>
      <c r="DN32" s="43"/>
      <c r="DO32" s="43"/>
      <c r="DP32" s="43"/>
      <c r="DQ32" s="43"/>
      <c r="DR32" s="43"/>
      <c r="DS32" s="43"/>
      <c r="DT32" s="43"/>
      <c r="DU32" s="43"/>
      <c r="DV32" s="43"/>
      <c r="DW32" s="43"/>
      <c r="DX32" s="43"/>
      <c r="DY32" s="43"/>
      <c r="DZ32" s="43"/>
      <c r="EA32" s="43"/>
      <c r="EB32" s="43"/>
      <c r="EC32" s="43"/>
      <c r="ED32" s="43"/>
      <c r="EE32" s="43"/>
      <c r="EF32" s="43"/>
    </row>
    <row r="33" spans="1:136" s="135" customFormat="1" ht="28.15" customHeight="1" x14ac:dyDescent="0.15">
      <c r="A33" s="43"/>
      <c r="B33" s="818"/>
      <c r="C33" s="819"/>
      <c r="D33" s="813" t="s">
        <v>806</v>
      </c>
      <c r="E33" s="800"/>
      <c r="F33" s="800"/>
      <c r="G33" s="800"/>
      <c r="H33" s="800"/>
      <c r="I33" s="800"/>
      <c r="J33" s="800"/>
      <c r="K33" s="800"/>
      <c r="L33" s="800"/>
      <c r="M33" s="801"/>
      <c r="N33" s="780">
        <v>1</v>
      </c>
      <c r="O33" s="781">
        <v>9</v>
      </c>
      <c r="P33" s="787">
        <v>29507817</v>
      </c>
      <c r="Q33" s="80">
        <v>6293512</v>
      </c>
      <c r="R33" s="80">
        <v>897497</v>
      </c>
      <c r="S33" s="79">
        <f t="shared" si="0"/>
        <v>34903832</v>
      </c>
      <c r="T33" s="80">
        <v>34903832</v>
      </c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79">
        <f t="shared" si="1"/>
        <v>0</v>
      </c>
      <c r="AI33" s="176">
        <v>0</v>
      </c>
      <c r="AJ33" s="186">
        <f t="shared" si="4"/>
        <v>34903832</v>
      </c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  <c r="CA33" s="43"/>
      <c r="CB33" s="43"/>
      <c r="CC33" s="43"/>
      <c r="CD33" s="43"/>
      <c r="CE33" s="43"/>
      <c r="CF33" s="43"/>
      <c r="CG33" s="43"/>
      <c r="CH33" s="43"/>
      <c r="CI33" s="43"/>
      <c r="CJ33" s="43"/>
      <c r="CK33" s="43"/>
      <c r="CL33" s="43"/>
      <c r="CM33" s="43"/>
      <c r="CN33" s="43"/>
      <c r="CO33" s="43"/>
      <c r="CP33" s="43"/>
      <c r="CQ33" s="43"/>
      <c r="CR33" s="43"/>
      <c r="CS33" s="43"/>
      <c r="CT33" s="43"/>
      <c r="CU33" s="43"/>
      <c r="CV33" s="43"/>
      <c r="CW33" s="43"/>
      <c r="CX33" s="43"/>
      <c r="CY33" s="43"/>
      <c r="CZ33" s="43"/>
      <c r="DA33" s="43"/>
      <c r="DB33" s="43"/>
      <c r="DC33" s="43"/>
      <c r="DD33" s="43"/>
      <c r="DE33" s="43"/>
      <c r="DF33" s="43"/>
      <c r="DG33" s="43"/>
      <c r="DH33" s="43"/>
      <c r="DI33" s="43"/>
      <c r="DJ33" s="43"/>
      <c r="DK33" s="43"/>
      <c r="DL33" s="43"/>
      <c r="DM33" s="43"/>
      <c r="DN33" s="43"/>
      <c r="DO33" s="43"/>
      <c r="DP33" s="43"/>
      <c r="DQ33" s="43"/>
      <c r="DR33" s="43"/>
      <c r="DS33" s="43"/>
      <c r="DT33" s="43"/>
      <c r="DU33" s="43"/>
      <c r="DV33" s="43"/>
      <c r="DW33" s="43"/>
      <c r="DX33" s="43"/>
      <c r="DY33" s="43"/>
      <c r="DZ33" s="43"/>
      <c r="EA33" s="43"/>
      <c r="EB33" s="43"/>
      <c r="EC33" s="43"/>
      <c r="ED33" s="43"/>
      <c r="EE33" s="43"/>
      <c r="EF33" s="43"/>
    </row>
    <row r="34" spans="1:136" s="135" customFormat="1" ht="28.15" customHeight="1" x14ac:dyDescent="0.15">
      <c r="A34" s="43"/>
      <c r="B34" s="818"/>
      <c r="C34" s="819"/>
      <c r="D34" s="813" t="s">
        <v>807</v>
      </c>
      <c r="E34" s="800"/>
      <c r="F34" s="800"/>
      <c r="G34" s="800"/>
      <c r="H34" s="800"/>
      <c r="I34" s="800"/>
      <c r="J34" s="800"/>
      <c r="K34" s="800"/>
      <c r="L34" s="800"/>
      <c r="M34" s="801"/>
      <c r="N34" s="780">
        <v>2</v>
      </c>
      <c r="O34" s="781">
        <v>0</v>
      </c>
      <c r="P34" s="787"/>
      <c r="Q34" s="80"/>
      <c r="R34" s="80"/>
      <c r="S34" s="79">
        <f t="shared" si="0"/>
        <v>0</v>
      </c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79">
        <f t="shared" si="1"/>
        <v>0</v>
      </c>
      <c r="AI34" s="176">
        <v>0</v>
      </c>
      <c r="AJ34" s="186">
        <f t="shared" si="4"/>
        <v>0</v>
      </c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3"/>
      <c r="CA34" s="43"/>
      <c r="CB34" s="43"/>
      <c r="CC34" s="43"/>
      <c r="CD34" s="43"/>
      <c r="CE34" s="43"/>
      <c r="CF34" s="43"/>
      <c r="CG34" s="43"/>
      <c r="CH34" s="43"/>
      <c r="CI34" s="43"/>
      <c r="CJ34" s="43"/>
      <c r="CK34" s="43"/>
      <c r="CL34" s="43"/>
      <c r="CM34" s="43"/>
      <c r="CN34" s="43"/>
      <c r="CO34" s="43"/>
      <c r="CP34" s="43"/>
      <c r="CQ34" s="43"/>
      <c r="CR34" s="43"/>
      <c r="CS34" s="43"/>
      <c r="CT34" s="43"/>
      <c r="CU34" s="43"/>
      <c r="CV34" s="43"/>
      <c r="CW34" s="43"/>
      <c r="CX34" s="43"/>
      <c r="CY34" s="43"/>
      <c r="CZ34" s="43"/>
      <c r="DA34" s="43"/>
      <c r="DB34" s="43"/>
      <c r="DC34" s="43"/>
      <c r="DD34" s="43"/>
      <c r="DE34" s="43"/>
      <c r="DF34" s="43"/>
      <c r="DG34" s="43"/>
      <c r="DH34" s="43"/>
      <c r="DI34" s="43"/>
      <c r="DJ34" s="43"/>
      <c r="DK34" s="43"/>
      <c r="DL34" s="43"/>
      <c r="DM34" s="43"/>
      <c r="DN34" s="43"/>
      <c r="DO34" s="43"/>
      <c r="DP34" s="43"/>
      <c r="DQ34" s="43"/>
      <c r="DR34" s="43"/>
      <c r="DS34" s="43"/>
      <c r="DT34" s="43"/>
      <c r="DU34" s="43"/>
      <c r="DV34" s="43"/>
      <c r="DW34" s="43"/>
      <c r="DX34" s="43"/>
      <c r="DY34" s="43"/>
      <c r="DZ34" s="43"/>
      <c r="EA34" s="43"/>
      <c r="EB34" s="43"/>
      <c r="EC34" s="43"/>
      <c r="ED34" s="43"/>
      <c r="EE34" s="43"/>
      <c r="EF34" s="43"/>
    </row>
    <row r="35" spans="1:136" s="135" customFormat="1" ht="28.15" customHeight="1" x14ac:dyDescent="0.15">
      <c r="A35" s="43"/>
      <c r="B35" s="818"/>
      <c r="C35" s="819"/>
      <c r="D35" s="813" t="s">
        <v>808</v>
      </c>
      <c r="E35" s="800"/>
      <c r="F35" s="800"/>
      <c r="G35" s="800"/>
      <c r="H35" s="800"/>
      <c r="I35" s="800"/>
      <c r="J35" s="800"/>
      <c r="K35" s="800"/>
      <c r="L35" s="800"/>
      <c r="M35" s="801"/>
      <c r="N35" s="780">
        <v>2</v>
      </c>
      <c r="O35" s="781">
        <v>1</v>
      </c>
      <c r="P35" s="787"/>
      <c r="Q35" s="80"/>
      <c r="R35" s="80"/>
      <c r="S35" s="79">
        <f t="shared" si="0"/>
        <v>0</v>
      </c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79">
        <f t="shared" si="1"/>
        <v>0</v>
      </c>
      <c r="AI35" s="176">
        <v>0</v>
      </c>
      <c r="AJ35" s="186">
        <f t="shared" si="4"/>
        <v>0</v>
      </c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  <c r="CV35" s="43"/>
      <c r="CW35" s="43"/>
      <c r="CX35" s="43"/>
      <c r="CY35" s="43"/>
      <c r="CZ35" s="43"/>
      <c r="DA35" s="43"/>
      <c r="DB35" s="43"/>
      <c r="DC35" s="43"/>
      <c r="DD35" s="43"/>
      <c r="DE35" s="43"/>
      <c r="DF35" s="43"/>
      <c r="DG35" s="43"/>
      <c r="DH35" s="43"/>
      <c r="DI35" s="43"/>
      <c r="DJ35" s="43"/>
      <c r="DK35" s="43"/>
      <c r="DL35" s="43"/>
      <c r="DM35" s="43"/>
      <c r="DN35" s="43"/>
      <c r="DO35" s="43"/>
      <c r="DP35" s="43"/>
      <c r="DQ35" s="43"/>
      <c r="DR35" s="43"/>
      <c r="DS35" s="43"/>
      <c r="DT35" s="43"/>
      <c r="DU35" s="43"/>
      <c r="DV35" s="43"/>
      <c r="DW35" s="43"/>
      <c r="DX35" s="43"/>
      <c r="DY35" s="43"/>
      <c r="DZ35" s="43"/>
      <c r="EA35" s="43"/>
      <c r="EB35" s="43"/>
      <c r="EC35" s="43"/>
      <c r="ED35" s="43"/>
      <c r="EE35" s="43"/>
      <c r="EF35" s="43"/>
    </row>
    <row r="36" spans="1:136" s="135" customFormat="1" ht="28.15" customHeight="1" x14ac:dyDescent="0.15">
      <c r="A36" s="43"/>
      <c r="B36" s="818"/>
      <c r="C36" s="819"/>
      <c r="D36" s="813" t="s">
        <v>809</v>
      </c>
      <c r="E36" s="800"/>
      <c r="F36" s="800"/>
      <c r="G36" s="800"/>
      <c r="H36" s="800"/>
      <c r="I36" s="800"/>
      <c r="J36" s="800"/>
      <c r="K36" s="800"/>
      <c r="L36" s="800"/>
      <c r="M36" s="801"/>
      <c r="N36" s="780">
        <v>2</v>
      </c>
      <c r="O36" s="781">
        <v>2</v>
      </c>
      <c r="P36" s="787"/>
      <c r="Q36" s="80"/>
      <c r="R36" s="80"/>
      <c r="S36" s="79">
        <f t="shared" si="0"/>
        <v>0</v>
      </c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79">
        <f t="shared" si="1"/>
        <v>0</v>
      </c>
      <c r="AI36" s="176">
        <v>0</v>
      </c>
      <c r="AJ36" s="186">
        <f t="shared" si="4"/>
        <v>0</v>
      </c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  <c r="CA36" s="43"/>
      <c r="CB36" s="43"/>
      <c r="CC36" s="43"/>
      <c r="CD36" s="43"/>
      <c r="CE36" s="43"/>
      <c r="CF36" s="43"/>
      <c r="CG36" s="43"/>
      <c r="CH36" s="43"/>
      <c r="CI36" s="43"/>
      <c r="CJ36" s="43"/>
      <c r="CK36" s="43"/>
      <c r="CL36" s="43"/>
      <c r="CM36" s="43"/>
      <c r="CN36" s="43"/>
      <c r="CO36" s="43"/>
      <c r="CP36" s="43"/>
      <c r="CQ36" s="43"/>
      <c r="CR36" s="43"/>
      <c r="CS36" s="43"/>
      <c r="CT36" s="43"/>
      <c r="CU36" s="43"/>
      <c r="CV36" s="43"/>
      <c r="CW36" s="43"/>
      <c r="CX36" s="43"/>
      <c r="CY36" s="43"/>
      <c r="CZ36" s="43"/>
      <c r="DA36" s="43"/>
      <c r="DB36" s="43"/>
      <c r="DC36" s="43"/>
      <c r="DD36" s="43"/>
      <c r="DE36" s="43"/>
      <c r="DF36" s="43"/>
      <c r="DG36" s="43"/>
      <c r="DH36" s="43"/>
      <c r="DI36" s="43"/>
      <c r="DJ36" s="43"/>
      <c r="DK36" s="43"/>
      <c r="DL36" s="43"/>
      <c r="DM36" s="43"/>
      <c r="DN36" s="43"/>
      <c r="DO36" s="43"/>
      <c r="DP36" s="43"/>
      <c r="DQ36" s="43"/>
      <c r="DR36" s="43"/>
      <c r="DS36" s="43"/>
      <c r="DT36" s="43"/>
      <c r="DU36" s="43"/>
      <c r="DV36" s="43"/>
      <c r="DW36" s="43"/>
      <c r="DX36" s="43"/>
      <c r="DY36" s="43"/>
      <c r="DZ36" s="43"/>
      <c r="EA36" s="43"/>
      <c r="EB36" s="43"/>
      <c r="EC36" s="43"/>
      <c r="ED36" s="43"/>
      <c r="EE36" s="43"/>
      <c r="EF36" s="43"/>
    </row>
    <row r="37" spans="1:136" s="135" customFormat="1" ht="28.15" customHeight="1" x14ac:dyDescent="0.15">
      <c r="A37" s="43"/>
      <c r="B37" s="818"/>
      <c r="C37" s="819"/>
      <c r="D37" s="813" t="s">
        <v>810</v>
      </c>
      <c r="E37" s="800"/>
      <c r="F37" s="800"/>
      <c r="G37" s="800"/>
      <c r="H37" s="800"/>
      <c r="I37" s="800"/>
      <c r="J37" s="800"/>
      <c r="K37" s="800"/>
      <c r="L37" s="800"/>
      <c r="M37" s="801"/>
      <c r="N37" s="780">
        <v>2</v>
      </c>
      <c r="O37" s="781">
        <v>3</v>
      </c>
      <c r="P37" s="787"/>
      <c r="Q37" s="80"/>
      <c r="R37" s="80"/>
      <c r="S37" s="79">
        <f t="shared" si="0"/>
        <v>0</v>
      </c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79">
        <f t="shared" si="1"/>
        <v>0</v>
      </c>
      <c r="AI37" s="176">
        <v>0</v>
      </c>
      <c r="AJ37" s="186">
        <f t="shared" si="4"/>
        <v>0</v>
      </c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3"/>
      <c r="CA37" s="43"/>
      <c r="CB37" s="43"/>
      <c r="CC37" s="43"/>
      <c r="CD37" s="43"/>
      <c r="CE37" s="43"/>
      <c r="CF37" s="43"/>
      <c r="CG37" s="43"/>
      <c r="CH37" s="43"/>
      <c r="CI37" s="43"/>
      <c r="CJ37" s="43"/>
      <c r="CK37" s="43"/>
      <c r="CL37" s="43"/>
      <c r="CM37" s="43"/>
      <c r="CN37" s="43"/>
      <c r="CO37" s="43"/>
      <c r="CP37" s="43"/>
      <c r="CQ37" s="43"/>
      <c r="CR37" s="43"/>
      <c r="CS37" s="43"/>
      <c r="CT37" s="43"/>
      <c r="CU37" s="43"/>
      <c r="CV37" s="43"/>
      <c r="CW37" s="43"/>
      <c r="CX37" s="43"/>
      <c r="CY37" s="43"/>
      <c r="CZ37" s="43"/>
      <c r="DA37" s="43"/>
      <c r="DB37" s="43"/>
      <c r="DC37" s="43"/>
      <c r="DD37" s="43"/>
      <c r="DE37" s="43"/>
      <c r="DF37" s="43"/>
      <c r="DG37" s="43"/>
      <c r="DH37" s="43"/>
      <c r="DI37" s="43"/>
      <c r="DJ37" s="43"/>
      <c r="DK37" s="43"/>
      <c r="DL37" s="43"/>
      <c r="DM37" s="43"/>
      <c r="DN37" s="43"/>
      <c r="DO37" s="43"/>
      <c r="DP37" s="43"/>
      <c r="DQ37" s="43"/>
      <c r="DR37" s="43"/>
      <c r="DS37" s="43"/>
      <c r="DT37" s="43"/>
      <c r="DU37" s="43"/>
      <c r="DV37" s="43"/>
      <c r="DW37" s="43"/>
      <c r="DX37" s="43"/>
      <c r="DY37" s="43"/>
      <c r="DZ37" s="43"/>
      <c r="EA37" s="43"/>
      <c r="EB37" s="43"/>
      <c r="EC37" s="43"/>
      <c r="ED37" s="43"/>
      <c r="EE37" s="43"/>
      <c r="EF37" s="43"/>
    </row>
    <row r="38" spans="1:136" s="135" customFormat="1" ht="28.15" customHeight="1" x14ac:dyDescent="0.15">
      <c r="A38" s="43"/>
      <c r="B38" s="818"/>
      <c r="C38" s="819"/>
      <c r="D38" s="813" t="s">
        <v>811</v>
      </c>
      <c r="E38" s="800"/>
      <c r="F38" s="800"/>
      <c r="G38" s="800"/>
      <c r="H38" s="800"/>
      <c r="I38" s="800"/>
      <c r="J38" s="800"/>
      <c r="K38" s="800"/>
      <c r="L38" s="800"/>
      <c r="M38" s="801"/>
      <c r="N38" s="780">
        <v>2</v>
      </c>
      <c r="O38" s="781">
        <v>4</v>
      </c>
      <c r="P38" s="787">
        <v>236815252</v>
      </c>
      <c r="Q38" s="80">
        <v>2592785</v>
      </c>
      <c r="R38" s="80">
        <v>15310434</v>
      </c>
      <c r="S38" s="79">
        <f t="shared" si="0"/>
        <v>224097603</v>
      </c>
      <c r="T38" s="80">
        <v>128663564</v>
      </c>
      <c r="U38" s="80">
        <v>65507201</v>
      </c>
      <c r="V38" s="80">
        <v>29926838</v>
      </c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79">
        <f t="shared" si="1"/>
        <v>0</v>
      </c>
      <c r="AI38" s="176">
        <v>0</v>
      </c>
      <c r="AJ38" s="186">
        <f t="shared" si="4"/>
        <v>224097603</v>
      </c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3"/>
      <c r="CA38" s="43"/>
      <c r="CB38" s="43"/>
      <c r="CC38" s="43"/>
      <c r="CD38" s="43"/>
      <c r="CE38" s="43"/>
      <c r="CF38" s="43"/>
      <c r="CG38" s="43"/>
      <c r="CH38" s="43"/>
      <c r="CI38" s="43"/>
      <c r="CJ38" s="43"/>
      <c r="CK38" s="43"/>
      <c r="CL38" s="43"/>
      <c r="CM38" s="43"/>
      <c r="CN38" s="43"/>
      <c r="CO38" s="43"/>
      <c r="CP38" s="43"/>
      <c r="CQ38" s="43"/>
      <c r="CR38" s="43"/>
      <c r="CS38" s="43"/>
      <c r="CT38" s="43"/>
      <c r="CU38" s="43"/>
      <c r="CV38" s="43"/>
      <c r="CW38" s="43"/>
      <c r="CX38" s="43"/>
      <c r="CY38" s="43"/>
      <c r="CZ38" s="43"/>
      <c r="DA38" s="43"/>
      <c r="DB38" s="43"/>
      <c r="DC38" s="43"/>
      <c r="DD38" s="43"/>
      <c r="DE38" s="43"/>
      <c r="DF38" s="43"/>
      <c r="DG38" s="43"/>
      <c r="DH38" s="43"/>
      <c r="DI38" s="43"/>
      <c r="DJ38" s="43"/>
      <c r="DK38" s="43"/>
      <c r="DL38" s="43"/>
      <c r="DM38" s="43"/>
      <c r="DN38" s="43"/>
      <c r="DO38" s="43"/>
      <c r="DP38" s="43"/>
      <c r="DQ38" s="43"/>
      <c r="DR38" s="43"/>
      <c r="DS38" s="43"/>
      <c r="DT38" s="43"/>
      <c r="DU38" s="43"/>
      <c r="DV38" s="43"/>
      <c r="DW38" s="43"/>
      <c r="DX38" s="43"/>
      <c r="DY38" s="43"/>
      <c r="DZ38" s="43"/>
      <c r="EA38" s="43"/>
      <c r="EB38" s="43"/>
      <c r="EC38" s="43"/>
      <c r="ED38" s="43"/>
      <c r="EE38" s="43"/>
      <c r="EF38" s="43"/>
    </row>
    <row r="39" spans="1:136" s="135" customFormat="1" ht="28.15" customHeight="1" x14ac:dyDescent="0.15">
      <c r="A39" s="43"/>
      <c r="B39" s="818"/>
      <c r="C39" s="819"/>
      <c r="D39" s="805" t="s">
        <v>812</v>
      </c>
      <c r="E39" s="800"/>
      <c r="F39" s="800"/>
      <c r="G39" s="800"/>
      <c r="H39" s="800"/>
      <c r="I39" s="800"/>
      <c r="J39" s="800"/>
      <c r="K39" s="800"/>
      <c r="L39" s="800"/>
      <c r="M39" s="801"/>
      <c r="N39" s="780">
        <v>2</v>
      </c>
      <c r="O39" s="781">
        <v>5</v>
      </c>
      <c r="P39" s="787">
        <v>2658463</v>
      </c>
      <c r="Q39" s="80"/>
      <c r="R39" s="80">
        <v>352007</v>
      </c>
      <c r="S39" s="79">
        <f t="shared" si="0"/>
        <v>2306456</v>
      </c>
      <c r="T39" s="80">
        <v>2306456</v>
      </c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79">
        <f t="shared" si="1"/>
        <v>0</v>
      </c>
      <c r="AI39" s="176">
        <v>0</v>
      </c>
      <c r="AJ39" s="186">
        <f t="shared" si="4"/>
        <v>2306456</v>
      </c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43"/>
      <c r="CA39" s="43"/>
      <c r="CB39" s="43"/>
      <c r="CC39" s="43"/>
      <c r="CD39" s="43"/>
      <c r="CE39" s="43"/>
      <c r="CF39" s="43"/>
      <c r="CG39" s="43"/>
      <c r="CH39" s="43"/>
      <c r="CI39" s="43"/>
      <c r="CJ39" s="43"/>
      <c r="CK39" s="43"/>
      <c r="CL39" s="43"/>
      <c r="CM39" s="43"/>
      <c r="CN39" s="43"/>
      <c r="CO39" s="43"/>
      <c r="CP39" s="43"/>
      <c r="CQ39" s="43"/>
      <c r="CR39" s="43"/>
      <c r="CS39" s="43"/>
      <c r="CT39" s="43"/>
      <c r="CU39" s="43"/>
      <c r="CV39" s="43"/>
      <c r="CW39" s="43"/>
      <c r="CX39" s="43"/>
      <c r="CY39" s="43"/>
      <c r="CZ39" s="43"/>
      <c r="DA39" s="43"/>
      <c r="DB39" s="43"/>
      <c r="DC39" s="43"/>
      <c r="DD39" s="43"/>
      <c r="DE39" s="43"/>
      <c r="DF39" s="43"/>
      <c r="DG39" s="43"/>
      <c r="DH39" s="43"/>
      <c r="DI39" s="43"/>
      <c r="DJ39" s="43"/>
      <c r="DK39" s="43"/>
      <c r="DL39" s="43"/>
      <c r="DM39" s="43"/>
      <c r="DN39" s="43"/>
      <c r="DO39" s="43"/>
      <c r="DP39" s="43"/>
      <c r="DQ39" s="43"/>
      <c r="DR39" s="43"/>
      <c r="DS39" s="43"/>
      <c r="DT39" s="43"/>
      <c r="DU39" s="43"/>
      <c r="DV39" s="43"/>
      <c r="DW39" s="43"/>
      <c r="DX39" s="43"/>
      <c r="DY39" s="43"/>
      <c r="DZ39" s="43"/>
      <c r="EA39" s="43"/>
      <c r="EB39" s="43"/>
      <c r="EC39" s="43"/>
      <c r="ED39" s="43"/>
      <c r="EE39" s="43"/>
      <c r="EF39" s="43"/>
    </row>
    <row r="40" spans="1:136" s="135" customFormat="1" ht="28.15" customHeight="1" x14ac:dyDescent="0.15">
      <c r="A40" s="43"/>
      <c r="B40" s="818"/>
      <c r="C40" s="819"/>
      <c r="D40" s="805" t="s">
        <v>813</v>
      </c>
      <c r="E40" s="800"/>
      <c r="F40" s="800"/>
      <c r="G40" s="800"/>
      <c r="H40" s="800"/>
      <c r="I40" s="800"/>
      <c r="J40" s="800"/>
      <c r="K40" s="800"/>
      <c r="L40" s="800"/>
      <c r="M40" s="801"/>
      <c r="N40" s="780">
        <v>2</v>
      </c>
      <c r="O40" s="781">
        <v>6</v>
      </c>
      <c r="P40" s="787"/>
      <c r="Q40" s="80"/>
      <c r="R40" s="80"/>
      <c r="S40" s="79">
        <f t="shared" si="0"/>
        <v>0</v>
      </c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79">
        <f t="shared" si="1"/>
        <v>0</v>
      </c>
      <c r="AI40" s="176">
        <v>0</v>
      </c>
      <c r="AJ40" s="186">
        <f t="shared" si="4"/>
        <v>0</v>
      </c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3"/>
      <c r="CA40" s="43"/>
      <c r="CB40" s="43"/>
      <c r="CC40" s="43"/>
      <c r="CD40" s="43"/>
      <c r="CE40" s="43"/>
      <c r="CF40" s="43"/>
      <c r="CG40" s="43"/>
      <c r="CH40" s="43"/>
      <c r="CI40" s="43"/>
      <c r="CJ40" s="43"/>
      <c r="CK40" s="43"/>
      <c r="CL40" s="43"/>
      <c r="CM40" s="43"/>
      <c r="CN40" s="43"/>
      <c r="CO40" s="43"/>
      <c r="CP40" s="43"/>
      <c r="CQ40" s="43"/>
      <c r="CR40" s="43"/>
      <c r="CS40" s="43"/>
      <c r="CT40" s="43"/>
      <c r="CU40" s="43"/>
      <c r="CV40" s="43"/>
      <c r="CW40" s="43"/>
      <c r="CX40" s="43"/>
      <c r="CY40" s="43"/>
      <c r="CZ40" s="43"/>
      <c r="DA40" s="43"/>
      <c r="DB40" s="43"/>
      <c r="DC40" s="43"/>
      <c r="DD40" s="43"/>
      <c r="DE40" s="43"/>
      <c r="DF40" s="43"/>
      <c r="DG40" s="43"/>
      <c r="DH40" s="43"/>
      <c r="DI40" s="43"/>
      <c r="DJ40" s="43"/>
      <c r="DK40" s="43"/>
      <c r="DL40" s="43"/>
      <c r="DM40" s="43"/>
      <c r="DN40" s="43"/>
      <c r="DO40" s="43"/>
      <c r="DP40" s="43"/>
      <c r="DQ40" s="43"/>
      <c r="DR40" s="43"/>
      <c r="DS40" s="43"/>
      <c r="DT40" s="43"/>
      <c r="DU40" s="43"/>
      <c r="DV40" s="43"/>
      <c r="DW40" s="43"/>
      <c r="DX40" s="43"/>
      <c r="DY40" s="43"/>
      <c r="DZ40" s="43"/>
      <c r="EA40" s="43"/>
      <c r="EB40" s="43"/>
      <c r="EC40" s="43"/>
      <c r="ED40" s="43"/>
      <c r="EE40" s="43"/>
      <c r="EF40" s="43"/>
    </row>
    <row r="41" spans="1:136" s="135" customFormat="1" ht="28.15" customHeight="1" x14ac:dyDescent="0.15">
      <c r="A41" s="43"/>
      <c r="B41" s="820"/>
      <c r="C41" s="821"/>
      <c r="D41" s="805" t="s">
        <v>814</v>
      </c>
      <c r="E41" s="800"/>
      <c r="F41" s="800"/>
      <c r="G41" s="800"/>
      <c r="H41" s="800"/>
      <c r="I41" s="800"/>
      <c r="J41" s="800"/>
      <c r="K41" s="800"/>
      <c r="L41" s="800"/>
      <c r="M41" s="801"/>
      <c r="N41" s="780">
        <v>2</v>
      </c>
      <c r="O41" s="781">
        <v>7</v>
      </c>
      <c r="P41" s="787"/>
      <c r="Q41" s="80"/>
      <c r="R41" s="80"/>
      <c r="S41" s="79">
        <f t="shared" si="0"/>
        <v>0</v>
      </c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79">
        <f t="shared" si="1"/>
        <v>0</v>
      </c>
      <c r="AI41" s="176">
        <v>0</v>
      </c>
      <c r="AJ41" s="186">
        <f t="shared" si="4"/>
        <v>0</v>
      </c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3"/>
      <c r="CA41" s="43"/>
      <c r="CB41" s="43"/>
      <c r="CC41" s="43"/>
      <c r="CD41" s="43"/>
      <c r="CE41" s="43"/>
      <c r="CF41" s="43"/>
      <c r="CG41" s="43"/>
      <c r="CH41" s="43"/>
      <c r="CI41" s="43"/>
      <c r="CJ41" s="43"/>
      <c r="CK41" s="43"/>
      <c r="CL41" s="43"/>
      <c r="CM41" s="43"/>
      <c r="CN41" s="43"/>
      <c r="CO41" s="43"/>
      <c r="CP41" s="43"/>
      <c r="CQ41" s="43"/>
      <c r="CR41" s="43"/>
      <c r="CS41" s="43"/>
      <c r="CT41" s="43"/>
      <c r="CU41" s="43"/>
      <c r="CV41" s="43"/>
      <c r="CW41" s="43"/>
      <c r="CX41" s="43"/>
      <c r="CY41" s="43"/>
      <c r="CZ41" s="43"/>
      <c r="DA41" s="43"/>
      <c r="DB41" s="43"/>
      <c r="DC41" s="43"/>
      <c r="DD41" s="43"/>
      <c r="DE41" s="43"/>
      <c r="DF41" s="43"/>
      <c r="DG41" s="43"/>
      <c r="DH41" s="43"/>
      <c r="DI41" s="43"/>
      <c r="DJ41" s="43"/>
      <c r="DK41" s="43"/>
      <c r="DL41" s="43"/>
      <c r="DM41" s="43"/>
      <c r="DN41" s="43"/>
      <c r="DO41" s="43"/>
      <c r="DP41" s="43"/>
      <c r="DQ41" s="43"/>
      <c r="DR41" s="43"/>
      <c r="DS41" s="43"/>
      <c r="DT41" s="43"/>
      <c r="DU41" s="43"/>
      <c r="DV41" s="43"/>
      <c r="DW41" s="43"/>
      <c r="DX41" s="43"/>
      <c r="DY41" s="43"/>
      <c r="DZ41" s="43"/>
      <c r="EA41" s="43"/>
      <c r="EB41" s="43"/>
      <c r="EC41" s="43"/>
      <c r="ED41" s="43"/>
      <c r="EE41" s="43"/>
      <c r="EF41" s="43"/>
    </row>
    <row r="42" spans="1:136" s="135" customFormat="1" ht="28.15" customHeight="1" x14ac:dyDescent="0.15">
      <c r="A42" s="43"/>
      <c r="B42" s="805" t="s">
        <v>815</v>
      </c>
      <c r="C42" s="800"/>
      <c r="D42" s="800"/>
      <c r="E42" s="800"/>
      <c r="F42" s="800"/>
      <c r="G42" s="800"/>
      <c r="H42" s="800"/>
      <c r="I42" s="800"/>
      <c r="J42" s="800"/>
      <c r="K42" s="800"/>
      <c r="L42" s="800"/>
      <c r="M42" s="801"/>
      <c r="N42" s="780">
        <v>2</v>
      </c>
      <c r="O42" s="781">
        <v>8</v>
      </c>
      <c r="P42" s="787">
        <v>622900</v>
      </c>
      <c r="Q42" s="80">
        <v>92000</v>
      </c>
      <c r="R42" s="80">
        <v>66212</v>
      </c>
      <c r="S42" s="79">
        <f t="shared" si="0"/>
        <v>648688</v>
      </c>
      <c r="T42" s="80">
        <v>648688</v>
      </c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79">
        <f t="shared" si="1"/>
        <v>0</v>
      </c>
      <c r="AI42" s="80">
        <v>648688</v>
      </c>
      <c r="AJ42" s="186">
        <f t="shared" si="4"/>
        <v>0</v>
      </c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43"/>
      <c r="CA42" s="43"/>
      <c r="CB42" s="43"/>
      <c r="CC42" s="43"/>
      <c r="CD42" s="43"/>
      <c r="CE42" s="43"/>
      <c r="CF42" s="43"/>
      <c r="CG42" s="43"/>
      <c r="CH42" s="43"/>
      <c r="CI42" s="43"/>
      <c r="CJ42" s="43"/>
      <c r="CK42" s="43"/>
      <c r="CL42" s="43"/>
      <c r="CM42" s="43"/>
      <c r="CN42" s="43"/>
      <c r="CO42" s="43"/>
      <c r="CP42" s="43"/>
      <c r="CQ42" s="43"/>
      <c r="CR42" s="43"/>
      <c r="CS42" s="43"/>
      <c r="CT42" s="43"/>
      <c r="CU42" s="43"/>
      <c r="CV42" s="43"/>
      <c r="CW42" s="43"/>
      <c r="CX42" s="43"/>
      <c r="CY42" s="43"/>
      <c r="CZ42" s="43"/>
      <c r="DA42" s="43"/>
      <c r="DB42" s="43"/>
      <c r="DC42" s="43"/>
      <c r="DD42" s="43"/>
      <c r="DE42" s="43"/>
      <c r="DF42" s="43"/>
      <c r="DG42" s="43"/>
      <c r="DH42" s="43"/>
      <c r="DI42" s="43"/>
      <c r="DJ42" s="43"/>
      <c r="DK42" s="43"/>
      <c r="DL42" s="43"/>
      <c r="DM42" s="43"/>
      <c r="DN42" s="43"/>
      <c r="DO42" s="43"/>
      <c r="DP42" s="43"/>
      <c r="DQ42" s="43"/>
      <c r="DR42" s="43"/>
      <c r="DS42" s="43"/>
      <c r="DT42" s="43"/>
      <c r="DU42" s="43"/>
      <c r="DV42" s="43"/>
      <c r="DW42" s="43"/>
      <c r="DX42" s="43"/>
      <c r="DY42" s="43"/>
      <c r="DZ42" s="43"/>
      <c r="EA42" s="43"/>
      <c r="EB42" s="43"/>
      <c r="EC42" s="43"/>
      <c r="ED42" s="43"/>
      <c r="EE42" s="43"/>
      <c r="EF42" s="43"/>
    </row>
    <row r="43" spans="1:136" s="135" customFormat="1" ht="28.15" customHeight="1" x14ac:dyDescent="0.15">
      <c r="A43" s="43"/>
      <c r="B43" s="805" t="s">
        <v>816</v>
      </c>
      <c r="C43" s="800"/>
      <c r="D43" s="800"/>
      <c r="E43" s="800"/>
      <c r="F43" s="800"/>
      <c r="G43" s="800"/>
      <c r="H43" s="800"/>
      <c r="I43" s="800"/>
      <c r="J43" s="800"/>
      <c r="K43" s="800"/>
      <c r="L43" s="800"/>
      <c r="M43" s="801"/>
      <c r="N43" s="780">
        <v>2</v>
      </c>
      <c r="O43" s="781">
        <v>9</v>
      </c>
      <c r="P43" s="787"/>
      <c r="Q43" s="80"/>
      <c r="R43" s="80"/>
      <c r="S43" s="79">
        <f t="shared" si="0"/>
        <v>0</v>
      </c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79">
        <f t="shared" si="1"/>
        <v>0</v>
      </c>
      <c r="AI43" s="80"/>
      <c r="AJ43" s="186">
        <f t="shared" si="4"/>
        <v>0</v>
      </c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43"/>
      <c r="CA43" s="43"/>
      <c r="CB43" s="43"/>
      <c r="CC43" s="43"/>
      <c r="CD43" s="43"/>
      <c r="CE43" s="43"/>
      <c r="CF43" s="43"/>
      <c r="CG43" s="43"/>
      <c r="CH43" s="43"/>
      <c r="CI43" s="43"/>
      <c r="CJ43" s="43"/>
      <c r="CK43" s="43"/>
      <c r="CL43" s="43"/>
      <c r="CM43" s="43"/>
      <c r="CN43" s="43"/>
      <c r="CO43" s="43"/>
      <c r="CP43" s="43"/>
      <c r="CQ43" s="43"/>
      <c r="CR43" s="43"/>
      <c r="CS43" s="43"/>
      <c r="CT43" s="43"/>
      <c r="CU43" s="43"/>
      <c r="CV43" s="43"/>
      <c r="CW43" s="43"/>
      <c r="CX43" s="43"/>
      <c r="CY43" s="43"/>
      <c r="CZ43" s="43"/>
      <c r="DA43" s="43"/>
      <c r="DB43" s="43"/>
      <c r="DC43" s="43"/>
      <c r="DD43" s="43"/>
      <c r="DE43" s="43"/>
      <c r="DF43" s="43"/>
      <c r="DG43" s="43"/>
      <c r="DH43" s="43"/>
      <c r="DI43" s="43"/>
      <c r="DJ43" s="43"/>
      <c r="DK43" s="43"/>
      <c r="DL43" s="43"/>
      <c r="DM43" s="43"/>
      <c r="DN43" s="43"/>
      <c r="DO43" s="43"/>
      <c r="DP43" s="43"/>
      <c r="DQ43" s="43"/>
      <c r="DR43" s="43"/>
      <c r="DS43" s="43"/>
      <c r="DT43" s="43"/>
      <c r="DU43" s="43"/>
      <c r="DV43" s="43"/>
      <c r="DW43" s="43"/>
      <c r="DX43" s="43"/>
      <c r="DY43" s="43"/>
      <c r="DZ43" s="43"/>
      <c r="EA43" s="43"/>
      <c r="EB43" s="43"/>
      <c r="EC43" s="43"/>
      <c r="ED43" s="43"/>
      <c r="EE43" s="43"/>
      <c r="EF43" s="43"/>
    </row>
    <row r="44" spans="1:136" s="135" customFormat="1" ht="28.15" customHeight="1" x14ac:dyDescent="0.15">
      <c r="A44" s="43"/>
      <c r="B44" s="805" t="s">
        <v>817</v>
      </c>
      <c r="C44" s="800"/>
      <c r="D44" s="800"/>
      <c r="E44" s="800"/>
      <c r="F44" s="800"/>
      <c r="G44" s="800"/>
      <c r="H44" s="800"/>
      <c r="I44" s="800"/>
      <c r="J44" s="800"/>
      <c r="K44" s="800"/>
      <c r="L44" s="800"/>
      <c r="M44" s="801"/>
      <c r="N44" s="780">
        <v>3</v>
      </c>
      <c r="O44" s="781">
        <v>0</v>
      </c>
      <c r="P44" s="787"/>
      <c r="Q44" s="80"/>
      <c r="R44" s="80"/>
      <c r="S44" s="79">
        <f t="shared" si="0"/>
        <v>0</v>
      </c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79">
        <f t="shared" si="1"/>
        <v>0</v>
      </c>
      <c r="AI44" s="80"/>
      <c r="AJ44" s="186">
        <f t="shared" si="4"/>
        <v>0</v>
      </c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  <c r="BK44" s="43"/>
      <c r="BL44" s="43"/>
      <c r="BM44" s="43"/>
      <c r="BN44" s="43"/>
      <c r="BO44" s="43"/>
      <c r="BP44" s="43"/>
      <c r="BQ44" s="43"/>
      <c r="BR44" s="43"/>
      <c r="BS44" s="43"/>
      <c r="BT44" s="43"/>
      <c r="BU44" s="43"/>
      <c r="BV44" s="43"/>
      <c r="BW44" s="43"/>
      <c r="BX44" s="43"/>
      <c r="BY44" s="43"/>
      <c r="BZ44" s="43"/>
      <c r="CA44" s="43"/>
      <c r="CB44" s="43"/>
      <c r="CC44" s="43"/>
      <c r="CD44" s="43"/>
      <c r="CE44" s="43"/>
      <c r="CF44" s="43"/>
      <c r="CG44" s="43"/>
      <c r="CH44" s="43"/>
      <c r="CI44" s="43"/>
      <c r="CJ44" s="43"/>
      <c r="CK44" s="43"/>
      <c r="CL44" s="43"/>
      <c r="CM44" s="43"/>
      <c r="CN44" s="43"/>
      <c r="CO44" s="43"/>
      <c r="CP44" s="43"/>
      <c r="CQ44" s="43"/>
      <c r="CR44" s="43"/>
      <c r="CS44" s="43"/>
      <c r="CT44" s="43"/>
      <c r="CU44" s="43"/>
      <c r="CV44" s="43"/>
      <c r="CW44" s="43"/>
      <c r="CX44" s="43"/>
      <c r="CY44" s="43"/>
      <c r="CZ44" s="43"/>
      <c r="DA44" s="43"/>
      <c r="DB44" s="43"/>
      <c r="DC44" s="43"/>
      <c r="DD44" s="43"/>
      <c r="DE44" s="43"/>
      <c r="DF44" s="43"/>
      <c r="DG44" s="43"/>
      <c r="DH44" s="43"/>
      <c r="DI44" s="43"/>
      <c r="DJ44" s="43"/>
      <c r="DK44" s="43"/>
      <c r="DL44" s="43"/>
      <c r="DM44" s="43"/>
      <c r="DN44" s="43"/>
      <c r="DO44" s="43"/>
      <c r="DP44" s="43"/>
      <c r="DQ44" s="43"/>
      <c r="DR44" s="43"/>
      <c r="DS44" s="43"/>
      <c r="DT44" s="43"/>
      <c r="DU44" s="43"/>
      <c r="DV44" s="43"/>
      <c r="DW44" s="43"/>
      <c r="DX44" s="43"/>
      <c r="DY44" s="43"/>
      <c r="DZ44" s="43"/>
      <c r="EA44" s="43"/>
      <c r="EB44" s="43"/>
      <c r="EC44" s="43"/>
      <c r="ED44" s="43"/>
      <c r="EE44" s="43"/>
      <c r="EF44" s="43"/>
    </row>
    <row r="45" spans="1:136" s="135" customFormat="1" ht="28.15" customHeight="1" x14ac:dyDescent="0.15">
      <c r="A45" s="43"/>
      <c r="B45" s="822" t="s">
        <v>818</v>
      </c>
      <c r="C45" s="798"/>
      <c r="D45" s="798" t="s">
        <v>762</v>
      </c>
      <c r="E45" s="798"/>
      <c r="F45" s="798" t="s">
        <v>458</v>
      </c>
      <c r="G45" s="798"/>
      <c r="H45" s="798" t="s">
        <v>819</v>
      </c>
      <c r="I45" s="798"/>
      <c r="J45" s="798"/>
      <c r="K45" s="798"/>
      <c r="L45" s="798"/>
      <c r="M45" s="799"/>
      <c r="N45" s="780">
        <v>3</v>
      </c>
      <c r="O45" s="781">
        <v>1</v>
      </c>
      <c r="P45" s="79">
        <f>SUM(P16,P19,P22,P24:P31,P42:P44)</f>
        <v>694411956</v>
      </c>
      <c r="Q45" s="79">
        <f>SUM(Q16,Q19,Q22,Q24:Q31,Q42:Q44)</f>
        <v>49937757</v>
      </c>
      <c r="R45" s="79">
        <f>SUM(R16,R19,R22,R24:R31,R42:R44)</f>
        <v>48698293</v>
      </c>
      <c r="S45" s="79">
        <f t="shared" si="0"/>
        <v>695651420</v>
      </c>
      <c r="T45" s="79">
        <f t="shared" ref="T45:AF45" si="6">SUM(T16,T19,T22,T24:T31,T42:T44)</f>
        <v>434708508</v>
      </c>
      <c r="U45" s="79">
        <f t="shared" si="6"/>
        <v>161125583</v>
      </c>
      <c r="V45" s="79">
        <f t="shared" si="6"/>
        <v>67342705</v>
      </c>
      <c r="W45" s="79">
        <f t="shared" si="6"/>
        <v>31069069</v>
      </c>
      <c r="X45" s="79">
        <f t="shared" si="6"/>
        <v>969067</v>
      </c>
      <c r="Y45" s="79">
        <f t="shared" si="6"/>
        <v>115245</v>
      </c>
      <c r="Z45" s="79">
        <f t="shared" si="6"/>
        <v>287759</v>
      </c>
      <c r="AA45" s="79">
        <f t="shared" si="6"/>
        <v>10506</v>
      </c>
      <c r="AB45" s="79">
        <f t="shared" si="6"/>
        <v>22978</v>
      </c>
      <c r="AC45" s="79">
        <f t="shared" si="6"/>
        <v>0</v>
      </c>
      <c r="AD45" s="79">
        <f t="shared" si="6"/>
        <v>0</v>
      </c>
      <c r="AE45" s="79">
        <f t="shared" si="6"/>
        <v>0</v>
      </c>
      <c r="AF45" s="79">
        <f t="shared" si="6"/>
        <v>0</v>
      </c>
      <c r="AG45" s="79">
        <f>SUM(AG16,AG19,AG22,AG24:AG31,AG42:AG44)</f>
        <v>0</v>
      </c>
      <c r="AH45" s="79">
        <f t="shared" si="1"/>
        <v>0</v>
      </c>
      <c r="AI45" s="79">
        <f>SUM(AI16,AI19,AI22,AI24:AI31,AI42:AI44)</f>
        <v>224693088</v>
      </c>
      <c r="AJ45" s="186">
        <f t="shared" si="4"/>
        <v>470958332</v>
      </c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  <c r="BF45" s="43"/>
      <c r="BG45" s="43"/>
      <c r="BH45" s="43"/>
      <c r="BI45" s="43"/>
      <c r="BJ45" s="43"/>
      <c r="BK45" s="43"/>
      <c r="BL45" s="43"/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  <c r="BZ45" s="43"/>
      <c r="CA45" s="43"/>
      <c r="CB45" s="43"/>
      <c r="CC45" s="43"/>
      <c r="CD45" s="43"/>
      <c r="CE45" s="43"/>
      <c r="CF45" s="43"/>
      <c r="CG45" s="43"/>
      <c r="CH45" s="43"/>
      <c r="CI45" s="43"/>
      <c r="CJ45" s="43"/>
      <c r="CK45" s="43"/>
      <c r="CL45" s="43"/>
      <c r="CM45" s="43"/>
      <c r="CN45" s="43"/>
      <c r="CO45" s="43"/>
      <c r="CP45" s="43"/>
      <c r="CQ45" s="43"/>
      <c r="CR45" s="43"/>
      <c r="CS45" s="43"/>
      <c r="CT45" s="43"/>
      <c r="CU45" s="43"/>
      <c r="CV45" s="43"/>
      <c r="CW45" s="43"/>
      <c r="CX45" s="43"/>
      <c r="CY45" s="43"/>
      <c r="CZ45" s="43"/>
      <c r="DA45" s="43"/>
      <c r="DB45" s="43"/>
      <c r="DC45" s="43"/>
      <c r="DD45" s="43"/>
      <c r="DE45" s="43"/>
      <c r="DF45" s="43"/>
      <c r="DG45" s="43"/>
      <c r="DH45" s="43"/>
      <c r="DI45" s="43"/>
      <c r="DJ45" s="43"/>
      <c r="DK45" s="43"/>
      <c r="DL45" s="43"/>
      <c r="DM45" s="43"/>
      <c r="DN45" s="43"/>
      <c r="DO45" s="43"/>
      <c r="DP45" s="43"/>
      <c r="DQ45" s="43"/>
      <c r="DR45" s="43"/>
      <c r="DS45" s="43"/>
      <c r="DT45" s="43"/>
      <c r="DU45" s="43"/>
      <c r="DV45" s="43"/>
      <c r="DW45" s="43"/>
      <c r="DX45" s="43"/>
      <c r="DY45" s="43"/>
      <c r="DZ45" s="43"/>
      <c r="EA45" s="43"/>
      <c r="EB45" s="43"/>
      <c r="EC45" s="43"/>
      <c r="ED45" s="43"/>
      <c r="EE45" s="43"/>
      <c r="EF45" s="43"/>
    </row>
    <row r="46" spans="1:136" s="135" customFormat="1" ht="28.15" customHeight="1" x14ac:dyDescent="0.15">
      <c r="A46" s="43"/>
      <c r="B46" s="823" t="s">
        <v>478</v>
      </c>
      <c r="C46" s="823"/>
      <c r="D46" s="824" t="s">
        <v>820</v>
      </c>
      <c r="E46" s="824"/>
      <c r="F46" s="824"/>
      <c r="G46" s="824"/>
      <c r="H46" s="824"/>
      <c r="I46" s="824"/>
      <c r="J46" s="824"/>
      <c r="K46" s="824"/>
      <c r="L46" s="824"/>
      <c r="M46" s="824"/>
      <c r="N46" s="780">
        <v>3</v>
      </c>
      <c r="O46" s="781">
        <v>2</v>
      </c>
      <c r="P46" s="787">
        <v>234196434</v>
      </c>
      <c r="Q46" s="80">
        <v>11051460</v>
      </c>
      <c r="R46" s="80">
        <v>20554806</v>
      </c>
      <c r="S46" s="79">
        <f>SUM(P46:Q46)-R46</f>
        <v>224693088</v>
      </c>
      <c r="T46" s="80">
        <v>122437841</v>
      </c>
      <c r="U46" s="80">
        <v>51726840</v>
      </c>
      <c r="V46" s="80">
        <v>18053783</v>
      </c>
      <c r="W46" s="80">
        <v>31069069</v>
      </c>
      <c r="X46" s="80">
        <v>969067</v>
      </c>
      <c r="Y46" s="80">
        <v>115245</v>
      </c>
      <c r="Z46" s="80">
        <v>287759</v>
      </c>
      <c r="AA46" s="80">
        <v>10506</v>
      </c>
      <c r="AB46" s="80">
        <v>22978</v>
      </c>
      <c r="AC46" s="80"/>
      <c r="AD46" s="80"/>
      <c r="AE46" s="80"/>
      <c r="AF46" s="80"/>
      <c r="AG46" s="80"/>
      <c r="AH46" s="79">
        <f t="shared" si="1"/>
        <v>0</v>
      </c>
      <c r="AI46" s="79">
        <f>SUM(S46-AJ46)</f>
        <v>224693088</v>
      </c>
      <c r="AJ46" s="715">
        <v>0</v>
      </c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/>
      <c r="BK46" s="43"/>
      <c r="BL46" s="43"/>
      <c r="BM46" s="43"/>
      <c r="BN46" s="43"/>
      <c r="BO46" s="43"/>
      <c r="BP46" s="43"/>
      <c r="BQ46" s="43"/>
      <c r="BR46" s="43"/>
      <c r="BS46" s="43"/>
      <c r="BT46" s="43"/>
      <c r="BU46" s="43"/>
      <c r="BV46" s="43"/>
      <c r="BW46" s="43"/>
      <c r="BX46" s="43"/>
      <c r="BY46" s="43"/>
      <c r="BZ46" s="43"/>
      <c r="CA46" s="43"/>
      <c r="CB46" s="43"/>
      <c r="CC46" s="43"/>
      <c r="CD46" s="43"/>
      <c r="CE46" s="43"/>
      <c r="CF46" s="43"/>
      <c r="CG46" s="43"/>
      <c r="CH46" s="43"/>
      <c r="CI46" s="43"/>
      <c r="CJ46" s="43"/>
      <c r="CK46" s="43"/>
      <c r="CL46" s="43"/>
      <c r="CM46" s="43"/>
      <c r="CN46" s="43"/>
      <c r="CO46" s="43"/>
      <c r="CP46" s="43"/>
      <c r="CQ46" s="43"/>
      <c r="CR46" s="43"/>
      <c r="CS46" s="43"/>
      <c r="CT46" s="43"/>
      <c r="CU46" s="43"/>
      <c r="CV46" s="43"/>
      <c r="CW46" s="43"/>
      <c r="CX46" s="43"/>
      <c r="CY46" s="43"/>
      <c r="CZ46" s="43"/>
      <c r="DA46" s="43"/>
      <c r="DB46" s="43"/>
      <c r="DC46" s="43"/>
      <c r="DD46" s="43"/>
      <c r="DE46" s="43"/>
      <c r="DF46" s="43"/>
      <c r="DG46" s="43"/>
      <c r="DH46" s="43"/>
      <c r="DI46" s="43"/>
      <c r="DJ46" s="43"/>
      <c r="DK46" s="43"/>
      <c r="DL46" s="43"/>
      <c r="DM46" s="43"/>
      <c r="DN46" s="43"/>
      <c r="DO46" s="43"/>
      <c r="DP46" s="43"/>
      <c r="DQ46" s="43"/>
      <c r="DR46" s="43"/>
      <c r="DS46" s="43"/>
      <c r="DT46" s="43"/>
      <c r="DU46" s="43"/>
      <c r="DV46" s="43"/>
      <c r="DW46" s="43"/>
      <c r="DX46" s="43"/>
      <c r="DY46" s="43"/>
      <c r="DZ46" s="43"/>
      <c r="EA46" s="43"/>
      <c r="EB46" s="43"/>
      <c r="EC46" s="43"/>
      <c r="ED46" s="43"/>
      <c r="EE46" s="43"/>
      <c r="EF46" s="43"/>
    </row>
    <row r="47" spans="1:136" s="135" customFormat="1" ht="28.15" customHeight="1" thickBot="1" x14ac:dyDescent="0.2">
      <c r="A47" s="43"/>
      <c r="B47" s="823"/>
      <c r="C47" s="823"/>
      <c r="D47" s="824" t="s">
        <v>821</v>
      </c>
      <c r="E47" s="824"/>
      <c r="F47" s="824"/>
      <c r="G47" s="824"/>
      <c r="H47" s="824"/>
      <c r="I47" s="824"/>
      <c r="J47" s="824"/>
      <c r="K47" s="824"/>
      <c r="L47" s="824"/>
      <c r="M47" s="824"/>
      <c r="N47" s="780">
        <v>3</v>
      </c>
      <c r="O47" s="781">
        <v>3</v>
      </c>
      <c r="P47" s="825">
        <f>SUM(P45-P46)</f>
        <v>460215522</v>
      </c>
      <c r="Q47" s="122">
        <f>SUM(Q45-Q46)</f>
        <v>38886297</v>
      </c>
      <c r="R47" s="122">
        <f>SUM(R45-R46)</f>
        <v>28143487</v>
      </c>
      <c r="S47" s="122">
        <f>SUM(P47:Q47)-R47</f>
        <v>470958332</v>
      </c>
      <c r="T47" s="122">
        <f t="shared" ref="T47:AG47" si="7">SUM(T45-T46)</f>
        <v>312270667</v>
      </c>
      <c r="U47" s="122">
        <f t="shared" si="7"/>
        <v>109398743</v>
      </c>
      <c r="V47" s="122">
        <f t="shared" si="7"/>
        <v>49288922</v>
      </c>
      <c r="W47" s="122">
        <f t="shared" si="7"/>
        <v>0</v>
      </c>
      <c r="X47" s="122">
        <f t="shared" si="7"/>
        <v>0</v>
      </c>
      <c r="Y47" s="122">
        <f t="shared" si="7"/>
        <v>0</v>
      </c>
      <c r="Z47" s="122">
        <f t="shared" si="7"/>
        <v>0</v>
      </c>
      <c r="AA47" s="122">
        <f t="shared" si="7"/>
        <v>0</v>
      </c>
      <c r="AB47" s="122">
        <f t="shared" si="7"/>
        <v>0</v>
      </c>
      <c r="AC47" s="122">
        <f t="shared" si="7"/>
        <v>0</v>
      </c>
      <c r="AD47" s="122">
        <f t="shared" si="7"/>
        <v>0</v>
      </c>
      <c r="AE47" s="122">
        <f t="shared" si="7"/>
        <v>0</v>
      </c>
      <c r="AF47" s="122">
        <f t="shared" si="7"/>
        <v>0</v>
      </c>
      <c r="AG47" s="122">
        <f t="shared" si="7"/>
        <v>0</v>
      </c>
      <c r="AH47" s="122">
        <f>S47-SUM(T47:AG47)</f>
        <v>0</v>
      </c>
      <c r="AI47" s="187">
        <v>0</v>
      </c>
      <c r="AJ47" s="380">
        <f>SUM(S47-AI47)</f>
        <v>470958332</v>
      </c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43"/>
      <c r="BI47" s="43"/>
      <c r="BJ47" s="43"/>
      <c r="BK47" s="43"/>
      <c r="BL47" s="43"/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43"/>
      <c r="CA47" s="43"/>
      <c r="CB47" s="43"/>
      <c r="CC47" s="43"/>
      <c r="CD47" s="43"/>
      <c r="CE47" s="43"/>
      <c r="CF47" s="43"/>
      <c r="CG47" s="43"/>
      <c r="CH47" s="43"/>
      <c r="CI47" s="43"/>
      <c r="CJ47" s="43"/>
      <c r="CK47" s="43"/>
      <c r="CL47" s="43"/>
      <c r="CM47" s="43"/>
      <c r="CN47" s="43"/>
      <c r="CO47" s="43"/>
      <c r="CP47" s="43"/>
      <c r="CQ47" s="43"/>
      <c r="CR47" s="43"/>
      <c r="CS47" s="43"/>
      <c r="CT47" s="43"/>
      <c r="CU47" s="43"/>
      <c r="CV47" s="43"/>
      <c r="CW47" s="43"/>
      <c r="CX47" s="43"/>
      <c r="CY47" s="43"/>
      <c r="CZ47" s="43"/>
      <c r="DA47" s="43"/>
      <c r="DB47" s="43"/>
      <c r="DC47" s="43"/>
      <c r="DD47" s="43"/>
      <c r="DE47" s="43"/>
      <c r="DF47" s="43"/>
      <c r="DG47" s="43"/>
      <c r="DH47" s="43"/>
      <c r="DI47" s="43"/>
      <c r="DJ47" s="43"/>
      <c r="DK47" s="43"/>
      <c r="DL47" s="43"/>
      <c r="DM47" s="43"/>
      <c r="DN47" s="43"/>
      <c r="DO47" s="43"/>
      <c r="DP47" s="43"/>
      <c r="DQ47" s="43"/>
      <c r="DR47" s="43"/>
      <c r="DS47" s="43"/>
      <c r="DT47" s="43"/>
      <c r="DU47" s="43"/>
      <c r="DV47" s="43"/>
      <c r="DW47" s="43"/>
      <c r="DX47" s="43"/>
      <c r="DY47" s="43"/>
      <c r="DZ47" s="43"/>
      <c r="EA47" s="43"/>
      <c r="EB47" s="43"/>
      <c r="EC47" s="43"/>
      <c r="ED47" s="43"/>
      <c r="EE47" s="43"/>
      <c r="EF47" s="43"/>
    </row>
    <row r="48" spans="1:136" x14ac:dyDescent="0.15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33"/>
      <c r="CA48" s="33"/>
      <c r="CB48" s="33"/>
      <c r="CC48" s="33"/>
      <c r="CD48" s="33"/>
      <c r="CE48" s="33"/>
      <c r="CF48" s="33"/>
      <c r="CG48" s="33"/>
      <c r="CH48" s="33"/>
      <c r="CI48" s="33"/>
      <c r="CJ48" s="33"/>
      <c r="CK48" s="33"/>
      <c r="CL48" s="33"/>
      <c r="CM48" s="33"/>
      <c r="CN48" s="33"/>
      <c r="CO48" s="33"/>
      <c r="CP48" s="33"/>
      <c r="CQ48" s="33"/>
      <c r="CR48" s="33"/>
      <c r="CS48" s="33"/>
      <c r="CT48" s="33"/>
      <c r="CU48" s="33"/>
      <c r="CV48" s="33"/>
      <c r="CW48" s="33"/>
      <c r="CX48" s="33"/>
      <c r="CY48" s="33"/>
      <c r="CZ48" s="33"/>
      <c r="DA48" s="33"/>
      <c r="DB48" s="33"/>
      <c r="DC48" s="33"/>
      <c r="DD48" s="33"/>
      <c r="DE48" s="33"/>
      <c r="DF48" s="33"/>
      <c r="DG48" s="33"/>
      <c r="DH48" s="33"/>
      <c r="DI48" s="33"/>
      <c r="DJ48" s="33"/>
      <c r="DK48" s="33"/>
      <c r="DL48" s="33"/>
      <c r="DM48" s="33"/>
      <c r="DN48" s="33"/>
      <c r="DO48" s="33"/>
      <c r="DP48" s="33"/>
      <c r="DQ48" s="33"/>
      <c r="DR48" s="33"/>
      <c r="DS48" s="33"/>
      <c r="DT48" s="33"/>
      <c r="DU48" s="33"/>
      <c r="DV48" s="33"/>
      <c r="DW48" s="33"/>
      <c r="DX48" s="33"/>
      <c r="DY48" s="33"/>
      <c r="DZ48" s="33"/>
      <c r="EA48" s="33"/>
      <c r="EB48" s="33"/>
      <c r="EC48" s="33"/>
      <c r="ED48" s="33"/>
      <c r="EE48" s="33"/>
      <c r="EF48" s="33"/>
    </row>
    <row r="49" spans="1:136" hidden="1" x14ac:dyDescent="0.15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3"/>
      <c r="CK49" s="33"/>
      <c r="CL49" s="33"/>
      <c r="CM49" s="33"/>
      <c r="CN49" s="33"/>
      <c r="CO49" s="33"/>
      <c r="CP49" s="33"/>
      <c r="CQ49" s="33"/>
      <c r="CR49" s="33"/>
      <c r="CS49" s="33"/>
      <c r="CT49" s="33"/>
      <c r="CU49" s="33"/>
      <c r="CV49" s="33"/>
      <c r="CW49" s="33"/>
      <c r="CX49" s="33"/>
      <c r="CY49" s="33"/>
      <c r="CZ49" s="33"/>
      <c r="DA49" s="33"/>
      <c r="DB49" s="33"/>
      <c r="DC49" s="33"/>
      <c r="DD49" s="33"/>
      <c r="DE49" s="33"/>
      <c r="DF49" s="33"/>
      <c r="DG49" s="33"/>
      <c r="DH49" s="33"/>
      <c r="DI49" s="33"/>
      <c r="DJ49" s="33"/>
      <c r="DK49" s="33"/>
      <c r="DL49" s="33"/>
      <c r="DM49" s="33"/>
      <c r="DN49" s="33"/>
      <c r="DO49" s="33"/>
      <c r="DP49" s="33"/>
      <c r="DQ49" s="33"/>
      <c r="DR49" s="33"/>
      <c r="DS49" s="33"/>
      <c r="DT49" s="33"/>
      <c r="DU49" s="33"/>
      <c r="DV49" s="33"/>
      <c r="DW49" s="33"/>
      <c r="DX49" s="33"/>
      <c r="DY49" s="33"/>
      <c r="DZ49" s="33"/>
      <c r="EA49" s="33"/>
      <c r="EB49" s="33"/>
      <c r="EC49" s="33"/>
      <c r="ED49" s="33"/>
      <c r="EE49" s="33"/>
      <c r="EF49" s="33"/>
    </row>
    <row r="50" spans="1:136" hidden="1" x14ac:dyDescent="0.15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3"/>
      <c r="CK50" s="33"/>
      <c r="CL50" s="33"/>
      <c r="CM50" s="33"/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CX50" s="33"/>
      <c r="CY50" s="33"/>
      <c r="CZ50" s="33"/>
      <c r="DA50" s="33"/>
      <c r="DB50" s="33"/>
      <c r="DC50" s="33"/>
      <c r="DD50" s="33"/>
      <c r="DE50" s="33"/>
      <c r="DF50" s="33"/>
      <c r="DG50" s="33"/>
      <c r="DH50" s="33"/>
      <c r="DI50" s="33"/>
      <c r="DJ50" s="33"/>
      <c r="DK50" s="33"/>
      <c r="DL50" s="33"/>
      <c r="DM50" s="33"/>
      <c r="DN50" s="33"/>
      <c r="DO50" s="33"/>
      <c r="DP50" s="33"/>
      <c r="DQ50" s="33"/>
      <c r="DR50" s="33"/>
      <c r="DS50" s="33"/>
      <c r="DT50" s="33"/>
      <c r="DU50" s="33"/>
      <c r="DV50" s="33"/>
      <c r="DW50" s="33"/>
      <c r="DX50" s="33"/>
      <c r="DY50" s="33"/>
      <c r="DZ50" s="33"/>
      <c r="EA50" s="33"/>
      <c r="EB50" s="33"/>
      <c r="EC50" s="33"/>
      <c r="ED50" s="33"/>
      <c r="EE50" s="33"/>
      <c r="EF50" s="33"/>
    </row>
    <row r="51" spans="1:136" hidden="1" x14ac:dyDescent="0.15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  <c r="CA51" s="33"/>
      <c r="CB51" s="33"/>
      <c r="CC51" s="33"/>
      <c r="CD51" s="33"/>
      <c r="CE51" s="33"/>
      <c r="CF51" s="33"/>
      <c r="CG51" s="33"/>
      <c r="CH51" s="33"/>
      <c r="CI51" s="33"/>
      <c r="CJ51" s="33"/>
      <c r="CK51" s="33"/>
      <c r="CL51" s="33"/>
      <c r="CM51" s="33"/>
      <c r="CN51" s="33"/>
      <c r="CO51" s="33"/>
      <c r="CP51" s="33"/>
      <c r="CQ51" s="33"/>
      <c r="CR51" s="33"/>
      <c r="CS51" s="33"/>
      <c r="CT51" s="33"/>
      <c r="CU51" s="33"/>
      <c r="CV51" s="33"/>
      <c r="CW51" s="33"/>
      <c r="CX51" s="33"/>
      <c r="CY51" s="33"/>
      <c r="CZ51" s="33"/>
      <c r="DA51" s="33"/>
      <c r="DB51" s="33"/>
      <c r="DC51" s="33"/>
      <c r="DD51" s="33"/>
      <c r="DE51" s="33"/>
      <c r="DF51" s="33"/>
      <c r="DG51" s="33"/>
      <c r="DH51" s="33"/>
      <c r="DI51" s="33"/>
      <c r="DJ51" s="33"/>
      <c r="DK51" s="33"/>
      <c r="DL51" s="33"/>
      <c r="DM51" s="33"/>
      <c r="DN51" s="33"/>
      <c r="DO51" s="33"/>
      <c r="DP51" s="33"/>
      <c r="DQ51" s="33"/>
      <c r="DR51" s="33"/>
      <c r="DS51" s="33"/>
      <c r="DT51" s="33"/>
      <c r="DU51" s="33"/>
      <c r="DV51" s="33"/>
      <c r="DW51" s="33"/>
      <c r="DX51" s="33"/>
      <c r="DY51" s="33"/>
      <c r="DZ51" s="33"/>
      <c r="EA51" s="33"/>
      <c r="EB51" s="33"/>
      <c r="EC51" s="33"/>
      <c r="ED51" s="33"/>
      <c r="EE51" s="33"/>
      <c r="EF51" s="33"/>
    </row>
    <row r="52" spans="1:136" hidden="1" x14ac:dyDescent="0.15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  <c r="BZ52" s="33"/>
      <c r="CA52" s="33"/>
      <c r="CB52" s="33"/>
      <c r="CC52" s="33"/>
      <c r="CD52" s="33"/>
      <c r="CE52" s="33"/>
      <c r="CF52" s="33"/>
      <c r="CG52" s="33"/>
      <c r="CH52" s="33"/>
      <c r="CI52" s="33"/>
      <c r="CJ52" s="33"/>
      <c r="CK52" s="33"/>
      <c r="CL52" s="33"/>
      <c r="CM52" s="33"/>
      <c r="CN52" s="33"/>
      <c r="CO52" s="33"/>
      <c r="CP52" s="33"/>
      <c r="CQ52" s="33"/>
      <c r="CR52" s="33"/>
      <c r="CS52" s="33"/>
      <c r="CT52" s="33"/>
      <c r="CU52" s="33"/>
      <c r="CV52" s="33"/>
      <c r="CW52" s="33"/>
      <c r="CX52" s="33"/>
      <c r="CY52" s="33"/>
      <c r="CZ52" s="33"/>
      <c r="DA52" s="33"/>
      <c r="DB52" s="33"/>
      <c r="DC52" s="33"/>
      <c r="DD52" s="33"/>
      <c r="DE52" s="33"/>
      <c r="DF52" s="33"/>
      <c r="DG52" s="33"/>
      <c r="DH52" s="33"/>
      <c r="DI52" s="33"/>
      <c r="DJ52" s="33"/>
      <c r="DK52" s="33"/>
      <c r="DL52" s="33"/>
      <c r="DM52" s="33"/>
      <c r="DN52" s="33"/>
      <c r="DO52" s="33"/>
      <c r="DP52" s="33"/>
      <c r="DQ52" s="33"/>
      <c r="DR52" s="33"/>
      <c r="DS52" s="33"/>
      <c r="DT52" s="33"/>
      <c r="DU52" s="33"/>
      <c r="DV52" s="33"/>
      <c r="DW52" s="33"/>
      <c r="DX52" s="33"/>
      <c r="DY52" s="33"/>
      <c r="DZ52" s="33"/>
      <c r="EA52" s="33"/>
      <c r="EB52" s="33"/>
      <c r="EC52" s="33"/>
      <c r="ED52" s="33"/>
      <c r="EE52" s="33"/>
      <c r="EF52" s="33"/>
    </row>
    <row r="53" spans="1:136" hidden="1" x14ac:dyDescent="0.15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33"/>
      <c r="CA53" s="33"/>
      <c r="CB53" s="33"/>
      <c r="CC53" s="33"/>
      <c r="CD53" s="33"/>
      <c r="CE53" s="33"/>
      <c r="CF53" s="33"/>
      <c r="CG53" s="33"/>
      <c r="CH53" s="33"/>
      <c r="CI53" s="33"/>
      <c r="CJ53" s="33"/>
      <c r="CK53" s="33"/>
      <c r="CL53" s="33"/>
      <c r="CM53" s="33"/>
      <c r="CN53" s="33"/>
      <c r="CO53" s="33"/>
      <c r="CP53" s="33"/>
      <c r="CQ53" s="33"/>
      <c r="CR53" s="33"/>
      <c r="CS53" s="33"/>
      <c r="CT53" s="33"/>
      <c r="CU53" s="33"/>
      <c r="CV53" s="33"/>
      <c r="CW53" s="33"/>
      <c r="CX53" s="33"/>
      <c r="CY53" s="33"/>
      <c r="CZ53" s="33"/>
      <c r="DA53" s="33"/>
      <c r="DB53" s="33"/>
      <c r="DC53" s="33"/>
      <c r="DD53" s="33"/>
      <c r="DE53" s="33"/>
      <c r="DF53" s="33"/>
      <c r="DG53" s="33"/>
      <c r="DH53" s="33"/>
      <c r="DI53" s="33"/>
      <c r="DJ53" s="33"/>
      <c r="DK53" s="33"/>
      <c r="DL53" s="33"/>
      <c r="DM53" s="33"/>
      <c r="DN53" s="33"/>
      <c r="DO53" s="33"/>
      <c r="DP53" s="33"/>
      <c r="DQ53" s="33"/>
      <c r="DR53" s="33"/>
      <c r="DS53" s="33"/>
      <c r="DT53" s="33"/>
      <c r="DU53" s="33"/>
      <c r="DV53" s="33"/>
      <c r="DW53" s="33"/>
      <c r="DX53" s="33"/>
      <c r="DY53" s="33"/>
      <c r="DZ53" s="33"/>
      <c r="EA53" s="33"/>
      <c r="EB53" s="33"/>
      <c r="EC53" s="33"/>
      <c r="ED53" s="33"/>
      <c r="EE53" s="33"/>
      <c r="EF53" s="33"/>
    </row>
    <row r="54" spans="1:136" hidden="1" x14ac:dyDescent="0.15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  <c r="CA54" s="33"/>
      <c r="CB54" s="33"/>
      <c r="CC54" s="33"/>
      <c r="CD54" s="33"/>
      <c r="CE54" s="33"/>
      <c r="CF54" s="33"/>
      <c r="CG54" s="33"/>
      <c r="CH54" s="33"/>
      <c r="CI54" s="33"/>
      <c r="CJ54" s="33"/>
      <c r="CK54" s="33"/>
      <c r="CL54" s="33"/>
      <c r="CM54" s="33"/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CX54" s="33"/>
      <c r="CY54" s="33"/>
      <c r="CZ54" s="33"/>
      <c r="DA54" s="33"/>
      <c r="DB54" s="33"/>
      <c r="DC54" s="33"/>
      <c r="DD54" s="33"/>
      <c r="DE54" s="33"/>
      <c r="DF54" s="33"/>
      <c r="DG54" s="33"/>
      <c r="DH54" s="33"/>
      <c r="DI54" s="33"/>
      <c r="DJ54" s="33"/>
      <c r="DK54" s="33"/>
      <c r="DL54" s="33"/>
      <c r="DM54" s="33"/>
      <c r="DN54" s="33"/>
      <c r="DO54" s="33"/>
      <c r="DP54" s="33"/>
      <c r="DQ54" s="33"/>
      <c r="DR54" s="33"/>
      <c r="DS54" s="33"/>
      <c r="DT54" s="33"/>
      <c r="DU54" s="33"/>
      <c r="DV54" s="33"/>
      <c r="DW54" s="33"/>
      <c r="DX54" s="33"/>
      <c r="DY54" s="33"/>
      <c r="DZ54" s="33"/>
      <c r="EA54" s="33"/>
      <c r="EB54" s="33"/>
      <c r="EC54" s="33"/>
      <c r="ED54" s="33"/>
      <c r="EE54" s="33"/>
      <c r="EF54" s="33"/>
    </row>
    <row r="55" spans="1:136" hidden="1" x14ac:dyDescent="0.15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  <c r="BZ55" s="33"/>
      <c r="CA55" s="33"/>
      <c r="CB55" s="33"/>
      <c r="CC55" s="33"/>
      <c r="CD55" s="33"/>
      <c r="CE55" s="33"/>
      <c r="CF55" s="33"/>
      <c r="CG55" s="33"/>
      <c r="CH55" s="33"/>
      <c r="CI55" s="33"/>
      <c r="CJ55" s="33"/>
      <c r="CK55" s="33"/>
      <c r="CL55" s="33"/>
      <c r="CM55" s="33"/>
      <c r="CN55" s="33"/>
      <c r="CO55" s="33"/>
      <c r="CP55" s="33"/>
      <c r="CQ55" s="33"/>
      <c r="CR55" s="33"/>
      <c r="CS55" s="33"/>
      <c r="CT55" s="33"/>
      <c r="CU55" s="33"/>
      <c r="CV55" s="33"/>
      <c r="CW55" s="33"/>
      <c r="CX55" s="33"/>
      <c r="CY55" s="33"/>
      <c r="CZ55" s="33"/>
      <c r="DA55" s="33"/>
      <c r="DB55" s="33"/>
      <c r="DC55" s="33"/>
      <c r="DD55" s="33"/>
      <c r="DE55" s="33"/>
      <c r="DF55" s="33"/>
      <c r="DG55" s="33"/>
      <c r="DH55" s="33"/>
      <c r="DI55" s="33"/>
      <c r="DJ55" s="33"/>
      <c r="DK55" s="33"/>
      <c r="DL55" s="33"/>
      <c r="DM55" s="33"/>
      <c r="DN55" s="33"/>
      <c r="DO55" s="33"/>
      <c r="DP55" s="33"/>
      <c r="DQ55" s="33"/>
      <c r="DR55" s="33"/>
      <c r="DS55" s="33"/>
      <c r="DT55" s="33"/>
      <c r="DU55" s="33"/>
      <c r="DV55" s="33"/>
      <c r="DW55" s="33"/>
      <c r="DX55" s="33"/>
      <c r="DY55" s="33"/>
      <c r="DZ55" s="33"/>
      <c r="EA55" s="33"/>
      <c r="EB55" s="33"/>
      <c r="EC55" s="33"/>
      <c r="ED55" s="33"/>
      <c r="EE55" s="33"/>
      <c r="EF55" s="33"/>
    </row>
    <row r="56" spans="1:136" hidden="1" x14ac:dyDescent="0.15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  <c r="BZ56" s="33"/>
      <c r="CA56" s="33"/>
      <c r="CB56" s="33"/>
      <c r="CC56" s="33"/>
      <c r="CD56" s="33"/>
      <c r="CE56" s="33"/>
      <c r="CF56" s="33"/>
      <c r="CG56" s="33"/>
      <c r="CH56" s="33"/>
      <c r="CI56" s="33"/>
      <c r="CJ56" s="33"/>
      <c r="CK56" s="33"/>
      <c r="CL56" s="33"/>
      <c r="CM56" s="33"/>
      <c r="CN56" s="33"/>
      <c r="CO56" s="33"/>
      <c r="CP56" s="33"/>
      <c r="CQ56" s="33"/>
      <c r="CR56" s="33"/>
      <c r="CS56" s="33"/>
      <c r="CT56" s="33"/>
      <c r="CU56" s="33"/>
      <c r="CV56" s="33"/>
      <c r="CW56" s="33"/>
      <c r="CX56" s="33"/>
      <c r="CY56" s="33"/>
      <c r="CZ56" s="33"/>
      <c r="DA56" s="33"/>
      <c r="DB56" s="33"/>
      <c r="DC56" s="33"/>
      <c r="DD56" s="33"/>
      <c r="DE56" s="33"/>
      <c r="DF56" s="33"/>
      <c r="DG56" s="33"/>
      <c r="DH56" s="33"/>
      <c r="DI56" s="33"/>
      <c r="DJ56" s="33"/>
      <c r="DK56" s="33"/>
      <c r="DL56" s="33"/>
      <c r="DM56" s="33"/>
      <c r="DN56" s="33"/>
      <c r="DO56" s="33"/>
      <c r="DP56" s="33"/>
      <c r="DQ56" s="33"/>
      <c r="DR56" s="33"/>
      <c r="DS56" s="33"/>
      <c r="DT56" s="33"/>
      <c r="DU56" s="33"/>
      <c r="DV56" s="33"/>
      <c r="DW56" s="33"/>
      <c r="DX56" s="33"/>
      <c r="DY56" s="33"/>
      <c r="DZ56" s="33"/>
      <c r="EA56" s="33"/>
      <c r="EB56" s="33"/>
      <c r="EC56" s="33"/>
      <c r="ED56" s="33"/>
      <c r="EE56" s="33"/>
      <c r="EF56" s="33"/>
    </row>
    <row r="57" spans="1:136" hidden="1" x14ac:dyDescent="0.15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  <c r="BO57" s="33"/>
      <c r="BP57" s="33"/>
      <c r="BQ57" s="33"/>
      <c r="BR57" s="33"/>
      <c r="BS57" s="33"/>
      <c r="BT57" s="33"/>
      <c r="BU57" s="33"/>
      <c r="BV57" s="33"/>
      <c r="BW57" s="33"/>
      <c r="BX57" s="33"/>
      <c r="BY57" s="33"/>
      <c r="BZ57" s="33"/>
      <c r="CA57" s="33"/>
      <c r="CB57" s="33"/>
      <c r="CC57" s="33"/>
      <c r="CD57" s="33"/>
      <c r="CE57" s="33"/>
      <c r="CF57" s="33"/>
      <c r="CG57" s="33"/>
      <c r="CH57" s="33"/>
      <c r="CI57" s="33"/>
      <c r="CJ57" s="33"/>
      <c r="CK57" s="33"/>
      <c r="CL57" s="33"/>
      <c r="CM57" s="33"/>
      <c r="CN57" s="33"/>
      <c r="CO57" s="33"/>
      <c r="CP57" s="33"/>
      <c r="CQ57" s="33"/>
      <c r="CR57" s="33"/>
      <c r="CS57" s="33"/>
      <c r="CT57" s="33"/>
      <c r="CU57" s="33"/>
      <c r="CV57" s="33"/>
      <c r="CW57" s="33"/>
      <c r="CX57" s="33"/>
      <c r="CY57" s="33"/>
      <c r="CZ57" s="33"/>
      <c r="DA57" s="33"/>
      <c r="DB57" s="33"/>
      <c r="DC57" s="33"/>
      <c r="DD57" s="33"/>
      <c r="DE57" s="33"/>
      <c r="DF57" s="33"/>
      <c r="DG57" s="33"/>
      <c r="DH57" s="33"/>
      <c r="DI57" s="33"/>
      <c r="DJ57" s="33"/>
      <c r="DK57" s="33"/>
      <c r="DL57" s="33"/>
      <c r="DM57" s="33"/>
      <c r="DN57" s="33"/>
      <c r="DO57" s="33"/>
      <c r="DP57" s="33"/>
      <c r="DQ57" s="33"/>
      <c r="DR57" s="33"/>
      <c r="DS57" s="33"/>
      <c r="DT57" s="33"/>
      <c r="DU57" s="33"/>
      <c r="DV57" s="33"/>
      <c r="DW57" s="33"/>
      <c r="DX57" s="33"/>
      <c r="DY57" s="33"/>
      <c r="DZ57" s="33"/>
      <c r="EA57" s="33"/>
      <c r="EB57" s="33"/>
      <c r="EC57" s="33"/>
      <c r="ED57" s="33"/>
      <c r="EE57" s="33"/>
      <c r="EF57" s="33"/>
    </row>
    <row r="58" spans="1:136" hidden="1" x14ac:dyDescent="0.15"/>
    <row r="59" spans="1:136" hidden="1" x14ac:dyDescent="0.15"/>
    <row r="60" spans="1:136" hidden="1" x14ac:dyDescent="0.15"/>
    <row r="61" spans="1:136" hidden="1" x14ac:dyDescent="0.15"/>
    <row r="62" spans="1:136" hidden="1" x14ac:dyDescent="0.15"/>
    <row r="63" spans="1:136" hidden="1" x14ac:dyDescent="0.15"/>
    <row r="64" spans="1:136" hidden="1" x14ac:dyDescent="0.15"/>
    <row r="65" hidden="1" x14ac:dyDescent="0.15"/>
    <row r="66" hidden="1" x14ac:dyDescent="0.15"/>
    <row r="67" hidden="1" x14ac:dyDescent="0.15"/>
  </sheetData>
  <sheetProtection sheet="1" objects="1" scenarios="1"/>
  <mergeCells count="38">
    <mergeCell ref="B45:M45"/>
    <mergeCell ref="B46:C47"/>
    <mergeCell ref="D46:M46"/>
    <mergeCell ref="D47:M47"/>
    <mergeCell ref="D39:M39"/>
    <mergeCell ref="D40:M40"/>
    <mergeCell ref="D41:M41"/>
    <mergeCell ref="B42:M42"/>
    <mergeCell ref="B43:M43"/>
    <mergeCell ref="B44:M44"/>
    <mergeCell ref="B30:M30"/>
    <mergeCell ref="B31:M31"/>
    <mergeCell ref="B32:C41"/>
    <mergeCell ref="D32:M32"/>
    <mergeCell ref="D33:M33"/>
    <mergeCell ref="D34:M34"/>
    <mergeCell ref="D35:M35"/>
    <mergeCell ref="D36:M36"/>
    <mergeCell ref="D37:M37"/>
    <mergeCell ref="D38:M38"/>
    <mergeCell ref="B24:M24"/>
    <mergeCell ref="B25:M25"/>
    <mergeCell ref="B26:M26"/>
    <mergeCell ref="B27:M27"/>
    <mergeCell ref="B28:M28"/>
    <mergeCell ref="B29:M29"/>
    <mergeCell ref="E18:M18"/>
    <mergeCell ref="B19:M19"/>
    <mergeCell ref="D20:M20"/>
    <mergeCell ref="D21:M21"/>
    <mergeCell ref="B22:M22"/>
    <mergeCell ref="D23:M23"/>
    <mergeCell ref="B9:M14"/>
    <mergeCell ref="T9:AH9"/>
    <mergeCell ref="AI9:AJ9"/>
    <mergeCell ref="B15:M15"/>
    <mergeCell ref="B16:M16"/>
    <mergeCell ref="D17:M17"/>
  </mergeCells>
  <phoneticPr fontId="1"/>
  <dataValidations count="1">
    <dataValidation type="decimal" imeMode="off" allowBlank="1" showErrorMessage="1" errorTitle="000072E" error="数値のみ入力可能です。_x000d__x000a_-9,999,999,999 ～ 99,999,999,999" sqref="P16:R16 P17:P18 R17:R18 T16:AG18 AI24:AI29 P20:R30 T20:AG30 P32:R44 T32:AG44 AI42:AI44 P46:R46 T46:AG46" xr:uid="{A17B1154-8614-458C-A22F-44FF4C686D89}">
      <formula1>-9999999999</formula1>
      <formula2>99999999999</formula2>
    </dataValidation>
  </dataValidations>
  <pageMargins left="0.59055118110236227" right="0" top="0" bottom="0" header="0" footer="0"/>
  <pageSetup paperSize="9" scale="42" orientation="landscape" horizontalDpi="4294967293" verticalDpi="2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68882-6E09-4E87-B2C1-FEEE511D26E6}">
  <sheetPr codeName="Sheet11">
    <pageSetUpPr fitToPage="1"/>
  </sheetPr>
  <dimension ref="A1:WWM56"/>
  <sheetViews>
    <sheetView showGridLines="0" showZeros="0" showOutlineSymbols="0" zoomScale="90" zoomScaleNormal="90" workbookViewId="0">
      <pane xSplit="10" ySplit="13" topLeftCell="K14" activePane="bottomRight" state="frozen"/>
      <selection pane="topRight" activeCell="K1" sqref="K1"/>
      <selection pane="bottomLeft" activeCell="A14" sqref="A14"/>
      <selection pane="bottomRight" activeCell="K14" sqref="K14"/>
    </sheetView>
  </sheetViews>
  <sheetFormatPr defaultColWidth="0" defaultRowHeight="0" customHeight="1" zeroHeight="1" x14ac:dyDescent="0.15"/>
  <cols>
    <col min="1" max="1" width="1.625" style="489" customWidth="1"/>
    <col min="2" max="2" width="5.75" style="489" customWidth="1"/>
    <col min="3" max="8" width="1.625" style="489" customWidth="1"/>
    <col min="9" max="10" width="2.625" style="492" customWidth="1"/>
    <col min="11" max="11" width="16" style="211" customWidth="1"/>
    <col min="12" max="12" width="17.625" style="211" customWidth="1"/>
    <col min="13" max="31" width="16" style="211" customWidth="1"/>
    <col min="32" max="32" width="9.25" style="211" customWidth="1"/>
    <col min="33" max="257" width="9.25" style="211" hidden="1"/>
    <col min="258" max="258" width="1.5" style="211" hidden="1" customWidth="1"/>
    <col min="259" max="259" width="10.625" style="211" hidden="1" customWidth="1"/>
    <col min="260" max="265" width="1.625" style="211" hidden="1" customWidth="1"/>
    <col min="266" max="267" width="2.625" style="211" hidden="1" customWidth="1"/>
    <col min="268" max="268" width="16" style="211" hidden="1" customWidth="1"/>
    <col min="269" max="269" width="17.625" style="211" hidden="1" customWidth="1"/>
    <col min="270" max="287" width="16" style="211" hidden="1" customWidth="1"/>
    <col min="288" max="288" width="9.25" style="211" hidden="1" customWidth="1"/>
    <col min="289" max="513" width="9.25" style="211" hidden="1"/>
    <col min="514" max="514" width="1.625" style="211" hidden="1" customWidth="1"/>
    <col min="515" max="515" width="10.625" style="211" hidden="1" customWidth="1"/>
    <col min="516" max="521" width="1.625" style="211" hidden="1" customWidth="1"/>
    <col min="522" max="523" width="2.625" style="211" hidden="1" customWidth="1"/>
    <col min="524" max="524" width="16" style="211" hidden="1" customWidth="1"/>
    <col min="525" max="525" width="17.625" style="211" hidden="1" customWidth="1"/>
    <col min="526" max="543" width="16" style="211" hidden="1" customWidth="1"/>
    <col min="544" max="544" width="9.25" style="211" hidden="1" customWidth="1"/>
    <col min="545" max="769" width="9.25" style="211" hidden="1"/>
    <col min="770" max="770" width="1.625" style="211" hidden="1" customWidth="1"/>
    <col min="771" max="771" width="10.625" style="211" hidden="1" customWidth="1"/>
    <col min="772" max="777" width="1.625" style="211" hidden="1" customWidth="1"/>
    <col min="778" max="779" width="2.625" style="211" hidden="1" customWidth="1"/>
    <col min="780" max="780" width="16" style="211" hidden="1" customWidth="1"/>
    <col min="781" max="781" width="17.625" style="211" hidden="1" customWidth="1"/>
    <col min="782" max="799" width="16" style="211" hidden="1" customWidth="1"/>
    <col min="800" max="800" width="9.25" style="211" hidden="1" customWidth="1"/>
    <col min="801" max="1025" width="9.25" style="211" hidden="1"/>
    <col min="1026" max="1026" width="1.625" style="211" hidden="1" customWidth="1"/>
    <col min="1027" max="1027" width="10.625" style="211" hidden="1" customWidth="1"/>
    <col min="1028" max="1033" width="1.625" style="211" hidden="1" customWidth="1"/>
    <col min="1034" max="1035" width="2.625" style="211" hidden="1" customWidth="1"/>
    <col min="1036" max="1036" width="16" style="211" hidden="1" customWidth="1"/>
    <col min="1037" max="1037" width="17.625" style="211" hidden="1" customWidth="1"/>
    <col min="1038" max="1055" width="16" style="211" hidden="1" customWidth="1"/>
    <col min="1056" max="1056" width="9.25" style="211" hidden="1" customWidth="1"/>
    <col min="1057" max="1281" width="9.25" style="211" hidden="1"/>
    <col min="1282" max="1282" width="1.625" style="211" hidden="1" customWidth="1"/>
    <col min="1283" max="1283" width="10.625" style="211" hidden="1" customWidth="1"/>
    <col min="1284" max="1289" width="1.625" style="211" hidden="1" customWidth="1"/>
    <col min="1290" max="1291" width="2.625" style="211" hidden="1" customWidth="1"/>
    <col min="1292" max="1292" width="16" style="211" hidden="1" customWidth="1"/>
    <col min="1293" max="1293" width="17.625" style="211" hidden="1" customWidth="1"/>
    <col min="1294" max="1311" width="16" style="211" hidden="1" customWidth="1"/>
    <col min="1312" max="1312" width="9.25" style="211" hidden="1" customWidth="1"/>
    <col min="1313" max="1537" width="9.25" style="211" hidden="1"/>
    <col min="1538" max="1538" width="1.625" style="211" hidden="1" customWidth="1"/>
    <col min="1539" max="1539" width="10.625" style="211" hidden="1" customWidth="1"/>
    <col min="1540" max="1545" width="1.625" style="211" hidden="1" customWidth="1"/>
    <col min="1546" max="1547" width="2.625" style="211" hidden="1" customWidth="1"/>
    <col min="1548" max="1548" width="16" style="211" hidden="1" customWidth="1"/>
    <col min="1549" max="1549" width="17.625" style="211" hidden="1" customWidth="1"/>
    <col min="1550" max="1567" width="16" style="211" hidden="1" customWidth="1"/>
    <col min="1568" max="1568" width="9.25" style="211" hidden="1" customWidth="1"/>
    <col min="1569" max="1793" width="9.25" style="211" hidden="1"/>
    <col min="1794" max="1794" width="1.625" style="211" hidden="1" customWidth="1"/>
    <col min="1795" max="1795" width="10.625" style="211" hidden="1" customWidth="1"/>
    <col min="1796" max="1801" width="1.625" style="211" hidden="1" customWidth="1"/>
    <col min="1802" max="1803" width="2.625" style="211" hidden="1" customWidth="1"/>
    <col min="1804" max="1804" width="16" style="211" hidden="1" customWidth="1"/>
    <col min="1805" max="1805" width="17.625" style="211" hidden="1" customWidth="1"/>
    <col min="1806" max="1823" width="16" style="211" hidden="1" customWidth="1"/>
    <col min="1824" max="1824" width="9.25" style="211" hidden="1" customWidth="1"/>
    <col min="1825" max="2049" width="9.25" style="211" hidden="1"/>
    <col min="2050" max="2050" width="1.625" style="211" hidden="1" customWidth="1"/>
    <col min="2051" max="2051" width="10.625" style="211" hidden="1" customWidth="1"/>
    <col min="2052" max="2057" width="1.625" style="211" hidden="1" customWidth="1"/>
    <col min="2058" max="2059" width="2.625" style="211" hidden="1" customWidth="1"/>
    <col min="2060" max="2060" width="16" style="211" hidden="1" customWidth="1"/>
    <col min="2061" max="2061" width="17.625" style="211" hidden="1" customWidth="1"/>
    <col min="2062" max="2079" width="16" style="211" hidden="1" customWidth="1"/>
    <col min="2080" max="2080" width="9.25" style="211" hidden="1" customWidth="1"/>
    <col min="2081" max="2305" width="9.25" style="211" hidden="1"/>
    <col min="2306" max="2306" width="1.625" style="211" hidden="1" customWidth="1"/>
    <col min="2307" max="2307" width="10.625" style="211" hidden="1" customWidth="1"/>
    <col min="2308" max="2313" width="1.625" style="211" hidden="1" customWidth="1"/>
    <col min="2314" max="2315" width="2.625" style="211" hidden="1" customWidth="1"/>
    <col min="2316" max="2316" width="16" style="211" hidden="1" customWidth="1"/>
    <col min="2317" max="2317" width="17.625" style="211" hidden="1" customWidth="1"/>
    <col min="2318" max="2335" width="16" style="211" hidden="1" customWidth="1"/>
    <col min="2336" max="2336" width="9.25" style="211" hidden="1" customWidth="1"/>
    <col min="2337" max="2561" width="9.25" style="211" hidden="1"/>
    <col min="2562" max="2562" width="1.625" style="211" hidden="1" customWidth="1"/>
    <col min="2563" max="2563" width="10.625" style="211" hidden="1" customWidth="1"/>
    <col min="2564" max="2569" width="1.625" style="211" hidden="1" customWidth="1"/>
    <col min="2570" max="2571" width="2.625" style="211" hidden="1" customWidth="1"/>
    <col min="2572" max="2572" width="16" style="211" hidden="1" customWidth="1"/>
    <col min="2573" max="2573" width="17.625" style="211" hidden="1" customWidth="1"/>
    <col min="2574" max="2591" width="16" style="211" hidden="1" customWidth="1"/>
    <col min="2592" max="2592" width="9.25" style="211" hidden="1" customWidth="1"/>
    <col min="2593" max="2817" width="9.25" style="211" hidden="1"/>
    <col min="2818" max="2818" width="1.625" style="211" hidden="1" customWidth="1"/>
    <col min="2819" max="2819" width="10.625" style="211" hidden="1" customWidth="1"/>
    <col min="2820" max="2825" width="1.625" style="211" hidden="1" customWidth="1"/>
    <col min="2826" max="2827" width="2.625" style="211" hidden="1" customWidth="1"/>
    <col min="2828" max="2828" width="16" style="211" hidden="1" customWidth="1"/>
    <col min="2829" max="2829" width="17.625" style="211" hidden="1" customWidth="1"/>
    <col min="2830" max="2847" width="16" style="211" hidden="1" customWidth="1"/>
    <col min="2848" max="2848" width="9.25" style="211" hidden="1" customWidth="1"/>
    <col min="2849" max="3073" width="9.25" style="211" hidden="1"/>
    <col min="3074" max="3074" width="1.625" style="211" hidden="1" customWidth="1"/>
    <col min="3075" max="3075" width="10.625" style="211" hidden="1" customWidth="1"/>
    <col min="3076" max="3081" width="1.625" style="211" hidden="1" customWidth="1"/>
    <col min="3082" max="3083" width="2.625" style="211" hidden="1" customWidth="1"/>
    <col min="3084" max="3084" width="16" style="211" hidden="1" customWidth="1"/>
    <col min="3085" max="3085" width="17.625" style="211" hidden="1" customWidth="1"/>
    <col min="3086" max="3103" width="16" style="211" hidden="1" customWidth="1"/>
    <col min="3104" max="3104" width="9.25" style="211" hidden="1" customWidth="1"/>
    <col min="3105" max="3329" width="9.25" style="211" hidden="1"/>
    <col min="3330" max="3330" width="1.625" style="211" hidden="1" customWidth="1"/>
    <col min="3331" max="3331" width="10.625" style="211" hidden="1" customWidth="1"/>
    <col min="3332" max="3337" width="1.625" style="211" hidden="1" customWidth="1"/>
    <col min="3338" max="3339" width="2.625" style="211" hidden="1" customWidth="1"/>
    <col min="3340" max="3340" width="16" style="211" hidden="1" customWidth="1"/>
    <col min="3341" max="3341" width="17.625" style="211" hidden="1" customWidth="1"/>
    <col min="3342" max="3359" width="16" style="211" hidden="1" customWidth="1"/>
    <col min="3360" max="3360" width="9.25" style="211" hidden="1" customWidth="1"/>
    <col min="3361" max="3585" width="9.25" style="211" hidden="1"/>
    <col min="3586" max="3586" width="1.625" style="211" hidden="1" customWidth="1"/>
    <col min="3587" max="3587" width="10.625" style="211" hidden="1" customWidth="1"/>
    <col min="3588" max="3593" width="1.625" style="211" hidden="1" customWidth="1"/>
    <col min="3594" max="3595" width="2.625" style="211" hidden="1" customWidth="1"/>
    <col min="3596" max="3596" width="16" style="211" hidden="1" customWidth="1"/>
    <col min="3597" max="3597" width="17.625" style="211" hidden="1" customWidth="1"/>
    <col min="3598" max="3615" width="16" style="211" hidden="1" customWidth="1"/>
    <col min="3616" max="3616" width="9.25" style="211" hidden="1" customWidth="1"/>
    <col min="3617" max="3841" width="9.25" style="211" hidden="1"/>
    <col min="3842" max="3842" width="1.625" style="211" hidden="1" customWidth="1"/>
    <col min="3843" max="3843" width="10.625" style="211" hidden="1" customWidth="1"/>
    <col min="3844" max="3849" width="1.625" style="211" hidden="1" customWidth="1"/>
    <col min="3850" max="3851" width="2.625" style="211" hidden="1" customWidth="1"/>
    <col min="3852" max="3852" width="16" style="211" hidden="1" customWidth="1"/>
    <col min="3853" max="3853" width="17.625" style="211" hidden="1" customWidth="1"/>
    <col min="3854" max="3871" width="16" style="211" hidden="1" customWidth="1"/>
    <col min="3872" max="3872" width="9.25" style="211" hidden="1" customWidth="1"/>
    <col min="3873" max="4097" width="9.25" style="211" hidden="1"/>
    <col min="4098" max="4098" width="1.625" style="211" hidden="1" customWidth="1"/>
    <col min="4099" max="4099" width="10.625" style="211" hidden="1" customWidth="1"/>
    <col min="4100" max="4105" width="1.625" style="211" hidden="1" customWidth="1"/>
    <col min="4106" max="4107" width="2.625" style="211" hidden="1" customWidth="1"/>
    <col min="4108" max="4108" width="16" style="211" hidden="1" customWidth="1"/>
    <col min="4109" max="4109" width="17.625" style="211" hidden="1" customWidth="1"/>
    <col min="4110" max="4127" width="16" style="211" hidden="1" customWidth="1"/>
    <col min="4128" max="4128" width="9.25" style="211" hidden="1" customWidth="1"/>
    <col min="4129" max="4353" width="9.25" style="211" hidden="1"/>
    <col min="4354" max="4354" width="1.625" style="211" hidden="1" customWidth="1"/>
    <col min="4355" max="4355" width="10.625" style="211" hidden="1" customWidth="1"/>
    <col min="4356" max="4361" width="1.625" style="211" hidden="1" customWidth="1"/>
    <col min="4362" max="4363" width="2.625" style="211" hidden="1" customWidth="1"/>
    <col min="4364" max="4364" width="16" style="211" hidden="1" customWidth="1"/>
    <col min="4365" max="4365" width="17.625" style="211" hidden="1" customWidth="1"/>
    <col min="4366" max="4383" width="16" style="211" hidden="1" customWidth="1"/>
    <col min="4384" max="4384" width="9.25" style="211" hidden="1" customWidth="1"/>
    <col min="4385" max="4609" width="9.25" style="211" hidden="1"/>
    <col min="4610" max="4610" width="1.625" style="211" hidden="1" customWidth="1"/>
    <col min="4611" max="4611" width="10.625" style="211" hidden="1" customWidth="1"/>
    <col min="4612" max="4617" width="1.625" style="211" hidden="1" customWidth="1"/>
    <col min="4618" max="4619" width="2.625" style="211" hidden="1" customWidth="1"/>
    <col min="4620" max="4620" width="16" style="211" hidden="1" customWidth="1"/>
    <col min="4621" max="4621" width="17.625" style="211" hidden="1" customWidth="1"/>
    <col min="4622" max="4639" width="16" style="211" hidden="1" customWidth="1"/>
    <col min="4640" max="4640" width="9.25" style="211" hidden="1" customWidth="1"/>
    <col min="4641" max="4865" width="9.25" style="211" hidden="1"/>
    <col min="4866" max="4866" width="1.625" style="211" hidden="1" customWidth="1"/>
    <col min="4867" max="4867" width="10.625" style="211" hidden="1" customWidth="1"/>
    <col min="4868" max="4873" width="1.625" style="211" hidden="1" customWidth="1"/>
    <col min="4874" max="4875" width="2.625" style="211" hidden="1" customWidth="1"/>
    <col min="4876" max="4876" width="16" style="211" hidden="1" customWidth="1"/>
    <col min="4877" max="4877" width="17.625" style="211" hidden="1" customWidth="1"/>
    <col min="4878" max="4895" width="16" style="211" hidden="1" customWidth="1"/>
    <col min="4896" max="4896" width="9.25" style="211" hidden="1" customWidth="1"/>
    <col min="4897" max="5121" width="9.25" style="211" hidden="1"/>
    <col min="5122" max="5122" width="1.625" style="211" hidden="1" customWidth="1"/>
    <col min="5123" max="5123" width="10.625" style="211" hidden="1" customWidth="1"/>
    <col min="5124" max="5129" width="1.625" style="211" hidden="1" customWidth="1"/>
    <col min="5130" max="5131" width="2.625" style="211" hidden="1" customWidth="1"/>
    <col min="5132" max="5132" width="16" style="211" hidden="1" customWidth="1"/>
    <col min="5133" max="5133" width="17.625" style="211" hidden="1" customWidth="1"/>
    <col min="5134" max="5151" width="16" style="211" hidden="1" customWidth="1"/>
    <col min="5152" max="5152" width="9.25" style="211" hidden="1" customWidth="1"/>
    <col min="5153" max="5377" width="9.25" style="211" hidden="1"/>
    <col min="5378" max="5378" width="1.625" style="211" hidden="1" customWidth="1"/>
    <col min="5379" max="5379" width="10.625" style="211" hidden="1" customWidth="1"/>
    <col min="5380" max="5385" width="1.625" style="211" hidden="1" customWidth="1"/>
    <col min="5386" max="5387" width="2.625" style="211" hidden="1" customWidth="1"/>
    <col min="5388" max="5388" width="16" style="211" hidden="1" customWidth="1"/>
    <col min="5389" max="5389" width="17.625" style="211" hidden="1" customWidth="1"/>
    <col min="5390" max="5407" width="16" style="211" hidden="1" customWidth="1"/>
    <col min="5408" max="5408" width="9.25" style="211" hidden="1" customWidth="1"/>
    <col min="5409" max="5633" width="9.25" style="211" hidden="1"/>
    <col min="5634" max="5634" width="1.625" style="211" hidden="1" customWidth="1"/>
    <col min="5635" max="5635" width="10.625" style="211" hidden="1" customWidth="1"/>
    <col min="5636" max="5641" width="1.625" style="211" hidden="1" customWidth="1"/>
    <col min="5642" max="5643" width="2.625" style="211" hidden="1" customWidth="1"/>
    <col min="5644" max="5644" width="16" style="211" hidden="1" customWidth="1"/>
    <col min="5645" max="5645" width="17.625" style="211" hidden="1" customWidth="1"/>
    <col min="5646" max="5663" width="16" style="211" hidden="1" customWidth="1"/>
    <col min="5664" max="5664" width="9.25" style="211" hidden="1" customWidth="1"/>
    <col min="5665" max="5889" width="9.25" style="211" hidden="1"/>
    <col min="5890" max="5890" width="1.625" style="211" hidden="1" customWidth="1"/>
    <col min="5891" max="5891" width="10.625" style="211" hidden="1" customWidth="1"/>
    <col min="5892" max="5897" width="1.625" style="211" hidden="1" customWidth="1"/>
    <col min="5898" max="5899" width="2.625" style="211" hidden="1" customWidth="1"/>
    <col min="5900" max="5900" width="16" style="211" hidden="1" customWidth="1"/>
    <col min="5901" max="5901" width="17.625" style="211" hidden="1" customWidth="1"/>
    <col min="5902" max="5919" width="16" style="211" hidden="1" customWidth="1"/>
    <col min="5920" max="5920" width="9.25" style="211" hidden="1" customWidth="1"/>
    <col min="5921" max="6145" width="9.25" style="211" hidden="1"/>
    <col min="6146" max="6146" width="1.625" style="211" hidden="1" customWidth="1"/>
    <col min="6147" max="6147" width="10.625" style="211" hidden="1" customWidth="1"/>
    <col min="6148" max="6153" width="1.625" style="211" hidden="1" customWidth="1"/>
    <col min="6154" max="6155" width="2.625" style="211" hidden="1" customWidth="1"/>
    <col min="6156" max="6156" width="16" style="211" hidden="1" customWidth="1"/>
    <col min="6157" max="6157" width="17.625" style="211" hidden="1" customWidth="1"/>
    <col min="6158" max="6175" width="16" style="211" hidden="1" customWidth="1"/>
    <col min="6176" max="6176" width="9.25" style="211" hidden="1" customWidth="1"/>
    <col min="6177" max="6401" width="9.25" style="211" hidden="1"/>
    <col min="6402" max="6402" width="1.625" style="211" hidden="1" customWidth="1"/>
    <col min="6403" max="6403" width="10.625" style="211" hidden="1" customWidth="1"/>
    <col min="6404" max="6409" width="1.625" style="211" hidden="1" customWidth="1"/>
    <col min="6410" max="6411" width="2.625" style="211" hidden="1" customWidth="1"/>
    <col min="6412" max="6412" width="16" style="211" hidden="1" customWidth="1"/>
    <col min="6413" max="6413" width="17.625" style="211" hidden="1" customWidth="1"/>
    <col min="6414" max="6431" width="16" style="211" hidden="1" customWidth="1"/>
    <col min="6432" max="6432" width="9.25" style="211" hidden="1" customWidth="1"/>
    <col min="6433" max="6657" width="9.25" style="211" hidden="1"/>
    <col min="6658" max="6658" width="1.625" style="211" hidden="1" customWidth="1"/>
    <col min="6659" max="6659" width="10.625" style="211" hidden="1" customWidth="1"/>
    <col min="6660" max="6665" width="1.625" style="211" hidden="1" customWidth="1"/>
    <col min="6666" max="6667" width="2.625" style="211" hidden="1" customWidth="1"/>
    <col min="6668" max="6668" width="16" style="211" hidden="1" customWidth="1"/>
    <col min="6669" max="6669" width="17.625" style="211" hidden="1" customWidth="1"/>
    <col min="6670" max="6687" width="16" style="211" hidden="1" customWidth="1"/>
    <col min="6688" max="6688" width="9.25" style="211" hidden="1" customWidth="1"/>
    <col min="6689" max="6913" width="9.25" style="211" hidden="1"/>
    <col min="6914" max="6914" width="1.625" style="211" hidden="1" customWidth="1"/>
    <col min="6915" max="6915" width="10.625" style="211" hidden="1" customWidth="1"/>
    <col min="6916" max="6921" width="1.625" style="211" hidden="1" customWidth="1"/>
    <col min="6922" max="6923" width="2.625" style="211" hidden="1" customWidth="1"/>
    <col min="6924" max="6924" width="16" style="211" hidden="1" customWidth="1"/>
    <col min="6925" max="6925" width="17.625" style="211" hidden="1" customWidth="1"/>
    <col min="6926" max="6943" width="16" style="211" hidden="1" customWidth="1"/>
    <col min="6944" max="6944" width="9.25" style="211" hidden="1" customWidth="1"/>
    <col min="6945" max="7169" width="9.25" style="211" hidden="1"/>
    <col min="7170" max="7170" width="1.625" style="211" hidden="1" customWidth="1"/>
    <col min="7171" max="7171" width="10.625" style="211" hidden="1" customWidth="1"/>
    <col min="7172" max="7177" width="1.625" style="211" hidden="1" customWidth="1"/>
    <col min="7178" max="7179" width="2.625" style="211" hidden="1" customWidth="1"/>
    <col min="7180" max="7180" width="16" style="211" hidden="1" customWidth="1"/>
    <col min="7181" max="7181" width="17.625" style="211" hidden="1" customWidth="1"/>
    <col min="7182" max="7199" width="16" style="211" hidden="1" customWidth="1"/>
    <col min="7200" max="7200" width="9.25" style="211" hidden="1" customWidth="1"/>
    <col min="7201" max="7425" width="9.25" style="211" hidden="1"/>
    <col min="7426" max="7426" width="1.625" style="211" hidden="1" customWidth="1"/>
    <col min="7427" max="7427" width="10.625" style="211" hidden="1" customWidth="1"/>
    <col min="7428" max="7433" width="1.625" style="211" hidden="1" customWidth="1"/>
    <col min="7434" max="7435" width="2.625" style="211" hidden="1" customWidth="1"/>
    <col min="7436" max="7436" width="16" style="211" hidden="1" customWidth="1"/>
    <col min="7437" max="7437" width="17.625" style="211" hidden="1" customWidth="1"/>
    <col min="7438" max="7455" width="16" style="211" hidden="1" customWidth="1"/>
    <col min="7456" max="7456" width="9.25" style="211" hidden="1" customWidth="1"/>
    <col min="7457" max="7681" width="9.25" style="211" hidden="1"/>
    <col min="7682" max="7682" width="1.625" style="211" hidden="1" customWidth="1"/>
    <col min="7683" max="7683" width="10.625" style="211" hidden="1" customWidth="1"/>
    <col min="7684" max="7689" width="1.625" style="211" hidden="1" customWidth="1"/>
    <col min="7690" max="7691" width="2.625" style="211" hidden="1" customWidth="1"/>
    <col min="7692" max="7692" width="16" style="211" hidden="1" customWidth="1"/>
    <col min="7693" max="7693" width="17.625" style="211" hidden="1" customWidth="1"/>
    <col min="7694" max="7711" width="16" style="211" hidden="1" customWidth="1"/>
    <col min="7712" max="7712" width="9.25" style="211" hidden="1" customWidth="1"/>
    <col min="7713" max="7937" width="9.25" style="211" hidden="1"/>
    <col min="7938" max="7938" width="1.625" style="211" hidden="1" customWidth="1"/>
    <col min="7939" max="7939" width="10.625" style="211" hidden="1" customWidth="1"/>
    <col min="7940" max="7945" width="1.625" style="211" hidden="1" customWidth="1"/>
    <col min="7946" max="7947" width="2.625" style="211" hidden="1" customWidth="1"/>
    <col min="7948" max="7948" width="16" style="211" hidden="1" customWidth="1"/>
    <col min="7949" max="7949" width="17.625" style="211" hidden="1" customWidth="1"/>
    <col min="7950" max="7967" width="16" style="211" hidden="1" customWidth="1"/>
    <col min="7968" max="7968" width="9.25" style="211" hidden="1" customWidth="1"/>
    <col min="7969" max="8193" width="9.25" style="211" hidden="1"/>
    <col min="8194" max="8194" width="1.625" style="211" hidden="1" customWidth="1"/>
    <col min="8195" max="8195" width="10.625" style="211" hidden="1" customWidth="1"/>
    <col min="8196" max="8201" width="1.625" style="211" hidden="1" customWidth="1"/>
    <col min="8202" max="8203" width="2.625" style="211" hidden="1" customWidth="1"/>
    <col min="8204" max="8204" width="16" style="211" hidden="1" customWidth="1"/>
    <col min="8205" max="8205" width="17.625" style="211" hidden="1" customWidth="1"/>
    <col min="8206" max="8223" width="16" style="211" hidden="1" customWidth="1"/>
    <col min="8224" max="8224" width="9.25" style="211" hidden="1" customWidth="1"/>
    <col min="8225" max="8449" width="9.25" style="211" hidden="1"/>
    <col min="8450" max="8450" width="1.625" style="211" hidden="1" customWidth="1"/>
    <col min="8451" max="8451" width="10.625" style="211" hidden="1" customWidth="1"/>
    <col min="8452" max="8457" width="1.625" style="211" hidden="1" customWidth="1"/>
    <col min="8458" max="8459" width="2.625" style="211" hidden="1" customWidth="1"/>
    <col min="8460" max="8460" width="16" style="211" hidden="1" customWidth="1"/>
    <col min="8461" max="8461" width="17.625" style="211" hidden="1" customWidth="1"/>
    <col min="8462" max="8479" width="16" style="211" hidden="1" customWidth="1"/>
    <col min="8480" max="8480" width="9.25" style="211" hidden="1" customWidth="1"/>
    <col min="8481" max="8705" width="9.25" style="211" hidden="1"/>
    <col min="8706" max="8706" width="1.625" style="211" hidden="1" customWidth="1"/>
    <col min="8707" max="8707" width="10.625" style="211" hidden="1" customWidth="1"/>
    <col min="8708" max="8713" width="1.625" style="211" hidden="1" customWidth="1"/>
    <col min="8714" max="8715" width="2.625" style="211" hidden="1" customWidth="1"/>
    <col min="8716" max="8716" width="16" style="211" hidden="1" customWidth="1"/>
    <col min="8717" max="8717" width="17.625" style="211" hidden="1" customWidth="1"/>
    <col min="8718" max="8735" width="16" style="211" hidden="1" customWidth="1"/>
    <col min="8736" max="8736" width="9.25" style="211" hidden="1" customWidth="1"/>
    <col min="8737" max="8961" width="9.25" style="211" hidden="1"/>
    <col min="8962" max="8962" width="1.625" style="211" hidden="1" customWidth="1"/>
    <col min="8963" max="8963" width="10.625" style="211" hidden="1" customWidth="1"/>
    <col min="8964" max="8969" width="1.625" style="211" hidden="1" customWidth="1"/>
    <col min="8970" max="8971" width="2.625" style="211" hidden="1" customWidth="1"/>
    <col min="8972" max="8972" width="16" style="211" hidden="1" customWidth="1"/>
    <col min="8973" max="8973" width="17.625" style="211" hidden="1" customWidth="1"/>
    <col min="8974" max="8991" width="16" style="211" hidden="1" customWidth="1"/>
    <col min="8992" max="8992" width="9.25" style="211" hidden="1" customWidth="1"/>
    <col min="8993" max="9217" width="9.25" style="211" hidden="1"/>
    <col min="9218" max="9218" width="1.625" style="211" hidden="1" customWidth="1"/>
    <col min="9219" max="9219" width="10.625" style="211" hidden="1" customWidth="1"/>
    <col min="9220" max="9225" width="1.625" style="211" hidden="1" customWidth="1"/>
    <col min="9226" max="9227" width="2.625" style="211" hidden="1" customWidth="1"/>
    <col min="9228" max="9228" width="16" style="211" hidden="1" customWidth="1"/>
    <col min="9229" max="9229" width="17.625" style="211" hidden="1" customWidth="1"/>
    <col min="9230" max="9247" width="16" style="211" hidden="1" customWidth="1"/>
    <col min="9248" max="9248" width="9.25" style="211" hidden="1" customWidth="1"/>
    <col min="9249" max="9473" width="9.25" style="211" hidden="1"/>
    <col min="9474" max="9474" width="1.625" style="211" hidden="1" customWidth="1"/>
    <col min="9475" max="9475" width="10.625" style="211" hidden="1" customWidth="1"/>
    <col min="9476" max="9481" width="1.625" style="211" hidden="1" customWidth="1"/>
    <col min="9482" max="9483" width="2.625" style="211" hidden="1" customWidth="1"/>
    <col min="9484" max="9484" width="16" style="211" hidden="1" customWidth="1"/>
    <col min="9485" max="9485" width="17.625" style="211" hidden="1" customWidth="1"/>
    <col min="9486" max="9503" width="16" style="211" hidden="1" customWidth="1"/>
    <col min="9504" max="9504" width="9.25" style="211" hidden="1" customWidth="1"/>
    <col min="9505" max="9729" width="9.25" style="211" hidden="1"/>
    <col min="9730" max="9730" width="1.625" style="211" hidden="1" customWidth="1"/>
    <col min="9731" max="9731" width="10.625" style="211" hidden="1" customWidth="1"/>
    <col min="9732" max="9737" width="1.625" style="211" hidden="1" customWidth="1"/>
    <col min="9738" max="9739" width="2.625" style="211" hidden="1" customWidth="1"/>
    <col min="9740" max="9740" width="16" style="211" hidden="1" customWidth="1"/>
    <col min="9741" max="9741" width="17.625" style="211" hidden="1" customWidth="1"/>
    <col min="9742" max="9759" width="16" style="211" hidden="1" customWidth="1"/>
    <col min="9760" max="9760" width="9.25" style="211" hidden="1" customWidth="1"/>
    <col min="9761" max="9985" width="9.25" style="211" hidden="1"/>
    <col min="9986" max="9986" width="1.625" style="211" hidden="1" customWidth="1"/>
    <col min="9987" max="9987" width="10.625" style="211" hidden="1" customWidth="1"/>
    <col min="9988" max="9993" width="1.625" style="211" hidden="1" customWidth="1"/>
    <col min="9994" max="9995" width="2.625" style="211" hidden="1" customWidth="1"/>
    <col min="9996" max="9996" width="16" style="211" hidden="1" customWidth="1"/>
    <col min="9997" max="9997" width="17.625" style="211" hidden="1" customWidth="1"/>
    <col min="9998" max="10015" width="16" style="211" hidden="1" customWidth="1"/>
    <col min="10016" max="10016" width="9.25" style="211" hidden="1" customWidth="1"/>
    <col min="10017" max="10241" width="9.25" style="211" hidden="1"/>
    <col min="10242" max="10242" width="1.625" style="211" hidden="1" customWidth="1"/>
    <col min="10243" max="10243" width="10.625" style="211" hidden="1" customWidth="1"/>
    <col min="10244" max="10249" width="1.625" style="211" hidden="1" customWidth="1"/>
    <col min="10250" max="10251" width="2.625" style="211" hidden="1" customWidth="1"/>
    <col min="10252" max="10252" width="16" style="211" hidden="1" customWidth="1"/>
    <col min="10253" max="10253" width="17.625" style="211" hidden="1" customWidth="1"/>
    <col min="10254" max="10271" width="16" style="211" hidden="1" customWidth="1"/>
    <col min="10272" max="10272" width="9.25" style="211" hidden="1" customWidth="1"/>
    <col min="10273" max="10497" width="9.25" style="211" hidden="1"/>
    <col min="10498" max="10498" width="1.625" style="211" hidden="1" customWidth="1"/>
    <col min="10499" max="10499" width="10.625" style="211" hidden="1" customWidth="1"/>
    <col min="10500" max="10505" width="1.625" style="211" hidden="1" customWidth="1"/>
    <col min="10506" max="10507" width="2.625" style="211" hidden="1" customWidth="1"/>
    <col min="10508" max="10508" width="16" style="211" hidden="1" customWidth="1"/>
    <col min="10509" max="10509" width="17.625" style="211" hidden="1" customWidth="1"/>
    <col min="10510" max="10527" width="16" style="211" hidden="1" customWidth="1"/>
    <col min="10528" max="10528" width="9.25" style="211" hidden="1" customWidth="1"/>
    <col min="10529" max="10753" width="9.25" style="211" hidden="1"/>
    <col min="10754" max="10754" width="1.625" style="211" hidden="1" customWidth="1"/>
    <col min="10755" max="10755" width="10.625" style="211" hidden="1" customWidth="1"/>
    <col min="10756" max="10761" width="1.625" style="211" hidden="1" customWidth="1"/>
    <col min="10762" max="10763" width="2.625" style="211" hidden="1" customWidth="1"/>
    <col min="10764" max="10764" width="16" style="211" hidden="1" customWidth="1"/>
    <col min="10765" max="10765" width="17.625" style="211" hidden="1" customWidth="1"/>
    <col min="10766" max="10783" width="16" style="211" hidden="1" customWidth="1"/>
    <col min="10784" max="10784" width="9.25" style="211" hidden="1" customWidth="1"/>
    <col min="10785" max="11009" width="9.25" style="211" hidden="1"/>
    <col min="11010" max="11010" width="1.625" style="211" hidden="1" customWidth="1"/>
    <col min="11011" max="11011" width="10.625" style="211" hidden="1" customWidth="1"/>
    <col min="11012" max="11017" width="1.625" style="211" hidden="1" customWidth="1"/>
    <col min="11018" max="11019" width="2.625" style="211" hidden="1" customWidth="1"/>
    <col min="11020" max="11020" width="16" style="211" hidden="1" customWidth="1"/>
    <col min="11021" max="11021" width="17.625" style="211" hidden="1" customWidth="1"/>
    <col min="11022" max="11039" width="16" style="211" hidden="1" customWidth="1"/>
    <col min="11040" max="11040" width="9.25" style="211" hidden="1" customWidth="1"/>
    <col min="11041" max="11265" width="9.25" style="211" hidden="1"/>
    <col min="11266" max="11266" width="1.625" style="211" hidden="1" customWidth="1"/>
    <col min="11267" max="11267" width="10.625" style="211" hidden="1" customWidth="1"/>
    <col min="11268" max="11273" width="1.625" style="211" hidden="1" customWidth="1"/>
    <col min="11274" max="11275" width="2.625" style="211" hidden="1" customWidth="1"/>
    <col min="11276" max="11276" width="16" style="211" hidden="1" customWidth="1"/>
    <col min="11277" max="11277" width="17.625" style="211" hidden="1" customWidth="1"/>
    <col min="11278" max="11295" width="16" style="211" hidden="1" customWidth="1"/>
    <col min="11296" max="11296" width="9.25" style="211" hidden="1" customWidth="1"/>
    <col min="11297" max="11521" width="9.25" style="211" hidden="1"/>
    <col min="11522" max="11522" width="1.625" style="211" hidden="1" customWidth="1"/>
    <col min="11523" max="11523" width="10.625" style="211" hidden="1" customWidth="1"/>
    <col min="11524" max="11529" width="1.625" style="211" hidden="1" customWidth="1"/>
    <col min="11530" max="11531" width="2.625" style="211" hidden="1" customWidth="1"/>
    <col min="11532" max="11532" width="16" style="211" hidden="1" customWidth="1"/>
    <col min="11533" max="11533" width="17.625" style="211" hidden="1" customWidth="1"/>
    <col min="11534" max="11551" width="16" style="211" hidden="1" customWidth="1"/>
    <col min="11552" max="11552" width="9.25" style="211" hidden="1" customWidth="1"/>
    <col min="11553" max="11777" width="9.25" style="211" hidden="1"/>
    <col min="11778" max="11778" width="1.625" style="211" hidden="1" customWidth="1"/>
    <col min="11779" max="11779" width="10.625" style="211" hidden="1" customWidth="1"/>
    <col min="11780" max="11785" width="1.625" style="211" hidden="1" customWidth="1"/>
    <col min="11786" max="11787" width="2.625" style="211" hidden="1" customWidth="1"/>
    <col min="11788" max="11788" width="16" style="211" hidden="1" customWidth="1"/>
    <col min="11789" max="11789" width="17.625" style="211" hidden="1" customWidth="1"/>
    <col min="11790" max="11807" width="16" style="211" hidden="1" customWidth="1"/>
    <col min="11808" max="11808" width="9.25" style="211" hidden="1" customWidth="1"/>
    <col min="11809" max="12033" width="9.25" style="211" hidden="1"/>
    <col min="12034" max="12034" width="1.625" style="211" hidden="1" customWidth="1"/>
    <col min="12035" max="12035" width="10.625" style="211" hidden="1" customWidth="1"/>
    <col min="12036" max="12041" width="1.625" style="211" hidden="1" customWidth="1"/>
    <col min="12042" max="12043" width="2.625" style="211" hidden="1" customWidth="1"/>
    <col min="12044" max="12044" width="16" style="211" hidden="1" customWidth="1"/>
    <col min="12045" max="12045" width="17.625" style="211" hidden="1" customWidth="1"/>
    <col min="12046" max="12063" width="16" style="211" hidden="1" customWidth="1"/>
    <col min="12064" max="12064" width="9.25" style="211" hidden="1" customWidth="1"/>
    <col min="12065" max="12289" width="9.25" style="211" hidden="1"/>
    <col min="12290" max="12290" width="1.625" style="211" hidden="1" customWidth="1"/>
    <col min="12291" max="12291" width="10.625" style="211" hidden="1" customWidth="1"/>
    <col min="12292" max="12297" width="1.625" style="211" hidden="1" customWidth="1"/>
    <col min="12298" max="12299" width="2.625" style="211" hidden="1" customWidth="1"/>
    <col min="12300" max="12300" width="16" style="211" hidden="1" customWidth="1"/>
    <col min="12301" max="12301" width="17.625" style="211" hidden="1" customWidth="1"/>
    <col min="12302" max="12319" width="16" style="211" hidden="1" customWidth="1"/>
    <col min="12320" max="12320" width="9.25" style="211" hidden="1" customWidth="1"/>
    <col min="12321" max="12545" width="9.25" style="211" hidden="1"/>
    <col min="12546" max="12546" width="1.625" style="211" hidden="1" customWidth="1"/>
    <col min="12547" max="12547" width="10.625" style="211" hidden="1" customWidth="1"/>
    <col min="12548" max="12553" width="1.625" style="211" hidden="1" customWidth="1"/>
    <col min="12554" max="12555" width="2.625" style="211" hidden="1" customWidth="1"/>
    <col min="12556" max="12556" width="16" style="211" hidden="1" customWidth="1"/>
    <col min="12557" max="12557" width="17.625" style="211" hidden="1" customWidth="1"/>
    <col min="12558" max="12575" width="16" style="211" hidden="1" customWidth="1"/>
    <col min="12576" max="12576" width="9.25" style="211" hidden="1" customWidth="1"/>
    <col min="12577" max="12801" width="9.25" style="211" hidden="1"/>
    <col min="12802" max="12802" width="1.625" style="211" hidden="1" customWidth="1"/>
    <col min="12803" max="12803" width="10.625" style="211" hidden="1" customWidth="1"/>
    <col min="12804" max="12809" width="1.625" style="211" hidden="1" customWidth="1"/>
    <col min="12810" max="12811" width="2.625" style="211" hidden="1" customWidth="1"/>
    <col min="12812" max="12812" width="16" style="211" hidden="1" customWidth="1"/>
    <col min="12813" max="12813" width="17.625" style="211" hidden="1" customWidth="1"/>
    <col min="12814" max="12831" width="16" style="211" hidden="1" customWidth="1"/>
    <col min="12832" max="12832" width="9.25" style="211" hidden="1" customWidth="1"/>
    <col min="12833" max="13057" width="9.25" style="211" hidden="1"/>
    <col min="13058" max="13058" width="1.625" style="211" hidden="1" customWidth="1"/>
    <col min="13059" max="13059" width="10.625" style="211" hidden="1" customWidth="1"/>
    <col min="13060" max="13065" width="1.625" style="211" hidden="1" customWidth="1"/>
    <col min="13066" max="13067" width="2.625" style="211" hidden="1" customWidth="1"/>
    <col min="13068" max="13068" width="16" style="211" hidden="1" customWidth="1"/>
    <col min="13069" max="13069" width="17.625" style="211" hidden="1" customWidth="1"/>
    <col min="13070" max="13087" width="16" style="211" hidden="1" customWidth="1"/>
    <col min="13088" max="13088" width="9.25" style="211" hidden="1" customWidth="1"/>
    <col min="13089" max="13313" width="9.25" style="211" hidden="1"/>
    <col min="13314" max="13314" width="1.625" style="211" hidden="1" customWidth="1"/>
    <col min="13315" max="13315" width="10.625" style="211" hidden="1" customWidth="1"/>
    <col min="13316" max="13321" width="1.625" style="211" hidden="1" customWidth="1"/>
    <col min="13322" max="13323" width="2.625" style="211" hidden="1" customWidth="1"/>
    <col min="13324" max="13324" width="16" style="211" hidden="1" customWidth="1"/>
    <col min="13325" max="13325" width="17.625" style="211" hidden="1" customWidth="1"/>
    <col min="13326" max="13343" width="16" style="211" hidden="1" customWidth="1"/>
    <col min="13344" max="13344" width="9.25" style="211" hidden="1" customWidth="1"/>
    <col min="13345" max="13569" width="9.25" style="211" hidden="1"/>
    <col min="13570" max="13570" width="1.625" style="211" hidden="1" customWidth="1"/>
    <col min="13571" max="13571" width="10.625" style="211" hidden="1" customWidth="1"/>
    <col min="13572" max="13577" width="1.625" style="211" hidden="1" customWidth="1"/>
    <col min="13578" max="13579" width="2.625" style="211" hidden="1" customWidth="1"/>
    <col min="13580" max="13580" width="16" style="211" hidden="1" customWidth="1"/>
    <col min="13581" max="13581" width="17.625" style="211" hidden="1" customWidth="1"/>
    <col min="13582" max="13599" width="16" style="211" hidden="1" customWidth="1"/>
    <col min="13600" max="13600" width="9.25" style="211" hidden="1" customWidth="1"/>
    <col min="13601" max="13825" width="9.25" style="211" hidden="1"/>
    <col min="13826" max="13826" width="1.625" style="211" hidden="1" customWidth="1"/>
    <col min="13827" max="13827" width="10.625" style="211" hidden="1" customWidth="1"/>
    <col min="13828" max="13833" width="1.625" style="211" hidden="1" customWidth="1"/>
    <col min="13834" max="13835" width="2.625" style="211" hidden="1" customWidth="1"/>
    <col min="13836" max="13836" width="16" style="211" hidden="1" customWidth="1"/>
    <col min="13837" max="13837" width="17.625" style="211" hidden="1" customWidth="1"/>
    <col min="13838" max="13855" width="16" style="211" hidden="1" customWidth="1"/>
    <col min="13856" max="13856" width="9.25" style="211" hidden="1" customWidth="1"/>
    <col min="13857" max="14081" width="9.25" style="211" hidden="1"/>
    <col min="14082" max="14082" width="1.625" style="211" hidden="1" customWidth="1"/>
    <col min="14083" max="14083" width="10.625" style="211" hidden="1" customWidth="1"/>
    <col min="14084" max="14089" width="1.625" style="211" hidden="1" customWidth="1"/>
    <col min="14090" max="14091" width="2.625" style="211" hidden="1" customWidth="1"/>
    <col min="14092" max="14092" width="16" style="211" hidden="1" customWidth="1"/>
    <col min="14093" max="14093" width="17.625" style="211" hidden="1" customWidth="1"/>
    <col min="14094" max="14111" width="16" style="211" hidden="1" customWidth="1"/>
    <col min="14112" max="14112" width="9.25" style="211" hidden="1" customWidth="1"/>
    <col min="14113" max="14337" width="9.25" style="211" hidden="1"/>
    <col min="14338" max="14338" width="1.625" style="211" hidden="1" customWidth="1"/>
    <col min="14339" max="14339" width="10.625" style="211" hidden="1" customWidth="1"/>
    <col min="14340" max="14345" width="1.625" style="211" hidden="1" customWidth="1"/>
    <col min="14346" max="14347" width="2.625" style="211" hidden="1" customWidth="1"/>
    <col min="14348" max="14348" width="16" style="211" hidden="1" customWidth="1"/>
    <col min="14349" max="14349" width="17.625" style="211" hidden="1" customWidth="1"/>
    <col min="14350" max="14367" width="16" style="211" hidden="1" customWidth="1"/>
    <col min="14368" max="14368" width="9.25" style="211" hidden="1" customWidth="1"/>
    <col min="14369" max="14593" width="9.25" style="211" hidden="1"/>
    <col min="14594" max="14594" width="1.625" style="211" hidden="1" customWidth="1"/>
    <col min="14595" max="14595" width="10.625" style="211" hidden="1" customWidth="1"/>
    <col min="14596" max="14601" width="1.625" style="211" hidden="1" customWidth="1"/>
    <col min="14602" max="14603" width="2.625" style="211" hidden="1" customWidth="1"/>
    <col min="14604" max="14604" width="16" style="211" hidden="1" customWidth="1"/>
    <col min="14605" max="14605" width="17.625" style="211" hidden="1" customWidth="1"/>
    <col min="14606" max="14623" width="16" style="211" hidden="1" customWidth="1"/>
    <col min="14624" max="14624" width="9.25" style="211" hidden="1" customWidth="1"/>
    <col min="14625" max="14849" width="9.25" style="211" hidden="1"/>
    <col min="14850" max="14850" width="1.625" style="211" hidden="1" customWidth="1"/>
    <col min="14851" max="14851" width="10.625" style="211" hidden="1" customWidth="1"/>
    <col min="14852" max="14857" width="1.625" style="211" hidden="1" customWidth="1"/>
    <col min="14858" max="14859" width="2.625" style="211" hidden="1" customWidth="1"/>
    <col min="14860" max="14860" width="16" style="211" hidden="1" customWidth="1"/>
    <col min="14861" max="14861" width="17.625" style="211" hidden="1" customWidth="1"/>
    <col min="14862" max="14879" width="16" style="211" hidden="1" customWidth="1"/>
    <col min="14880" max="14880" width="9.25" style="211" hidden="1" customWidth="1"/>
    <col min="14881" max="15105" width="9.25" style="211" hidden="1"/>
    <col min="15106" max="15106" width="1.625" style="211" hidden="1" customWidth="1"/>
    <col min="15107" max="15107" width="10.625" style="211" hidden="1" customWidth="1"/>
    <col min="15108" max="15113" width="1.625" style="211" hidden="1" customWidth="1"/>
    <col min="15114" max="15115" width="2.625" style="211" hidden="1" customWidth="1"/>
    <col min="15116" max="15116" width="16" style="211" hidden="1" customWidth="1"/>
    <col min="15117" max="15117" width="17.625" style="211" hidden="1" customWidth="1"/>
    <col min="15118" max="15135" width="16" style="211" hidden="1" customWidth="1"/>
    <col min="15136" max="15136" width="9.25" style="211" hidden="1" customWidth="1"/>
    <col min="15137" max="15361" width="9.25" style="211" hidden="1"/>
    <col min="15362" max="15362" width="1.625" style="211" hidden="1" customWidth="1"/>
    <col min="15363" max="15363" width="10.625" style="211" hidden="1" customWidth="1"/>
    <col min="15364" max="15369" width="1.625" style="211" hidden="1" customWidth="1"/>
    <col min="15370" max="15371" width="2.625" style="211" hidden="1" customWidth="1"/>
    <col min="15372" max="15372" width="16" style="211" hidden="1" customWidth="1"/>
    <col min="15373" max="15373" width="17.625" style="211" hidden="1" customWidth="1"/>
    <col min="15374" max="15391" width="16" style="211" hidden="1" customWidth="1"/>
    <col min="15392" max="15392" width="9.25" style="211" hidden="1" customWidth="1"/>
    <col min="15393" max="15617" width="9.25" style="211" hidden="1"/>
    <col min="15618" max="15618" width="1.625" style="211" hidden="1" customWidth="1"/>
    <col min="15619" max="15619" width="10.625" style="211" hidden="1" customWidth="1"/>
    <col min="15620" max="15625" width="1.625" style="211" hidden="1" customWidth="1"/>
    <col min="15626" max="15627" width="2.625" style="211" hidden="1" customWidth="1"/>
    <col min="15628" max="15628" width="16" style="211" hidden="1" customWidth="1"/>
    <col min="15629" max="15629" width="17.625" style="211" hidden="1" customWidth="1"/>
    <col min="15630" max="15647" width="16" style="211" hidden="1" customWidth="1"/>
    <col min="15648" max="15648" width="9.25" style="211" hidden="1" customWidth="1"/>
    <col min="15649" max="15873" width="9.25" style="211" hidden="1"/>
    <col min="15874" max="15874" width="1.625" style="211" hidden="1" customWidth="1"/>
    <col min="15875" max="15875" width="10.625" style="211" hidden="1" customWidth="1"/>
    <col min="15876" max="15881" width="1.625" style="211" hidden="1" customWidth="1"/>
    <col min="15882" max="15883" width="2.625" style="211" hidden="1" customWidth="1"/>
    <col min="15884" max="15884" width="16" style="211" hidden="1" customWidth="1"/>
    <col min="15885" max="15885" width="17.625" style="211" hidden="1" customWidth="1"/>
    <col min="15886" max="15903" width="16" style="211" hidden="1" customWidth="1"/>
    <col min="15904" max="15904" width="9.25" style="211" hidden="1" customWidth="1"/>
    <col min="15905" max="16129" width="9.25" style="211" hidden="1"/>
    <col min="16130" max="16130" width="1.625" style="211" hidden="1" customWidth="1"/>
    <col min="16131" max="16131" width="10.625" style="211" hidden="1" customWidth="1"/>
    <col min="16132" max="16137" width="1.625" style="211" hidden="1" customWidth="1"/>
    <col min="16138" max="16139" width="2.625" style="211" hidden="1" customWidth="1"/>
    <col min="16140" max="16140" width="16" style="211" hidden="1" customWidth="1"/>
    <col min="16141" max="16141" width="17.625" style="211" hidden="1" customWidth="1"/>
    <col min="16142" max="16159" width="16" style="211" hidden="1" customWidth="1"/>
    <col min="16160" max="16160" width="9.25" style="211" hidden="1" customWidth="1"/>
    <col min="16161" max="16384" width="9.25" style="211" hidden="1"/>
  </cols>
  <sheetData>
    <row r="1" spans="1:131" s="605" customFormat="1" ht="18" customHeight="1" x14ac:dyDescent="0.15">
      <c r="A1" s="826"/>
      <c r="B1" s="826"/>
      <c r="C1" s="826"/>
      <c r="D1" s="826"/>
      <c r="E1" s="826"/>
      <c r="F1" s="826"/>
      <c r="G1" s="826"/>
      <c r="H1" s="826"/>
      <c r="I1" s="827"/>
      <c r="J1" s="82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</row>
    <row r="2" spans="1:131" s="605" customFormat="1" ht="17.45" customHeight="1" x14ac:dyDescent="0.15">
      <c r="A2" s="17" t="s">
        <v>822</v>
      </c>
      <c r="B2" s="826"/>
      <c r="C2" s="826"/>
      <c r="D2" s="826"/>
      <c r="E2" s="826"/>
      <c r="F2" s="826"/>
      <c r="G2" s="826"/>
      <c r="H2" s="826"/>
      <c r="I2" s="827"/>
      <c r="J2" s="827"/>
      <c r="K2" s="17"/>
      <c r="L2" s="17"/>
      <c r="M2" s="17"/>
      <c r="N2" s="17"/>
      <c r="O2" s="17"/>
      <c r="P2" s="17"/>
      <c r="Q2" s="17"/>
      <c r="R2" s="5"/>
      <c r="S2" s="303"/>
      <c r="T2" s="5"/>
      <c r="U2" s="5"/>
      <c r="V2" s="306"/>
      <c r="W2" s="5"/>
      <c r="X2" s="5"/>
      <c r="Y2" s="5"/>
      <c r="Z2" s="5"/>
      <c r="AA2" s="5"/>
      <c r="AB2" s="828"/>
      <c r="AC2" s="17"/>
      <c r="AD2" s="3" t="s">
        <v>1</v>
      </c>
      <c r="AE2" s="4" t="s">
        <v>823</v>
      </c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</row>
    <row r="3" spans="1:131" s="605" customFormat="1" ht="14.45" customHeight="1" x14ac:dyDescent="0.15">
      <c r="A3" s="826"/>
      <c r="B3" s="826"/>
      <c r="C3" s="826"/>
      <c r="D3" s="826"/>
      <c r="E3" s="826"/>
      <c r="F3" s="826"/>
      <c r="G3" s="826"/>
      <c r="H3" s="826"/>
      <c r="I3" s="827"/>
      <c r="J3" s="82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5"/>
      <c r="X3" s="5"/>
      <c r="Y3" s="5"/>
      <c r="Z3" s="5"/>
      <c r="AA3" s="5"/>
      <c r="AB3" s="17"/>
      <c r="AC3" s="17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</row>
    <row r="4" spans="1:131" s="605" customFormat="1" ht="9.9499999999999993" customHeight="1" x14ac:dyDescent="0.15">
      <c r="A4" s="826"/>
      <c r="B4" s="826"/>
      <c r="C4" s="826"/>
      <c r="D4" s="826"/>
      <c r="E4" s="826"/>
      <c r="F4" s="826"/>
      <c r="G4" s="826"/>
      <c r="H4" s="826"/>
      <c r="I4" s="827"/>
      <c r="J4" s="82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5"/>
      <c r="X4" s="5"/>
      <c r="Y4" s="5"/>
      <c r="Z4" s="5"/>
      <c r="AA4" s="5"/>
      <c r="AB4" s="17"/>
      <c r="AC4" s="17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</row>
    <row r="5" spans="1:131" s="605" customFormat="1" ht="24" x14ac:dyDescent="0.25">
      <c r="A5" s="826"/>
      <c r="B5" s="826"/>
      <c r="C5" s="826"/>
      <c r="D5" s="826"/>
      <c r="E5" s="826"/>
      <c r="F5" s="826"/>
      <c r="G5" s="826"/>
      <c r="H5" s="826"/>
      <c r="I5" s="827"/>
      <c r="J5" s="827"/>
      <c r="K5" s="17"/>
      <c r="L5" s="17"/>
      <c r="M5" s="829"/>
      <c r="N5" s="17"/>
      <c r="O5" s="17"/>
      <c r="P5" s="17"/>
      <c r="Q5" s="5"/>
      <c r="R5" s="5"/>
      <c r="S5" s="1"/>
      <c r="T5" s="1"/>
      <c r="U5" s="7"/>
      <c r="V5" s="25"/>
      <c r="W5" s="5"/>
      <c r="X5" s="5"/>
      <c r="Y5" s="5"/>
      <c r="Z5" s="5"/>
      <c r="AA5" s="14" t="s">
        <v>4</v>
      </c>
      <c r="AB5" s="14" t="s">
        <v>5</v>
      </c>
      <c r="AC5" s="830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</row>
    <row r="6" spans="1:131" s="605" customFormat="1" ht="33" customHeight="1" x14ac:dyDescent="0.15">
      <c r="A6" s="826"/>
      <c r="B6" s="306" t="s">
        <v>824</v>
      </c>
      <c r="C6" s="5"/>
      <c r="D6" s="5"/>
      <c r="E6" s="17"/>
      <c r="F6" s="17"/>
      <c r="G6" s="19" t="s">
        <v>7</v>
      </c>
      <c r="H6" s="17"/>
      <c r="I6" s="831"/>
      <c r="J6" s="831"/>
      <c r="K6" s="17"/>
      <c r="L6" s="17"/>
      <c r="M6" s="832" t="s">
        <v>825</v>
      </c>
      <c r="N6" s="606"/>
      <c r="O6" s="606"/>
      <c r="P6" s="17"/>
      <c r="Q6" s="5"/>
      <c r="R6" s="5"/>
      <c r="S6" s="5"/>
      <c r="T6" s="5"/>
      <c r="U6" s="7"/>
      <c r="V6" s="7"/>
      <c r="W6" s="5"/>
      <c r="X6" s="5"/>
      <c r="Y6" s="5"/>
      <c r="Z6" s="5"/>
      <c r="AA6" s="14" t="s">
        <v>165</v>
      </c>
      <c r="AB6" s="14" t="s">
        <v>10</v>
      </c>
      <c r="AC6" s="93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</row>
    <row r="7" spans="1:131" s="605" customFormat="1" ht="27.75" customHeight="1" x14ac:dyDescent="0.15">
      <c r="A7" s="826"/>
      <c r="B7" s="306" t="s">
        <v>826</v>
      </c>
      <c r="C7" s="5"/>
      <c r="D7" s="5"/>
      <c r="E7" s="17"/>
      <c r="F7" s="17"/>
      <c r="G7" s="306" t="s">
        <v>827</v>
      </c>
      <c r="H7" s="17"/>
      <c r="I7" s="831"/>
      <c r="J7" s="831"/>
      <c r="K7" s="17"/>
      <c r="L7" s="17"/>
      <c r="M7" s="17"/>
      <c r="N7" s="17"/>
      <c r="O7" s="17"/>
      <c r="P7" s="17"/>
      <c r="Q7" s="17"/>
      <c r="R7" s="17"/>
      <c r="S7" s="17"/>
      <c r="T7" s="17"/>
      <c r="U7" s="5"/>
      <c r="V7" s="310"/>
      <c r="W7" s="310"/>
      <c r="X7" s="310"/>
      <c r="Y7" s="310"/>
      <c r="Z7" s="5"/>
      <c r="AA7" s="5"/>
      <c r="AB7" s="5"/>
      <c r="AC7" s="5"/>
      <c r="AD7" s="5"/>
      <c r="AE7" s="310" t="s">
        <v>14</v>
      </c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</row>
    <row r="8" spans="1:131" s="838" customFormat="1" ht="14.1" customHeight="1" x14ac:dyDescent="0.15">
      <c r="A8" s="833"/>
      <c r="B8" s="834"/>
      <c r="C8" s="835"/>
      <c r="D8" s="835"/>
      <c r="E8" s="835"/>
      <c r="F8" s="835"/>
      <c r="G8" s="835"/>
      <c r="H8" s="835"/>
      <c r="I8" s="835"/>
      <c r="J8" s="835"/>
      <c r="K8" s="836" t="s">
        <v>15</v>
      </c>
      <c r="L8" s="836" t="s">
        <v>16</v>
      </c>
      <c r="M8" s="836" t="s">
        <v>17</v>
      </c>
      <c r="N8" s="836" t="s">
        <v>18</v>
      </c>
      <c r="O8" s="836" t="s">
        <v>19</v>
      </c>
      <c r="P8" s="836" t="s">
        <v>224</v>
      </c>
      <c r="Q8" s="836" t="s">
        <v>225</v>
      </c>
      <c r="R8" s="836" t="s">
        <v>226</v>
      </c>
      <c r="S8" s="836" t="s">
        <v>227</v>
      </c>
      <c r="T8" s="836" t="s">
        <v>24</v>
      </c>
      <c r="U8" s="836" t="s">
        <v>25</v>
      </c>
      <c r="V8" s="836" t="s">
        <v>229</v>
      </c>
      <c r="W8" s="836" t="s">
        <v>230</v>
      </c>
      <c r="X8" s="836" t="s">
        <v>231</v>
      </c>
      <c r="Y8" s="836" t="s">
        <v>232</v>
      </c>
      <c r="Z8" s="836" t="s">
        <v>233</v>
      </c>
      <c r="AA8" s="836" t="s">
        <v>234</v>
      </c>
      <c r="AB8" s="836" t="s">
        <v>235</v>
      </c>
      <c r="AC8" s="836" t="s">
        <v>236</v>
      </c>
      <c r="AD8" s="836" t="s">
        <v>237</v>
      </c>
      <c r="AE8" s="836" t="s">
        <v>774</v>
      </c>
      <c r="AF8" s="837"/>
      <c r="AG8" s="837"/>
      <c r="AH8" s="837"/>
      <c r="AI8" s="837"/>
      <c r="AJ8" s="837"/>
      <c r="AK8" s="837"/>
      <c r="AL8" s="837"/>
      <c r="AM8" s="837"/>
      <c r="AN8" s="837"/>
      <c r="AO8" s="837"/>
      <c r="AP8" s="837"/>
      <c r="AQ8" s="837"/>
      <c r="AR8" s="837"/>
      <c r="AS8" s="837"/>
      <c r="AT8" s="837"/>
      <c r="AU8" s="837"/>
      <c r="AV8" s="837"/>
      <c r="AW8" s="837"/>
      <c r="AX8" s="837"/>
      <c r="AY8" s="837"/>
      <c r="AZ8" s="837"/>
      <c r="BA8" s="837"/>
      <c r="BB8" s="837"/>
      <c r="BC8" s="837"/>
      <c r="BD8" s="837"/>
      <c r="BE8" s="837"/>
      <c r="BF8" s="837"/>
      <c r="BG8" s="837"/>
      <c r="BH8" s="837"/>
      <c r="BI8" s="837"/>
      <c r="BJ8" s="837"/>
      <c r="BK8" s="837"/>
      <c r="BL8" s="837"/>
      <c r="BM8" s="837"/>
      <c r="BN8" s="837"/>
      <c r="BO8" s="837"/>
      <c r="BP8" s="837"/>
      <c r="BQ8" s="837"/>
      <c r="BR8" s="837"/>
      <c r="BS8" s="837"/>
      <c r="BT8" s="837"/>
      <c r="BU8" s="837"/>
      <c r="BV8" s="837"/>
      <c r="BW8" s="837"/>
      <c r="BX8" s="837"/>
      <c r="BY8" s="837"/>
      <c r="BZ8" s="837"/>
      <c r="CA8" s="837"/>
      <c r="CB8" s="837"/>
      <c r="CC8" s="837"/>
      <c r="CD8" s="837"/>
      <c r="CE8" s="837"/>
      <c r="CF8" s="837"/>
      <c r="CG8" s="837"/>
      <c r="CH8" s="837"/>
      <c r="CI8" s="837"/>
      <c r="CJ8" s="837"/>
      <c r="CK8" s="837"/>
      <c r="CL8" s="837"/>
      <c r="CM8" s="837"/>
      <c r="CN8" s="837"/>
      <c r="CO8" s="837"/>
      <c r="CP8" s="837"/>
      <c r="CQ8" s="837"/>
      <c r="CR8" s="837"/>
      <c r="CS8" s="837"/>
      <c r="CT8" s="837"/>
      <c r="CU8" s="837"/>
      <c r="CV8" s="837"/>
      <c r="CW8" s="837"/>
      <c r="CX8" s="837"/>
      <c r="CY8" s="837"/>
      <c r="CZ8" s="837"/>
      <c r="DA8" s="837"/>
      <c r="DB8" s="837"/>
      <c r="DC8" s="837"/>
      <c r="DD8" s="837"/>
      <c r="DE8" s="837"/>
      <c r="DF8" s="837"/>
      <c r="DG8" s="837"/>
      <c r="DH8" s="837"/>
      <c r="DI8" s="837"/>
      <c r="DJ8" s="837"/>
      <c r="DK8" s="837"/>
      <c r="DL8" s="837"/>
      <c r="DM8" s="837"/>
      <c r="DN8" s="837"/>
      <c r="DO8" s="837"/>
      <c r="DP8" s="837"/>
      <c r="DQ8" s="837"/>
      <c r="DR8" s="837"/>
      <c r="DS8" s="837"/>
      <c r="DT8" s="837"/>
      <c r="DU8" s="837"/>
      <c r="DV8" s="837"/>
      <c r="DW8" s="837"/>
      <c r="DX8" s="837"/>
      <c r="DY8" s="837"/>
      <c r="DZ8" s="837"/>
      <c r="EA8" s="837"/>
    </row>
    <row r="9" spans="1:131" s="849" customFormat="1" ht="17.45" customHeight="1" x14ac:dyDescent="0.15">
      <c r="A9" s="839"/>
      <c r="B9" s="840"/>
      <c r="C9" s="841"/>
      <c r="D9" s="842"/>
      <c r="E9" s="842"/>
      <c r="F9" s="842"/>
      <c r="G9" s="842"/>
      <c r="H9" s="842"/>
      <c r="I9" s="843"/>
      <c r="J9" s="844"/>
      <c r="K9" s="845" t="s">
        <v>241</v>
      </c>
      <c r="L9" s="845" t="s">
        <v>242</v>
      </c>
      <c r="M9" s="845" t="s">
        <v>243</v>
      </c>
      <c r="N9" s="845" t="s">
        <v>244</v>
      </c>
      <c r="O9" s="845" t="s">
        <v>828</v>
      </c>
      <c r="P9" s="845" t="s">
        <v>829</v>
      </c>
      <c r="Q9" s="845" t="s">
        <v>830</v>
      </c>
      <c r="R9" s="845" t="s">
        <v>831</v>
      </c>
      <c r="S9" s="846"/>
      <c r="T9" s="845"/>
      <c r="U9" s="845"/>
      <c r="V9" s="845"/>
      <c r="W9" s="845"/>
      <c r="X9" s="845"/>
      <c r="Y9" s="845"/>
      <c r="Z9" s="847"/>
      <c r="AA9" s="847"/>
      <c r="AB9" s="847"/>
      <c r="AC9" s="847"/>
      <c r="AD9" s="847"/>
      <c r="AE9" s="847"/>
      <c r="AF9" s="848"/>
      <c r="AG9" s="848"/>
      <c r="AH9" s="848"/>
      <c r="AI9" s="848"/>
      <c r="AJ9" s="848"/>
      <c r="AK9" s="848"/>
      <c r="AL9" s="848"/>
      <c r="AM9" s="848"/>
      <c r="AN9" s="848"/>
      <c r="AO9" s="848"/>
      <c r="AP9" s="848"/>
      <c r="AQ9" s="848"/>
      <c r="AR9" s="848"/>
      <c r="AS9" s="848"/>
      <c r="AT9" s="848"/>
      <c r="AU9" s="848"/>
      <c r="AV9" s="848"/>
      <c r="AW9" s="848"/>
      <c r="AX9" s="848"/>
      <c r="AY9" s="848"/>
      <c r="AZ9" s="848"/>
      <c r="BA9" s="848"/>
      <c r="BB9" s="848"/>
      <c r="BC9" s="848"/>
      <c r="BD9" s="848"/>
      <c r="BE9" s="848"/>
      <c r="BF9" s="848"/>
      <c r="BG9" s="848"/>
      <c r="BH9" s="848"/>
      <c r="BI9" s="848"/>
      <c r="BJ9" s="848"/>
      <c r="BK9" s="848"/>
      <c r="BL9" s="848"/>
      <c r="BM9" s="848"/>
      <c r="BN9" s="848"/>
      <c r="BO9" s="848"/>
      <c r="BP9" s="848"/>
      <c r="BQ9" s="848"/>
      <c r="BR9" s="848"/>
      <c r="BS9" s="848"/>
      <c r="BT9" s="848"/>
      <c r="BU9" s="848"/>
      <c r="BV9" s="848"/>
      <c r="BW9" s="848"/>
      <c r="BX9" s="848"/>
      <c r="BY9" s="848"/>
      <c r="BZ9" s="848"/>
      <c r="CA9" s="848"/>
      <c r="CB9" s="848"/>
      <c r="CC9" s="848"/>
      <c r="CD9" s="848"/>
      <c r="CE9" s="848"/>
      <c r="CF9" s="848"/>
      <c r="CG9" s="848"/>
      <c r="CH9" s="848"/>
      <c r="CI9" s="848"/>
      <c r="CJ9" s="848"/>
      <c r="CK9" s="848"/>
      <c r="CL9" s="848"/>
      <c r="CM9" s="848"/>
      <c r="CN9" s="848"/>
      <c r="CO9" s="848"/>
      <c r="CP9" s="848"/>
      <c r="CQ9" s="848"/>
      <c r="CR9" s="848"/>
      <c r="CS9" s="848"/>
      <c r="CT9" s="848"/>
      <c r="CU9" s="848"/>
      <c r="CV9" s="848"/>
      <c r="CW9" s="848"/>
      <c r="CX9" s="848"/>
      <c r="CY9" s="848"/>
      <c r="CZ9" s="848"/>
      <c r="DA9" s="848"/>
      <c r="DB9" s="848"/>
      <c r="DC9" s="848"/>
      <c r="DD9" s="848"/>
      <c r="DE9" s="848"/>
      <c r="DF9" s="848"/>
      <c r="DG9" s="848"/>
      <c r="DH9" s="848"/>
      <c r="DI9" s="848"/>
      <c r="DJ9" s="848"/>
      <c r="DK9" s="848"/>
      <c r="DL9" s="848"/>
      <c r="DM9" s="848"/>
      <c r="DN9" s="848"/>
      <c r="DO9" s="848"/>
      <c r="DP9" s="848"/>
      <c r="DQ9" s="848"/>
      <c r="DR9" s="848"/>
      <c r="DS9" s="848"/>
      <c r="DT9" s="848"/>
      <c r="DU9" s="848"/>
      <c r="DV9" s="848"/>
      <c r="DW9" s="848"/>
      <c r="DX9" s="848"/>
      <c r="DY9" s="848"/>
      <c r="DZ9" s="848"/>
      <c r="EA9" s="848"/>
    </row>
    <row r="10" spans="1:131" s="492" customFormat="1" ht="21.95" customHeight="1" x14ac:dyDescent="0.15">
      <c r="A10" s="839"/>
      <c r="B10" s="341"/>
      <c r="C10" s="850" t="s">
        <v>832</v>
      </c>
      <c r="D10" s="851"/>
      <c r="E10" s="852"/>
      <c r="F10" s="853"/>
      <c r="G10" s="851" t="s">
        <v>833</v>
      </c>
      <c r="H10" s="851"/>
      <c r="I10" s="854"/>
      <c r="J10" s="855"/>
      <c r="K10" s="856" t="s">
        <v>834</v>
      </c>
      <c r="L10" s="856" t="s">
        <v>835</v>
      </c>
      <c r="M10" s="243" t="s">
        <v>836</v>
      </c>
      <c r="N10" s="341"/>
      <c r="O10" s="341"/>
      <c r="P10" s="857" t="s">
        <v>837</v>
      </c>
      <c r="Q10" s="341"/>
      <c r="R10" s="618" t="s">
        <v>838</v>
      </c>
      <c r="S10" s="618" t="s">
        <v>839</v>
      </c>
      <c r="T10" s="618" t="s">
        <v>840</v>
      </c>
      <c r="U10" s="618" t="s">
        <v>839</v>
      </c>
      <c r="V10" s="618" t="s">
        <v>840</v>
      </c>
      <c r="W10" s="618" t="s">
        <v>839</v>
      </c>
      <c r="X10" s="618" t="s">
        <v>840</v>
      </c>
      <c r="Y10" s="618" t="s">
        <v>839</v>
      </c>
      <c r="Z10" s="243" t="s">
        <v>841</v>
      </c>
      <c r="AA10" s="243" t="s">
        <v>842</v>
      </c>
      <c r="AB10" s="243" t="s">
        <v>841</v>
      </c>
      <c r="AC10" s="243" t="s">
        <v>842</v>
      </c>
      <c r="AD10" s="243" t="s">
        <v>843</v>
      </c>
      <c r="AE10" s="243" t="s">
        <v>843</v>
      </c>
      <c r="AF10" s="858"/>
      <c r="AG10" s="858"/>
      <c r="AH10" s="858"/>
      <c r="AI10" s="858"/>
      <c r="AJ10" s="858"/>
      <c r="AK10" s="858"/>
      <c r="AL10" s="858"/>
      <c r="AM10" s="858"/>
      <c r="AN10" s="858"/>
      <c r="AO10" s="858"/>
      <c r="AP10" s="858"/>
      <c r="AQ10" s="858"/>
      <c r="AR10" s="858"/>
      <c r="AS10" s="858"/>
      <c r="AT10" s="858"/>
      <c r="AU10" s="858"/>
      <c r="AV10" s="858"/>
      <c r="AW10" s="858"/>
      <c r="AX10" s="858"/>
      <c r="AY10" s="858"/>
      <c r="AZ10" s="858"/>
      <c r="BA10" s="858"/>
      <c r="BB10" s="858"/>
      <c r="BC10" s="858"/>
      <c r="BD10" s="858"/>
      <c r="BE10" s="858"/>
      <c r="BF10" s="858"/>
      <c r="BG10" s="858"/>
      <c r="BH10" s="858"/>
      <c r="BI10" s="858"/>
      <c r="BJ10" s="858"/>
      <c r="BK10" s="858"/>
      <c r="BL10" s="858"/>
      <c r="BM10" s="858"/>
      <c r="BN10" s="858"/>
      <c r="BO10" s="858"/>
      <c r="BP10" s="858"/>
      <c r="BQ10" s="858"/>
      <c r="BR10" s="858"/>
      <c r="BS10" s="858"/>
      <c r="BT10" s="858"/>
      <c r="BU10" s="858"/>
      <c r="BV10" s="858"/>
      <c r="BW10" s="858"/>
      <c r="BX10" s="858"/>
      <c r="BY10" s="858"/>
      <c r="BZ10" s="858"/>
      <c r="CA10" s="858"/>
      <c r="CB10" s="858"/>
      <c r="CC10" s="858"/>
      <c r="CD10" s="858"/>
      <c r="CE10" s="858"/>
      <c r="CF10" s="858"/>
      <c r="CG10" s="858"/>
      <c r="CH10" s="858"/>
      <c r="CI10" s="858"/>
      <c r="CJ10" s="858"/>
      <c r="CK10" s="858"/>
      <c r="CL10" s="858"/>
      <c r="CM10" s="858"/>
      <c r="CN10" s="858"/>
      <c r="CO10" s="858"/>
      <c r="CP10" s="858"/>
      <c r="CQ10" s="858"/>
      <c r="CR10" s="858"/>
      <c r="CS10" s="858"/>
      <c r="CT10" s="858"/>
      <c r="CU10" s="858"/>
      <c r="CV10" s="858"/>
      <c r="CW10" s="858"/>
      <c r="CX10" s="858"/>
      <c r="CY10" s="858"/>
      <c r="CZ10" s="858"/>
      <c r="DA10" s="858"/>
      <c r="DB10" s="858"/>
      <c r="DC10" s="858"/>
      <c r="DD10" s="858"/>
      <c r="DE10" s="858"/>
      <c r="DF10" s="858"/>
      <c r="DG10" s="858"/>
      <c r="DH10" s="858"/>
      <c r="DI10" s="858"/>
      <c r="DJ10" s="858"/>
      <c r="DK10" s="858"/>
      <c r="DL10" s="858"/>
      <c r="DM10" s="858"/>
      <c r="DN10" s="858"/>
      <c r="DO10" s="858"/>
      <c r="DP10" s="858"/>
      <c r="DQ10" s="858"/>
      <c r="DR10" s="858"/>
      <c r="DS10" s="858"/>
      <c r="DT10" s="858"/>
      <c r="DU10" s="858"/>
      <c r="DV10" s="858"/>
      <c r="DW10" s="858"/>
      <c r="DX10" s="858"/>
      <c r="DY10" s="858"/>
      <c r="DZ10" s="858"/>
      <c r="EA10" s="858"/>
    </row>
    <row r="11" spans="1:131" s="492" customFormat="1" ht="18" customHeight="1" x14ac:dyDescent="0.15">
      <c r="A11" s="839"/>
      <c r="B11" s="341" t="s">
        <v>844</v>
      </c>
      <c r="C11" s="859"/>
      <c r="D11" s="860"/>
      <c r="E11" s="860"/>
      <c r="F11" s="860"/>
      <c r="G11" s="860"/>
      <c r="H11" s="860"/>
      <c r="I11" s="859" t="s">
        <v>32</v>
      </c>
      <c r="J11" s="861"/>
      <c r="K11" s="862"/>
      <c r="L11" s="862" t="s">
        <v>845</v>
      </c>
      <c r="M11" s="249" t="s">
        <v>846</v>
      </c>
      <c r="N11" s="341" t="s">
        <v>847</v>
      </c>
      <c r="O11" s="341" t="s">
        <v>848</v>
      </c>
      <c r="P11" s="249"/>
      <c r="Q11" s="341" t="s">
        <v>849</v>
      </c>
      <c r="R11" s="341"/>
      <c r="S11" s="341"/>
      <c r="T11" s="341"/>
      <c r="U11" s="341"/>
      <c r="V11" s="341"/>
      <c r="W11" s="341"/>
      <c r="X11" s="341"/>
      <c r="Y11" s="341"/>
      <c r="Z11" s="249"/>
      <c r="AA11" s="249"/>
      <c r="AB11" s="249"/>
      <c r="AC11" s="249"/>
      <c r="AD11" s="249"/>
      <c r="AE11" s="249"/>
      <c r="AF11" s="858"/>
      <c r="AG11" s="858"/>
      <c r="AH11" s="858"/>
      <c r="AI11" s="858"/>
      <c r="AJ11" s="858"/>
      <c r="AK11" s="858"/>
      <c r="AL11" s="858"/>
      <c r="AM11" s="858"/>
      <c r="AN11" s="858"/>
      <c r="AO11" s="858"/>
      <c r="AP11" s="858"/>
      <c r="AQ11" s="858"/>
      <c r="AR11" s="858"/>
      <c r="AS11" s="858"/>
      <c r="AT11" s="858"/>
      <c r="AU11" s="858"/>
      <c r="AV11" s="858"/>
      <c r="AW11" s="858"/>
      <c r="AX11" s="858"/>
      <c r="AY11" s="858"/>
      <c r="AZ11" s="858"/>
      <c r="BA11" s="858"/>
      <c r="BB11" s="858"/>
      <c r="BC11" s="858"/>
      <c r="BD11" s="858"/>
      <c r="BE11" s="858"/>
      <c r="BF11" s="858"/>
      <c r="BG11" s="858"/>
      <c r="BH11" s="858"/>
      <c r="BI11" s="858"/>
      <c r="BJ11" s="858"/>
      <c r="BK11" s="858"/>
      <c r="BL11" s="858"/>
      <c r="BM11" s="858"/>
      <c r="BN11" s="858"/>
      <c r="BO11" s="858"/>
      <c r="BP11" s="858"/>
      <c r="BQ11" s="858"/>
      <c r="BR11" s="858"/>
      <c r="BS11" s="858"/>
      <c r="BT11" s="858"/>
      <c r="BU11" s="858"/>
      <c r="BV11" s="858"/>
      <c r="BW11" s="858"/>
      <c r="BX11" s="858"/>
      <c r="BY11" s="858"/>
      <c r="BZ11" s="858"/>
      <c r="CA11" s="858"/>
      <c r="CB11" s="858"/>
      <c r="CC11" s="858"/>
      <c r="CD11" s="858"/>
      <c r="CE11" s="858"/>
      <c r="CF11" s="858"/>
      <c r="CG11" s="858"/>
      <c r="CH11" s="858"/>
      <c r="CI11" s="858"/>
      <c r="CJ11" s="858"/>
      <c r="CK11" s="858"/>
      <c r="CL11" s="858"/>
      <c r="CM11" s="858"/>
      <c r="CN11" s="858"/>
      <c r="CO11" s="858"/>
      <c r="CP11" s="858"/>
      <c r="CQ11" s="858"/>
      <c r="CR11" s="858"/>
      <c r="CS11" s="858"/>
      <c r="CT11" s="858"/>
      <c r="CU11" s="858"/>
      <c r="CV11" s="858"/>
      <c r="CW11" s="858"/>
      <c r="CX11" s="858"/>
      <c r="CY11" s="858"/>
      <c r="CZ11" s="858"/>
      <c r="DA11" s="858"/>
      <c r="DB11" s="858"/>
      <c r="DC11" s="858"/>
      <c r="DD11" s="858"/>
      <c r="DE11" s="858"/>
      <c r="DF11" s="858"/>
      <c r="DG11" s="858"/>
      <c r="DH11" s="858"/>
      <c r="DI11" s="858"/>
      <c r="DJ11" s="858"/>
      <c r="DK11" s="858"/>
      <c r="DL11" s="858"/>
      <c r="DM11" s="858"/>
      <c r="DN11" s="858"/>
      <c r="DO11" s="858"/>
      <c r="DP11" s="858"/>
      <c r="DQ11" s="858"/>
      <c r="DR11" s="858"/>
      <c r="DS11" s="858"/>
      <c r="DT11" s="858"/>
      <c r="DU11" s="858"/>
      <c r="DV11" s="858"/>
      <c r="DW11" s="858"/>
      <c r="DX11" s="858"/>
      <c r="DY11" s="858"/>
      <c r="DZ11" s="858"/>
      <c r="EA11" s="858"/>
    </row>
    <row r="12" spans="1:131" s="492" customFormat="1" ht="27.95" customHeight="1" x14ac:dyDescent="0.15">
      <c r="A12" s="839"/>
      <c r="B12" s="341"/>
      <c r="C12" s="863" t="s">
        <v>753</v>
      </c>
      <c r="D12" s="864"/>
      <c r="E12" s="864" t="s">
        <v>850</v>
      </c>
      <c r="F12" s="864"/>
      <c r="G12" s="864" t="s">
        <v>851</v>
      </c>
      <c r="H12" s="864"/>
      <c r="I12" s="854"/>
      <c r="J12" s="855"/>
      <c r="K12" s="865" t="s">
        <v>852</v>
      </c>
      <c r="L12" s="866" t="s">
        <v>853</v>
      </c>
      <c r="M12" s="769" t="s">
        <v>854</v>
      </c>
      <c r="N12" s="341"/>
      <c r="O12" s="341"/>
      <c r="P12" s="769" t="s">
        <v>855</v>
      </c>
      <c r="Q12" s="341"/>
      <c r="R12" s="346" t="s">
        <v>856</v>
      </c>
      <c r="S12" s="867" t="s">
        <v>857</v>
      </c>
      <c r="T12" s="346" t="s">
        <v>858</v>
      </c>
      <c r="U12" s="346" t="s">
        <v>858</v>
      </c>
      <c r="V12" s="867" t="s">
        <v>859</v>
      </c>
      <c r="W12" s="867" t="s">
        <v>859</v>
      </c>
      <c r="X12" s="867" t="s">
        <v>860</v>
      </c>
      <c r="Y12" s="867" t="s">
        <v>860</v>
      </c>
      <c r="Z12" s="54" t="s">
        <v>861</v>
      </c>
      <c r="AA12" s="54" t="s">
        <v>861</v>
      </c>
      <c r="AB12" s="54" t="s">
        <v>862</v>
      </c>
      <c r="AC12" s="54" t="s">
        <v>862</v>
      </c>
      <c r="AD12" s="54" t="s">
        <v>863</v>
      </c>
      <c r="AE12" s="54" t="s">
        <v>864</v>
      </c>
      <c r="AF12" s="858"/>
      <c r="AG12" s="858"/>
      <c r="AH12" s="858"/>
      <c r="AI12" s="858"/>
      <c r="AJ12" s="858"/>
      <c r="AK12" s="858"/>
      <c r="AL12" s="858"/>
      <c r="AM12" s="858"/>
      <c r="AN12" s="858"/>
      <c r="AO12" s="858"/>
      <c r="AP12" s="858"/>
      <c r="AQ12" s="858"/>
      <c r="AR12" s="858"/>
      <c r="AS12" s="858"/>
      <c r="AT12" s="858"/>
      <c r="AU12" s="858"/>
      <c r="AV12" s="858"/>
      <c r="AW12" s="858"/>
      <c r="AX12" s="858"/>
      <c r="AY12" s="858"/>
      <c r="AZ12" s="858"/>
      <c r="BA12" s="858"/>
      <c r="BB12" s="858"/>
      <c r="BC12" s="858"/>
      <c r="BD12" s="858"/>
      <c r="BE12" s="858"/>
      <c r="BF12" s="858"/>
      <c r="BG12" s="858"/>
      <c r="BH12" s="858"/>
      <c r="BI12" s="858"/>
      <c r="BJ12" s="858"/>
      <c r="BK12" s="858"/>
      <c r="BL12" s="858"/>
      <c r="BM12" s="858"/>
      <c r="BN12" s="858"/>
      <c r="BO12" s="858"/>
      <c r="BP12" s="858"/>
      <c r="BQ12" s="858"/>
      <c r="BR12" s="858"/>
      <c r="BS12" s="858"/>
      <c r="BT12" s="858"/>
      <c r="BU12" s="858"/>
      <c r="BV12" s="858"/>
      <c r="BW12" s="858"/>
      <c r="BX12" s="858"/>
      <c r="BY12" s="858"/>
      <c r="BZ12" s="858"/>
      <c r="CA12" s="858"/>
      <c r="CB12" s="858"/>
      <c r="CC12" s="858"/>
      <c r="CD12" s="858"/>
      <c r="CE12" s="858"/>
      <c r="CF12" s="858"/>
      <c r="CG12" s="858"/>
      <c r="CH12" s="858"/>
      <c r="CI12" s="858"/>
      <c r="CJ12" s="858"/>
      <c r="CK12" s="858"/>
      <c r="CL12" s="858"/>
      <c r="CM12" s="858"/>
      <c r="CN12" s="858"/>
      <c r="CO12" s="858"/>
      <c r="CP12" s="858"/>
      <c r="CQ12" s="858"/>
      <c r="CR12" s="858"/>
      <c r="CS12" s="858"/>
      <c r="CT12" s="858"/>
      <c r="CU12" s="858"/>
      <c r="CV12" s="858"/>
      <c r="CW12" s="858"/>
      <c r="CX12" s="858"/>
      <c r="CY12" s="858"/>
      <c r="CZ12" s="858"/>
      <c r="DA12" s="858"/>
      <c r="DB12" s="858"/>
      <c r="DC12" s="858"/>
      <c r="DD12" s="858"/>
      <c r="DE12" s="858"/>
      <c r="DF12" s="858"/>
      <c r="DG12" s="858"/>
      <c r="DH12" s="858"/>
      <c r="DI12" s="858"/>
      <c r="DJ12" s="858"/>
      <c r="DK12" s="858"/>
      <c r="DL12" s="858"/>
      <c r="DM12" s="858"/>
      <c r="DN12" s="858"/>
      <c r="DO12" s="858"/>
      <c r="DP12" s="858"/>
      <c r="DQ12" s="858"/>
      <c r="DR12" s="858"/>
      <c r="DS12" s="858"/>
      <c r="DT12" s="858"/>
      <c r="DU12" s="858"/>
      <c r="DV12" s="858"/>
      <c r="DW12" s="858"/>
      <c r="DX12" s="858"/>
      <c r="DY12" s="858"/>
      <c r="DZ12" s="858"/>
      <c r="EA12" s="858"/>
    </row>
    <row r="13" spans="1:131" s="437" customFormat="1" ht="8.1" customHeight="1" thickBot="1" x14ac:dyDescent="0.2">
      <c r="A13" s="678"/>
      <c r="B13" s="868"/>
      <c r="C13" s="869"/>
      <c r="D13" s="870"/>
      <c r="E13" s="870"/>
      <c r="F13" s="870"/>
      <c r="G13" s="870"/>
      <c r="H13" s="870"/>
      <c r="I13" s="871"/>
      <c r="J13" s="872"/>
      <c r="K13" s="873"/>
      <c r="L13" s="873"/>
      <c r="M13" s="873"/>
      <c r="N13" s="873"/>
      <c r="O13" s="873"/>
      <c r="P13" s="873"/>
      <c r="Q13" s="874"/>
      <c r="R13" s="873"/>
      <c r="S13" s="874"/>
      <c r="T13" s="873"/>
      <c r="U13" s="875"/>
      <c r="V13" s="873"/>
      <c r="W13" s="875"/>
      <c r="X13" s="873"/>
      <c r="Y13" s="875"/>
      <c r="Z13" s="875"/>
      <c r="AA13" s="875"/>
      <c r="AB13" s="875"/>
      <c r="AC13" s="875"/>
      <c r="AD13" s="875"/>
      <c r="AE13" s="875"/>
      <c r="AF13" s="436"/>
      <c r="AG13" s="436"/>
      <c r="AH13" s="436"/>
      <c r="AI13" s="436"/>
      <c r="AJ13" s="436"/>
      <c r="AK13" s="436"/>
      <c r="AL13" s="436"/>
      <c r="AM13" s="436"/>
      <c r="AN13" s="436"/>
      <c r="AO13" s="436"/>
      <c r="AP13" s="436"/>
      <c r="AQ13" s="436"/>
      <c r="AR13" s="436"/>
      <c r="AS13" s="436"/>
      <c r="AT13" s="436"/>
      <c r="AU13" s="436"/>
      <c r="AV13" s="436"/>
      <c r="AW13" s="436"/>
      <c r="AX13" s="436"/>
      <c r="AY13" s="436"/>
      <c r="AZ13" s="436"/>
      <c r="BA13" s="436"/>
      <c r="BB13" s="436"/>
      <c r="BC13" s="436"/>
      <c r="BD13" s="436"/>
      <c r="BE13" s="436"/>
      <c r="BF13" s="436"/>
      <c r="BG13" s="436"/>
      <c r="BH13" s="436"/>
      <c r="BI13" s="436"/>
      <c r="BJ13" s="436"/>
      <c r="BK13" s="436"/>
      <c r="BL13" s="436"/>
      <c r="BM13" s="436"/>
      <c r="BN13" s="436"/>
      <c r="BO13" s="436"/>
      <c r="BP13" s="436"/>
      <c r="BQ13" s="436"/>
      <c r="BR13" s="436"/>
      <c r="BS13" s="436"/>
      <c r="BT13" s="436"/>
      <c r="BU13" s="436"/>
      <c r="BV13" s="436"/>
      <c r="BW13" s="436"/>
      <c r="BX13" s="436"/>
      <c r="BY13" s="436"/>
      <c r="BZ13" s="436"/>
      <c r="CA13" s="436"/>
      <c r="CB13" s="436"/>
      <c r="CC13" s="436"/>
      <c r="CD13" s="436"/>
      <c r="CE13" s="436"/>
      <c r="CF13" s="436"/>
      <c r="CG13" s="436"/>
      <c r="CH13" s="436"/>
      <c r="CI13" s="436"/>
      <c r="CJ13" s="436"/>
      <c r="CK13" s="436"/>
      <c r="CL13" s="436"/>
      <c r="CM13" s="436"/>
      <c r="CN13" s="436"/>
      <c r="CO13" s="436"/>
      <c r="CP13" s="436"/>
      <c r="CQ13" s="436"/>
      <c r="CR13" s="436"/>
      <c r="CS13" s="436"/>
      <c r="CT13" s="436"/>
      <c r="CU13" s="436"/>
      <c r="CV13" s="436"/>
      <c r="CW13" s="436"/>
      <c r="CX13" s="436"/>
      <c r="CY13" s="436"/>
      <c r="CZ13" s="436"/>
      <c r="DA13" s="436"/>
      <c r="DB13" s="436"/>
      <c r="DC13" s="436"/>
      <c r="DD13" s="436"/>
      <c r="DE13" s="436"/>
      <c r="DF13" s="436"/>
      <c r="DG13" s="436"/>
      <c r="DH13" s="436"/>
      <c r="DI13" s="436"/>
      <c r="DJ13" s="436"/>
      <c r="DK13" s="436"/>
      <c r="DL13" s="436"/>
      <c r="DM13" s="436"/>
      <c r="DN13" s="436"/>
      <c r="DO13" s="436"/>
      <c r="DP13" s="436"/>
      <c r="DQ13" s="436"/>
      <c r="DR13" s="436"/>
      <c r="DS13" s="436"/>
      <c r="DT13" s="436"/>
      <c r="DU13" s="436"/>
      <c r="DV13" s="436"/>
      <c r="DW13" s="436"/>
      <c r="DX13" s="436"/>
      <c r="DY13" s="436"/>
      <c r="DZ13" s="436"/>
      <c r="EA13" s="436"/>
    </row>
    <row r="14" spans="1:131" ht="18.95" customHeight="1" x14ac:dyDescent="0.15">
      <c r="A14" s="407"/>
      <c r="B14" s="876" t="s">
        <v>865</v>
      </c>
      <c r="C14" s="877" t="s">
        <v>498</v>
      </c>
      <c r="D14" s="878"/>
      <c r="E14" s="878"/>
      <c r="F14" s="878"/>
      <c r="G14" s="878"/>
      <c r="H14" s="878"/>
      <c r="I14" s="879" t="s">
        <v>866</v>
      </c>
      <c r="J14" s="387">
        <v>1</v>
      </c>
      <c r="K14" s="880">
        <v>6803724</v>
      </c>
      <c r="L14" s="880">
        <v>3842092</v>
      </c>
      <c r="M14" s="880">
        <v>7996907</v>
      </c>
      <c r="N14" s="880"/>
      <c r="O14" s="880">
        <v>73737</v>
      </c>
      <c r="P14" s="880">
        <v>344000</v>
      </c>
      <c r="Q14" s="880">
        <v>28121809</v>
      </c>
      <c r="R14" s="73">
        <f>SUM(K14:Q14)</f>
        <v>47182269</v>
      </c>
      <c r="S14" s="880">
        <v>16253460</v>
      </c>
      <c r="T14" s="880">
        <v>2479920</v>
      </c>
      <c r="U14" s="880">
        <v>11337688</v>
      </c>
      <c r="V14" s="880"/>
      <c r="W14" s="880">
        <v>2014511</v>
      </c>
      <c r="X14" s="880"/>
      <c r="Y14" s="446">
        <v>23260</v>
      </c>
      <c r="Z14" s="880"/>
      <c r="AA14" s="880"/>
      <c r="AB14" s="880">
        <v>23827</v>
      </c>
      <c r="AC14" s="880">
        <v>710783</v>
      </c>
      <c r="AD14" s="881">
        <v>173366</v>
      </c>
      <c r="AE14" s="882">
        <v>561244</v>
      </c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138"/>
      <c r="AU14" s="138"/>
      <c r="AV14" s="138"/>
      <c r="AW14" s="138"/>
      <c r="AX14" s="138"/>
      <c r="AY14" s="138"/>
      <c r="AZ14" s="138"/>
      <c r="BA14" s="138"/>
      <c r="BB14" s="138"/>
      <c r="BC14" s="138"/>
      <c r="BD14" s="138"/>
      <c r="BE14" s="138"/>
      <c r="BF14" s="138"/>
      <c r="BG14" s="138"/>
      <c r="BH14" s="138"/>
      <c r="BI14" s="138"/>
      <c r="BJ14" s="138"/>
      <c r="BK14" s="138"/>
      <c r="BL14" s="138"/>
      <c r="BM14" s="138"/>
      <c r="BN14" s="138"/>
      <c r="BO14" s="138"/>
      <c r="BP14" s="138"/>
      <c r="BQ14" s="138"/>
      <c r="BR14" s="138"/>
      <c r="BS14" s="138"/>
      <c r="BT14" s="138"/>
      <c r="BU14" s="138"/>
      <c r="BV14" s="138"/>
      <c r="BW14" s="138"/>
      <c r="BX14" s="138"/>
      <c r="BY14" s="138"/>
      <c r="BZ14" s="138"/>
      <c r="CA14" s="138"/>
      <c r="CB14" s="138"/>
      <c r="CC14" s="138"/>
      <c r="CD14" s="138"/>
      <c r="CE14" s="138"/>
      <c r="CF14" s="138"/>
      <c r="CG14" s="138"/>
      <c r="CH14" s="138"/>
      <c r="CI14" s="138"/>
      <c r="CJ14" s="138"/>
      <c r="CK14" s="138"/>
      <c r="CL14" s="138"/>
      <c r="CM14" s="138"/>
      <c r="CN14" s="138"/>
      <c r="CO14" s="138"/>
      <c r="CP14" s="138"/>
      <c r="CQ14" s="138"/>
      <c r="CR14" s="138"/>
      <c r="CS14" s="138"/>
      <c r="CT14" s="138"/>
      <c r="CU14" s="138"/>
      <c r="CV14" s="138"/>
      <c r="CW14" s="138"/>
      <c r="CX14" s="138"/>
      <c r="CY14" s="138"/>
      <c r="CZ14" s="138"/>
      <c r="DA14" s="138"/>
      <c r="DB14" s="138"/>
      <c r="DC14" s="138"/>
      <c r="DD14" s="138"/>
      <c r="DE14" s="138"/>
      <c r="DF14" s="138"/>
      <c r="DG14" s="138"/>
      <c r="DH14" s="138"/>
      <c r="DI14" s="138"/>
      <c r="DJ14" s="138"/>
      <c r="DK14" s="138"/>
      <c r="DL14" s="138"/>
      <c r="DM14" s="138"/>
      <c r="DN14" s="138"/>
      <c r="DO14" s="138"/>
      <c r="DP14" s="138"/>
      <c r="DQ14" s="138"/>
      <c r="DR14" s="138"/>
      <c r="DS14" s="138"/>
      <c r="DT14" s="138"/>
      <c r="DU14" s="138"/>
      <c r="DV14" s="138"/>
      <c r="DW14" s="138"/>
      <c r="DX14" s="138"/>
      <c r="DY14" s="138"/>
      <c r="DZ14" s="138"/>
      <c r="EA14" s="138"/>
    </row>
    <row r="15" spans="1:131" ht="18.95" customHeight="1" x14ac:dyDescent="0.15">
      <c r="A15" s="407"/>
      <c r="B15" s="883"/>
      <c r="C15" s="877" t="s">
        <v>499</v>
      </c>
      <c r="D15" s="878"/>
      <c r="E15" s="878"/>
      <c r="F15" s="878"/>
      <c r="G15" s="878"/>
      <c r="H15" s="878"/>
      <c r="I15" s="884" t="s">
        <v>866</v>
      </c>
      <c r="J15" s="372">
        <v>2</v>
      </c>
      <c r="K15" s="885">
        <v>487326</v>
      </c>
      <c r="L15" s="885">
        <v>387428</v>
      </c>
      <c r="M15" s="885">
        <v>454536</v>
      </c>
      <c r="N15" s="885"/>
      <c r="O15" s="885">
        <v>248</v>
      </c>
      <c r="P15" s="885">
        <v>40668</v>
      </c>
      <c r="Q15" s="885">
        <v>2446347</v>
      </c>
      <c r="R15" s="79">
        <f>SUM(K15:Q15)</f>
        <v>3816553</v>
      </c>
      <c r="S15" s="885">
        <v>1568897</v>
      </c>
      <c r="T15" s="885">
        <v>132911</v>
      </c>
      <c r="U15" s="885">
        <v>1272571</v>
      </c>
      <c r="V15" s="885"/>
      <c r="W15" s="885">
        <v>109408</v>
      </c>
      <c r="X15" s="885"/>
      <c r="Y15" s="711">
        <v>407</v>
      </c>
      <c r="Z15" s="885"/>
      <c r="AA15" s="885"/>
      <c r="AB15" s="885">
        <v>5473</v>
      </c>
      <c r="AC15" s="885">
        <v>31180</v>
      </c>
      <c r="AD15" s="886">
        <v>29550</v>
      </c>
      <c r="AE15" s="887">
        <v>7103</v>
      </c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138"/>
      <c r="BG15" s="138"/>
      <c r="BH15" s="138"/>
      <c r="BI15" s="138"/>
      <c r="BJ15" s="138"/>
      <c r="BK15" s="138"/>
      <c r="BL15" s="138"/>
      <c r="BM15" s="138"/>
      <c r="BN15" s="138"/>
      <c r="BO15" s="138"/>
      <c r="BP15" s="138"/>
      <c r="BQ15" s="138"/>
      <c r="BR15" s="138"/>
      <c r="BS15" s="138"/>
      <c r="BT15" s="138"/>
      <c r="BU15" s="138"/>
      <c r="BV15" s="138"/>
      <c r="BW15" s="138"/>
      <c r="BX15" s="138"/>
      <c r="BY15" s="138"/>
      <c r="BZ15" s="138"/>
      <c r="CA15" s="138"/>
      <c r="CB15" s="138"/>
      <c r="CC15" s="138"/>
      <c r="CD15" s="138"/>
      <c r="CE15" s="138"/>
      <c r="CF15" s="138"/>
      <c r="CG15" s="138"/>
      <c r="CH15" s="138"/>
      <c r="CI15" s="138"/>
      <c r="CJ15" s="138"/>
      <c r="CK15" s="138"/>
      <c r="CL15" s="138"/>
      <c r="CM15" s="138"/>
      <c r="CN15" s="138"/>
      <c r="CO15" s="138"/>
      <c r="CP15" s="138"/>
      <c r="CQ15" s="138"/>
      <c r="CR15" s="138"/>
      <c r="CS15" s="138"/>
      <c r="CT15" s="138"/>
      <c r="CU15" s="138"/>
      <c r="CV15" s="138"/>
      <c r="CW15" s="138"/>
      <c r="CX15" s="138"/>
      <c r="CY15" s="138"/>
      <c r="CZ15" s="138"/>
      <c r="DA15" s="138"/>
      <c r="DB15" s="138"/>
      <c r="DC15" s="138"/>
      <c r="DD15" s="138"/>
      <c r="DE15" s="138"/>
      <c r="DF15" s="138"/>
      <c r="DG15" s="138"/>
      <c r="DH15" s="138"/>
      <c r="DI15" s="138"/>
      <c r="DJ15" s="138"/>
      <c r="DK15" s="138"/>
      <c r="DL15" s="138"/>
      <c r="DM15" s="138"/>
      <c r="DN15" s="138"/>
      <c r="DO15" s="138"/>
      <c r="DP15" s="138"/>
      <c r="DQ15" s="138"/>
      <c r="DR15" s="138"/>
      <c r="DS15" s="138"/>
      <c r="DT15" s="138"/>
      <c r="DU15" s="138"/>
      <c r="DV15" s="138"/>
      <c r="DW15" s="138"/>
      <c r="DX15" s="138"/>
      <c r="DY15" s="138"/>
      <c r="DZ15" s="138"/>
      <c r="EA15" s="138"/>
    </row>
    <row r="16" spans="1:131" ht="18.95" customHeight="1" x14ac:dyDescent="0.15">
      <c r="A16" s="407"/>
      <c r="B16" s="883"/>
      <c r="C16" s="877" t="s">
        <v>867</v>
      </c>
      <c r="D16" s="878"/>
      <c r="E16" s="878"/>
      <c r="F16" s="878"/>
      <c r="G16" s="878"/>
      <c r="H16" s="878"/>
      <c r="I16" s="884" t="s">
        <v>866</v>
      </c>
      <c r="J16" s="372">
        <v>3</v>
      </c>
      <c r="K16" s="79">
        <f>SUM(K14:K15)</f>
        <v>7291050</v>
      </c>
      <c r="L16" s="79">
        <f t="shared" ref="L16:Q16" si="0">SUM(L14:L15)</f>
        <v>4229520</v>
      </c>
      <c r="M16" s="79">
        <f t="shared" si="0"/>
        <v>8451443</v>
      </c>
      <c r="N16" s="79">
        <f t="shared" si="0"/>
        <v>0</v>
      </c>
      <c r="O16" s="79">
        <f t="shared" si="0"/>
        <v>73985</v>
      </c>
      <c r="P16" s="79">
        <f t="shared" si="0"/>
        <v>384668</v>
      </c>
      <c r="Q16" s="79">
        <f t="shared" si="0"/>
        <v>30568156</v>
      </c>
      <c r="R16" s="79">
        <f t="shared" ref="R16:R44" si="1">SUM(K16:Q16)</f>
        <v>50998822</v>
      </c>
      <c r="S16" s="79">
        <f>SUM(S14:S15)</f>
        <v>17822357</v>
      </c>
      <c r="T16" s="79">
        <f t="shared" ref="T16:AC16" si="2">SUM(T14:T15)</f>
        <v>2612831</v>
      </c>
      <c r="U16" s="79">
        <f t="shared" si="2"/>
        <v>12610259</v>
      </c>
      <c r="V16" s="79">
        <f t="shared" si="2"/>
        <v>0</v>
      </c>
      <c r="W16" s="79">
        <f t="shared" si="2"/>
        <v>2123919</v>
      </c>
      <c r="X16" s="79">
        <f t="shared" si="2"/>
        <v>0</v>
      </c>
      <c r="Y16" s="79">
        <f t="shared" si="2"/>
        <v>23667</v>
      </c>
      <c r="Z16" s="79">
        <f t="shared" si="2"/>
        <v>0</v>
      </c>
      <c r="AA16" s="79">
        <f t="shared" si="2"/>
        <v>0</v>
      </c>
      <c r="AB16" s="79">
        <f t="shared" si="2"/>
        <v>29300</v>
      </c>
      <c r="AC16" s="79">
        <f t="shared" si="2"/>
        <v>741963</v>
      </c>
      <c r="AD16" s="81">
        <f>SUM(AD14:AD15)</f>
        <v>202916</v>
      </c>
      <c r="AE16" s="186">
        <f>SUM(AE14:AE15)</f>
        <v>568347</v>
      </c>
      <c r="AF16" s="138"/>
      <c r="AG16" s="138"/>
      <c r="AH16" s="138"/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8"/>
      <c r="BD16" s="138"/>
      <c r="BE16" s="138"/>
      <c r="BF16" s="138"/>
      <c r="BG16" s="138"/>
      <c r="BH16" s="138"/>
      <c r="BI16" s="138"/>
      <c r="BJ16" s="138"/>
      <c r="BK16" s="138"/>
      <c r="BL16" s="138"/>
      <c r="BM16" s="138"/>
      <c r="BN16" s="138"/>
      <c r="BO16" s="138"/>
      <c r="BP16" s="138"/>
      <c r="BQ16" s="138"/>
      <c r="BR16" s="138"/>
      <c r="BS16" s="138"/>
      <c r="BT16" s="138"/>
      <c r="BU16" s="138"/>
      <c r="BV16" s="138"/>
      <c r="BW16" s="138"/>
      <c r="BX16" s="138"/>
      <c r="BY16" s="138"/>
      <c r="BZ16" s="138"/>
      <c r="CA16" s="138"/>
      <c r="CB16" s="138"/>
      <c r="CC16" s="138"/>
      <c r="CD16" s="138"/>
      <c r="CE16" s="138"/>
      <c r="CF16" s="138"/>
      <c r="CG16" s="138"/>
      <c r="CH16" s="138"/>
      <c r="CI16" s="138"/>
      <c r="CJ16" s="138"/>
      <c r="CK16" s="138"/>
      <c r="CL16" s="138"/>
      <c r="CM16" s="138"/>
      <c r="CN16" s="138"/>
      <c r="CO16" s="138"/>
      <c r="CP16" s="138"/>
      <c r="CQ16" s="138"/>
      <c r="CR16" s="138"/>
      <c r="CS16" s="138"/>
      <c r="CT16" s="138"/>
      <c r="CU16" s="138"/>
      <c r="CV16" s="138"/>
      <c r="CW16" s="138"/>
      <c r="CX16" s="138"/>
      <c r="CY16" s="138"/>
      <c r="CZ16" s="138"/>
      <c r="DA16" s="138"/>
      <c r="DB16" s="138"/>
      <c r="DC16" s="138"/>
      <c r="DD16" s="138"/>
      <c r="DE16" s="138"/>
      <c r="DF16" s="138"/>
      <c r="DG16" s="138"/>
      <c r="DH16" s="138"/>
      <c r="DI16" s="138"/>
      <c r="DJ16" s="138"/>
      <c r="DK16" s="138"/>
      <c r="DL16" s="138"/>
      <c r="DM16" s="138"/>
      <c r="DN16" s="138"/>
      <c r="DO16" s="138"/>
      <c r="DP16" s="138"/>
      <c r="DQ16" s="138"/>
      <c r="DR16" s="138"/>
      <c r="DS16" s="138"/>
      <c r="DT16" s="138"/>
      <c r="DU16" s="138"/>
      <c r="DV16" s="138"/>
      <c r="DW16" s="138"/>
      <c r="DX16" s="138"/>
      <c r="DY16" s="138"/>
      <c r="DZ16" s="138"/>
      <c r="EA16" s="138"/>
    </row>
    <row r="17" spans="1:131" ht="18.95" customHeight="1" x14ac:dyDescent="0.15">
      <c r="A17" s="407"/>
      <c r="B17" s="876" t="s">
        <v>868</v>
      </c>
      <c r="C17" s="877" t="s">
        <v>498</v>
      </c>
      <c r="D17" s="878"/>
      <c r="E17" s="878"/>
      <c r="F17" s="878"/>
      <c r="G17" s="878"/>
      <c r="H17" s="878"/>
      <c r="I17" s="884" t="s">
        <v>866</v>
      </c>
      <c r="J17" s="372">
        <v>4</v>
      </c>
      <c r="K17" s="885">
        <v>6155782</v>
      </c>
      <c r="L17" s="885">
        <v>3874646</v>
      </c>
      <c r="M17" s="885">
        <v>7999565</v>
      </c>
      <c r="N17" s="885"/>
      <c r="O17" s="885">
        <v>86136</v>
      </c>
      <c r="P17" s="711">
        <v>344000</v>
      </c>
      <c r="Q17" s="885">
        <v>29128127</v>
      </c>
      <c r="R17" s="79">
        <f t="shared" si="1"/>
        <v>47588256</v>
      </c>
      <c r="S17" s="885">
        <v>16469180</v>
      </c>
      <c r="T17" s="885">
        <v>2550564</v>
      </c>
      <c r="U17" s="885">
        <v>11670555</v>
      </c>
      <c r="V17" s="885"/>
      <c r="W17" s="885">
        <v>2014761</v>
      </c>
      <c r="X17" s="885"/>
      <c r="Y17" s="711">
        <v>23260</v>
      </c>
      <c r="Z17" s="885"/>
      <c r="AA17" s="885"/>
      <c r="AB17" s="885">
        <v>24083</v>
      </c>
      <c r="AC17" s="885">
        <v>713920</v>
      </c>
      <c r="AD17" s="886">
        <v>174508</v>
      </c>
      <c r="AE17" s="887">
        <v>563495</v>
      </c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38"/>
      <c r="AU17" s="138"/>
      <c r="AV17" s="138"/>
      <c r="AW17" s="138"/>
      <c r="AX17" s="138"/>
      <c r="AY17" s="138"/>
      <c r="AZ17" s="138"/>
      <c r="BA17" s="138"/>
      <c r="BB17" s="138"/>
      <c r="BC17" s="138"/>
      <c r="BD17" s="138"/>
      <c r="BE17" s="138"/>
      <c r="BF17" s="138"/>
      <c r="BG17" s="138"/>
      <c r="BH17" s="138"/>
      <c r="BI17" s="138"/>
      <c r="BJ17" s="138"/>
      <c r="BK17" s="138"/>
      <c r="BL17" s="138"/>
      <c r="BM17" s="138"/>
      <c r="BN17" s="138"/>
      <c r="BO17" s="138"/>
      <c r="BP17" s="138"/>
      <c r="BQ17" s="138"/>
      <c r="BR17" s="138"/>
      <c r="BS17" s="138"/>
      <c r="BT17" s="138"/>
      <c r="BU17" s="138"/>
      <c r="BV17" s="138"/>
      <c r="BW17" s="138"/>
      <c r="BX17" s="138"/>
      <c r="BY17" s="138"/>
      <c r="BZ17" s="138"/>
      <c r="CA17" s="138"/>
      <c r="CB17" s="138"/>
      <c r="CC17" s="138"/>
      <c r="CD17" s="138"/>
      <c r="CE17" s="138"/>
      <c r="CF17" s="138"/>
      <c r="CG17" s="138"/>
      <c r="CH17" s="138"/>
      <c r="CI17" s="138"/>
      <c r="CJ17" s="138"/>
      <c r="CK17" s="138"/>
      <c r="CL17" s="138"/>
      <c r="CM17" s="138"/>
      <c r="CN17" s="138"/>
      <c r="CO17" s="138"/>
      <c r="CP17" s="138"/>
      <c r="CQ17" s="138"/>
      <c r="CR17" s="138"/>
      <c r="CS17" s="138"/>
      <c r="CT17" s="138"/>
      <c r="CU17" s="138"/>
      <c r="CV17" s="138"/>
      <c r="CW17" s="138"/>
      <c r="CX17" s="138"/>
      <c r="CY17" s="138"/>
      <c r="CZ17" s="138"/>
      <c r="DA17" s="138"/>
      <c r="DB17" s="138"/>
      <c r="DC17" s="138"/>
      <c r="DD17" s="138"/>
      <c r="DE17" s="138"/>
      <c r="DF17" s="138"/>
      <c r="DG17" s="138"/>
      <c r="DH17" s="138"/>
      <c r="DI17" s="138"/>
      <c r="DJ17" s="138"/>
      <c r="DK17" s="138"/>
      <c r="DL17" s="138"/>
      <c r="DM17" s="138"/>
      <c r="DN17" s="138"/>
      <c r="DO17" s="138"/>
      <c r="DP17" s="138"/>
      <c r="DQ17" s="138"/>
      <c r="DR17" s="138"/>
      <c r="DS17" s="138"/>
      <c r="DT17" s="138"/>
      <c r="DU17" s="138"/>
      <c r="DV17" s="138"/>
      <c r="DW17" s="138"/>
      <c r="DX17" s="138"/>
      <c r="DY17" s="138"/>
      <c r="DZ17" s="138"/>
      <c r="EA17" s="138"/>
    </row>
    <row r="18" spans="1:131" ht="18.95" customHeight="1" x14ac:dyDescent="0.15">
      <c r="A18" s="407"/>
      <c r="B18" s="883"/>
      <c r="C18" s="877" t="s">
        <v>499</v>
      </c>
      <c r="D18" s="878"/>
      <c r="E18" s="878"/>
      <c r="F18" s="878"/>
      <c r="G18" s="878"/>
      <c r="H18" s="878"/>
      <c r="I18" s="884" t="s">
        <v>866</v>
      </c>
      <c r="J18" s="372">
        <v>5</v>
      </c>
      <c r="K18" s="885">
        <v>400615</v>
      </c>
      <c r="L18" s="885">
        <v>365583</v>
      </c>
      <c r="M18" s="885">
        <v>414452</v>
      </c>
      <c r="N18" s="885"/>
      <c r="O18" s="885">
        <v>203</v>
      </c>
      <c r="P18" s="885">
        <v>39138</v>
      </c>
      <c r="Q18" s="885">
        <v>2318863</v>
      </c>
      <c r="R18" s="79">
        <f t="shared" si="1"/>
        <v>3538854</v>
      </c>
      <c r="S18" s="885">
        <v>1497504</v>
      </c>
      <c r="T18" s="885">
        <v>119583</v>
      </c>
      <c r="U18" s="885">
        <v>1233883</v>
      </c>
      <c r="V18" s="885"/>
      <c r="W18" s="885">
        <v>102044</v>
      </c>
      <c r="X18" s="885"/>
      <c r="Y18" s="711">
        <v>407</v>
      </c>
      <c r="Z18" s="885"/>
      <c r="AA18" s="885"/>
      <c r="AB18" s="885">
        <v>5217</v>
      </c>
      <c r="AC18" s="885">
        <v>27812</v>
      </c>
      <c r="AD18" s="886">
        <v>28176</v>
      </c>
      <c r="AE18" s="887">
        <v>4853</v>
      </c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8"/>
      <c r="BC18" s="138"/>
      <c r="BD18" s="138"/>
      <c r="BE18" s="138"/>
      <c r="BF18" s="138"/>
      <c r="BG18" s="138"/>
      <c r="BH18" s="138"/>
      <c r="BI18" s="138"/>
      <c r="BJ18" s="138"/>
      <c r="BK18" s="138"/>
      <c r="BL18" s="138"/>
      <c r="BM18" s="138"/>
      <c r="BN18" s="138"/>
      <c r="BO18" s="138"/>
      <c r="BP18" s="138"/>
      <c r="BQ18" s="138"/>
      <c r="BR18" s="138"/>
      <c r="BS18" s="138"/>
      <c r="BT18" s="138"/>
      <c r="BU18" s="138"/>
      <c r="BV18" s="138"/>
      <c r="BW18" s="138"/>
      <c r="BX18" s="138"/>
      <c r="BY18" s="138"/>
      <c r="BZ18" s="138"/>
      <c r="CA18" s="138"/>
      <c r="CB18" s="138"/>
      <c r="CC18" s="138"/>
      <c r="CD18" s="138"/>
      <c r="CE18" s="138"/>
      <c r="CF18" s="138"/>
      <c r="CG18" s="138"/>
      <c r="CH18" s="138"/>
      <c r="CI18" s="138"/>
      <c r="CJ18" s="138"/>
      <c r="CK18" s="138"/>
      <c r="CL18" s="138"/>
      <c r="CM18" s="138"/>
      <c r="CN18" s="138"/>
      <c r="CO18" s="138"/>
      <c r="CP18" s="138"/>
      <c r="CQ18" s="138"/>
      <c r="CR18" s="138"/>
      <c r="CS18" s="138"/>
      <c r="CT18" s="138"/>
      <c r="CU18" s="138"/>
      <c r="CV18" s="138"/>
      <c r="CW18" s="138"/>
      <c r="CX18" s="138"/>
      <c r="CY18" s="138"/>
      <c r="CZ18" s="138"/>
      <c r="DA18" s="138"/>
      <c r="DB18" s="138"/>
      <c r="DC18" s="138"/>
      <c r="DD18" s="138"/>
      <c r="DE18" s="138"/>
      <c r="DF18" s="138"/>
      <c r="DG18" s="138"/>
      <c r="DH18" s="138"/>
      <c r="DI18" s="138"/>
      <c r="DJ18" s="138"/>
      <c r="DK18" s="138"/>
      <c r="DL18" s="138"/>
      <c r="DM18" s="138"/>
      <c r="DN18" s="138"/>
      <c r="DO18" s="138"/>
      <c r="DP18" s="138"/>
      <c r="DQ18" s="138"/>
      <c r="DR18" s="138"/>
      <c r="DS18" s="138"/>
      <c r="DT18" s="138"/>
      <c r="DU18" s="138"/>
      <c r="DV18" s="138"/>
      <c r="DW18" s="138"/>
      <c r="DX18" s="138"/>
      <c r="DY18" s="138"/>
      <c r="DZ18" s="138"/>
      <c r="EA18" s="138"/>
    </row>
    <row r="19" spans="1:131" ht="18.95" customHeight="1" x14ac:dyDescent="0.15">
      <c r="A19" s="407"/>
      <c r="B19" s="883"/>
      <c r="C19" s="877" t="s">
        <v>867</v>
      </c>
      <c r="D19" s="878"/>
      <c r="E19" s="878"/>
      <c r="F19" s="878"/>
      <c r="G19" s="878"/>
      <c r="H19" s="878"/>
      <c r="I19" s="884" t="s">
        <v>866</v>
      </c>
      <c r="J19" s="372">
        <v>6</v>
      </c>
      <c r="K19" s="79">
        <f>SUM(K17:K18)</f>
        <v>6556397</v>
      </c>
      <c r="L19" s="79">
        <f t="shared" ref="L19:Q19" si="3">SUM(L17:L18)</f>
        <v>4240229</v>
      </c>
      <c r="M19" s="79">
        <f t="shared" si="3"/>
        <v>8414017</v>
      </c>
      <c r="N19" s="79">
        <f t="shared" si="3"/>
        <v>0</v>
      </c>
      <c r="O19" s="79">
        <f t="shared" si="3"/>
        <v>86339</v>
      </c>
      <c r="P19" s="79">
        <f t="shared" si="3"/>
        <v>383138</v>
      </c>
      <c r="Q19" s="79">
        <f t="shared" si="3"/>
        <v>31446990</v>
      </c>
      <c r="R19" s="79">
        <f t="shared" si="1"/>
        <v>51127110</v>
      </c>
      <c r="S19" s="79">
        <f>SUM(S17:S18)</f>
        <v>17966684</v>
      </c>
      <c r="T19" s="79">
        <f t="shared" ref="T19:AC19" si="4">SUM(T17:T18)</f>
        <v>2670147</v>
      </c>
      <c r="U19" s="79">
        <f t="shared" si="4"/>
        <v>12904438</v>
      </c>
      <c r="V19" s="79">
        <f t="shared" si="4"/>
        <v>0</v>
      </c>
      <c r="W19" s="79">
        <f t="shared" si="4"/>
        <v>2116805</v>
      </c>
      <c r="X19" s="79">
        <f t="shared" si="4"/>
        <v>0</v>
      </c>
      <c r="Y19" s="79">
        <f t="shared" si="4"/>
        <v>23667</v>
      </c>
      <c r="Z19" s="79">
        <f t="shared" si="4"/>
        <v>0</v>
      </c>
      <c r="AA19" s="79">
        <f t="shared" si="4"/>
        <v>0</v>
      </c>
      <c r="AB19" s="79">
        <f t="shared" si="4"/>
        <v>29300</v>
      </c>
      <c r="AC19" s="79">
        <f t="shared" si="4"/>
        <v>741732</v>
      </c>
      <c r="AD19" s="81">
        <f>SUM(AD17:AD18)</f>
        <v>202684</v>
      </c>
      <c r="AE19" s="186">
        <f>SUM(AE17:AE18)</f>
        <v>568348</v>
      </c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  <c r="BI19" s="138"/>
      <c r="BJ19" s="138"/>
      <c r="BK19" s="138"/>
      <c r="BL19" s="138"/>
      <c r="BM19" s="138"/>
      <c r="BN19" s="138"/>
      <c r="BO19" s="138"/>
      <c r="BP19" s="138"/>
      <c r="BQ19" s="138"/>
      <c r="BR19" s="138"/>
      <c r="BS19" s="138"/>
      <c r="BT19" s="138"/>
      <c r="BU19" s="138"/>
      <c r="BV19" s="138"/>
      <c r="BW19" s="138"/>
      <c r="BX19" s="138"/>
      <c r="BY19" s="138"/>
      <c r="BZ19" s="138"/>
      <c r="CA19" s="138"/>
      <c r="CB19" s="138"/>
      <c r="CC19" s="138"/>
      <c r="CD19" s="138"/>
      <c r="CE19" s="138"/>
      <c r="CF19" s="138"/>
      <c r="CG19" s="138"/>
      <c r="CH19" s="138"/>
      <c r="CI19" s="138"/>
      <c r="CJ19" s="138"/>
      <c r="CK19" s="138"/>
      <c r="CL19" s="138"/>
      <c r="CM19" s="138"/>
      <c r="CN19" s="138"/>
      <c r="CO19" s="138"/>
      <c r="CP19" s="138"/>
      <c r="CQ19" s="138"/>
      <c r="CR19" s="138"/>
      <c r="CS19" s="138"/>
      <c r="CT19" s="138"/>
      <c r="CU19" s="138"/>
      <c r="CV19" s="138"/>
      <c r="CW19" s="138"/>
      <c r="CX19" s="138"/>
      <c r="CY19" s="138"/>
      <c r="CZ19" s="138"/>
      <c r="DA19" s="138"/>
      <c r="DB19" s="138"/>
      <c r="DC19" s="138"/>
      <c r="DD19" s="138"/>
      <c r="DE19" s="138"/>
      <c r="DF19" s="138"/>
      <c r="DG19" s="138"/>
      <c r="DH19" s="138"/>
      <c r="DI19" s="138"/>
      <c r="DJ19" s="138"/>
      <c r="DK19" s="138"/>
      <c r="DL19" s="138"/>
      <c r="DM19" s="138"/>
      <c r="DN19" s="138"/>
      <c r="DO19" s="138"/>
      <c r="DP19" s="138"/>
      <c r="DQ19" s="138"/>
      <c r="DR19" s="138"/>
      <c r="DS19" s="138"/>
      <c r="DT19" s="138"/>
      <c r="DU19" s="138"/>
      <c r="DV19" s="138"/>
      <c r="DW19" s="138"/>
      <c r="DX19" s="138"/>
      <c r="DY19" s="138"/>
      <c r="DZ19" s="138"/>
      <c r="EA19" s="138"/>
    </row>
    <row r="20" spans="1:131" ht="18.95" customHeight="1" x14ac:dyDescent="0.15">
      <c r="A20" s="407"/>
      <c r="B20" s="876" t="s">
        <v>869</v>
      </c>
      <c r="C20" s="877" t="s">
        <v>498</v>
      </c>
      <c r="D20" s="878"/>
      <c r="E20" s="878"/>
      <c r="F20" s="878"/>
      <c r="G20" s="878"/>
      <c r="H20" s="878"/>
      <c r="I20" s="884" t="s">
        <v>866</v>
      </c>
      <c r="J20" s="372">
        <v>7</v>
      </c>
      <c r="K20" s="885">
        <v>5602358</v>
      </c>
      <c r="L20" s="885">
        <v>3961776</v>
      </c>
      <c r="M20" s="885">
        <v>7063463</v>
      </c>
      <c r="N20" s="885"/>
      <c r="O20" s="885">
        <v>97661</v>
      </c>
      <c r="P20" s="711">
        <v>344000</v>
      </c>
      <c r="Q20" s="885">
        <v>29220202</v>
      </c>
      <c r="R20" s="79">
        <f t="shared" si="1"/>
        <v>46289460</v>
      </c>
      <c r="S20" s="885">
        <v>16281467</v>
      </c>
      <c r="T20" s="885">
        <v>2304523</v>
      </c>
      <c r="U20" s="885">
        <v>11531595</v>
      </c>
      <c r="V20" s="885"/>
      <c r="W20" s="885">
        <v>2014396</v>
      </c>
      <c r="X20" s="885"/>
      <c r="Y20" s="711">
        <v>23260</v>
      </c>
      <c r="Z20" s="885"/>
      <c r="AA20" s="885"/>
      <c r="AB20" s="885">
        <v>24341</v>
      </c>
      <c r="AC20" s="885">
        <v>715469</v>
      </c>
      <c r="AD20" s="886">
        <v>175662</v>
      </c>
      <c r="AE20" s="887">
        <v>564148</v>
      </c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138"/>
      <c r="BE20" s="138"/>
      <c r="BF20" s="138"/>
      <c r="BG20" s="138"/>
      <c r="BH20" s="138"/>
      <c r="BI20" s="138"/>
      <c r="BJ20" s="138"/>
      <c r="BK20" s="138"/>
      <c r="BL20" s="138"/>
      <c r="BM20" s="138"/>
      <c r="BN20" s="138"/>
      <c r="BO20" s="138"/>
      <c r="BP20" s="138"/>
      <c r="BQ20" s="138"/>
      <c r="BR20" s="138"/>
      <c r="BS20" s="138"/>
      <c r="BT20" s="138"/>
      <c r="BU20" s="138"/>
      <c r="BV20" s="138"/>
      <c r="BW20" s="138"/>
      <c r="BX20" s="138"/>
      <c r="BY20" s="138"/>
      <c r="BZ20" s="138"/>
      <c r="CA20" s="138"/>
      <c r="CB20" s="138"/>
      <c r="CC20" s="138"/>
      <c r="CD20" s="138"/>
      <c r="CE20" s="138"/>
      <c r="CF20" s="138"/>
      <c r="CG20" s="138"/>
      <c r="CH20" s="138"/>
      <c r="CI20" s="138"/>
      <c r="CJ20" s="138"/>
      <c r="CK20" s="138"/>
      <c r="CL20" s="138"/>
      <c r="CM20" s="138"/>
      <c r="CN20" s="138"/>
      <c r="CO20" s="138"/>
      <c r="CP20" s="138"/>
      <c r="CQ20" s="138"/>
      <c r="CR20" s="138"/>
      <c r="CS20" s="138"/>
      <c r="CT20" s="138"/>
      <c r="CU20" s="138"/>
      <c r="CV20" s="138"/>
      <c r="CW20" s="138"/>
      <c r="CX20" s="138"/>
      <c r="CY20" s="138"/>
      <c r="CZ20" s="138"/>
      <c r="DA20" s="138"/>
      <c r="DB20" s="138"/>
      <c r="DC20" s="138"/>
      <c r="DD20" s="138"/>
      <c r="DE20" s="138"/>
      <c r="DF20" s="138"/>
      <c r="DG20" s="138"/>
      <c r="DH20" s="138"/>
      <c r="DI20" s="138"/>
      <c r="DJ20" s="138"/>
      <c r="DK20" s="138"/>
      <c r="DL20" s="138"/>
      <c r="DM20" s="138"/>
      <c r="DN20" s="138"/>
      <c r="DO20" s="138"/>
      <c r="DP20" s="138"/>
      <c r="DQ20" s="138"/>
      <c r="DR20" s="138"/>
      <c r="DS20" s="138"/>
      <c r="DT20" s="138"/>
      <c r="DU20" s="138"/>
      <c r="DV20" s="138"/>
      <c r="DW20" s="138"/>
      <c r="DX20" s="138"/>
      <c r="DY20" s="138"/>
      <c r="DZ20" s="138"/>
      <c r="EA20" s="138"/>
    </row>
    <row r="21" spans="1:131" ht="18.95" customHeight="1" x14ac:dyDescent="0.15">
      <c r="A21" s="407"/>
      <c r="B21" s="883"/>
      <c r="C21" s="877" t="s">
        <v>499</v>
      </c>
      <c r="D21" s="878"/>
      <c r="E21" s="878"/>
      <c r="F21" s="878"/>
      <c r="G21" s="878"/>
      <c r="H21" s="878"/>
      <c r="I21" s="884" t="s">
        <v>866</v>
      </c>
      <c r="J21" s="372">
        <v>8</v>
      </c>
      <c r="K21" s="885">
        <v>328413</v>
      </c>
      <c r="L21" s="885">
        <v>344075</v>
      </c>
      <c r="M21" s="885">
        <v>372174</v>
      </c>
      <c r="N21" s="885"/>
      <c r="O21" s="885">
        <v>157</v>
      </c>
      <c r="P21" s="885">
        <v>37721</v>
      </c>
      <c r="Q21" s="885">
        <v>2228651</v>
      </c>
      <c r="R21" s="79">
        <f t="shared" si="1"/>
        <v>3311191</v>
      </c>
      <c r="S21" s="885">
        <v>1376717</v>
      </c>
      <c r="T21" s="885">
        <v>106478</v>
      </c>
      <c r="U21" s="885">
        <v>1131812</v>
      </c>
      <c r="V21" s="885"/>
      <c r="W21" s="885">
        <v>93855</v>
      </c>
      <c r="X21" s="885"/>
      <c r="Y21" s="711">
        <v>407</v>
      </c>
      <c r="Z21" s="885"/>
      <c r="AA21" s="885"/>
      <c r="AB21" s="885">
        <v>4959</v>
      </c>
      <c r="AC21" s="885">
        <v>24429</v>
      </c>
      <c r="AD21" s="886">
        <v>26791</v>
      </c>
      <c r="AE21" s="887">
        <v>2597</v>
      </c>
      <c r="AF21" s="138"/>
      <c r="AG21" s="138"/>
      <c r="AH21" s="138"/>
      <c r="AI21" s="138"/>
      <c r="AJ21" s="138"/>
      <c r="AK21" s="138"/>
      <c r="AL21" s="138"/>
      <c r="AM21" s="138"/>
      <c r="AN21" s="138"/>
      <c r="AO21" s="138"/>
      <c r="AP21" s="138"/>
      <c r="AQ21" s="138"/>
      <c r="AR21" s="138"/>
      <c r="AS21" s="138"/>
      <c r="AT21" s="138"/>
      <c r="AU21" s="138"/>
      <c r="AV21" s="138"/>
      <c r="AW21" s="138"/>
      <c r="AX21" s="138"/>
      <c r="AY21" s="138"/>
      <c r="AZ21" s="138"/>
      <c r="BA21" s="138"/>
      <c r="BB21" s="138"/>
      <c r="BC21" s="138"/>
      <c r="BD21" s="138"/>
      <c r="BE21" s="138"/>
      <c r="BF21" s="138"/>
      <c r="BG21" s="138"/>
      <c r="BH21" s="138"/>
      <c r="BI21" s="138"/>
      <c r="BJ21" s="138"/>
      <c r="BK21" s="138"/>
      <c r="BL21" s="138"/>
      <c r="BM21" s="138"/>
      <c r="BN21" s="138"/>
      <c r="BO21" s="138"/>
      <c r="BP21" s="138"/>
      <c r="BQ21" s="138"/>
      <c r="BR21" s="138"/>
      <c r="BS21" s="138"/>
      <c r="BT21" s="138"/>
      <c r="BU21" s="138"/>
      <c r="BV21" s="138"/>
      <c r="BW21" s="138"/>
      <c r="BX21" s="138"/>
      <c r="BY21" s="138"/>
      <c r="BZ21" s="138"/>
      <c r="CA21" s="138"/>
      <c r="CB21" s="138"/>
      <c r="CC21" s="138"/>
      <c r="CD21" s="138"/>
      <c r="CE21" s="138"/>
      <c r="CF21" s="138"/>
      <c r="CG21" s="138"/>
      <c r="CH21" s="138"/>
      <c r="CI21" s="138"/>
      <c r="CJ21" s="138"/>
      <c r="CK21" s="138"/>
      <c r="CL21" s="138"/>
      <c r="CM21" s="138"/>
      <c r="CN21" s="138"/>
      <c r="CO21" s="138"/>
      <c r="CP21" s="138"/>
      <c r="CQ21" s="138"/>
      <c r="CR21" s="138"/>
      <c r="CS21" s="138"/>
      <c r="CT21" s="138"/>
      <c r="CU21" s="138"/>
      <c r="CV21" s="138"/>
      <c r="CW21" s="138"/>
      <c r="CX21" s="138"/>
      <c r="CY21" s="138"/>
      <c r="CZ21" s="138"/>
      <c r="DA21" s="138"/>
      <c r="DB21" s="138"/>
      <c r="DC21" s="138"/>
      <c r="DD21" s="138"/>
      <c r="DE21" s="138"/>
      <c r="DF21" s="138"/>
      <c r="DG21" s="138"/>
      <c r="DH21" s="138"/>
      <c r="DI21" s="138"/>
      <c r="DJ21" s="138"/>
      <c r="DK21" s="138"/>
      <c r="DL21" s="138"/>
      <c r="DM21" s="138"/>
      <c r="DN21" s="138"/>
      <c r="DO21" s="138"/>
      <c r="DP21" s="138"/>
      <c r="DQ21" s="138"/>
      <c r="DR21" s="138"/>
      <c r="DS21" s="138"/>
      <c r="DT21" s="138"/>
      <c r="DU21" s="138"/>
      <c r="DV21" s="138"/>
      <c r="DW21" s="138"/>
      <c r="DX21" s="138"/>
      <c r="DY21" s="138"/>
      <c r="DZ21" s="138"/>
      <c r="EA21" s="138"/>
    </row>
    <row r="22" spans="1:131" ht="18.95" customHeight="1" x14ac:dyDescent="0.15">
      <c r="A22" s="407"/>
      <c r="B22" s="883"/>
      <c r="C22" s="877" t="s">
        <v>867</v>
      </c>
      <c r="D22" s="878"/>
      <c r="E22" s="878"/>
      <c r="F22" s="878"/>
      <c r="G22" s="878"/>
      <c r="H22" s="878"/>
      <c r="I22" s="884" t="s">
        <v>866</v>
      </c>
      <c r="J22" s="372">
        <v>9</v>
      </c>
      <c r="K22" s="79">
        <f>SUM(K20:K21)</f>
        <v>5930771</v>
      </c>
      <c r="L22" s="79">
        <f t="shared" ref="L22:Q22" si="5">SUM(L20:L21)</f>
        <v>4305851</v>
      </c>
      <c r="M22" s="79">
        <f t="shared" si="5"/>
        <v>7435637</v>
      </c>
      <c r="N22" s="79">
        <f t="shared" si="5"/>
        <v>0</v>
      </c>
      <c r="O22" s="79">
        <f t="shared" si="5"/>
        <v>97818</v>
      </c>
      <c r="P22" s="79">
        <f t="shared" si="5"/>
        <v>381721</v>
      </c>
      <c r="Q22" s="79">
        <f t="shared" si="5"/>
        <v>31448853</v>
      </c>
      <c r="R22" s="79">
        <f t="shared" si="1"/>
        <v>49600651</v>
      </c>
      <c r="S22" s="79">
        <f>SUM(S20:S21)</f>
        <v>17658184</v>
      </c>
      <c r="T22" s="79">
        <f t="shared" ref="T22:AC22" si="6">SUM(T20:T21)</f>
        <v>2411001</v>
      </c>
      <c r="U22" s="79">
        <f t="shared" si="6"/>
        <v>12663407</v>
      </c>
      <c r="V22" s="79">
        <f t="shared" si="6"/>
        <v>0</v>
      </c>
      <c r="W22" s="79">
        <f t="shared" si="6"/>
        <v>2108251</v>
      </c>
      <c r="X22" s="79">
        <f t="shared" si="6"/>
        <v>0</v>
      </c>
      <c r="Y22" s="79">
        <f t="shared" si="6"/>
        <v>23667</v>
      </c>
      <c r="Z22" s="79">
        <f t="shared" si="6"/>
        <v>0</v>
      </c>
      <c r="AA22" s="79">
        <f t="shared" si="6"/>
        <v>0</v>
      </c>
      <c r="AB22" s="79">
        <f t="shared" si="6"/>
        <v>29300</v>
      </c>
      <c r="AC22" s="79">
        <f t="shared" si="6"/>
        <v>739898</v>
      </c>
      <c r="AD22" s="81">
        <f>SUM(AD20:AD21)</f>
        <v>202453</v>
      </c>
      <c r="AE22" s="186">
        <f>SUM(AE20:AE21)</f>
        <v>566745</v>
      </c>
      <c r="AF22" s="138"/>
      <c r="AG22" s="138"/>
      <c r="AH22" s="138"/>
      <c r="AI22" s="138"/>
      <c r="AJ22" s="138"/>
      <c r="AK22" s="138"/>
      <c r="AL22" s="138"/>
      <c r="AM22" s="138"/>
      <c r="AN22" s="138"/>
      <c r="AO22" s="138"/>
      <c r="AP22" s="138"/>
      <c r="AQ22" s="138"/>
      <c r="AR22" s="138"/>
      <c r="AS22" s="138"/>
      <c r="AT22" s="138"/>
      <c r="AU22" s="138"/>
      <c r="AV22" s="138"/>
      <c r="AW22" s="138"/>
      <c r="AX22" s="138"/>
      <c r="AY22" s="138"/>
      <c r="AZ22" s="138"/>
      <c r="BA22" s="138"/>
      <c r="BB22" s="138"/>
      <c r="BC22" s="138"/>
      <c r="BD22" s="138"/>
      <c r="BE22" s="138"/>
      <c r="BF22" s="138"/>
      <c r="BG22" s="138"/>
      <c r="BH22" s="138"/>
      <c r="BI22" s="138"/>
      <c r="BJ22" s="138"/>
      <c r="BK22" s="138"/>
      <c r="BL22" s="138"/>
      <c r="BM22" s="138"/>
      <c r="BN22" s="138"/>
      <c r="BO22" s="138"/>
      <c r="BP22" s="138"/>
      <c r="BQ22" s="138"/>
      <c r="BR22" s="138"/>
      <c r="BS22" s="138"/>
      <c r="BT22" s="138"/>
      <c r="BU22" s="138"/>
      <c r="BV22" s="138"/>
      <c r="BW22" s="138"/>
      <c r="BX22" s="138"/>
      <c r="BY22" s="138"/>
      <c r="BZ22" s="138"/>
      <c r="CA22" s="138"/>
      <c r="CB22" s="138"/>
      <c r="CC22" s="138"/>
      <c r="CD22" s="138"/>
      <c r="CE22" s="138"/>
      <c r="CF22" s="138"/>
      <c r="CG22" s="138"/>
      <c r="CH22" s="138"/>
      <c r="CI22" s="138"/>
      <c r="CJ22" s="138"/>
      <c r="CK22" s="138"/>
      <c r="CL22" s="138"/>
      <c r="CM22" s="138"/>
      <c r="CN22" s="138"/>
      <c r="CO22" s="138"/>
      <c r="CP22" s="138"/>
      <c r="CQ22" s="138"/>
      <c r="CR22" s="138"/>
      <c r="CS22" s="138"/>
      <c r="CT22" s="138"/>
      <c r="CU22" s="138"/>
      <c r="CV22" s="138"/>
      <c r="CW22" s="138"/>
      <c r="CX22" s="138"/>
      <c r="CY22" s="138"/>
      <c r="CZ22" s="138"/>
      <c r="DA22" s="138"/>
      <c r="DB22" s="138"/>
      <c r="DC22" s="138"/>
      <c r="DD22" s="138"/>
      <c r="DE22" s="138"/>
      <c r="DF22" s="138"/>
      <c r="DG22" s="138"/>
      <c r="DH22" s="138"/>
      <c r="DI22" s="138"/>
      <c r="DJ22" s="138"/>
      <c r="DK22" s="138"/>
      <c r="DL22" s="138"/>
      <c r="DM22" s="138"/>
      <c r="DN22" s="138"/>
      <c r="DO22" s="138"/>
      <c r="DP22" s="138"/>
      <c r="DQ22" s="138"/>
      <c r="DR22" s="138"/>
      <c r="DS22" s="138"/>
      <c r="DT22" s="138"/>
      <c r="DU22" s="138"/>
      <c r="DV22" s="138"/>
      <c r="DW22" s="138"/>
      <c r="DX22" s="138"/>
      <c r="DY22" s="138"/>
      <c r="DZ22" s="138"/>
      <c r="EA22" s="138"/>
    </row>
    <row r="23" spans="1:131" ht="18.95" customHeight="1" x14ac:dyDescent="0.15">
      <c r="A23" s="407"/>
      <c r="B23" s="876" t="s">
        <v>870</v>
      </c>
      <c r="C23" s="877" t="s">
        <v>498</v>
      </c>
      <c r="D23" s="878"/>
      <c r="E23" s="878"/>
      <c r="F23" s="878"/>
      <c r="G23" s="878"/>
      <c r="H23" s="878"/>
      <c r="I23" s="371">
        <v>1</v>
      </c>
      <c r="J23" s="888" t="s">
        <v>866</v>
      </c>
      <c r="K23" s="885">
        <v>5169403</v>
      </c>
      <c r="L23" s="885">
        <v>3604145</v>
      </c>
      <c r="M23" s="885">
        <v>6457441</v>
      </c>
      <c r="N23" s="885"/>
      <c r="O23" s="885">
        <v>97686</v>
      </c>
      <c r="P23" s="711">
        <v>344000</v>
      </c>
      <c r="Q23" s="885">
        <v>29013327</v>
      </c>
      <c r="R23" s="79">
        <f t="shared" si="1"/>
        <v>44686002</v>
      </c>
      <c r="S23" s="885">
        <v>16221717</v>
      </c>
      <c r="T23" s="885">
        <v>2259502</v>
      </c>
      <c r="U23" s="885">
        <v>11539403</v>
      </c>
      <c r="V23" s="885"/>
      <c r="W23" s="885">
        <v>2014516</v>
      </c>
      <c r="X23" s="885"/>
      <c r="Y23" s="711">
        <v>23260</v>
      </c>
      <c r="Z23" s="885"/>
      <c r="AA23" s="885"/>
      <c r="AB23" s="885">
        <v>24603</v>
      </c>
      <c r="AC23" s="885">
        <v>378025</v>
      </c>
      <c r="AD23" s="886">
        <v>176826</v>
      </c>
      <c r="AE23" s="887">
        <v>225802</v>
      </c>
      <c r="AF23" s="138"/>
      <c r="AG23" s="138"/>
      <c r="AH23" s="138"/>
      <c r="AI23" s="138"/>
      <c r="AJ23" s="138"/>
      <c r="AK23" s="138"/>
      <c r="AL23" s="138"/>
      <c r="AM23" s="138"/>
      <c r="AN23" s="138"/>
      <c r="AO23" s="138"/>
      <c r="AP23" s="138"/>
      <c r="AQ23" s="138"/>
      <c r="AR23" s="138"/>
      <c r="AS23" s="138"/>
      <c r="AT23" s="138"/>
      <c r="AU23" s="138"/>
      <c r="AV23" s="138"/>
      <c r="AW23" s="138"/>
      <c r="AX23" s="138"/>
      <c r="AY23" s="138"/>
      <c r="AZ23" s="138"/>
      <c r="BA23" s="138"/>
      <c r="BB23" s="138"/>
      <c r="BC23" s="138"/>
      <c r="BD23" s="138"/>
      <c r="BE23" s="138"/>
      <c r="BF23" s="138"/>
      <c r="BG23" s="138"/>
      <c r="BH23" s="138"/>
      <c r="BI23" s="138"/>
      <c r="BJ23" s="138"/>
      <c r="BK23" s="138"/>
      <c r="BL23" s="138"/>
      <c r="BM23" s="138"/>
      <c r="BN23" s="138"/>
      <c r="BO23" s="138"/>
      <c r="BP23" s="138"/>
      <c r="BQ23" s="138"/>
      <c r="BR23" s="138"/>
      <c r="BS23" s="138"/>
      <c r="BT23" s="138"/>
      <c r="BU23" s="138"/>
      <c r="BV23" s="138"/>
      <c r="BW23" s="138"/>
      <c r="BX23" s="138"/>
      <c r="BY23" s="138"/>
      <c r="BZ23" s="138"/>
      <c r="CA23" s="138"/>
      <c r="CB23" s="138"/>
      <c r="CC23" s="138"/>
      <c r="CD23" s="138"/>
      <c r="CE23" s="138"/>
      <c r="CF23" s="138"/>
      <c r="CG23" s="138"/>
      <c r="CH23" s="138"/>
      <c r="CI23" s="138"/>
      <c r="CJ23" s="138"/>
      <c r="CK23" s="138"/>
      <c r="CL23" s="138"/>
      <c r="CM23" s="138"/>
      <c r="CN23" s="138"/>
      <c r="CO23" s="138"/>
      <c r="CP23" s="138"/>
      <c r="CQ23" s="138"/>
      <c r="CR23" s="138"/>
      <c r="CS23" s="138"/>
      <c r="CT23" s="138"/>
      <c r="CU23" s="138"/>
      <c r="CV23" s="138"/>
      <c r="CW23" s="138"/>
      <c r="CX23" s="138"/>
      <c r="CY23" s="138"/>
      <c r="CZ23" s="138"/>
      <c r="DA23" s="138"/>
      <c r="DB23" s="138"/>
      <c r="DC23" s="138"/>
      <c r="DD23" s="138"/>
      <c r="DE23" s="138"/>
      <c r="DF23" s="138"/>
      <c r="DG23" s="138"/>
      <c r="DH23" s="138"/>
      <c r="DI23" s="138"/>
      <c r="DJ23" s="138"/>
      <c r="DK23" s="138"/>
      <c r="DL23" s="138"/>
      <c r="DM23" s="138"/>
      <c r="DN23" s="138"/>
      <c r="DO23" s="138"/>
      <c r="DP23" s="138"/>
      <c r="DQ23" s="138"/>
      <c r="DR23" s="138"/>
      <c r="DS23" s="138"/>
      <c r="DT23" s="138"/>
      <c r="DU23" s="138"/>
      <c r="DV23" s="138"/>
      <c r="DW23" s="138"/>
      <c r="DX23" s="138"/>
      <c r="DY23" s="138"/>
      <c r="DZ23" s="138"/>
      <c r="EA23" s="138"/>
    </row>
    <row r="24" spans="1:131" ht="18.95" customHeight="1" x14ac:dyDescent="0.15">
      <c r="A24" s="407"/>
      <c r="B24" s="883"/>
      <c r="C24" s="877" t="s">
        <v>499</v>
      </c>
      <c r="D24" s="878"/>
      <c r="E24" s="878"/>
      <c r="F24" s="878"/>
      <c r="G24" s="878"/>
      <c r="H24" s="878"/>
      <c r="I24" s="371">
        <v>1</v>
      </c>
      <c r="J24" s="372">
        <v>1</v>
      </c>
      <c r="K24" s="885">
        <v>263487</v>
      </c>
      <c r="L24" s="885">
        <v>323162</v>
      </c>
      <c r="M24" s="885">
        <v>325394</v>
      </c>
      <c r="N24" s="885"/>
      <c r="O24" s="885">
        <v>111</v>
      </c>
      <c r="P24" s="885">
        <v>36304</v>
      </c>
      <c r="Q24" s="885">
        <v>2355854</v>
      </c>
      <c r="R24" s="79">
        <f t="shared" si="1"/>
        <v>3304312</v>
      </c>
      <c r="S24" s="885">
        <v>1363813</v>
      </c>
      <c r="T24" s="885">
        <v>94759</v>
      </c>
      <c r="U24" s="885">
        <v>1116573</v>
      </c>
      <c r="V24" s="885"/>
      <c r="W24" s="885">
        <v>96079</v>
      </c>
      <c r="X24" s="885"/>
      <c r="Y24" s="711">
        <v>407</v>
      </c>
      <c r="Z24" s="885"/>
      <c r="AA24" s="885"/>
      <c r="AB24" s="885">
        <v>4697</v>
      </c>
      <c r="AC24" s="885">
        <v>21375</v>
      </c>
      <c r="AD24" s="886">
        <v>25395</v>
      </c>
      <c r="AE24" s="887">
        <v>677</v>
      </c>
      <c r="AF24" s="138"/>
      <c r="AG24" s="138"/>
      <c r="AH24" s="138"/>
      <c r="AI24" s="138"/>
      <c r="AJ24" s="138"/>
      <c r="AK24" s="138"/>
      <c r="AL24" s="138"/>
      <c r="AM24" s="138"/>
      <c r="AN24" s="138"/>
      <c r="AO24" s="138"/>
      <c r="AP24" s="138"/>
      <c r="AQ24" s="138"/>
      <c r="AR24" s="138"/>
      <c r="AS24" s="138"/>
      <c r="AT24" s="138"/>
      <c r="AU24" s="138"/>
      <c r="AV24" s="138"/>
      <c r="AW24" s="138"/>
      <c r="AX24" s="138"/>
      <c r="AY24" s="138"/>
      <c r="AZ24" s="138"/>
      <c r="BA24" s="138"/>
      <c r="BB24" s="138"/>
      <c r="BC24" s="138"/>
      <c r="BD24" s="138"/>
      <c r="BE24" s="138"/>
      <c r="BF24" s="138"/>
      <c r="BG24" s="138"/>
      <c r="BH24" s="138"/>
      <c r="BI24" s="138"/>
      <c r="BJ24" s="138"/>
      <c r="BK24" s="138"/>
      <c r="BL24" s="138"/>
      <c r="BM24" s="138"/>
      <c r="BN24" s="138"/>
      <c r="BO24" s="138"/>
      <c r="BP24" s="138"/>
      <c r="BQ24" s="138"/>
      <c r="BR24" s="138"/>
      <c r="BS24" s="138"/>
      <c r="BT24" s="138"/>
      <c r="BU24" s="138"/>
      <c r="BV24" s="138"/>
      <c r="BW24" s="138"/>
      <c r="BX24" s="138"/>
      <c r="BY24" s="138"/>
      <c r="BZ24" s="138"/>
      <c r="CA24" s="138"/>
      <c r="CB24" s="138"/>
      <c r="CC24" s="138"/>
      <c r="CD24" s="138"/>
      <c r="CE24" s="138"/>
      <c r="CF24" s="138"/>
      <c r="CG24" s="138"/>
      <c r="CH24" s="138"/>
      <c r="CI24" s="138"/>
      <c r="CJ24" s="138"/>
      <c r="CK24" s="138"/>
      <c r="CL24" s="138"/>
      <c r="CM24" s="138"/>
      <c r="CN24" s="138"/>
      <c r="CO24" s="138"/>
      <c r="CP24" s="138"/>
      <c r="CQ24" s="138"/>
      <c r="CR24" s="138"/>
      <c r="CS24" s="138"/>
      <c r="CT24" s="138"/>
      <c r="CU24" s="138"/>
      <c r="CV24" s="138"/>
      <c r="CW24" s="138"/>
      <c r="CX24" s="138"/>
      <c r="CY24" s="138"/>
      <c r="CZ24" s="138"/>
      <c r="DA24" s="138"/>
      <c r="DB24" s="138"/>
      <c r="DC24" s="138"/>
      <c r="DD24" s="138"/>
      <c r="DE24" s="138"/>
      <c r="DF24" s="138"/>
      <c r="DG24" s="138"/>
      <c r="DH24" s="138"/>
      <c r="DI24" s="138"/>
      <c r="DJ24" s="138"/>
      <c r="DK24" s="138"/>
      <c r="DL24" s="138"/>
      <c r="DM24" s="138"/>
      <c r="DN24" s="138"/>
      <c r="DO24" s="138"/>
      <c r="DP24" s="138"/>
      <c r="DQ24" s="138"/>
      <c r="DR24" s="138"/>
      <c r="DS24" s="138"/>
      <c r="DT24" s="138"/>
      <c r="DU24" s="138"/>
      <c r="DV24" s="138"/>
      <c r="DW24" s="138"/>
      <c r="DX24" s="138"/>
      <c r="DY24" s="138"/>
      <c r="DZ24" s="138"/>
      <c r="EA24" s="138"/>
    </row>
    <row r="25" spans="1:131" ht="18.95" customHeight="1" x14ac:dyDescent="0.15">
      <c r="A25" s="407"/>
      <c r="B25" s="883"/>
      <c r="C25" s="877" t="s">
        <v>867</v>
      </c>
      <c r="D25" s="878"/>
      <c r="E25" s="878"/>
      <c r="F25" s="878"/>
      <c r="G25" s="878"/>
      <c r="H25" s="878"/>
      <c r="I25" s="371">
        <v>1</v>
      </c>
      <c r="J25" s="372">
        <v>2</v>
      </c>
      <c r="K25" s="79">
        <f>SUM(K23:K24)</f>
        <v>5432890</v>
      </c>
      <c r="L25" s="79">
        <f t="shared" ref="L25:Q25" si="7">SUM(L23:L24)</f>
        <v>3927307</v>
      </c>
      <c r="M25" s="79">
        <f t="shared" si="7"/>
        <v>6782835</v>
      </c>
      <c r="N25" s="79">
        <f t="shared" si="7"/>
        <v>0</v>
      </c>
      <c r="O25" s="79">
        <f t="shared" si="7"/>
        <v>97797</v>
      </c>
      <c r="P25" s="79">
        <f t="shared" si="7"/>
        <v>380304</v>
      </c>
      <c r="Q25" s="79">
        <f t="shared" si="7"/>
        <v>31369181</v>
      </c>
      <c r="R25" s="79">
        <f t="shared" si="1"/>
        <v>47990314</v>
      </c>
      <c r="S25" s="79">
        <f>SUM(S23:S24)</f>
        <v>17585530</v>
      </c>
      <c r="T25" s="79">
        <f t="shared" ref="T25:AC25" si="8">SUM(T23:T24)</f>
        <v>2354261</v>
      </c>
      <c r="U25" s="79">
        <f t="shared" si="8"/>
        <v>12655976</v>
      </c>
      <c r="V25" s="79">
        <f t="shared" si="8"/>
        <v>0</v>
      </c>
      <c r="W25" s="79">
        <f t="shared" si="8"/>
        <v>2110595</v>
      </c>
      <c r="X25" s="79">
        <f t="shared" si="8"/>
        <v>0</v>
      </c>
      <c r="Y25" s="79">
        <f t="shared" si="8"/>
        <v>23667</v>
      </c>
      <c r="Z25" s="79">
        <f t="shared" si="8"/>
        <v>0</v>
      </c>
      <c r="AA25" s="79">
        <f t="shared" si="8"/>
        <v>0</v>
      </c>
      <c r="AB25" s="79">
        <f t="shared" si="8"/>
        <v>29300</v>
      </c>
      <c r="AC25" s="79">
        <f t="shared" si="8"/>
        <v>399400</v>
      </c>
      <c r="AD25" s="81">
        <f>SUM(AD23:AD24)</f>
        <v>202221</v>
      </c>
      <c r="AE25" s="186">
        <f>SUM(AE23:AE24)</f>
        <v>226479</v>
      </c>
      <c r="AF25" s="138"/>
      <c r="AG25" s="138"/>
      <c r="AH25" s="138"/>
      <c r="AI25" s="138"/>
      <c r="AJ25" s="138"/>
      <c r="AK25" s="138"/>
      <c r="AL25" s="138"/>
      <c r="AM25" s="138"/>
      <c r="AN25" s="138"/>
      <c r="AO25" s="138"/>
      <c r="AP25" s="138"/>
      <c r="AQ25" s="138"/>
      <c r="AR25" s="138"/>
      <c r="AS25" s="138"/>
      <c r="AT25" s="138"/>
      <c r="AU25" s="138"/>
      <c r="AV25" s="138"/>
      <c r="AW25" s="138"/>
      <c r="AX25" s="138"/>
      <c r="AY25" s="138"/>
      <c r="AZ25" s="138"/>
      <c r="BA25" s="138"/>
      <c r="BB25" s="138"/>
      <c r="BC25" s="138"/>
      <c r="BD25" s="138"/>
      <c r="BE25" s="138"/>
      <c r="BF25" s="138"/>
      <c r="BG25" s="138"/>
      <c r="BH25" s="138"/>
      <c r="BI25" s="138"/>
      <c r="BJ25" s="138"/>
      <c r="BK25" s="138"/>
      <c r="BL25" s="138"/>
      <c r="BM25" s="138"/>
      <c r="BN25" s="138"/>
      <c r="BO25" s="138"/>
      <c r="BP25" s="138"/>
      <c r="BQ25" s="138"/>
      <c r="BR25" s="138"/>
      <c r="BS25" s="138"/>
      <c r="BT25" s="138"/>
      <c r="BU25" s="138"/>
      <c r="BV25" s="138"/>
      <c r="BW25" s="138"/>
      <c r="BX25" s="138"/>
      <c r="BY25" s="138"/>
      <c r="BZ25" s="138"/>
      <c r="CA25" s="138"/>
      <c r="CB25" s="138"/>
      <c r="CC25" s="138"/>
      <c r="CD25" s="138"/>
      <c r="CE25" s="138"/>
      <c r="CF25" s="138"/>
      <c r="CG25" s="138"/>
      <c r="CH25" s="138"/>
      <c r="CI25" s="138"/>
      <c r="CJ25" s="138"/>
      <c r="CK25" s="138"/>
      <c r="CL25" s="138"/>
      <c r="CM25" s="138"/>
      <c r="CN25" s="138"/>
      <c r="CO25" s="138"/>
      <c r="CP25" s="138"/>
      <c r="CQ25" s="138"/>
      <c r="CR25" s="138"/>
      <c r="CS25" s="138"/>
      <c r="CT25" s="138"/>
      <c r="CU25" s="138"/>
      <c r="CV25" s="138"/>
      <c r="CW25" s="138"/>
      <c r="CX25" s="138"/>
      <c r="CY25" s="138"/>
      <c r="CZ25" s="138"/>
      <c r="DA25" s="138"/>
      <c r="DB25" s="138"/>
      <c r="DC25" s="138"/>
      <c r="DD25" s="138"/>
      <c r="DE25" s="138"/>
      <c r="DF25" s="138"/>
      <c r="DG25" s="138"/>
      <c r="DH25" s="138"/>
      <c r="DI25" s="138"/>
      <c r="DJ25" s="138"/>
      <c r="DK25" s="138"/>
      <c r="DL25" s="138"/>
      <c r="DM25" s="138"/>
      <c r="DN25" s="138"/>
      <c r="DO25" s="138"/>
      <c r="DP25" s="138"/>
      <c r="DQ25" s="138"/>
      <c r="DR25" s="138"/>
      <c r="DS25" s="138"/>
      <c r="DT25" s="138"/>
      <c r="DU25" s="138"/>
      <c r="DV25" s="138"/>
      <c r="DW25" s="138"/>
      <c r="DX25" s="138"/>
      <c r="DY25" s="138"/>
      <c r="DZ25" s="138"/>
      <c r="EA25" s="138"/>
    </row>
    <row r="26" spans="1:131" ht="18.95" customHeight="1" x14ac:dyDescent="0.15">
      <c r="A26" s="407"/>
      <c r="B26" s="876" t="s">
        <v>871</v>
      </c>
      <c r="C26" s="877" t="s">
        <v>498</v>
      </c>
      <c r="D26" s="878"/>
      <c r="E26" s="878"/>
      <c r="F26" s="878"/>
      <c r="G26" s="878"/>
      <c r="H26" s="878"/>
      <c r="I26" s="371">
        <v>1</v>
      </c>
      <c r="J26" s="372">
        <v>3</v>
      </c>
      <c r="K26" s="885">
        <v>3980860</v>
      </c>
      <c r="L26" s="885">
        <v>3313009</v>
      </c>
      <c r="M26" s="885">
        <v>5591460</v>
      </c>
      <c r="N26" s="885"/>
      <c r="O26" s="885">
        <v>97712</v>
      </c>
      <c r="P26" s="711">
        <v>344000</v>
      </c>
      <c r="Q26" s="885">
        <v>29062578</v>
      </c>
      <c r="R26" s="79">
        <f t="shared" si="1"/>
        <v>42389619</v>
      </c>
      <c r="S26" s="885">
        <v>15548313</v>
      </c>
      <c r="T26" s="885">
        <v>1867710</v>
      </c>
      <c r="U26" s="885">
        <v>11170313</v>
      </c>
      <c r="V26" s="885"/>
      <c r="W26" s="885">
        <v>2014766</v>
      </c>
      <c r="X26" s="885"/>
      <c r="Y26" s="711">
        <v>23260</v>
      </c>
      <c r="Z26" s="885"/>
      <c r="AA26" s="885"/>
      <c r="AB26" s="885">
        <v>24867</v>
      </c>
      <c r="AC26" s="885">
        <v>153135</v>
      </c>
      <c r="AD26" s="886">
        <v>178002</v>
      </c>
      <c r="AE26" s="887"/>
      <c r="AF26" s="138"/>
      <c r="AG26" s="138"/>
      <c r="AH26" s="138"/>
      <c r="AI26" s="138"/>
      <c r="AJ26" s="138"/>
      <c r="AK26" s="138"/>
      <c r="AL26" s="138"/>
      <c r="AM26" s="138"/>
      <c r="AN26" s="138"/>
      <c r="AO26" s="138"/>
      <c r="AP26" s="138"/>
      <c r="AQ26" s="138"/>
      <c r="AR26" s="138"/>
      <c r="AS26" s="138"/>
      <c r="AT26" s="138"/>
      <c r="AU26" s="138"/>
      <c r="AV26" s="138"/>
      <c r="AW26" s="138"/>
      <c r="AX26" s="138"/>
      <c r="AY26" s="138"/>
      <c r="AZ26" s="138"/>
      <c r="BA26" s="138"/>
      <c r="BB26" s="138"/>
      <c r="BC26" s="138"/>
      <c r="BD26" s="138"/>
      <c r="BE26" s="138"/>
      <c r="BF26" s="138"/>
      <c r="BG26" s="138"/>
      <c r="BH26" s="138"/>
      <c r="BI26" s="138"/>
      <c r="BJ26" s="138"/>
      <c r="BK26" s="138"/>
      <c r="BL26" s="138"/>
      <c r="BM26" s="138"/>
      <c r="BN26" s="138"/>
      <c r="BO26" s="138"/>
      <c r="BP26" s="138"/>
      <c r="BQ26" s="138"/>
      <c r="BR26" s="138"/>
      <c r="BS26" s="138"/>
      <c r="BT26" s="138"/>
      <c r="BU26" s="138"/>
      <c r="BV26" s="138"/>
      <c r="BW26" s="138"/>
      <c r="BX26" s="138"/>
      <c r="BY26" s="138"/>
      <c r="BZ26" s="138"/>
      <c r="CA26" s="138"/>
      <c r="CB26" s="138"/>
      <c r="CC26" s="138"/>
      <c r="CD26" s="138"/>
      <c r="CE26" s="138"/>
      <c r="CF26" s="138"/>
      <c r="CG26" s="138"/>
      <c r="CH26" s="138"/>
      <c r="CI26" s="138"/>
      <c r="CJ26" s="138"/>
      <c r="CK26" s="138"/>
      <c r="CL26" s="138"/>
      <c r="CM26" s="138"/>
      <c r="CN26" s="138"/>
      <c r="CO26" s="138"/>
      <c r="CP26" s="138"/>
      <c r="CQ26" s="138"/>
      <c r="CR26" s="138"/>
      <c r="CS26" s="138"/>
      <c r="CT26" s="138"/>
      <c r="CU26" s="138"/>
      <c r="CV26" s="138"/>
      <c r="CW26" s="138"/>
      <c r="CX26" s="138"/>
      <c r="CY26" s="138"/>
      <c r="CZ26" s="138"/>
      <c r="DA26" s="138"/>
      <c r="DB26" s="138"/>
      <c r="DC26" s="138"/>
      <c r="DD26" s="138"/>
      <c r="DE26" s="138"/>
      <c r="DF26" s="138"/>
      <c r="DG26" s="138"/>
      <c r="DH26" s="138"/>
      <c r="DI26" s="138"/>
      <c r="DJ26" s="138"/>
      <c r="DK26" s="138"/>
      <c r="DL26" s="138"/>
      <c r="DM26" s="138"/>
      <c r="DN26" s="138"/>
      <c r="DO26" s="138"/>
      <c r="DP26" s="138"/>
      <c r="DQ26" s="138"/>
      <c r="DR26" s="138"/>
      <c r="DS26" s="138"/>
      <c r="DT26" s="138"/>
      <c r="DU26" s="138"/>
      <c r="DV26" s="138"/>
      <c r="DW26" s="138"/>
      <c r="DX26" s="138"/>
      <c r="DY26" s="138"/>
      <c r="DZ26" s="138"/>
      <c r="EA26" s="138"/>
    </row>
    <row r="27" spans="1:131" ht="18.95" customHeight="1" x14ac:dyDescent="0.15">
      <c r="A27" s="407"/>
      <c r="B27" s="883"/>
      <c r="C27" s="877" t="s">
        <v>499</v>
      </c>
      <c r="D27" s="878"/>
      <c r="E27" s="878"/>
      <c r="F27" s="878"/>
      <c r="G27" s="878"/>
      <c r="H27" s="878"/>
      <c r="I27" s="371">
        <v>1</v>
      </c>
      <c r="J27" s="372">
        <v>4</v>
      </c>
      <c r="K27" s="885">
        <v>207123</v>
      </c>
      <c r="L27" s="885">
        <v>304148</v>
      </c>
      <c r="M27" s="885">
        <v>290638</v>
      </c>
      <c r="N27" s="885"/>
      <c r="O27" s="885">
        <v>65</v>
      </c>
      <c r="P27" s="885">
        <v>34983</v>
      </c>
      <c r="Q27" s="885">
        <v>2499208</v>
      </c>
      <c r="R27" s="79">
        <f t="shared" si="1"/>
        <v>3336165</v>
      </c>
      <c r="S27" s="885">
        <v>1323523</v>
      </c>
      <c r="T27" s="885">
        <v>83558</v>
      </c>
      <c r="U27" s="885">
        <v>1096368</v>
      </c>
      <c r="V27" s="885"/>
      <c r="W27" s="885">
        <v>88274</v>
      </c>
      <c r="X27" s="885"/>
      <c r="Y27" s="711">
        <v>407</v>
      </c>
      <c r="Z27" s="885"/>
      <c r="AA27" s="885"/>
      <c r="AB27" s="885">
        <v>4433</v>
      </c>
      <c r="AC27" s="885">
        <v>19555</v>
      </c>
      <c r="AD27" s="886">
        <v>23988</v>
      </c>
      <c r="AE27" s="887"/>
      <c r="AF27" s="138"/>
      <c r="AG27" s="138"/>
      <c r="AH27" s="138"/>
      <c r="AI27" s="138"/>
      <c r="AJ27" s="138"/>
      <c r="AK27" s="138"/>
      <c r="AL27" s="138"/>
      <c r="AM27" s="138"/>
      <c r="AN27" s="138"/>
      <c r="AO27" s="138"/>
      <c r="AP27" s="138"/>
      <c r="AQ27" s="138"/>
      <c r="AR27" s="138"/>
      <c r="AS27" s="138"/>
      <c r="AT27" s="138"/>
      <c r="AU27" s="138"/>
      <c r="AV27" s="138"/>
      <c r="AW27" s="138"/>
      <c r="AX27" s="138"/>
      <c r="AY27" s="138"/>
      <c r="AZ27" s="138"/>
      <c r="BA27" s="138"/>
      <c r="BB27" s="138"/>
      <c r="BC27" s="138"/>
      <c r="BD27" s="138"/>
      <c r="BE27" s="138"/>
      <c r="BF27" s="138"/>
      <c r="BG27" s="138"/>
      <c r="BH27" s="138"/>
      <c r="BI27" s="138"/>
      <c r="BJ27" s="138"/>
      <c r="BK27" s="138"/>
      <c r="BL27" s="138"/>
      <c r="BM27" s="138"/>
      <c r="BN27" s="138"/>
      <c r="BO27" s="138"/>
      <c r="BP27" s="138"/>
      <c r="BQ27" s="138"/>
      <c r="BR27" s="138"/>
      <c r="BS27" s="138"/>
      <c r="BT27" s="138"/>
      <c r="BU27" s="138"/>
      <c r="BV27" s="138"/>
      <c r="BW27" s="138"/>
      <c r="BX27" s="138"/>
      <c r="BY27" s="138"/>
      <c r="BZ27" s="138"/>
      <c r="CA27" s="138"/>
      <c r="CB27" s="138"/>
      <c r="CC27" s="138"/>
      <c r="CD27" s="138"/>
      <c r="CE27" s="138"/>
      <c r="CF27" s="138"/>
      <c r="CG27" s="138"/>
      <c r="CH27" s="138"/>
      <c r="CI27" s="138"/>
      <c r="CJ27" s="138"/>
      <c r="CK27" s="138"/>
      <c r="CL27" s="138"/>
      <c r="CM27" s="138"/>
      <c r="CN27" s="138"/>
      <c r="CO27" s="138"/>
      <c r="CP27" s="138"/>
      <c r="CQ27" s="138"/>
      <c r="CR27" s="138"/>
      <c r="CS27" s="138"/>
      <c r="CT27" s="138"/>
      <c r="CU27" s="138"/>
      <c r="CV27" s="138"/>
      <c r="CW27" s="138"/>
      <c r="CX27" s="138"/>
      <c r="CY27" s="138"/>
      <c r="CZ27" s="138"/>
      <c r="DA27" s="138"/>
      <c r="DB27" s="138"/>
      <c r="DC27" s="138"/>
      <c r="DD27" s="138"/>
      <c r="DE27" s="138"/>
      <c r="DF27" s="138"/>
      <c r="DG27" s="138"/>
      <c r="DH27" s="138"/>
      <c r="DI27" s="138"/>
      <c r="DJ27" s="138"/>
      <c r="DK27" s="138"/>
      <c r="DL27" s="138"/>
      <c r="DM27" s="138"/>
      <c r="DN27" s="138"/>
      <c r="DO27" s="138"/>
      <c r="DP27" s="138"/>
      <c r="DQ27" s="138"/>
      <c r="DR27" s="138"/>
      <c r="DS27" s="138"/>
      <c r="DT27" s="138"/>
      <c r="DU27" s="138"/>
      <c r="DV27" s="138"/>
      <c r="DW27" s="138"/>
      <c r="DX27" s="138"/>
      <c r="DY27" s="138"/>
      <c r="DZ27" s="138"/>
      <c r="EA27" s="138"/>
    </row>
    <row r="28" spans="1:131" ht="18.95" customHeight="1" x14ac:dyDescent="0.15">
      <c r="A28" s="407"/>
      <c r="B28" s="883"/>
      <c r="C28" s="877" t="s">
        <v>867</v>
      </c>
      <c r="D28" s="878"/>
      <c r="E28" s="878"/>
      <c r="F28" s="878"/>
      <c r="G28" s="878"/>
      <c r="H28" s="878"/>
      <c r="I28" s="371">
        <v>1</v>
      </c>
      <c r="J28" s="372">
        <v>5</v>
      </c>
      <c r="K28" s="79">
        <f>SUM(K26:K27)</f>
        <v>4187983</v>
      </c>
      <c r="L28" s="79">
        <f t="shared" ref="L28:Q28" si="9">SUM(L26:L27)</f>
        <v>3617157</v>
      </c>
      <c r="M28" s="79">
        <f t="shared" si="9"/>
        <v>5882098</v>
      </c>
      <c r="N28" s="79">
        <f t="shared" si="9"/>
        <v>0</v>
      </c>
      <c r="O28" s="79">
        <f t="shared" si="9"/>
        <v>97777</v>
      </c>
      <c r="P28" s="79">
        <f t="shared" si="9"/>
        <v>378983</v>
      </c>
      <c r="Q28" s="79">
        <f t="shared" si="9"/>
        <v>31561786</v>
      </c>
      <c r="R28" s="79">
        <f t="shared" si="1"/>
        <v>45725784</v>
      </c>
      <c r="S28" s="79">
        <f>SUM(S26:S27)</f>
        <v>16871836</v>
      </c>
      <c r="T28" s="79">
        <f t="shared" ref="T28:AC28" si="10">SUM(T26:T27)</f>
        <v>1951268</v>
      </c>
      <c r="U28" s="79">
        <f t="shared" si="10"/>
        <v>12266681</v>
      </c>
      <c r="V28" s="79">
        <f t="shared" si="10"/>
        <v>0</v>
      </c>
      <c r="W28" s="79">
        <f t="shared" si="10"/>
        <v>2103040</v>
      </c>
      <c r="X28" s="79">
        <f t="shared" si="10"/>
        <v>0</v>
      </c>
      <c r="Y28" s="79">
        <f t="shared" si="10"/>
        <v>23667</v>
      </c>
      <c r="Z28" s="79">
        <f t="shared" si="10"/>
        <v>0</v>
      </c>
      <c r="AA28" s="79">
        <f t="shared" si="10"/>
        <v>0</v>
      </c>
      <c r="AB28" s="79">
        <f t="shared" si="10"/>
        <v>29300</v>
      </c>
      <c r="AC28" s="79">
        <f t="shared" si="10"/>
        <v>172690</v>
      </c>
      <c r="AD28" s="81">
        <f>SUM(AD26:AD27)</f>
        <v>201990</v>
      </c>
      <c r="AE28" s="186">
        <f>SUM(AE26:AE27)</f>
        <v>0</v>
      </c>
      <c r="AF28" s="138"/>
      <c r="AG28" s="138"/>
      <c r="AH28" s="138"/>
      <c r="AI28" s="138"/>
      <c r="AJ28" s="138"/>
      <c r="AK28" s="138"/>
      <c r="AL28" s="138"/>
      <c r="AM28" s="138"/>
      <c r="AN28" s="138"/>
      <c r="AO28" s="138"/>
      <c r="AP28" s="138"/>
      <c r="AQ28" s="138"/>
      <c r="AR28" s="138"/>
      <c r="AS28" s="138"/>
      <c r="AT28" s="138"/>
      <c r="AU28" s="138"/>
      <c r="AV28" s="138"/>
      <c r="AW28" s="138"/>
      <c r="AX28" s="138"/>
      <c r="AY28" s="138"/>
      <c r="AZ28" s="138"/>
      <c r="BA28" s="138"/>
      <c r="BB28" s="138"/>
      <c r="BC28" s="138"/>
      <c r="BD28" s="138"/>
      <c r="BE28" s="138"/>
      <c r="BF28" s="138"/>
      <c r="BG28" s="138"/>
      <c r="BH28" s="138"/>
      <c r="BI28" s="138"/>
      <c r="BJ28" s="138"/>
      <c r="BK28" s="138"/>
      <c r="BL28" s="138"/>
      <c r="BM28" s="138"/>
      <c r="BN28" s="138"/>
      <c r="BO28" s="138"/>
      <c r="BP28" s="138"/>
      <c r="BQ28" s="138"/>
      <c r="BR28" s="138"/>
      <c r="BS28" s="138"/>
      <c r="BT28" s="138"/>
      <c r="BU28" s="138"/>
      <c r="BV28" s="138"/>
      <c r="BW28" s="138"/>
      <c r="BX28" s="138"/>
      <c r="BY28" s="138"/>
      <c r="BZ28" s="138"/>
      <c r="CA28" s="138"/>
      <c r="CB28" s="138"/>
      <c r="CC28" s="138"/>
      <c r="CD28" s="138"/>
      <c r="CE28" s="138"/>
      <c r="CF28" s="138"/>
      <c r="CG28" s="138"/>
      <c r="CH28" s="138"/>
      <c r="CI28" s="138"/>
      <c r="CJ28" s="138"/>
      <c r="CK28" s="138"/>
      <c r="CL28" s="138"/>
      <c r="CM28" s="138"/>
      <c r="CN28" s="138"/>
      <c r="CO28" s="138"/>
      <c r="CP28" s="138"/>
      <c r="CQ28" s="138"/>
      <c r="CR28" s="138"/>
      <c r="CS28" s="138"/>
      <c r="CT28" s="138"/>
      <c r="CU28" s="138"/>
      <c r="CV28" s="138"/>
      <c r="CW28" s="138"/>
      <c r="CX28" s="138"/>
      <c r="CY28" s="138"/>
      <c r="CZ28" s="138"/>
      <c r="DA28" s="138"/>
      <c r="DB28" s="138"/>
      <c r="DC28" s="138"/>
      <c r="DD28" s="138"/>
      <c r="DE28" s="138"/>
      <c r="DF28" s="138"/>
      <c r="DG28" s="138"/>
      <c r="DH28" s="138"/>
      <c r="DI28" s="138"/>
      <c r="DJ28" s="138"/>
      <c r="DK28" s="138"/>
      <c r="DL28" s="138"/>
      <c r="DM28" s="138"/>
      <c r="DN28" s="138"/>
      <c r="DO28" s="138"/>
      <c r="DP28" s="138"/>
      <c r="DQ28" s="138"/>
      <c r="DR28" s="138"/>
      <c r="DS28" s="138"/>
      <c r="DT28" s="138"/>
      <c r="DU28" s="138"/>
      <c r="DV28" s="138"/>
      <c r="DW28" s="138"/>
      <c r="DX28" s="138"/>
      <c r="DY28" s="138"/>
      <c r="DZ28" s="138"/>
      <c r="EA28" s="138"/>
    </row>
    <row r="29" spans="1:131" ht="18.95" customHeight="1" x14ac:dyDescent="0.15">
      <c r="A29" s="407"/>
      <c r="B29" s="876" t="s">
        <v>872</v>
      </c>
      <c r="C29" s="877" t="s">
        <v>498</v>
      </c>
      <c r="D29" s="878"/>
      <c r="E29" s="878"/>
      <c r="F29" s="878"/>
      <c r="G29" s="878"/>
      <c r="H29" s="878"/>
      <c r="I29" s="371">
        <v>1</v>
      </c>
      <c r="J29" s="372">
        <v>6</v>
      </c>
      <c r="K29" s="885">
        <v>3428905</v>
      </c>
      <c r="L29" s="885">
        <v>3290488</v>
      </c>
      <c r="M29" s="885">
        <v>4209216</v>
      </c>
      <c r="N29" s="885"/>
      <c r="O29" s="885">
        <v>72624</v>
      </c>
      <c r="P29" s="711">
        <v>344000</v>
      </c>
      <c r="Q29" s="885">
        <v>28580489</v>
      </c>
      <c r="R29" s="79">
        <f t="shared" si="1"/>
        <v>39925722</v>
      </c>
      <c r="S29" s="885">
        <v>14729065</v>
      </c>
      <c r="T29" s="885">
        <v>1877482</v>
      </c>
      <c r="U29" s="885">
        <v>11192540</v>
      </c>
      <c r="V29" s="885"/>
      <c r="W29" s="885">
        <v>1592781</v>
      </c>
      <c r="X29" s="885"/>
      <c r="Y29" s="711">
        <v>23260</v>
      </c>
      <c r="Z29" s="885"/>
      <c r="AA29" s="885"/>
      <c r="AB29" s="885">
        <v>25134</v>
      </c>
      <c r="AC29" s="885">
        <v>154055</v>
      </c>
      <c r="AD29" s="886">
        <v>179189</v>
      </c>
      <c r="AE29" s="887"/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8"/>
      <c r="BF29" s="138"/>
      <c r="BG29" s="138"/>
      <c r="BH29" s="138"/>
      <c r="BI29" s="138"/>
      <c r="BJ29" s="138"/>
      <c r="BK29" s="138"/>
      <c r="BL29" s="138"/>
      <c r="BM29" s="138"/>
      <c r="BN29" s="138"/>
      <c r="BO29" s="138"/>
      <c r="BP29" s="138"/>
      <c r="BQ29" s="138"/>
      <c r="BR29" s="138"/>
      <c r="BS29" s="138"/>
      <c r="BT29" s="138"/>
      <c r="BU29" s="138"/>
      <c r="BV29" s="138"/>
      <c r="BW29" s="138"/>
      <c r="BX29" s="138"/>
      <c r="BY29" s="138"/>
      <c r="BZ29" s="138"/>
      <c r="CA29" s="138"/>
      <c r="CB29" s="138"/>
      <c r="CC29" s="138"/>
      <c r="CD29" s="138"/>
      <c r="CE29" s="138"/>
      <c r="CF29" s="138"/>
      <c r="CG29" s="138"/>
      <c r="CH29" s="138"/>
      <c r="CI29" s="138"/>
      <c r="CJ29" s="138"/>
      <c r="CK29" s="138"/>
      <c r="CL29" s="138"/>
      <c r="CM29" s="138"/>
      <c r="CN29" s="138"/>
      <c r="CO29" s="138"/>
      <c r="CP29" s="138"/>
      <c r="CQ29" s="138"/>
      <c r="CR29" s="138"/>
      <c r="CS29" s="138"/>
      <c r="CT29" s="138"/>
      <c r="CU29" s="138"/>
      <c r="CV29" s="138"/>
      <c r="CW29" s="138"/>
      <c r="CX29" s="138"/>
      <c r="CY29" s="138"/>
      <c r="CZ29" s="138"/>
      <c r="DA29" s="138"/>
      <c r="DB29" s="138"/>
      <c r="DC29" s="138"/>
      <c r="DD29" s="138"/>
      <c r="DE29" s="138"/>
      <c r="DF29" s="138"/>
      <c r="DG29" s="138"/>
      <c r="DH29" s="138"/>
      <c r="DI29" s="138"/>
      <c r="DJ29" s="138"/>
      <c r="DK29" s="138"/>
      <c r="DL29" s="138"/>
      <c r="DM29" s="138"/>
      <c r="DN29" s="138"/>
      <c r="DO29" s="138"/>
      <c r="DP29" s="138"/>
      <c r="DQ29" s="138"/>
      <c r="DR29" s="138"/>
      <c r="DS29" s="138"/>
      <c r="DT29" s="138"/>
      <c r="DU29" s="138"/>
      <c r="DV29" s="138"/>
      <c r="DW29" s="138"/>
      <c r="DX29" s="138"/>
      <c r="DY29" s="138"/>
      <c r="DZ29" s="138"/>
      <c r="EA29" s="138"/>
    </row>
    <row r="30" spans="1:131" ht="18.95" customHeight="1" x14ac:dyDescent="0.15">
      <c r="A30" s="407"/>
      <c r="B30" s="883"/>
      <c r="C30" s="877" t="s">
        <v>499</v>
      </c>
      <c r="D30" s="878"/>
      <c r="E30" s="878"/>
      <c r="F30" s="878"/>
      <c r="G30" s="878"/>
      <c r="H30" s="878"/>
      <c r="I30" s="371">
        <v>1</v>
      </c>
      <c r="J30" s="372">
        <v>7</v>
      </c>
      <c r="K30" s="885">
        <v>164145</v>
      </c>
      <c r="L30" s="885">
        <v>286952</v>
      </c>
      <c r="M30" s="885">
        <v>261463</v>
      </c>
      <c r="N30" s="885"/>
      <c r="O30" s="885">
        <v>25</v>
      </c>
      <c r="P30" s="885">
        <v>33469</v>
      </c>
      <c r="Q30" s="885">
        <v>2640943</v>
      </c>
      <c r="R30" s="79">
        <f t="shared" si="1"/>
        <v>3386997</v>
      </c>
      <c r="S30" s="885">
        <v>1327194</v>
      </c>
      <c r="T30" s="885">
        <v>73487</v>
      </c>
      <c r="U30" s="885">
        <v>1102596</v>
      </c>
      <c r="V30" s="885"/>
      <c r="W30" s="885">
        <v>77181</v>
      </c>
      <c r="X30" s="885"/>
      <c r="Y30" s="711">
        <v>407</v>
      </c>
      <c r="Z30" s="885"/>
      <c r="AA30" s="885"/>
      <c r="AB30" s="885">
        <v>4166</v>
      </c>
      <c r="AC30" s="885">
        <v>18403</v>
      </c>
      <c r="AD30" s="886">
        <v>22569</v>
      </c>
      <c r="AE30" s="887"/>
      <c r="AF30" s="138"/>
      <c r="AG30" s="138"/>
      <c r="AH30" s="138"/>
      <c r="AI30" s="138"/>
      <c r="AJ30" s="138"/>
      <c r="AK30" s="138"/>
      <c r="AL30" s="138"/>
      <c r="AM30" s="138"/>
      <c r="AN30" s="138"/>
      <c r="AO30" s="138"/>
      <c r="AP30" s="138"/>
      <c r="AQ30" s="138"/>
      <c r="AR30" s="138"/>
      <c r="AS30" s="138"/>
      <c r="AT30" s="138"/>
      <c r="AU30" s="138"/>
      <c r="AV30" s="138"/>
      <c r="AW30" s="138"/>
      <c r="AX30" s="138"/>
      <c r="AY30" s="138"/>
      <c r="AZ30" s="138"/>
      <c r="BA30" s="138"/>
      <c r="BB30" s="138"/>
      <c r="BC30" s="138"/>
      <c r="BD30" s="138"/>
      <c r="BE30" s="138"/>
      <c r="BF30" s="138"/>
      <c r="BG30" s="138"/>
      <c r="BH30" s="138"/>
      <c r="BI30" s="138"/>
      <c r="BJ30" s="138"/>
      <c r="BK30" s="138"/>
      <c r="BL30" s="138"/>
      <c r="BM30" s="138"/>
      <c r="BN30" s="138"/>
      <c r="BO30" s="138"/>
      <c r="BP30" s="138"/>
      <c r="BQ30" s="138"/>
      <c r="BR30" s="138"/>
      <c r="BS30" s="138"/>
      <c r="BT30" s="138"/>
      <c r="BU30" s="138"/>
      <c r="BV30" s="138"/>
      <c r="BW30" s="138"/>
      <c r="BX30" s="138"/>
      <c r="BY30" s="138"/>
      <c r="BZ30" s="138"/>
      <c r="CA30" s="138"/>
      <c r="CB30" s="138"/>
      <c r="CC30" s="138"/>
      <c r="CD30" s="138"/>
      <c r="CE30" s="138"/>
      <c r="CF30" s="138"/>
      <c r="CG30" s="138"/>
      <c r="CH30" s="138"/>
      <c r="CI30" s="138"/>
      <c r="CJ30" s="138"/>
      <c r="CK30" s="138"/>
      <c r="CL30" s="138"/>
      <c r="CM30" s="138"/>
      <c r="CN30" s="138"/>
      <c r="CO30" s="138"/>
      <c r="CP30" s="138"/>
      <c r="CQ30" s="138"/>
      <c r="CR30" s="138"/>
      <c r="CS30" s="138"/>
      <c r="CT30" s="138"/>
      <c r="CU30" s="138"/>
      <c r="CV30" s="138"/>
      <c r="CW30" s="138"/>
      <c r="CX30" s="138"/>
      <c r="CY30" s="138"/>
      <c r="CZ30" s="138"/>
      <c r="DA30" s="138"/>
      <c r="DB30" s="138"/>
      <c r="DC30" s="138"/>
      <c r="DD30" s="138"/>
      <c r="DE30" s="138"/>
      <c r="DF30" s="138"/>
      <c r="DG30" s="138"/>
      <c r="DH30" s="138"/>
      <c r="DI30" s="138"/>
      <c r="DJ30" s="138"/>
      <c r="DK30" s="138"/>
      <c r="DL30" s="138"/>
      <c r="DM30" s="138"/>
      <c r="DN30" s="138"/>
      <c r="DO30" s="138"/>
      <c r="DP30" s="138"/>
      <c r="DQ30" s="138"/>
      <c r="DR30" s="138"/>
      <c r="DS30" s="138"/>
      <c r="DT30" s="138"/>
      <c r="DU30" s="138"/>
      <c r="DV30" s="138"/>
      <c r="DW30" s="138"/>
      <c r="DX30" s="138"/>
      <c r="DY30" s="138"/>
      <c r="DZ30" s="138"/>
      <c r="EA30" s="138"/>
    </row>
    <row r="31" spans="1:131" ht="18.95" customHeight="1" x14ac:dyDescent="0.15">
      <c r="A31" s="407"/>
      <c r="B31" s="883"/>
      <c r="C31" s="877" t="s">
        <v>867</v>
      </c>
      <c r="D31" s="878"/>
      <c r="E31" s="878"/>
      <c r="F31" s="878"/>
      <c r="G31" s="878"/>
      <c r="H31" s="878"/>
      <c r="I31" s="371">
        <v>1</v>
      </c>
      <c r="J31" s="372">
        <v>8</v>
      </c>
      <c r="K31" s="79">
        <f>SUM(K29:K30)</f>
        <v>3593050</v>
      </c>
      <c r="L31" s="79">
        <f t="shared" ref="L31:Q31" si="11">SUM(L29:L30)</f>
        <v>3577440</v>
      </c>
      <c r="M31" s="79">
        <f t="shared" si="11"/>
        <v>4470679</v>
      </c>
      <c r="N31" s="79">
        <f t="shared" si="11"/>
        <v>0</v>
      </c>
      <c r="O31" s="79">
        <f t="shared" si="11"/>
        <v>72649</v>
      </c>
      <c r="P31" s="79">
        <f t="shared" si="11"/>
        <v>377469</v>
      </c>
      <c r="Q31" s="79">
        <f t="shared" si="11"/>
        <v>31221432</v>
      </c>
      <c r="R31" s="79">
        <f t="shared" si="1"/>
        <v>43312719</v>
      </c>
      <c r="S31" s="79">
        <f>SUM(S29:S30)</f>
        <v>16056259</v>
      </c>
      <c r="T31" s="79">
        <f t="shared" ref="T31:AC31" si="12">SUM(T29:T30)</f>
        <v>1950969</v>
      </c>
      <c r="U31" s="79">
        <f t="shared" si="12"/>
        <v>12295136</v>
      </c>
      <c r="V31" s="79">
        <f t="shared" si="12"/>
        <v>0</v>
      </c>
      <c r="W31" s="79">
        <f t="shared" si="12"/>
        <v>1669962</v>
      </c>
      <c r="X31" s="79">
        <f t="shared" si="12"/>
        <v>0</v>
      </c>
      <c r="Y31" s="79">
        <f t="shared" si="12"/>
        <v>23667</v>
      </c>
      <c r="Z31" s="79">
        <f t="shared" si="12"/>
        <v>0</v>
      </c>
      <c r="AA31" s="79">
        <f t="shared" si="12"/>
        <v>0</v>
      </c>
      <c r="AB31" s="79">
        <f t="shared" si="12"/>
        <v>29300</v>
      </c>
      <c r="AC31" s="79">
        <f t="shared" si="12"/>
        <v>172458</v>
      </c>
      <c r="AD31" s="81">
        <f>SUM(AD29:AD30)</f>
        <v>201758</v>
      </c>
      <c r="AE31" s="186">
        <f>SUM(AE29:AE30)</f>
        <v>0</v>
      </c>
      <c r="AF31" s="138"/>
      <c r="AG31" s="138"/>
      <c r="AH31" s="138"/>
      <c r="AI31" s="138"/>
      <c r="AJ31" s="138"/>
      <c r="AK31" s="138"/>
      <c r="AL31" s="138"/>
      <c r="AM31" s="138"/>
      <c r="AN31" s="138"/>
      <c r="AO31" s="138"/>
      <c r="AP31" s="138"/>
      <c r="AQ31" s="138"/>
      <c r="AR31" s="138"/>
      <c r="AS31" s="138"/>
      <c r="AT31" s="138"/>
      <c r="AU31" s="138"/>
      <c r="AV31" s="138"/>
      <c r="AW31" s="138"/>
      <c r="AX31" s="138"/>
      <c r="AY31" s="138"/>
      <c r="AZ31" s="138"/>
      <c r="BA31" s="138"/>
      <c r="BB31" s="138"/>
      <c r="BC31" s="138"/>
      <c r="BD31" s="138"/>
      <c r="BE31" s="138"/>
      <c r="BF31" s="138"/>
      <c r="BG31" s="138"/>
      <c r="BH31" s="138"/>
      <c r="BI31" s="138"/>
      <c r="BJ31" s="138"/>
      <c r="BK31" s="138"/>
      <c r="BL31" s="138"/>
      <c r="BM31" s="138"/>
      <c r="BN31" s="138"/>
      <c r="BO31" s="138"/>
      <c r="BP31" s="138"/>
      <c r="BQ31" s="138"/>
      <c r="BR31" s="138"/>
      <c r="BS31" s="138"/>
      <c r="BT31" s="138"/>
      <c r="BU31" s="138"/>
      <c r="BV31" s="138"/>
      <c r="BW31" s="138"/>
      <c r="BX31" s="138"/>
      <c r="BY31" s="138"/>
      <c r="BZ31" s="138"/>
      <c r="CA31" s="138"/>
      <c r="CB31" s="138"/>
      <c r="CC31" s="138"/>
      <c r="CD31" s="138"/>
      <c r="CE31" s="138"/>
      <c r="CF31" s="138"/>
      <c r="CG31" s="138"/>
      <c r="CH31" s="138"/>
      <c r="CI31" s="138"/>
      <c r="CJ31" s="138"/>
      <c r="CK31" s="138"/>
      <c r="CL31" s="138"/>
      <c r="CM31" s="138"/>
      <c r="CN31" s="138"/>
      <c r="CO31" s="138"/>
      <c r="CP31" s="138"/>
      <c r="CQ31" s="138"/>
      <c r="CR31" s="138"/>
      <c r="CS31" s="138"/>
      <c r="CT31" s="138"/>
      <c r="CU31" s="138"/>
      <c r="CV31" s="138"/>
      <c r="CW31" s="138"/>
      <c r="CX31" s="138"/>
      <c r="CY31" s="138"/>
      <c r="CZ31" s="138"/>
      <c r="DA31" s="138"/>
      <c r="DB31" s="138"/>
      <c r="DC31" s="138"/>
      <c r="DD31" s="138"/>
      <c r="DE31" s="138"/>
      <c r="DF31" s="138"/>
      <c r="DG31" s="138"/>
      <c r="DH31" s="138"/>
      <c r="DI31" s="138"/>
      <c r="DJ31" s="138"/>
      <c r="DK31" s="138"/>
      <c r="DL31" s="138"/>
      <c r="DM31" s="138"/>
      <c r="DN31" s="138"/>
      <c r="DO31" s="138"/>
      <c r="DP31" s="138"/>
      <c r="DQ31" s="138"/>
      <c r="DR31" s="138"/>
      <c r="DS31" s="138"/>
      <c r="DT31" s="138"/>
      <c r="DU31" s="138"/>
      <c r="DV31" s="138"/>
      <c r="DW31" s="138"/>
      <c r="DX31" s="138"/>
      <c r="DY31" s="138"/>
      <c r="DZ31" s="138"/>
      <c r="EA31" s="138"/>
    </row>
    <row r="32" spans="1:131" ht="18.95" customHeight="1" x14ac:dyDescent="0.15">
      <c r="A32" s="407"/>
      <c r="B32" s="876" t="s">
        <v>873</v>
      </c>
      <c r="C32" s="877" t="s">
        <v>498</v>
      </c>
      <c r="D32" s="878"/>
      <c r="E32" s="878"/>
      <c r="F32" s="878"/>
      <c r="G32" s="878"/>
      <c r="H32" s="878"/>
      <c r="I32" s="371">
        <v>1</v>
      </c>
      <c r="J32" s="372">
        <v>9</v>
      </c>
      <c r="K32" s="885">
        <v>2933962</v>
      </c>
      <c r="L32" s="885">
        <v>3296983</v>
      </c>
      <c r="M32" s="885">
        <v>2980021</v>
      </c>
      <c r="N32" s="885"/>
      <c r="O32" s="885">
        <v>56374</v>
      </c>
      <c r="P32" s="885">
        <v>330200</v>
      </c>
      <c r="Q32" s="885">
        <v>28025347</v>
      </c>
      <c r="R32" s="79">
        <f t="shared" si="1"/>
        <v>37622887</v>
      </c>
      <c r="S32" s="885">
        <v>14058199</v>
      </c>
      <c r="T32" s="885">
        <v>1887331</v>
      </c>
      <c r="U32" s="885">
        <v>11215048</v>
      </c>
      <c r="V32" s="885"/>
      <c r="W32" s="885">
        <v>1215401</v>
      </c>
      <c r="X32" s="885"/>
      <c r="Y32" s="711">
        <v>23260</v>
      </c>
      <c r="Z32" s="885"/>
      <c r="AA32" s="885"/>
      <c r="AB32" s="885">
        <v>25404</v>
      </c>
      <c r="AC32" s="885">
        <v>154983</v>
      </c>
      <c r="AD32" s="886">
        <v>180387</v>
      </c>
      <c r="AE32" s="887"/>
      <c r="AF32" s="138"/>
      <c r="AG32" s="138"/>
      <c r="AH32" s="138"/>
      <c r="AI32" s="138"/>
      <c r="AJ32" s="138"/>
      <c r="AK32" s="138"/>
      <c r="AL32" s="138"/>
      <c r="AM32" s="138"/>
      <c r="AN32" s="138"/>
      <c r="AO32" s="138"/>
      <c r="AP32" s="138"/>
      <c r="AQ32" s="138"/>
      <c r="AR32" s="138"/>
      <c r="AS32" s="138"/>
      <c r="AT32" s="138"/>
      <c r="AU32" s="138"/>
      <c r="AV32" s="138"/>
      <c r="AW32" s="138"/>
      <c r="AX32" s="138"/>
      <c r="AY32" s="138"/>
      <c r="AZ32" s="138"/>
      <c r="BA32" s="138"/>
      <c r="BB32" s="138"/>
      <c r="BC32" s="138"/>
      <c r="BD32" s="138"/>
      <c r="BE32" s="138"/>
      <c r="BF32" s="138"/>
      <c r="BG32" s="138"/>
      <c r="BH32" s="138"/>
      <c r="BI32" s="138"/>
      <c r="BJ32" s="138"/>
      <c r="BK32" s="138"/>
      <c r="BL32" s="138"/>
      <c r="BM32" s="138"/>
      <c r="BN32" s="138"/>
      <c r="BO32" s="138"/>
      <c r="BP32" s="138"/>
      <c r="BQ32" s="138"/>
      <c r="BR32" s="138"/>
      <c r="BS32" s="138"/>
      <c r="BT32" s="138"/>
      <c r="BU32" s="138"/>
      <c r="BV32" s="138"/>
      <c r="BW32" s="138"/>
      <c r="BX32" s="138"/>
      <c r="BY32" s="138"/>
      <c r="BZ32" s="138"/>
      <c r="CA32" s="138"/>
      <c r="CB32" s="138"/>
      <c r="CC32" s="138"/>
      <c r="CD32" s="138"/>
      <c r="CE32" s="138"/>
      <c r="CF32" s="138"/>
      <c r="CG32" s="138"/>
      <c r="CH32" s="138"/>
      <c r="CI32" s="138"/>
      <c r="CJ32" s="138"/>
      <c r="CK32" s="138"/>
      <c r="CL32" s="138"/>
      <c r="CM32" s="138"/>
      <c r="CN32" s="138"/>
      <c r="CO32" s="138"/>
      <c r="CP32" s="138"/>
      <c r="CQ32" s="138"/>
      <c r="CR32" s="138"/>
      <c r="CS32" s="138"/>
      <c r="CT32" s="138"/>
      <c r="CU32" s="138"/>
      <c r="CV32" s="138"/>
      <c r="CW32" s="138"/>
      <c r="CX32" s="138"/>
      <c r="CY32" s="138"/>
      <c r="CZ32" s="138"/>
      <c r="DA32" s="138"/>
      <c r="DB32" s="138"/>
      <c r="DC32" s="138"/>
      <c r="DD32" s="138"/>
      <c r="DE32" s="138"/>
      <c r="DF32" s="138"/>
      <c r="DG32" s="138"/>
      <c r="DH32" s="138"/>
      <c r="DI32" s="138"/>
      <c r="DJ32" s="138"/>
      <c r="DK32" s="138"/>
      <c r="DL32" s="138"/>
      <c r="DM32" s="138"/>
      <c r="DN32" s="138"/>
      <c r="DO32" s="138"/>
      <c r="DP32" s="138"/>
      <c r="DQ32" s="138"/>
      <c r="DR32" s="138"/>
      <c r="DS32" s="138"/>
      <c r="DT32" s="138"/>
      <c r="DU32" s="138"/>
      <c r="DV32" s="138"/>
      <c r="DW32" s="138"/>
      <c r="DX32" s="138"/>
      <c r="DY32" s="138"/>
      <c r="DZ32" s="138"/>
      <c r="EA32" s="138"/>
    </row>
    <row r="33" spans="1:131" ht="18.95" customHeight="1" x14ac:dyDescent="0.15">
      <c r="A33" s="407"/>
      <c r="B33" s="883"/>
      <c r="C33" s="877" t="s">
        <v>499</v>
      </c>
      <c r="D33" s="878"/>
      <c r="E33" s="878"/>
      <c r="F33" s="878"/>
      <c r="G33" s="878"/>
      <c r="H33" s="878"/>
      <c r="I33" s="371">
        <v>2</v>
      </c>
      <c r="J33" s="888" t="s">
        <v>866</v>
      </c>
      <c r="K33" s="885">
        <v>130743</v>
      </c>
      <c r="L33" s="885">
        <v>270193</v>
      </c>
      <c r="M33" s="885">
        <v>234816</v>
      </c>
      <c r="N33" s="885"/>
      <c r="O33" s="885">
        <v>8</v>
      </c>
      <c r="P33" s="885">
        <v>31808</v>
      </c>
      <c r="Q33" s="885">
        <v>2918015</v>
      </c>
      <c r="R33" s="79">
        <f t="shared" si="1"/>
        <v>3585583</v>
      </c>
      <c r="S33" s="885">
        <v>1341113</v>
      </c>
      <c r="T33" s="885">
        <v>63339</v>
      </c>
      <c r="U33" s="885">
        <v>1095749</v>
      </c>
      <c r="V33" s="885"/>
      <c r="W33" s="885">
        <v>82372</v>
      </c>
      <c r="X33" s="885"/>
      <c r="Y33" s="711">
        <v>407</v>
      </c>
      <c r="Z33" s="885"/>
      <c r="AA33" s="885"/>
      <c r="AB33" s="885">
        <v>3896</v>
      </c>
      <c r="AC33" s="885">
        <v>17243</v>
      </c>
      <c r="AD33" s="886">
        <v>21139</v>
      </c>
      <c r="AE33" s="887"/>
      <c r="AF33" s="138"/>
      <c r="AG33" s="138"/>
      <c r="AH33" s="138"/>
      <c r="AI33" s="138"/>
      <c r="AJ33" s="138"/>
      <c r="AK33" s="138"/>
      <c r="AL33" s="138"/>
      <c r="AM33" s="138"/>
      <c r="AN33" s="138"/>
      <c r="AO33" s="138"/>
      <c r="AP33" s="138"/>
      <c r="AQ33" s="138"/>
      <c r="AR33" s="138"/>
      <c r="AS33" s="138"/>
      <c r="AT33" s="138"/>
      <c r="AU33" s="138"/>
      <c r="AV33" s="138"/>
      <c r="AW33" s="138"/>
      <c r="AX33" s="138"/>
      <c r="AY33" s="138"/>
      <c r="AZ33" s="138"/>
      <c r="BA33" s="138"/>
      <c r="BB33" s="138"/>
      <c r="BC33" s="138"/>
      <c r="BD33" s="138"/>
      <c r="BE33" s="138"/>
      <c r="BF33" s="138"/>
      <c r="BG33" s="138"/>
      <c r="BH33" s="138"/>
      <c r="BI33" s="138"/>
      <c r="BJ33" s="138"/>
      <c r="BK33" s="138"/>
      <c r="BL33" s="138"/>
      <c r="BM33" s="138"/>
      <c r="BN33" s="138"/>
      <c r="BO33" s="138"/>
      <c r="BP33" s="138"/>
      <c r="BQ33" s="138"/>
      <c r="BR33" s="138"/>
      <c r="BS33" s="138"/>
      <c r="BT33" s="138"/>
      <c r="BU33" s="138"/>
      <c r="BV33" s="138"/>
      <c r="BW33" s="138"/>
      <c r="BX33" s="138"/>
      <c r="BY33" s="138"/>
      <c r="BZ33" s="138"/>
      <c r="CA33" s="138"/>
      <c r="CB33" s="138"/>
      <c r="CC33" s="138"/>
      <c r="CD33" s="138"/>
      <c r="CE33" s="138"/>
      <c r="CF33" s="138"/>
      <c r="CG33" s="138"/>
      <c r="CH33" s="138"/>
      <c r="CI33" s="138"/>
      <c r="CJ33" s="138"/>
      <c r="CK33" s="138"/>
      <c r="CL33" s="138"/>
      <c r="CM33" s="138"/>
      <c r="CN33" s="138"/>
      <c r="CO33" s="138"/>
      <c r="CP33" s="138"/>
      <c r="CQ33" s="138"/>
      <c r="CR33" s="138"/>
      <c r="CS33" s="138"/>
      <c r="CT33" s="138"/>
      <c r="CU33" s="138"/>
      <c r="CV33" s="138"/>
      <c r="CW33" s="138"/>
      <c r="CX33" s="138"/>
      <c r="CY33" s="138"/>
      <c r="CZ33" s="138"/>
      <c r="DA33" s="138"/>
      <c r="DB33" s="138"/>
      <c r="DC33" s="138"/>
      <c r="DD33" s="138"/>
      <c r="DE33" s="138"/>
      <c r="DF33" s="138"/>
      <c r="DG33" s="138"/>
      <c r="DH33" s="138"/>
      <c r="DI33" s="138"/>
      <c r="DJ33" s="138"/>
      <c r="DK33" s="138"/>
      <c r="DL33" s="138"/>
      <c r="DM33" s="138"/>
      <c r="DN33" s="138"/>
      <c r="DO33" s="138"/>
      <c r="DP33" s="138"/>
      <c r="DQ33" s="138"/>
      <c r="DR33" s="138"/>
      <c r="DS33" s="138"/>
      <c r="DT33" s="138"/>
      <c r="DU33" s="138"/>
      <c r="DV33" s="138"/>
      <c r="DW33" s="138"/>
      <c r="DX33" s="138"/>
      <c r="DY33" s="138"/>
      <c r="DZ33" s="138"/>
      <c r="EA33" s="138"/>
    </row>
    <row r="34" spans="1:131" ht="18.95" customHeight="1" x14ac:dyDescent="0.15">
      <c r="A34" s="407"/>
      <c r="B34" s="883"/>
      <c r="C34" s="877" t="s">
        <v>867</v>
      </c>
      <c r="D34" s="878"/>
      <c r="E34" s="878"/>
      <c r="F34" s="878"/>
      <c r="G34" s="878"/>
      <c r="H34" s="878"/>
      <c r="I34" s="371">
        <v>2</v>
      </c>
      <c r="J34" s="372">
        <v>1</v>
      </c>
      <c r="K34" s="79">
        <f>SUM(K32:K33)</f>
        <v>3064705</v>
      </c>
      <c r="L34" s="79">
        <f t="shared" ref="L34:Q34" si="13">SUM(L32:L33)</f>
        <v>3567176</v>
      </c>
      <c r="M34" s="79">
        <f t="shared" si="13"/>
        <v>3214837</v>
      </c>
      <c r="N34" s="79">
        <f t="shared" si="13"/>
        <v>0</v>
      </c>
      <c r="O34" s="79">
        <f t="shared" si="13"/>
        <v>56382</v>
      </c>
      <c r="P34" s="79">
        <f t="shared" si="13"/>
        <v>362008</v>
      </c>
      <c r="Q34" s="79">
        <f t="shared" si="13"/>
        <v>30943362</v>
      </c>
      <c r="R34" s="79">
        <f t="shared" si="1"/>
        <v>41208470</v>
      </c>
      <c r="S34" s="79">
        <f>SUM(S32:S33)</f>
        <v>15399312</v>
      </c>
      <c r="T34" s="79">
        <f t="shared" ref="T34:AC34" si="14">SUM(T32:T33)</f>
        <v>1950670</v>
      </c>
      <c r="U34" s="79">
        <f t="shared" si="14"/>
        <v>12310797</v>
      </c>
      <c r="V34" s="79">
        <f t="shared" si="14"/>
        <v>0</v>
      </c>
      <c r="W34" s="79">
        <f t="shared" si="14"/>
        <v>1297773</v>
      </c>
      <c r="X34" s="79">
        <f t="shared" si="14"/>
        <v>0</v>
      </c>
      <c r="Y34" s="79">
        <f t="shared" si="14"/>
        <v>23667</v>
      </c>
      <c r="Z34" s="79">
        <f t="shared" si="14"/>
        <v>0</v>
      </c>
      <c r="AA34" s="79">
        <f t="shared" si="14"/>
        <v>0</v>
      </c>
      <c r="AB34" s="79">
        <f t="shared" si="14"/>
        <v>29300</v>
      </c>
      <c r="AC34" s="79">
        <f t="shared" si="14"/>
        <v>172226</v>
      </c>
      <c r="AD34" s="81">
        <f>SUM(AD32:AD33)</f>
        <v>201526</v>
      </c>
      <c r="AE34" s="186">
        <f>SUM(AE32:AE33)</f>
        <v>0</v>
      </c>
      <c r="AF34" s="138"/>
      <c r="AG34" s="138"/>
      <c r="AH34" s="138"/>
      <c r="AI34" s="138"/>
      <c r="AJ34" s="138"/>
      <c r="AK34" s="138"/>
      <c r="AL34" s="138"/>
      <c r="AM34" s="138"/>
      <c r="AN34" s="138"/>
      <c r="AO34" s="138"/>
      <c r="AP34" s="138"/>
      <c r="AQ34" s="138"/>
      <c r="AR34" s="138"/>
      <c r="AS34" s="138"/>
      <c r="AT34" s="138"/>
      <c r="AU34" s="138"/>
      <c r="AV34" s="138"/>
      <c r="AW34" s="138"/>
      <c r="AX34" s="138"/>
      <c r="AY34" s="138"/>
      <c r="AZ34" s="138"/>
      <c r="BA34" s="138"/>
      <c r="BB34" s="138"/>
      <c r="BC34" s="138"/>
      <c r="BD34" s="138"/>
      <c r="BE34" s="138"/>
      <c r="BF34" s="138"/>
      <c r="BG34" s="138"/>
      <c r="BH34" s="138"/>
      <c r="BI34" s="138"/>
      <c r="BJ34" s="138"/>
      <c r="BK34" s="138"/>
      <c r="BL34" s="138"/>
      <c r="BM34" s="138"/>
      <c r="BN34" s="138"/>
      <c r="BO34" s="138"/>
      <c r="BP34" s="138"/>
      <c r="BQ34" s="138"/>
      <c r="BR34" s="138"/>
      <c r="BS34" s="138"/>
      <c r="BT34" s="138"/>
      <c r="BU34" s="138"/>
      <c r="BV34" s="138"/>
      <c r="BW34" s="138"/>
      <c r="BX34" s="138"/>
      <c r="BY34" s="138"/>
      <c r="BZ34" s="138"/>
      <c r="CA34" s="138"/>
      <c r="CB34" s="138"/>
      <c r="CC34" s="138"/>
      <c r="CD34" s="138"/>
      <c r="CE34" s="138"/>
      <c r="CF34" s="138"/>
      <c r="CG34" s="138"/>
      <c r="CH34" s="138"/>
      <c r="CI34" s="138"/>
      <c r="CJ34" s="138"/>
      <c r="CK34" s="138"/>
      <c r="CL34" s="138"/>
      <c r="CM34" s="138"/>
      <c r="CN34" s="138"/>
      <c r="CO34" s="138"/>
      <c r="CP34" s="138"/>
      <c r="CQ34" s="138"/>
      <c r="CR34" s="138"/>
      <c r="CS34" s="138"/>
      <c r="CT34" s="138"/>
      <c r="CU34" s="138"/>
      <c r="CV34" s="138"/>
      <c r="CW34" s="138"/>
      <c r="CX34" s="138"/>
      <c r="CY34" s="138"/>
      <c r="CZ34" s="138"/>
      <c r="DA34" s="138"/>
      <c r="DB34" s="138"/>
      <c r="DC34" s="138"/>
      <c r="DD34" s="138"/>
      <c r="DE34" s="138"/>
      <c r="DF34" s="138"/>
      <c r="DG34" s="138"/>
      <c r="DH34" s="138"/>
      <c r="DI34" s="138"/>
      <c r="DJ34" s="138"/>
      <c r="DK34" s="138"/>
      <c r="DL34" s="138"/>
      <c r="DM34" s="138"/>
      <c r="DN34" s="138"/>
      <c r="DO34" s="138"/>
      <c r="DP34" s="138"/>
      <c r="DQ34" s="138"/>
      <c r="DR34" s="138"/>
      <c r="DS34" s="138"/>
      <c r="DT34" s="138"/>
      <c r="DU34" s="138"/>
      <c r="DV34" s="138"/>
      <c r="DW34" s="138"/>
      <c r="DX34" s="138"/>
      <c r="DY34" s="138"/>
      <c r="DZ34" s="138"/>
      <c r="EA34" s="138"/>
    </row>
    <row r="35" spans="1:131" ht="18.95" customHeight="1" x14ac:dyDescent="0.15">
      <c r="A35" s="407"/>
      <c r="B35" s="876" t="s">
        <v>874</v>
      </c>
      <c r="C35" s="877" t="s">
        <v>498</v>
      </c>
      <c r="D35" s="878"/>
      <c r="E35" s="878"/>
      <c r="F35" s="878"/>
      <c r="G35" s="878"/>
      <c r="H35" s="878"/>
      <c r="I35" s="371">
        <v>2</v>
      </c>
      <c r="J35" s="372">
        <v>2</v>
      </c>
      <c r="K35" s="885">
        <v>2727605</v>
      </c>
      <c r="L35" s="885">
        <v>3311883</v>
      </c>
      <c r="M35" s="885">
        <v>2728797</v>
      </c>
      <c r="N35" s="885"/>
      <c r="O35" s="885">
        <v>31374</v>
      </c>
      <c r="P35" s="885">
        <v>206400</v>
      </c>
      <c r="Q35" s="885">
        <v>27649981</v>
      </c>
      <c r="R35" s="79">
        <f t="shared" si="1"/>
        <v>36656040</v>
      </c>
      <c r="S35" s="885">
        <v>13701064</v>
      </c>
      <c r="T35" s="885">
        <v>1897257</v>
      </c>
      <c r="U35" s="885">
        <v>11238711</v>
      </c>
      <c r="V35" s="885"/>
      <c r="W35" s="885">
        <v>917296</v>
      </c>
      <c r="X35" s="885"/>
      <c r="Y35" s="711">
        <v>23260</v>
      </c>
      <c r="Z35" s="885"/>
      <c r="AA35" s="885"/>
      <c r="AB35" s="885">
        <v>25677</v>
      </c>
      <c r="AC35" s="885">
        <v>155920</v>
      </c>
      <c r="AD35" s="886">
        <v>181597</v>
      </c>
      <c r="AE35" s="887"/>
      <c r="AF35" s="138"/>
      <c r="AG35" s="138"/>
      <c r="AH35" s="138"/>
      <c r="AI35" s="138"/>
      <c r="AJ35" s="138"/>
      <c r="AK35" s="138"/>
      <c r="AL35" s="138"/>
      <c r="AM35" s="138"/>
      <c r="AN35" s="138"/>
      <c r="AO35" s="138"/>
      <c r="AP35" s="138"/>
      <c r="AQ35" s="138"/>
      <c r="AR35" s="138"/>
      <c r="AS35" s="138"/>
      <c r="AT35" s="138"/>
      <c r="AU35" s="138"/>
      <c r="AV35" s="138"/>
      <c r="AW35" s="138"/>
      <c r="AX35" s="138"/>
      <c r="AY35" s="138"/>
      <c r="AZ35" s="138"/>
      <c r="BA35" s="138"/>
      <c r="BB35" s="138"/>
      <c r="BC35" s="138"/>
      <c r="BD35" s="138"/>
      <c r="BE35" s="138"/>
      <c r="BF35" s="138"/>
      <c r="BG35" s="138"/>
      <c r="BH35" s="138"/>
      <c r="BI35" s="138"/>
      <c r="BJ35" s="138"/>
      <c r="BK35" s="138"/>
      <c r="BL35" s="138"/>
      <c r="BM35" s="138"/>
      <c r="BN35" s="138"/>
      <c r="BO35" s="138"/>
      <c r="BP35" s="138"/>
      <c r="BQ35" s="138"/>
      <c r="BR35" s="138"/>
      <c r="BS35" s="138"/>
      <c r="BT35" s="138"/>
      <c r="BU35" s="138"/>
      <c r="BV35" s="138"/>
      <c r="BW35" s="138"/>
      <c r="BX35" s="138"/>
      <c r="BY35" s="138"/>
      <c r="BZ35" s="138"/>
      <c r="CA35" s="138"/>
      <c r="CB35" s="138"/>
      <c r="CC35" s="138"/>
      <c r="CD35" s="138"/>
      <c r="CE35" s="138"/>
      <c r="CF35" s="138"/>
      <c r="CG35" s="138"/>
      <c r="CH35" s="138"/>
      <c r="CI35" s="138"/>
      <c r="CJ35" s="138"/>
      <c r="CK35" s="138"/>
      <c r="CL35" s="138"/>
      <c r="CM35" s="138"/>
      <c r="CN35" s="138"/>
      <c r="CO35" s="138"/>
      <c r="CP35" s="138"/>
      <c r="CQ35" s="138"/>
      <c r="CR35" s="138"/>
      <c r="CS35" s="138"/>
      <c r="CT35" s="138"/>
      <c r="CU35" s="138"/>
      <c r="CV35" s="138"/>
      <c r="CW35" s="138"/>
      <c r="CX35" s="138"/>
      <c r="CY35" s="138"/>
      <c r="CZ35" s="138"/>
      <c r="DA35" s="138"/>
      <c r="DB35" s="138"/>
      <c r="DC35" s="138"/>
      <c r="DD35" s="138"/>
      <c r="DE35" s="138"/>
      <c r="DF35" s="138"/>
      <c r="DG35" s="138"/>
      <c r="DH35" s="138"/>
      <c r="DI35" s="138"/>
      <c r="DJ35" s="138"/>
      <c r="DK35" s="138"/>
      <c r="DL35" s="138"/>
      <c r="DM35" s="138"/>
      <c r="DN35" s="138"/>
      <c r="DO35" s="138"/>
      <c r="DP35" s="138"/>
      <c r="DQ35" s="138"/>
      <c r="DR35" s="138"/>
      <c r="DS35" s="138"/>
      <c r="DT35" s="138"/>
      <c r="DU35" s="138"/>
      <c r="DV35" s="138"/>
      <c r="DW35" s="138"/>
      <c r="DX35" s="138"/>
      <c r="DY35" s="138"/>
      <c r="DZ35" s="138"/>
      <c r="EA35" s="138"/>
    </row>
    <row r="36" spans="1:131" ht="18.95" customHeight="1" x14ac:dyDescent="0.15">
      <c r="A36" s="407"/>
      <c r="B36" s="883"/>
      <c r="C36" s="877" t="s">
        <v>499</v>
      </c>
      <c r="D36" s="878"/>
      <c r="E36" s="878"/>
      <c r="F36" s="878"/>
      <c r="G36" s="878"/>
      <c r="H36" s="878"/>
      <c r="I36" s="371">
        <v>2</v>
      </c>
      <c r="J36" s="372">
        <v>3</v>
      </c>
      <c r="K36" s="885">
        <v>104343</v>
      </c>
      <c r="L36" s="885">
        <v>253464</v>
      </c>
      <c r="M36" s="885">
        <v>204939</v>
      </c>
      <c r="N36" s="885"/>
      <c r="O36" s="885">
        <v>4</v>
      </c>
      <c r="P36" s="885">
        <v>27920</v>
      </c>
      <c r="Q36" s="885">
        <v>3231573</v>
      </c>
      <c r="R36" s="79">
        <f t="shared" si="1"/>
        <v>3822243</v>
      </c>
      <c r="S36" s="885">
        <v>1402208</v>
      </c>
      <c r="T36" s="885">
        <v>53113</v>
      </c>
      <c r="U36" s="885">
        <v>1140356</v>
      </c>
      <c r="V36" s="885"/>
      <c r="W36" s="885">
        <v>88178</v>
      </c>
      <c r="X36" s="885"/>
      <c r="Y36" s="711">
        <v>407</v>
      </c>
      <c r="Z36" s="885"/>
      <c r="AA36" s="885"/>
      <c r="AB36" s="885">
        <v>3623</v>
      </c>
      <c r="AC36" s="885">
        <v>16074</v>
      </c>
      <c r="AD36" s="886">
        <v>19697</v>
      </c>
      <c r="AE36" s="887"/>
      <c r="AF36" s="138"/>
      <c r="AG36" s="138"/>
      <c r="AH36" s="138"/>
      <c r="AI36" s="138"/>
      <c r="AJ36" s="138"/>
      <c r="AK36" s="138"/>
      <c r="AL36" s="138"/>
      <c r="AM36" s="138"/>
      <c r="AN36" s="138"/>
      <c r="AO36" s="138"/>
      <c r="AP36" s="138"/>
      <c r="AQ36" s="138"/>
      <c r="AR36" s="138"/>
      <c r="AS36" s="138"/>
      <c r="AT36" s="138"/>
      <c r="AU36" s="138"/>
      <c r="AV36" s="138"/>
      <c r="AW36" s="138"/>
      <c r="AX36" s="138"/>
      <c r="AY36" s="138"/>
      <c r="AZ36" s="138"/>
      <c r="BA36" s="138"/>
      <c r="BB36" s="138"/>
      <c r="BC36" s="138"/>
      <c r="BD36" s="138"/>
      <c r="BE36" s="138"/>
      <c r="BF36" s="138"/>
      <c r="BG36" s="138"/>
      <c r="BH36" s="138"/>
      <c r="BI36" s="138"/>
      <c r="BJ36" s="138"/>
      <c r="BK36" s="138"/>
      <c r="BL36" s="138"/>
      <c r="BM36" s="138"/>
      <c r="BN36" s="138"/>
      <c r="BO36" s="138"/>
      <c r="BP36" s="138"/>
      <c r="BQ36" s="138"/>
      <c r="BR36" s="138"/>
      <c r="BS36" s="138"/>
      <c r="BT36" s="138"/>
      <c r="BU36" s="138"/>
      <c r="BV36" s="138"/>
      <c r="BW36" s="138"/>
      <c r="BX36" s="138"/>
      <c r="BY36" s="138"/>
      <c r="BZ36" s="138"/>
      <c r="CA36" s="138"/>
      <c r="CB36" s="138"/>
      <c r="CC36" s="138"/>
      <c r="CD36" s="138"/>
      <c r="CE36" s="138"/>
      <c r="CF36" s="138"/>
      <c r="CG36" s="138"/>
      <c r="CH36" s="138"/>
      <c r="CI36" s="138"/>
      <c r="CJ36" s="138"/>
      <c r="CK36" s="138"/>
      <c r="CL36" s="138"/>
      <c r="CM36" s="138"/>
      <c r="CN36" s="138"/>
      <c r="CO36" s="138"/>
      <c r="CP36" s="138"/>
      <c r="CQ36" s="138"/>
      <c r="CR36" s="138"/>
      <c r="CS36" s="138"/>
      <c r="CT36" s="138"/>
      <c r="CU36" s="138"/>
      <c r="CV36" s="138"/>
      <c r="CW36" s="138"/>
      <c r="CX36" s="138"/>
      <c r="CY36" s="138"/>
      <c r="CZ36" s="138"/>
      <c r="DA36" s="138"/>
      <c r="DB36" s="138"/>
      <c r="DC36" s="138"/>
      <c r="DD36" s="138"/>
      <c r="DE36" s="138"/>
      <c r="DF36" s="138"/>
      <c r="DG36" s="138"/>
      <c r="DH36" s="138"/>
      <c r="DI36" s="138"/>
      <c r="DJ36" s="138"/>
      <c r="DK36" s="138"/>
      <c r="DL36" s="138"/>
      <c r="DM36" s="138"/>
      <c r="DN36" s="138"/>
      <c r="DO36" s="138"/>
      <c r="DP36" s="138"/>
      <c r="DQ36" s="138"/>
      <c r="DR36" s="138"/>
      <c r="DS36" s="138"/>
      <c r="DT36" s="138"/>
      <c r="DU36" s="138"/>
      <c r="DV36" s="138"/>
      <c r="DW36" s="138"/>
      <c r="DX36" s="138"/>
      <c r="DY36" s="138"/>
      <c r="DZ36" s="138"/>
      <c r="EA36" s="138"/>
    </row>
    <row r="37" spans="1:131" ht="18.95" customHeight="1" x14ac:dyDescent="0.15">
      <c r="A37" s="407"/>
      <c r="B37" s="883"/>
      <c r="C37" s="877" t="s">
        <v>867</v>
      </c>
      <c r="D37" s="878"/>
      <c r="E37" s="878"/>
      <c r="F37" s="878"/>
      <c r="G37" s="878"/>
      <c r="H37" s="878"/>
      <c r="I37" s="371">
        <v>2</v>
      </c>
      <c r="J37" s="372">
        <v>4</v>
      </c>
      <c r="K37" s="79">
        <f>SUM(K35:K36)</f>
        <v>2831948</v>
      </c>
      <c r="L37" s="79">
        <f t="shared" ref="L37:Q37" si="15">SUM(L35:L36)</f>
        <v>3565347</v>
      </c>
      <c r="M37" s="79">
        <f t="shared" si="15"/>
        <v>2933736</v>
      </c>
      <c r="N37" s="79">
        <f t="shared" si="15"/>
        <v>0</v>
      </c>
      <c r="O37" s="79">
        <f t="shared" si="15"/>
        <v>31378</v>
      </c>
      <c r="P37" s="79">
        <f t="shared" si="15"/>
        <v>234320</v>
      </c>
      <c r="Q37" s="79">
        <f t="shared" si="15"/>
        <v>30881554</v>
      </c>
      <c r="R37" s="79">
        <f t="shared" si="1"/>
        <v>40478283</v>
      </c>
      <c r="S37" s="79">
        <f>SUM(S35:S36)</f>
        <v>15103272</v>
      </c>
      <c r="T37" s="79">
        <f t="shared" ref="T37:AC37" si="16">SUM(T35:T36)</f>
        <v>1950370</v>
      </c>
      <c r="U37" s="79">
        <f t="shared" si="16"/>
        <v>12379067</v>
      </c>
      <c r="V37" s="79">
        <f t="shared" si="16"/>
        <v>0</v>
      </c>
      <c r="W37" s="79">
        <f t="shared" si="16"/>
        <v>1005474</v>
      </c>
      <c r="X37" s="79">
        <f t="shared" si="16"/>
        <v>0</v>
      </c>
      <c r="Y37" s="79">
        <f t="shared" si="16"/>
        <v>23667</v>
      </c>
      <c r="Z37" s="79">
        <f t="shared" si="16"/>
        <v>0</v>
      </c>
      <c r="AA37" s="79">
        <f t="shared" si="16"/>
        <v>0</v>
      </c>
      <c r="AB37" s="79">
        <f t="shared" si="16"/>
        <v>29300</v>
      </c>
      <c r="AC37" s="79">
        <f t="shared" si="16"/>
        <v>171994</v>
      </c>
      <c r="AD37" s="81">
        <f>SUM(AD35:AD36)</f>
        <v>201294</v>
      </c>
      <c r="AE37" s="186">
        <f>SUM(AE35:AE36)</f>
        <v>0</v>
      </c>
      <c r="AF37" s="138"/>
      <c r="AG37" s="138"/>
      <c r="AH37" s="138"/>
      <c r="AI37" s="138"/>
      <c r="AJ37" s="138"/>
      <c r="AK37" s="138"/>
      <c r="AL37" s="138"/>
      <c r="AM37" s="138"/>
      <c r="AN37" s="138"/>
      <c r="AO37" s="138"/>
      <c r="AP37" s="138"/>
      <c r="AQ37" s="138"/>
      <c r="AR37" s="138"/>
      <c r="AS37" s="138"/>
      <c r="AT37" s="138"/>
      <c r="AU37" s="138"/>
      <c r="AV37" s="138"/>
      <c r="AW37" s="138"/>
      <c r="AX37" s="138"/>
      <c r="AY37" s="138"/>
      <c r="AZ37" s="138"/>
      <c r="BA37" s="138"/>
      <c r="BB37" s="138"/>
      <c r="BC37" s="138"/>
      <c r="BD37" s="138"/>
      <c r="BE37" s="138"/>
      <c r="BF37" s="138"/>
      <c r="BG37" s="138"/>
      <c r="BH37" s="138"/>
      <c r="BI37" s="138"/>
      <c r="BJ37" s="138"/>
      <c r="BK37" s="138"/>
      <c r="BL37" s="138"/>
      <c r="BM37" s="138"/>
      <c r="BN37" s="138"/>
      <c r="BO37" s="138"/>
      <c r="BP37" s="138"/>
      <c r="BQ37" s="138"/>
      <c r="BR37" s="138"/>
      <c r="BS37" s="138"/>
      <c r="BT37" s="138"/>
      <c r="BU37" s="138"/>
      <c r="BV37" s="138"/>
      <c r="BW37" s="138"/>
      <c r="BX37" s="138"/>
      <c r="BY37" s="138"/>
      <c r="BZ37" s="138"/>
      <c r="CA37" s="138"/>
      <c r="CB37" s="138"/>
      <c r="CC37" s="138"/>
      <c r="CD37" s="138"/>
      <c r="CE37" s="138"/>
      <c r="CF37" s="138"/>
      <c r="CG37" s="138"/>
      <c r="CH37" s="138"/>
      <c r="CI37" s="138"/>
      <c r="CJ37" s="138"/>
      <c r="CK37" s="138"/>
      <c r="CL37" s="138"/>
      <c r="CM37" s="138"/>
      <c r="CN37" s="138"/>
      <c r="CO37" s="138"/>
      <c r="CP37" s="138"/>
      <c r="CQ37" s="138"/>
      <c r="CR37" s="138"/>
      <c r="CS37" s="138"/>
      <c r="CT37" s="138"/>
      <c r="CU37" s="138"/>
      <c r="CV37" s="138"/>
      <c r="CW37" s="138"/>
      <c r="CX37" s="138"/>
      <c r="CY37" s="138"/>
      <c r="CZ37" s="138"/>
      <c r="DA37" s="138"/>
      <c r="DB37" s="138"/>
      <c r="DC37" s="138"/>
      <c r="DD37" s="138"/>
      <c r="DE37" s="138"/>
      <c r="DF37" s="138"/>
      <c r="DG37" s="138"/>
      <c r="DH37" s="138"/>
      <c r="DI37" s="138"/>
      <c r="DJ37" s="138"/>
      <c r="DK37" s="138"/>
      <c r="DL37" s="138"/>
      <c r="DM37" s="138"/>
      <c r="DN37" s="138"/>
      <c r="DO37" s="138"/>
      <c r="DP37" s="138"/>
      <c r="DQ37" s="138"/>
      <c r="DR37" s="138"/>
      <c r="DS37" s="138"/>
      <c r="DT37" s="138"/>
      <c r="DU37" s="138"/>
      <c r="DV37" s="138"/>
      <c r="DW37" s="138"/>
      <c r="DX37" s="138"/>
      <c r="DY37" s="138"/>
      <c r="DZ37" s="138"/>
      <c r="EA37" s="138"/>
    </row>
    <row r="38" spans="1:131" ht="18.95" customHeight="1" x14ac:dyDescent="0.15">
      <c r="A38" s="407"/>
      <c r="B38" s="876" t="s">
        <v>875</v>
      </c>
      <c r="C38" s="877" t="s">
        <v>498</v>
      </c>
      <c r="D38" s="878"/>
      <c r="E38" s="878"/>
      <c r="F38" s="878"/>
      <c r="G38" s="878"/>
      <c r="H38" s="878"/>
      <c r="I38" s="371">
        <v>2</v>
      </c>
      <c r="J38" s="372">
        <v>5</v>
      </c>
      <c r="K38" s="885">
        <v>2561895</v>
      </c>
      <c r="L38" s="885">
        <v>3310812</v>
      </c>
      <c r="M38" s="885">
        <v>2372478</v>
      </c>
      <c r="N38" s="885"/>
      <c r="O38" s="885">
        <v>23882</v>
      </c>
      <c r="P38" s="711">
        <v>206400</v>
      </c>
      <c r="Q38" s="885">
        <v>26901480</v>
      </c>
      <c r="R38" s="79">
        <f t="shared" si="1"/>
        <v>35376947</v>
      </c>
      <c r="S38" s="885">
        <v>13549023</v>
      </c>
      <c r="T38" s="885">
        <v>1907260</v>
      </c>
      <c r="U38" s="885">
        <v>11266536</v>
      </c>
      <c r="V38" s="885"/>
      <c r="W38" s="885">
        <v>862546</v>
      </c>
      <c r="X38" s="885"/>
      <c r="Y38" s="711">
        <v>23260</v>
      </c>
      <c r="Z38" s="885"/>
      <c r="AA38" s="885"/>
      <c r="AB38" s="885">
        <v>25953</v>
      </c>
      <c r="AC38" s="885">
        <v>156866</v>
      </c>
      <c r="AD38" s="886">
        <v>182819</v>
      </c>
      <c r="AE38" s="887"/>
      <c r="AF38" s="138"/>
      <c r="AG38" s="138"/>
      <c r="AH38" s="138"/>
      <c r="AI38" s="138"/>
      <c r="AJ38" s="138"/>
      <c r="AK38" s="138"/>
      <c r="AL38" s="138"/>
      <c r="AM38" s="138"/>
      <c r="AN38" s="138"/>
      <c r="AO38" s="138"/>
      <c r="AP38" s="138"/>
      <c r="AQ38" s="138"/>
      <c r="AR38" s="138"/>
      <c r="AS38" s="138"/>
      <c r="AT38" s="138"/>
      <c r="AU38" s="138"/>
      <c r="AV38" s="138"/>
      <c r="AW38" s="138"/>
      <c r="AX38" s="138"/>
      <c r="AY38" s="138"/>
      <c r="AZ38" s="138"/>
      <c r="BA38" s="138"/>
      <c r="BB38" s="138"/>
      <c r="BC38" s="138"/>
      <c r="BD38" s="138"/>
      <c r="BE38" s="138"/>
      <c r="BF38" s="138"/>
      <c r="BG38" s="138"/>
      <c r="BH38" s="138"/>
      <c r="BI38" s="138"/>
      <c r="BJ38" s="138"/>
      <c r="BK38" s="138"/>
      <c r="BL38" s="138"/>
      <c r="BM38" s="138"/>
      <c r="BN38" s="138"/>
      <c r="BO38" s="138"/>
      <c r="BP38" s="138"/>
      <c r="BQ38" s="138"/>
      <c r="BR38" s="138"/>
      <c r="BS38" s="138"/>
      <c r="BT38" s="138"/>
      <c r="BU38" s="138"/>
      <c r="BV38" s="138"/>
      <c r="BW38" s="138"/>
      <c r="BX38" s="138"/>
      <c r="BY38" s="138"/>
      <c r="BZ38" s="138"/>
      <c r="CA38" s="138"/>
      <c r="CB38" s="138"/>
      <c r="CC38" s="138"/>
      <c r="CD38" s="138"/>
      <c r="CE38" s="138"/>
      <c r="CF38" s="138"/>
      <c r="CG38" s="138"/>
      <c r="CH38" s="138"/>
      <c r="CI38" s="138"/>
      <c r="CJ38" s="138"/>
      <c r="CK38" s="138"/>
      <c r="CL38" s="138"/>
      <c r="CM38" s="138"/>
      <c r="CN38" s="138"/>
      <c r="CO38" s="138"/>
      <c r="CP38" s="138"/>
      <c r="CQ38" s="138"/>
      <c r="CR38" s="138"/>
      <c r="CS38" s="138"/>
      <c r="CT38" s="138"/>
      <c r="CU38" s="138"/>
      <c r="CV38" s="138"/>
      <c r="CW38" s="138"/>
      <c r="CX38" s="138"/>
      <c r="CY38" s="138"/>
      <c r="CZ38" s="138"/>
      <c r="DA38" s="138"/>
      <c r="DB38" s="138"/>
      <c r="DC38" s="138"/>
      <c r="DD38" s="138"/>
      <c r="DE38" s="138"/>
      <c r="DF38" s="138"/>
      <c r="DG38" s="138"/>
      <c r="DH38" s="138"/>
      <c r="DI38" s="138"/>
      <c r="DJ38" s="138"/>
      <c r="DK38" s="138"/>
      <c r="DL38" s="138"/>
      <c r="DM38" s="138"/>
      <c r="DN38" s="138"/>
      <c r="DO38" s="138"/>
      <c r="DP38" s="138"/>
      <c r="DQ38" s="138"/>
      <c r="DR38" s="138"/>
      <c r="DS38" s="138"/>
      <c r="DT38" s="138"/>
      <c r="DU38" s="138"/>
      <c r="DV38" s="138"/>
      <c r="DW38" s="138"/>
      <c r="DX38" s="138"/>
      <c r="DY38" s="138"/>
      <c r="DZ38" s="138"/>
      <c r="EA38" s="138"/>
    </row>
    <row r="39" spans="1:131" ht="18.95" customHeight="1" x14ac:dyDescent="0.15">
      <c r="A39" s="407"/>
      <c r="B39" s="883"/>
      <c r="C39" s="877" t="s">
        <v>499</v>
      </c>
      <c r="D39" s="878"/>
      <c r="E39" s="878"/>
      <c r="F39" s="878"/>
      <c r="G39" s="878"/>
      <c r="H39" s="878"/>
      <c r="I39" s="371">
        <v>2</v>
      </c>
      <c r="J39" s="372">
        <v>6</v>
      </c>
      <c r="K39" s="885">
        <v>81344</v>
      </c>
      <c r="L39" s="885">
        <v>236657</v>
      </c>
      <c r="M39" s="885">
        <v>169503</v>
      </c>
      <c r="N39" s="885"/>
      <c r="O39" s="885">
        <v>2</v>
      </c>
      <c r="P39" s="885">
        <v>26714</v>
      </c>
      <c r="Q39" s="885">
        <v>3519508</v>
      </c>
      <c r="R39" s="79">
        <f t="shared" si="1"/>
        <v>4033728</v>
      </c>
      <c r="S39" s="885">
        <v>1464428</v>
      </c>
      <c r="T39" s="885">
        <v>42810</v>
      </c>
      <c r="U39" s="885">
        <v>1203143</v>
      </c>
      <c r="V39" s="885"/>
      <c r="W39" s="885">
        <v>87608</v>
      </c>
      <c r="X39" s="885"/>
      <c r="Y39" s="885">
        <v>204</v>
      </c>
      <c r="Z39" s="885"/>
      <c r="AA39" s="885"/>
      <c r="AB39" s="885">
        <v>3347</v>
      </c>
      <c r="AC39" s="885">
        <v>14897</v>
      </c>
      <c r="AD39" s="886">
        <v>18244</v>
      </c>
      <c r="AE39" s="887"/>
      <c r="AF39" s="138"/>
      <c r="AG39" s="138"/>
      <c r="AH39" s="138"/>
      <c r="AI39" s="138"/>
      <c r="AJ39" s="138"/>
      <c r="AK39" s="138"/>
      <c r="AL39" s="138"/>
      <c r="AM39" s="138"/>
      <c r="AN39" s="138"/>
      <c r="AO39" s="138"/>
      <c r="AP39" s="138"/>
      <c r="AQ39" s="138"/>
      <c r="AR39" s="138"/>
      <c r="AS39" s="138"/>
      <c r="AT39" s="138"/>
      <c r="AU39" s="138"/>
      <c r="AV39" s="138"/>
      <c r="AW39" s="138"/>
      <c r="AX39" s="138"/>
      <c r="AY39" s="138"/>
      <c r="AZ39" s="138"/>
      <c r="BA39" s="138"/>
      <c r="BB39" s="138"/>
      <c r="BC39" s="138"/>
      <c r="BD39" s="138"/>
      <c r="BE39" s="138"/>
      <c r="BF39" s="138"/>
      <c r="BG39" s="138"/>
      <c r="BH39" s="138"/>
      <c r="BI39" s="138"/>
      <c r="BJ39" s="138"/>
      <c r="BK39" s="138"/>
      <c r="BL39" s="138"/>
      <c r="BM39" s="138"/>
      <c r="BN39" s="138"/>
      <c r="BO39" s="138"/>
      <c r="BP39" s="138"/>
      <c r="BQ39" s="138"/>
      <c r="BR39" s="138"/>
      <c r="BS39" s="138"/>
      <c r="BT39" s="138"/>
      <c r="BU39" s="138"/>
      <c r="BV39" s="138"/>
      <c r="BW39" s="138"/>
      <c r="BX39" s="138"/>
      <c r="BY39" s="138"/>
      <c r="BZ39" s="138"/>
      <c r="CA39" s="138"/>
      <c r="CB39" s="138"/>
      <c r="CC39" s="138"/>
      <c r="CD39" s="138"/>
      <c r="CE39" s="138"/>
      <c r="CF39" s="138"/>
      <c r="CG39" s="138"/>
      <c r="CH39" s="138"/>
      <c r="CI39" s="138"/>
      <c r="CJ39" s="138"/>
      <c r="CK39" s="138"/>
      <c r="CL39" s="138"/>
      <c r="CM39" s="138"/>
      <c r="CN39" s="138"/>
      <c r="CO39" s="138"/>
      <c r="CP39" s="138"/>
      <c r="CQ39" s="138"/>
      <c r="CR39" s="138"/>
      <c r="CS39" s="138"/>
      <c r="CT39" s="138"/>
      <c r="CU39" s="138"/>
      <c r="CV39" s="138"/>
      <c r="CW39" s="138"/>
      <c r="CX39" s="138"/>
      <c r="CY39" s="138"/>
      <c r="CZ39" s="138"/>
      <c r="DA39" s="138"/>
      <c r="DB39" s="138"/>
      <c r="DC39" s="138"/>
      <c r="DD39" s="138"/>
      <c r="DE39" s="138"/>
      <c r="DF39" s="138"/>
      <c r="DG39" s="138"/>
      <c r="DH39" s="138"/>
      <c r="DI39" s="138"/>
      <c r="DJ39" s="138"/>
      <c r="DK39" s="138"/>
      <c r="DL39" s="138"/>
      <c r="DM39" s="138"/>
      <c r="DN39" s="138"/>
      <c r="DO39" s="138"/>
      <c r="DP39" s="138"/>
      <c r="DQ39" s="138"/>
      <c r="DR39" s="138"/>
      <c r="DS39" s="138"/>
      <c r="DT39" s="138"/>
      <c r="DU39" s="138"/>
      <c r="DV39" s="138"/>
      <c r="DW39" s="138"/>
      <c r="DX39" s="138"/>
      <c r="DY39" s="138"/>
      <c r="DZ39" s="138"/>
      <c r="EA39" s="138"/>
    </row>
    <row r="40" spans="1:131" ht="18.95" customHeight="1" x14ac:dyDescent="0.15">
      <c r="A40" s="407"/>
      <c r="B40" s="883"/>
      <c r="C40" s="877" t="s">
        <v>867</v>
      </c>
      <c r="D40" s="878"/>
      <c r="E40" s="878"/>
      <c r="F40" s="878"/>
      <c r="G40" s="878"/>
      <c r="H40" s="878"/>
      <c r="I40" s="371">
        <v>2</v>
      </c>
      <c r="J40" s="372">
        <v>7</v>
      </c>
      <c r="K40" s="79">
        <f>SUM(K38:K39)</f>
        <v>2643239</v>
      </c>
      <c r="L40" s="79">
        <f t="shared" ref="L40:Q40" si="17">SUM(L38:L39)</f>
        <v>3547469</v>
      </c>
      <c r="M40" s="79">
        <f t="shared" si="17"/>
        <v>2541981</v>
      </c>
      <c r="N40" s="79">
        <f t="shared" si="17"/>
        <v>0</v>
      </c>
      <c r="O40" s="79">
        <f t="shared" si="17"/>
        <v>23884</v>
      </c>
      <c r="P40" s="79">
        <f t="shared" si="17"/>
        <v>233114</v>
      </c>
      <c r="Q40" s="79">
        <f t="shared" si="17"/>
        <v>30420988</v>
      </c>
      <c r="R40" s="79">
        <f t="shared" si="1"/>
        <v>39410675</v>
      </c>
      <c r="S40" s="79">
        <f>SUM(S38:S39)</f>
        <v>15013451</v>
      </c>
      <c r="T40" s="79">
        <f t="shared" ref="T40:AC40" si="18">SUM(T38:T39)</f>
        <v>1950070</v>
      </c>
      <c r="U40" s="79">
        <f t="shared" si="18"/>
        <v>12469679</v>
      </c>
      <c r="V40" s="79">
        <f t="shared" si="18"/>
        <v>0</v>
      </c>
      <c r="W40" s="79">
        <f t="shared" si="18"/>
        <v>950154</v>
      </c>
      <c r="X40" s="79">
        <f t="shared" si="18"/>
        <v>0</v>
      </c>
      <c r="Y40" s="79">
        <f t="shared" si="18"/>
        <v>23464</v>
      </c>
      <c r="Z40" s="79">
        <f t="shared" si="18"/>
        <v>0</v>
      </c>
      <c r="AA40" s="79">
        <f t="shared" si="18"/>
        <v>0</v>
      </c>
      <c r="AB40" s="79">
        <f t="shared" si="18"/>
        <v>29300</v>
      </c>
      <c r="AC40" s="79">
        <f t="shared" si="18"/>
        <v>171763</v>
      </c>
      <c r="AD40" s="81">
        <f>SUM(AD38:AD39)</f>
        <v>201063</v>
      </c>
      <c r="AE40" s="186">
        <f>SUM(AE38:AE39)</f>
        <v>0</v>
      </c>
      <c r="AF40" s="138"/>
      <c r="AG40" s="138"/>
      <c r="AH40" s="138"/>
      <c r="AI40" s="138"/>
      <c r="AJ40" s="138"/>
      <c r="AK40" s="138"/>
      <c r="AL40" s="138"/>
      <c r="AM40" s="138"/>
      <c r="AN40" s="138"/>
      <c r="AO40" s="138"/>
      <c r="AP40" s="138"/>
      <c r="AQ40" s="138"/>
      <c r="AR40" s="138"/>
      <c r="AS40" s="138"/>
      <c r="AT40" s="138"/>
      <c r="AU40" s="138"/>
      <c r="AV40" s="138"/>
      <c r="AW40" s="138"/>
      <c r="AX40" s="138"/>
      <c r="AY40" s="138"/>
      <c r="AZ40" s="138"/>
      <c r="BA40" s="138"/>
      <c r="BB40" s="138"/>
      <c r="BC40" s="138"/>
      <c r="BD40" s="138"/>
      <c r="BE40" s="138"/>
      <c r="BF40" s="138"/>
      <c r="BG40" s="138"/>
      <c r="BH40" s="138"/>
      <c r="BI40" s="138"/>
      <c r="BJ40" s="138"/>
      <c r="BK40" s="138"/>
      <c r="BL40" s="138"/>
      <c r="BM40" s="138"/>
      <c r="BN40" s="138"/>
      <c r="BO40" s="138"/>
      <c r="BP40" s="138"/>
      <c r="BQ40" s="138"/>
      <c r="BR40" s="138"/>
      <c r="BS40" s="138"/>
      <c r="BT40" s="138"/>
      <c r="BU40" s="138"/>
      <c r="BV40" s="138"/>
      <c r="BW40" s="138"/>
      <c r="BX40" s="138"/>
      <c r="BY40" s="138"/>
      <c r="BZ40" s="138"/>
      <c r="CA40" s="138"/>
      <c r="CB40" s="138"/>
      <c r="CC40" s="138"/>
      <c r="CD40" s="138"/>
      <c r="CE40" s="138"/>
      <c r="CF40" s="138"/>
      <c r="CG40" s="138"/>
      <c r="CH40" s="138"/>
      <c r="CI40" s="138"/>
      <c r="CJ40" s="138"/>
      <c r="CK40" s="138"/>
      <c r="CL40" s="138"/>
      <c r="CM40" s="138"/>
      <c r="CN40" s="138"/>
      <c r="CO40" s="138"/>
      <c r="CP40" s="138"/>
      <c r="CQ40" s="138"/>
      <c r="CR40" s="138"/>
      <c r="CS40" s="138"/>
      <c r="CT40" s="138"/>
      <c r="CU40" s="138"/>
      <c r="CV40" s="138"/>
      <c r="CW40" s="138"/>
      <c r="CX40" s="138"/>
      <c r="CY40" s="138"/>
      <c r="CZ40" s="138"/>
      <c r="DA40" s="138"/>
      <c r="DB40" s="138"/>
      <c r="DC40" s="138"/>
      <c r="DD40" s="138"/>
      <c r="DE40" s="138"/>
      <c r="DF40" s="138"/>
      <c r="DG40" s="138"/>
      <c r="DH40" s="138"/>
      <c r="DI40" s="138"/>
      <c r="DJ40" s="138"/>
      <c r="DK40" s="138"/>
      <c r="DL40" s="138"/>
      <c r="DM40" s="138"/>
      <c r="DN40" s="138"/>
      <c r="DO40" s="138"/>
      <c r="DP40" s="138"/>
      <c r="DQ40" s="138"/>
      <c r="DR40" s="138"/>
      <c r="DS40" s="138"/>
      <c r="DT40" s="138"/>
      <c r="DU40" s="138"/>
      <c r="DV40" s="138"/>
      <c r="DW40" s="138"/>
      <c r="DX40" s="138"/>
      <c r="DY40" s="138"/>
      <c r="DZ40" s="138"/>
      <c r="EA40" s="138"/>
    </row>
    <row r="41" spans="1:131" ht="18.95" customHeight="1" x14ac:dyDescent="0.15">
      <c r="A41" s="407"/>
      <c r="B41" s="876" t="s">
        <v>876</v>
      </c>
      <c r="C41" s="877" t="s">
        <v>498</v>
      </c>
      <c r="D41" s="878"/>
      <c r="E41" s="878"/>
      <c r="F41" s="878"/>
      <c r="G41" s="878"/>
      <c r="H41" s="878"/>
      <c r="I41" s="371">
        <v>2</v>
      </c>
      <c r="J41" s="372">
        <v>8</v>
      </c>
      <c r="K41" s="885">
        <v>2275993</v>
      </c>
      <c r="L41" s="885">
        <v>3301425</v>
      </c>
      <c r="M41" s="885">
        <v>2219076</v>
      </c>
      <c r="N41" s="885"/>
      <c r="O41" s="885">
        <v>11500</v>
      </c>
      <c r="P41" s="711">
        <v>206400</v>
      </c>
      <c r="Q41" s="885">
        <v>25769658</v>
      </c>
      <c r="R41" s="79">
        <f t="shared" si="1"/>
        <v>33784052</v>
      </c>
      <c r="S41" s="885">
        <v>13172124</v>
      </c>
      <c r="T41" s="885">
        <v>1852560</v>
      </c>
      <c r="U41" s="885">
        <v>11220536</v>
      </c>
      <c r="V41" s="885"/>
      <c r="W41" s="885">
        <v>707696</v>
      </c>
      <c r="X41" s="885"/>
      <c r="Y41" s="885"/>
      <c r="Z41" s="885"/>
      <c r="AA41" s="885"/>
      <c r="AB41" s="885">
        <v>26232</v>
      </c>
      <c r="AC41" s="885">
        <v>157821</v>
      </c>
      <c r="AD41" s="886">
        <v>184053</v>
      </c>
      <c r="AE41" s="887"/>
      <c r="AF41" s="138"/>
      <c r="AG41" s="138"/>
      <c r="AH41" s="138"/>
      <c r="AI41" s="138"/>
      <c r="AJ41" s="138"/>
      <c r="AK41" s="138"/>
      <c r="AL41" s="138"/>
      <c r="AM41" s="138"/>
      <c r="AN41" s="138"/>
      <c r="AO41" s="138"/>
      <c r="AP41" s="138"/>
      <c r="AQ41" s="138"/>
      <c r="AR41" s="138"/>
      <c r="AS41" s="138"/>
      <c r="AT41" s="138"/>
      <c r="AU41" s="138"/>
      <c r="AV41" s="138"/>
      <c r="AW41" s="138"/>
      <c r="AX41" s="138"/>
      <c r="AY41" s="138"/>
      <c r="AZ41" s="138"/>
      <c r="BA41" s="138"/>
      <c r="BB41" s="138"/>
      <c r="BC41" s="138"/>
      <c r="BD41" s="138"/>
      <c r="BE41" s="138"/>
      <c r="BF41" s="138"/>
      <c r="BG41" s="138"/>
      <c r="BH41" s="138"/>
      <c r="BI41" s="138"/>
      <c r="BJ41" s="138"/>
      <c r="BK41" s="138"/>
      <c r="BL41" s="138"/>
      <c r="BM41" s="138"/>
      <c r="BN41" s="138"/>
      <c r="BO41" s="138"/>
      <c r="BP41" s="138"/>
      <c r="BQ41" s="138"/>
      <c r="BR41" s="138"/>
      <c r="BS41" s="138"/>
      <c r="BT41" s="138"/>
      <c r="BU41" s="138"/>
      <c r="BV41" s="138"/>
      <c r="BW41" s="138"/>
      <c r="BX41" s="138"/>
      <c r="BY41" s="138"/>
      <c r="BZ41" s="138"/>
      <c r="CA41" s="138"/>
      <c r="CB41" s="138"/>
      <c r="CC41" s="138"/>
      <c r="CD41" s="138"/>
      <c r="CE41" s="138"/>
      <c r="CF41" s="138"/>
      <c r="CG41" s="138"/>
      <c r="CH41" s="138"/>
      <c r="CI41" s="138"/>
      <c r="CJ41" s="138"/>
      <c r="CK41" s="138"/>
      <c r="CL41" s="138"/>
      <c r="CM41" s="138"/>
      <c r="CN41" s="138"/>
      <c r="CO41" s="138"/>
      <c r="CP41" s="138"/>
      <c r="CQ41" s="138"/>
      <c r="CR41" s="138"/>
      <c r="CS41" s="138"/>
      <c r="CT41" s="138"/>
      <c r="CU41" s="138"/>
      <c r="CV41" s="138"/>
      <c r="CW41" s="138"/>
      <c r="CX41" s="138"/>
      <c r="CY41" s="138"/>
      <c r="CZ41" s="138"/>
      <c r="DA41" s="138"/>
      <c r="DB41" s="138"/>
      <c r="DC41" s="138"/>
      <c r="DD41" s="138"/>
      <c r="DE41" s="138"/>
      <c r="DF41" s="138"/>
      <c r="DG41" s="138"/>
      <c r="DH41" s="138"/>
      <c r="DI41" s="138"/>
      <c r="DJ41" s="138"/>
      <c r="DK41" s="138"/>
      <c r="DL41" s="138"/>
      <c r="DM41" s="138"/>
      <c r="DN41" s="138"/>
      <c r="DO41" s="138"/>
      <c r="DP41" s="138"/>
      <c r="DQ41" s="138"/>
      <c r="DR41" s="138"/>
      <c r="DS41" s="138"/>
      <c r="DT41" s="138"/>
      <c r="DU41" s="138"/>
      <c r="DV41" s="138"/>
      <c r="DW41" s="138"/>
      <c r="DX41" s="138"/>
      <c r="DY41" s="138"/>
      <c r="DZ41" s="138"/>
      <c r="EA41" s="138"/>
    </row>
    <row r="42" spans="1:131" ht="18.95" customHeight="1" x14ac:dyDescent="0.15">
      <c r="A42" s="407"/>
      <c r="B42" s="883"/>
      <c r="C42" s="877" t="s">
        <v>499</v>
      </c>
      <c r="D42" s="878"/>
      <c r="E42" s="878"/>
      <c r="F42" s="878"/>
      <c r="G42" s="878"/>
      <c r="H42" s="878"/>
      <c r="I42" s="371">
        <v>2</v>
      </c>
      <c r="J42" s="372">
        <v>9</v>
      </c>
      <c r="K42" s="885">
        <v>62116</v>
      </c>
      <c r="L42" s="885">
        <v>250581</v>
      </c>
      <c r="M42" s="885">
        <v>142765</v>
      </c>
      <c r="N42" s="885"/>
      <c r="O42" s="885"/>
      <c r="P42" s="885">
        <v>25360</v>
      </c>
      <c r="Q42" s="885">
        <v>3763522</v>
      </c>
      <c r="R42" s="79">
        <f t="shared" si="1"/>
        <v>4244344</v>
      </c>
      <c r="S42" s="885">
        <v>1566177</v>
      </c>
      <c r="T42" s="885">
        <v>33670</v>
      </c>
      <c r="U42" s="885">
        <v>1289007</v>
      </c>
      <c r="V42" s="885"/>
      <c r="W42" s="885">
        <v>83296</v>
      </c>
      <c r="X42" s="885"/>
      <c r="Y42" s="885"/>
      <c r="Z42" s="885"/>
      <c r="AA42" s="885"/>
      <c r="AB42" s="885">
        <v>3068</v>
      </c>
      <c r="AC42" s="885">
        <v>13711</v>
      </c>
      <c r="AD42" s="886">
        <v>16779</v>
      </c>
      <c r="AE42" s="887"/>
      <c r="AF42" s="138"/>
      <c r="AG42" s="138"/>
      <c r="AH42" s="138"/>
      <c r="AI42" s="138"/>
      <c r="AJ42" s="138"/>
      <c r="AK42" s="138"/>
      <c r="AL42" s="138"/>
      <c r="AM42" s="138"/>
      <c r="AN42" s="138"/>
      <c r="AO42" s="138"/>
      <c r="AP42" s="138"/>
      <c r="AQ42" s="138"/>
      <c r="AR42" s="138"/>
      <c r="AS42" s="138"/>
      <c r="AT42" s="138"/>
      <c r="AU42" s="138"/>
      <c r="AV42" s="138"/>
      <c r="AW42" s="138"/>
      <c r="AX42" s="138"/>
      <c r="AY42" s="138"/>
      <c r="AZ42" s="138"/>
      <c r="BA42" s="138"/>
      <c r="BB42" s="138"/>
      <c r="BC42" s="138"/>
      <c r="BD42" s="138"/>
      <c r="BE42" s="138"/>
      <c r="BF42" s="138"/>
      <c r="BG42" s="138"/>
      <c r="BH42" s="138"/>
      <c r="BI42" s="138"/>
      <c r="BJ42" s="138"/>
      <c r="BK42" s="138"/>
      <c r="BL42" s="138"/>
      <c r="BM42" s="138"/>
      <c r="BN42" s="138"/>
      <c r="BO42" s="138"/>
      <c r="BP42" s="138"/>
      <c r="BQ42" s="138"/>
      <c r="BR42" s="138"/>
      <c r="BS42" s="138"/>
      <c r="BT42" s="138"/>
      <c r="BU42" s="138"/>
      <c r="BV42" s="138"/>
      <c r="BW42" s="138"/>
      <c r="BX42" s="138"/>
      <c r="BY42" s="138"/>
      <c r="BZ42" s="138"/>
      <c r="CA42" s="138"/>
      <c r="CB42" s="138"/>
      <c r="CC42" s="138"/>
      <c r="CD42" s="138"/>
      <c r="CE42" s="138"/>
      <c r="CF42" s="138"/>
      <c r="CG42" s="138"/>
      <c r="CH42" s="138"/>
      <c r="CI42" s="138"/>
      <c r="CJ42" s="138"/>
      <c r="CK42" s="138"/>
      <c r="CL42" s="138"/>
      <c r="CM42" s="138"/>
      <c r="CN42" s="138"/>
      <c r="CO42" s="138"/>
      <c r="CP42" s="138"/>
      <c r="CQ42" s="138"/>
      <c r="CR42" s="138"/>
      <c r="CS42" s="138"/>
      <c r="CT42" s="138"/>
      <c r="CU42" s="138"/>
      <c r="CV42" s="138"/>
      <c r="CW42" s="138"/>
      <c r="CX42" s="138"/>
      <c r="CY42" s="138"/>
      <c r="CZ42" s="138"/>
      <c r="DA42" s="138"/>
      <c r="DB42" s="138"/>
      <c r="DC42" s="138"/>
      <c r="DD42" s="138"/>
      <c r="DE42" s="138"/>
      <c r="DF42" s="138"/>
      <c r="DG42" s="138"/>
      <c r="DH42" s="138"/>
      <c r="DI42" s="138"/>
      <c r="DJ42" s="138"/>
      <c r="DK42" s="138"/>
      <c r="DL42" s="138"/>
      <c r="DM42" s="138"/>
      <c r="DN42" s="138"/>
      <c r="DO42" s="138"/>
      <c r="DP42" s="138"/>
      <c r="DQ42" s="138"/>
      <c r="DR42" s="138"/>
      <c r="DS42" s="138"/>
      <c r="DT42" s="138"/>
      <c r="DU42" s="138"/>
      <c r="DV42" s="138"/>
      <c r="DW42" s="138"/>
      <c r="DX42" s="138"/>
      <c r="DY42" s="138"/>
      <c r="DZ42" s="138"/>
      <c r="EA42" s="138"/>
    </row>
    <row r="43" spans="1:131" ht="18.95" customHeight="1" x14ac:dyDescent="0.15">
      <c r="A43" s="407"/>
      <c r="B43" s="883"/>
      <c r="C43" s="877" t="s">
        <v>867</v>
      </c>
      <c r="D43" s="878"/>
      <c r="E43" s="878"/>
      <c r="F43" s="878"/>
      <c r="G43" s="878"/>
      <c r="H43" s="878"/>
      <c r="I43" s="371">
        <v>3</v>
      </c>
      <c r="J43" s="888" t="s">
        <v>866</v>
      </c>
      <c r="K43" s="79">
        <f>SUM(K41:K42)</f>
        <v>2338109</v>
      </c>
      <c r="L43" s="79">
        <f t="shared" ref="L43:Q43" si="19">SUM(L41:L42)</f>
        <v>3552006</v>
      </c>
      <c r="M43" s="79">
        <f t="shared" si="19"/>
        <v>2361841</v>
      </c>
      <c r="N43" s="79">
        <f t="shared" si="19"/>
        <v>0</v>
      </c>
      <c r="O43" s="79">
        <f t="shared" si="19"/>
        <v>11500</v>
      </c>
      <c r="P43" s="79">
        <f t="shared" si="19"/>
        <v>231760</v>
      </c>
      <c r="Q43" s="79">
        <f t="shared" si="19"/>
        <v>29533180</v>
      </c>
      <c r="R43" s="79">
        <f t="shared" si="1"/>
        <v>38028396</v>
      </c>
      <c r="S43" s="79">
        <f>SUM(S41:S42)</f>
        <v>14738301</v>
      </c>
      <c r="T43" s="79">
        <f t="shared" ref="T43:AC43" si="20">SUM(T41:T42)</f>
        <v>1886230</v>
      </c>
      <c r="U43" s="79">
        <f t="shared" si="20"/>
        <v>12509543</v>
      </c>
      <c r="V43" s="79">
        <f t="shared" si="20"/>
        <v>0</v>
      </c>
      <c r="W43" s="79">
        <f t="shared" si="20"/>
        <v>790992</v>
      </c>
      <c r="X43" s="79">
        <f t="shared" si="20"/>
        <v>0</v>
      </c>
      <c r="Y43" s="79">
        <f t="shared" si="20"/>
        <v>0</v>
      </c>
      <c r="Z43" s="79">
        <f t="shared" si="20"/>
        <v>0</v>
      </c>
      <c r="AA43" s="79">
        <f t="shared" si="20"/>
        <v>0</v>
      </c>
      <c r="AB43" s="79">
        <f t="shared" si="20"/>
        <v>29300</v>
      </c>
      <c r="AC43" s="79">
        <f t="shared" si="20"/>
        <v>171532</v>
      </c>
      <c r="AD43" s="81">
        <f>SUM(AD41:AD42)</f>
        <v>200832</v>
      </c>
      <c r="AE43" s="186">
        <f>SUM(AE41:AE42)</f>
        <v>0</v>
      </c>
      <c r="AF43" s="138"/>
      <c r="AG43" s="138"/>
      <c r="AH43" s="138"/>
      <c r="AI43" s="138"/>
      <c r="AJ43" s="138"/>
      <c r="AK43" s="138"/>
      <c r="AL43" s="138"/>
      <c r="AM43" s="138"/>
      <c r="AN43" s="138"/>
      <c r="AO43" s="138"/>
      <c r="AP43" s="138"/>
      <c r="AQ43" s="138"/>
      <c r="AR43" s="138"/>
      <c r="AS43" s="138"/>
      <c r="AT43" s="138"/>
      <c r="AU43" s="138"/>
      <c r="AV43" s="138"/>
      <c r="AW43" s="138"/>
      <c r="AX43" s="138"/>
      <c r="AY43" s="138"/>
      <c r="AZ43" s="138"/>
      <c r="BA43" s="138"/>
      <c r="BB43" s="138"/>
      <c r="BC43" s="138"/>
      <c r="BD43" s="138"/>
      <c r="BE43" s="138"/>
      <c r="BF43" s="138"/>
      <c r="BG43" s="138"/>
      <c r="BH43" s="138"/>
      <c r="BI43" s="138"/>
      <c r="BJ43" s="138"/>
      <c r="BK43" s="138"/>
      <c r="BL43" s="138"/>
      <c r="BM43" s="138"/>
      <c r="BN43" s="138"/>
      <c r="BO43" s="138"/>
      <c r="BP43" s="138"/>
      <c r="BQ43" s="138"/>
      <c r="BR43" s="138"/>
      <c r="BS43" s="138"/>
      <c r="BT43" s="138"/>
      <c r="BU43" s="138"/>
      <c r="BV43" s="138"/>
      <c r="BW43" s="138"/>
      <c r="BX43" s="138"/>
      <c r="BY43" s="138"/>
      <c r="BZ43" s="138"/>
      <c r="CA43" s="138"/>
      <c r="CB43" s="138"/>
      <c r="CC43" s="138"/>
      <c r="CD43" s="138"/>
      <c r="CE43" s="138"/>
      <c r="CF43" s="138"/>
      <c r="CG43" s="138"/>
      <c r="CH43" s="138"/>
      <c r="CI43" s="138"/>
      <c r="CJ43" s="138"/>
      <c r="CK43" s="138"/>
      <c r="CL43" s="138"/>
      <c r="CM43" s="138"/>
      <c r="CN43" s="138"/>
      <c r="CO43" s="138"/>
      <c r="CP43" s="138"/>
      <c r="CQ43" s="138"/>
      <c r="CR43" s="138"/>
      <c r="CS43" s="138"/>
      <c r="CT43" s="138"/>
      <c r="CU43" s="138"/>
      <c r="CV43" s="138"/>
      <c r="CW43" s="138"/>
      <c r="CX43" s="138"/>
      <c r="CY43" s="138"/>
      <c r="CZ43" s="138"/>
      <c r="DA43" s="138"/>
      <c r="DB43" s="138"/>
      <c r="DC43" s="138"/>
      <c r="DD43" s="138"/>
      <c r="DE43" s="138"/>
      <c r="DF43" s="138"/>
      <c r="DG43" s="138"/>
      <c r="DH43" s="138"/>
      <c r="DI43" s="138"/>
      <c r="DJ43" s="138"/>
      <c r="DK43" s="138"/>
      <c r="DL43" s="138"/>
      <c r="DM43" s="138"/>
      <c r="DN43" s="138"/>
      <c r="DO43" s="138"/>
      <c r="DP43" s="138"/>
      <c r="DQ43" s="138"/>
      <c r="DR43" s="138"/>
      <c r="DS43" s="138"/>
      <c r="DT43" s="138"/>
      <c r="DU43" s="138"/>
      <c r="DV43" s="138"/>
      <c r="DW43" s="138"/>
      <c r="DX43" s="138"/>
      <c r="DY43" s="138"/>
      <c r="DZ43" s="138"/>
      <c r="EA43" s="138"/>
    </row>
    <row r="44" spans="1:131" ht="18.95" customHeight="1" x14ac:dyDescent="0.15">
      <c r="A44" s="407"/>
      <c r="B44" s="876" t="s">
        <v>877</v>
      </c>
      <c r="C44" s="877" t="s">
        <v>498</v>
      </c>
      <c r="D44" s="878"/>
      <c r="E44" s="878"/>
      <c r="F44" s="878"/>
      <c r="G44" s="878"/>
      <c r="H44" s="878"/>
      <c r="I44" s="371">
        <v>3</v>
      </c>
      <c r="J44" s="372">
        <v>1</v>
      </c>
      <c r="K44" s="80">
        <v>2119945</v>
      </c>
      <c r="L44" s="80">
        <v>3310597</v>
      </c>
      <c r="M44" s="80">
        <v>1958633</v>
      </c>
      <c r="N44" s="80"/>
      <c r="O44" s="80"/>
      <c r="P44" s="80">
        <v>206400</v>
      </c>
      <c r="Q44" s="80">
        <v>24513657</v>
      </c>
      <c r="R44" s="79">
        <f t="shared" si="1"/>
        <v>32109232</v>
      </c>
      <c r="S44" s="80">
        <v>13001404</v>
      </c>
      <c r="T44" s="80">
        <v>1797938</v>
      </c>
      <c r="U44" s="80">
        <v>11177114</v>
      </c>
      <c r="V44" s="80"/>
      <c r="W44" s="80">
        <v>704000</v>
      </c>
      <c r="X44" s="80"/>
      <c r="Y44" s="80"/>
      <c r="Z44" s="80"/>
      <c r="AA44" s="80"/>
      <c r="AB44" s="80">
        <v>26514</v>
      </c>
      <c r="AC44" s="80">
        <v>158784</v>
      </c>
      <c r="AD44" s="373">
        <v>185298</v>
      </c>
      <c r="AE44" s="177"/>
      <c r="AF44" s="138"/>
      <c r="AG44" s="138"/>
      <c r="AH44" s="138"/>
      <c r="AI44" s="138"/>
      <c r="AJ44" s="138"/>
      <c r="AK44" s="138"/>
      <c r="AL44" s="138"/>
      <c r="AM44" s="138"/>
      <c r="AN44" s="138"/>
      <c r="AO44" s="138"/>
      <c r="AP44" s="138"/>
      <c r="AQ44" s="138"/>
      <c r="AR44" s="138"/>
      <c r="AS44" s="138"/>
      <c r="AT44" s="138"/>
      <c r="AU44" s="138"/>
      <c r="AV44" s="138"/>
      <c r="AW44" s="138"/>
      <c r="AX44" s="138"/>
      <c r="AY44" s="138"/>
      <c r="AZ44" s="138"/>
      <c r="BA44" s="138"/>
      <c r="BB44" s="138"/>
      <c r="BC44" s="138"/>
      <c r="BD44" s="138"/>
      <c r="BE44" s="138"/>
      <c r="BF44" s="138"/>
      <c r="BG44" s="138"/>
      <c r="BH44" s="138"/>
      <c r="BI44" s="138"/>
      <c r="BJ44" s="138"/>
      <c r="BK44" s="138"/>
      <c r="BL44" s="138"/>
      <c r="BM44" s="138"/>
      <c r="BN44" s="138"/>
      <c r="BO44" s="138"/>
      <c r="BP44" s="138"/>
      <c r="BQ44" s="138"/>
      <c r="BR44" s="138"/>
      <c r="BS44" s="138"/>
      <c r="BT44" s="138"/>
      <c r="BU44" s="138"/>
      <c r="BV44" s="138"/>
      <c r="BW44" s="138"/>
      <c r="BX44" s="138"/>
      <c r="BY44" s="138"/>
      <c r="BZ44" s="138"/>
      <c r="CA44" s="138"/>
      <c r="CB44" s="138"/>
      <c r="CC44" s="138"/>
      <c r="CD44" s="138"/>
      <c r="CE44" s="138"/>
      <c r="CF44" s="138"/>
      <c r="CG44" s="138"/>
      <c r="CH44" s="138"/>
      <c r="CI44" s="138"/>
      <c r="CJ44" s="138"/>
      <c r="CK44" s="138"/>
      <c r="CL44" s="138"/>
      <c r="CM44" s="138"/>
      <c r="CN44" s="138"/>
      <c r="CO44" s="138"/>
      <c r="CP44" s="138"/>
      <c r="CQ44" s="138"/>
      <c r="CR44" s="138"/>
      <c r="CS44" s="138"/>
      <c r="CT44" s="138"/>
      <c r="CU44" s="138"/>
      <c r="CV44" s="138"/>
      <c r="CW44" s="138"/>
      <c r="CX44" s="138"/>
      <c r="CY44" s="138"/>
      <c r="CZ44" s="138"/>
      <c r="DA44" s="138"/>
      <c r="DB44" s="138"/>
      <c r="DC44" s="138"/>
      <c r="DD44" s="138"/>
      <c r="DE44" s="138"/>
      <c r="DF44" s="138"/>
      <c r="DG44" s="138"/>
      <c r="DH44" s="138"/>
      <c r="DI44" s="138"/>
      <c r="DJ44" s="138"/>
      <c r="DK44" s="138"/>
      <c r="DL44" s="138"/>
      <c r="DM44" s="138"/>
      <c r="DN44" s="138"/>
      <c r="DO44" s="138"/>
      <c r="DP44" s="138"/>
      <c r="DQ44" s="138"/>
      <c r="DR44" s="138"/>
      <c r="DS44" s="138"/>
      <c r="DT44" s="138"/>
      <c r="DU44" s="138"/>
      <c r="DV44" s="138"/>
      <c r="DW44" s="138"/>
      <c r="DX44" s="138"/>
      <c r="DY44" s="138"/>
      <c r="DZ44" s="138"/>
      <c r="EA44" s="138"/>
    </row>
    <row r="45" spans="1:131" ht="18.95" customHeight="1" x14ac:dyDescent="0.15">
      <c r="A45" s="407"/>
      <c r="B45" s="883"/>
      <c r="C45" s="877" t="s">
        <v>499</v>
      </c>
      <c r="D45" s="878"/>
      <c r="E45" s="878"/>
      <c r="F45" s="878"/>
      <c r="G45" s="878"/>
      <c r="H45" s="878"/>
      <c r="I45" s="371">
        <v>3</v>
      </c>
      <c r="J45" s="372">
        <v>2</v>
      </c>
      <c r="K45" s="80">
        <v>46202</v>
      </c>
      <c r="L45" s="80">
        <v>260881</v>
      </c>
      <c r="M45" s="80">
        <v>116506</v>
      </c>
      <c r="N45" s="80"/>
      <c r="O45" s="80"/>
      <c r="P45" s="80">
        <v>24081</v>
      </c>
      <c r="Q45" s="80">
        <v>4043532</v>
      </c>
      <c r="R45" s="79">
        <f>SUM(K45:Q45)</f>
        <v>4491202</v>
      </c>
      <c r="S45" s="80">
        <v>1659198</v>
      </c>
      <c r="T45" s="80">
        <v>24266</v>
      </c>
      <c r="U45" s="80">
        <v>1375675</v>
      </c>
      <c r="V45" s="80"/>
      <c r="W45" s="80">
        <v>85000</v>
      </c>
      <c r="X45" s="80"/>
      <c r="Y45" s="80"/>
      <c r="Z45" s="80"/>
      <c r="AA45" s="80"/>
      <c r="AB45" s="80">
        <v>2786</v>
      </c>
      <c r="AC45" s="80">
        <v>12516</v>
      </c>
      <c r="AD45" s="373">
        <v>15302</v>
      </c>
      <c r="AE45" s="177"/>
      <c r="AF45" s="138"/>
      <c r="AG45" s="138"/>
      <c r="AH45" s="138"/>
      <c r="AI45" s="138"/>
      <c r="AJ45" s="138"/>
      <c r="AK45" s="138"/>
      <c r="AL45" s="138"/>
      <c r="AM45" s="138"/>
      <c r="AN45" s="138"/>
      <c r="AO45" s="138"/>
      <c r="AP45" s="138"/>
      <c r="AQ45" s="138"/>
      <c r="AR45" s="138"/>
      <c r="AS45" s="138"/>
      <c r="AT45" s="138"/>
      <c r="AU45" s="138"/>
      <c r="AV45" s="138"/>
      <c r="AW45" s="138"/>
      <c r="AX45" s="138"/>
      <c r="AY45" s="138"/>
      <c r="AZ45" s="138"/>
      <c r="BA45" s="138"/>
      <c r="BB45" s="138"/>
      <c r="BC45" s="138"/>
      <c r="BD45" s="138"/>
      <c r="BE45" s="138"/>
      <c r="BF45" s="138"/>
      <c r="BG45" s="138"/>
      <c r="BH45" s="138"/>
      <c r="BI45" s="138"/>
      <c r="BJ45" s="138"/>
      <c r="BK45" s="138"/>
      <c r="BL45" s="138"/>
      <c r="BM45" s="138"/>
      <c r="BN45" s="138"/>
      <c r="BO45" s="138"/>
      <c r="BP45" s="138"/>
      <c r="BQ45" s="138"/>
      <c r="BR45" s="138"/>
      <c r="BS45" s="138"/>
      <c r="BT45" s="138"/>
      <c r="BU45" s="138"/>
      <c r="BV45" s="138"/>
      <c r="BW45" s="138"/>
      <c r="BX45" s="138"/>
      <c r="BY45" s="138"/>
      <c r="BZ45" s="138"/>
      <c r="CA45" s="138"/>
      <c r="CB45" s="138"/>
      <c r="CC45" s="138"/>
      <c r="CD45" s="138"/>
      <c r="CE45" s="138"/>
      <c r="CF45" s="138"/>
      <c r="CG45" s="138"/>
      <c r="CH45" s="138"/>
      <c r="CI45" s="138"/>
      <c r="CJ45" s="138"/>
      <c r="CK45" s="138"/>
      <c r="CL45" s="138"/>
      <c r="CM45" s="138"/>
      <c r="CN45" s="138"/>
      <c r="CO45" s="138"/>
      <c r="CP45" s="138"/>
      <c r="CQ45" s="138"/>
      <c r="CR45" s="138"/>
      <c r="CS45" s="138"/>
      <c r="CT45" s="138"/>
      <c r="CU45" s="138"/>
      <c r="CV45" s="138"/>
      <c r="CW45" s="138"/>
      <c r="CX45" s="138"/>
      <c r="CY45" s="138"/>
      <c r="CZ45" s="138"/>
      <c r="DA45" s="138"/>
      <c r="DB45" s="138"/>
      <c r="DC45" s="138"/>
      <c r="DD45" s="138"/>
      <c r="DE45" s="138"/>
      <c r="DF45" s="138"/>
      <c r="DG45" s="138"/>
      <c r="DH45" s="138"/>
      <c r="DI45" s="138"/>
      <c r="DJ45" s="138"/>
      <c r="DK45" s="138"/>
      <c r="DL45" s="138"/>
      <c r="DM45" s="138"/>
      <c r="DN45" s="138"/>
      <c r="DO45" s="138"/>
      <c r="DP45" s="138"/>
      <c r="DQ45" s="138"/>
      <c r="DR45" s="138"/>
      <c r="DS45" s="138"/>
      <c r="DT45" s="138"/>
      <c r="DU45" s="138"/>
      <c r="DV45" s="138"/>
      <c r="DW45" s="138"/>
      <c r="DX45" s="138"/>
      <c r="DY45" s="138"/>
      <c r="DZ45" s="138"/>
      <c r="EA45" s="138"/>
    </row>
    <row r="46" spans="1:131" ht="18.95" customHeight="1" thickBot="1" x14ac:dyDescent="0.2">
      <c r="A46" s="407"/>
      <c r="B46" s="883"/>
      <c r="C46" s="877" t="s">
        <v>867</v>
      </c>
      <c r="D46" s="878"/>
      <c r="E46" s="878"/>
      <c r="F46" s="878"/>
      <c r="G46" s="878"/>
      <c r="H46" s="878"/>
      <c r="I46" s="376">
        <v>3</v>
      </c>
      <c r="J46" s="889">
        <v>3</v>
      </c>
      <c r="K46" s="122">
        <f>SUM(K44:K45)</f>
        <v>2166147</v>
      </c>
      <c r="L46" s="122">
        <f t="shared" ref="L46:Q46" si="21">SUM(L44:L45)</f>
        <v>3571478</v>
      </c>
      <c r="M46" s="122">
        <f t="shared" si="21"/>
        <v>2075139</v>
      </c>
      <c r="N46" s="122">
        <f t="shared" si="21"/>
        <v>0</v>
      </c>
      <c r="O46" s="122">
        <f t="shared" si="21"/>
        <v>0</v>
      </c>
      <c r="P46" s="122">
        <f t="shared" si="21"/>
        <v>230481</v>
      </c>
      <c r="Q46" s="122">
        <f t="shared" si="21"/>
        <v>28557189</v>
      </c>
      <c r="R46" s="122">
        <f>SUM(K46:Q46)</f>
        <v>36600434</v>
      </c>
      <c r="S46" s="122">
        <f>SUM(S44:S45)</f>
        <v>14660602</v>
      </c>
      <c r="T46" s="122">
        <f t="shared" ref="T46:AC46" si="22">SUM(T44:T45)</f>
        <v>1822204</v>
      </c>
      <c r="U46" s="122">
        <f t="shared" si="22"/>
        <v>12552789</v>
      </c>
      <c r="V46" s="122">
        <f t="shared" si="22"/>
        <v>0</v>
      </c>
      <c r="W46" s="122">
        <f t="shared" si="22"/>
        <v>789000</v>
      </c>
      <c r="X46" s="122">
        <f t="shared" si="22"/>
        <v>0</v>
      </c>
      <c r="Y46" s="122">
        <f t="shared" si="22"/>
        <v>0</v>
      </c>
      <c r="Z46" s="122">
        <f t="shared" si="22"/>
        <v>0</v>
      </c>
      <c r="AA46" s="122">
        <f t="shared" si="22"/>
        <v>0</v>
      </c>
      <c r="AB46" s="122">
        <f t="shared" si="22"/>
        <v>29300</v>
      </c>
      <c r="AC46" s="122">
        <f t="shared" si="22"/>
        <v>171300</v>
      </c>
      <c r="AD46" s="124">
        <f>SUM(AD44:AD45)</f>
        <v>200600</v>
      </c>
      <c r="AE46" s="203">
        <f>SUM(AE44:AE45)</f>
        <v>0</v>
      </c>
      <c r="AF46" s="138"/>
      <c r="AG46" s="138"/>
      <c r="AH46" s="138"/>
      <c r="AI46" s="138"/>
      <c r="AJ46" s="138"/>
      <c r="AK46" s="138"/>
      <c r="AL46" s="138"/>
      <c r="AM46" s="138"/>
      <c r="AN46" s="138"/>
      <c r="AO46" s="138"/>
      <c r="AP46" s="138"/>
      <c r="AQ46" s="138"/>
      <c r="AR46" s="138"/>
      <c r="AS46" s="138"/>
      <c r="AT46" s="138"/>
      <c r="AU46" s="138"/>
      <c r="AV46" s="138"/>
      <c r="AW46" s="138"/>
      <c r="AX46" s="138"/>
      <c r="AY46" s="138"/>
      <c r="AZ46" s="138"/>
      <c r="BA46" s="138"/>
      <c r="BB46" s="138"/>
      <c r="BC46" s="138"/>
      <c r="BD46" s="138"/>
      <c r="BE46" s="138"/>
      <c r="BF46" s="138"/>
      <c r="BG46" s="138"/>
      <c r="BH46" s="138"/>
      <c r="BI46" s="138"/>
      <c r="BJ46" s="138"/>
      <c r="BK46" s="138"/>
      <c r="BL46" s="138"/>
      <c r="BM46" s="138"/>
      <c r="BN46" s="138"/>
      <c r="BO46" s="138"/>
      <c r="BP46" s="138"/>
      <c r="BQ46" s="138"/>
      <c r="BR46" s="138"/>
      <c r="BS46" s="138"/>
      <c r="BT46" s="138"/>
      <c r="BU46" s="138"/>
      <c r="BV46" s="138"/>
      <c r="BW46" s="138"/>
      <c r="BX46" s="138"/>
      <c r="BY46" s="138"/>
      <c r="BZ46" s="138"/>
      <c r="CA46" s="138"/>
      <c r="CB46" s="138"/>
      <c r="CC46" s="138"/>
      <c r="CD46" s="138"/>
      <c r="CE46" s="138"/>
      <c r="CF46" s="138"/>
      <c r="CG46" s="138"/>
      <c r="CH46" s="138"/>
      <c r="CI46" s="138"/>
      <c r="CJ46" s="138"/>
      <c r="CK46" s="138"/>
      <c r="CL46" s="138"/>
      <c r="CM46" s="138"/>
      <c r="CN46" s="138"/>
      <c r="CO46" s="138"/>
      <c r="CP46" s="138"/>
      <c r="CQ46" s="138"/>
      <c r="CR46" s="138"/>
      <c r="CS46" s="138"/>
      <c r="CT46" s="138"/>
      <c r="CU46" s="138"/>
      <c r="CV46" s="138"/>
      <c r="CW46" s="138"/>
      <c r="CX46" s="138"/>
      <c r="CY46" s="138"/>
      <c r="CZ46" s="138"/>
      <c r="DA46" s="138"/>
      <c r="DB46" s="138"/>
      <c r="DC46" s="138"/>
      <c r="DD46" s="138"/>
      <c r="DE46" s="138"/>
      <c r="DF46" s="138"/>
      <c r="DG46" s="138"/>
      <c r="DH46" s="138"/>
      <c r="DI46" s="138"/>
      <c r="DJ46" s="138"/>
      <c r="DK46" s="138"/>
      <c r="DL46" s="138"/>
      <c r="DM46" s="138"/>
      <c r="DN46" s="138"/>
      <c r="DO46" s="138"/>
      <c r="DP46" s="138"/>
      <c r="DQ46" s="138"/>
      <c r="DR46" s="138"/>
      <c r="DS46" s="138"/>
      <c r="DT46" s="138"/>
      <c r="DU46" s="138"/>
      <c r="DV46" s="138"/>
      <c r="DW46" s="138"/>
      <c r="DX46" s="138"/>
      <c r="DY46" s="138"/>
      <c r="DZ46" s="138"/>
      <c r="EA46" s="138"/>
    </row>
    <row r="47" spans="1:131" ht="14.25" x14ac:dyDescent="0.15">
      <c r="A47" s="484"/>
      <c r="B47" s="484"/>
      <c r="C47" s="484"/>
      <c r="D47" s="484"/>
      <c r="E47" s="484"/>
      <c r="F47" s="484"/>
      <c r="G47" s="484"/>
      <c r="H47" s="484"/>
      <c r="I47" s="858"/>
      <c r="J47" s="858"/>
      <c r="K47" s="138"/>
      <c r="L47" s="138"/>
      <c r="M47" s="138"/>
      <c r="N47" s="138"/>
      <c r="O47" s="138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38"/>
      <c r="AA47" s="138"/>
      <c r="AB47" s="138"/>
      <c r="AC47" s="138"/>
      <c r="AD47" s="138"/>
      <c r="AE47" s="138"/>
      <c r="AF47" s="138"/>
      <c r="AG47" s="138"/>
      <c r="AH47" s="138"/>
      <c r="AI47" s="138"/>
      <c r="AJ47" s="138"/>
      <c r="AK47" s="138"/>
      <c r="AL47" s="138"/>
      <c r="AM47" s="138"/>
      <c r="AN47" s="138"/>
      <c r="AO47" s="138"/>
      <c r="AP47" s="138"/>
      <c r="AQ47" s="138"/>
      <c r="AR47" s="138"/>
      <c r="AS47" s="138"/>
      <c r="AT47" s="138"/>
      <c r="AU47" s="138"/>
      <c r="AV47" s="138"/>
      <c r="AW47" s="138"/>
      <c r="AX47" s="138"/>
      <c r="AY47" s="138"/>
      <c r="AZ47" s="138"/>
      <c r="BA47" s="138"/>
      <c r="BB47" s="138"/>
      <c r="BC47" s="138"/>
      <c r="BD47" s="138"/>
      <c r="BE47" s="138"/>
      <c r="BF47" s="138"/>
      <c r="BG47" s="138"/>
      <c r="BH47" s="138"/>
      <c r="BI47" s="138"/>
      <c r="BJ47" s="138"/>
      <c r="BK47" s="138"/>
      <c r="BL47" s="138"/>
      <c r="BM47" s="138"/>
      <c r="BN47" s="138"/>
      <c r="BO47" s="138"/>
      <c r="BP47" s="138"/>
      <c r="BQ47" s="138"/>
      <c r="BR47" s="138"/>
      <c r="BS47" s="138"/>
      <c r="BT47" s="138"/>
      <c r="BU47" s="138"/>
      <c r="BV47" s="138"/>
      <c r="BW47" s="138"/>
      <c r="BX47" s="138"/>
      <c r="BY47" s="138"/>
      <c r="BZ47" s="138"/>
      <c r="CA47" s="138"/>
      <c r="CB47" s="138"/>
      <c r="CC47" s="138"/>
      <c r="CD47" s="138"/>
      <c r="CE47" s="138"/>
      <c r="CF47" s="138"/>
      <c r="CG47" s="138"/>
      <c r="CH47" s="138"/>
      <c r="CI47" s="138"/>
      <c r="CJ47" s="138"/>
      <c r="CK47" s="138"/>
      <c r="CL47" s="138"/>
      <c r="CM47" s="138"/>
      <c r="CN47" s="138"/>
      <c r="CO47" s="138"/>
      <c r="CP47" s="138"/>
      <c r="CQ47" s="138"/>
      <c r="CR47" s="138"/>
      <c r="CS47" s="138"/>
      <c r="CT47" s="138"/>
      <c r="CU47" s="138"/>
      <c r="CV47" s="138"/>
      <c r="CW47" s="138"/>
      <c r="CX47" s="138"/>
      <c r="CY47" s="138"/>
      <c r="CZ47" s="138"/>
      <c r="DA47" s="138"/>
      <c r="DB47" s="138"/>
      <c r="DC47" s="138"/>
      <c r="DD47" s="138"/>
      <c r="DE47" s="138"/>
      <c r="DF47" s="138"/>
      <c r="DG47" s="138"/>
      <c r="DH47" s="138"/>
      <c r="DI47" s="138"/>
      <c r="DJ47" s="138"/>
      <c r="DK47" s="138"/>
      <c r="DL47" s="138"/>
      <c r="DM47" s="138"/>
      <c r="DN47" s="138"/>
      <c r="DO47" s="138"/>
      <c r="DP47" s="138"/>
      <c r="DQ47" s="138"/>
      <c r="DR47" s="138"/>
      <c r="DS47" s="138"/>
      <c r="DT47" s="138"/>
      <c r="DU47" s="138"/>
      <c r="DV47" s="138"/>
      <c r="DW47" s="138"/>
      <c r="DX47" s="138"/>
      <c r="DY47" s="138"/>
      <c r="DZ47" s="138"/>
      <c r="EA47" s="138"/>
    </row>
    <row r="48" spans="1:131" ht="14.25" hidden="1" x14ac:dyDescent="0.15">
      <c r="A48" s="484"/>
      <c r="B48" s="484"/>
      <c r="C48" s="484"/>
      <c r="D48" s="484"/>
      <c r="E48" s="484"/>
      <c r="F48" s="484"/>
      <c r="G48" s="484"/>
      <c r="H48" s="484"/>
      <c r="I48" s="858"/>
      <c r="J48" s="85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  <c r="W48" s="138"/>
      <c r="X48" s="138"/>
      <c r="Y48" s="138"/>
      <c r="Z48" s="138"/>
      <c r="AA48" s="138"/>
      <c r="AB48" s="138"/>
      <c r="AC48" s="138"/>
      <c r="AD48" s="138"/>
      <c r="AE48" s="138"/>
      <c r="AF48" s="138"/>
      <c r="AG48" s="138"/>
      <c r="AH48" s="138"/>
      <c r="AI48" s="138"/>
      <c r="AJ48" s="138"/>
      <c r="AK48" s="138"/>
      <c r="AL48" s="138"/>
      <c r="AM48" s="138"/>
      <c r="AN48" s="138"/>
      <c r="AO48" s="138"/>
      <c r="AP48" s="138"/>
      <c r="AQ48" s="138"/>
      <c r="AR48" s="138"/>
      <c r="AS48" s="138"/>
      <c r="AT48" s="138"/>
      <c r="AU48" s="138"/>
      <c r="AV48" s="138"/>
      <c r="AW48" s="138"/>
      <c r="AX48" s="138"/>
      <c r="AY48" s="138"/>
      <c r="AZ48" s="138"/>
      <c r="BA48" s="138"/>
      <c r="BB48" s="138"/>
      <c r="BC48" s="138"/>
      <c r="BD48" s="138"/>
      <c r="BE48" s="138"/>
      <c r="BF48" s="138"/>
      <c r="BG48" s="138"/>
      <c r="BH48" s="138"/>
      <c r="BI48" s="138"/>
      <c r="BJ48" s="138"/>
      <c r="BK48" s="138"/>
      <c r="BL48" s="138"/>
      <c r="BM48" s="138"/>
      <c r="BN48" s="138"/>
      <c r="BO48" s="138"/>
      <c r="BP48" s="138"/>
      <c r="BQ48" s="138"/>
      <c r="BR48" s="138"/>
      <c r="BS48" s="138"/>
      <c r="BT48" s="138"/>
      <c r="BU48" s="138"/>
      <c r="BV48" s="138"/>
      <c r="BW48" s="138"/>
      <c r="BX48" s="138"/>
      <c r="BY48" s="138"/>
      <c r="BZ48" s="138"/>
      <c r="CA48" s="138"/>
      <c r="CB48" s="138"/>
      <c r="CC48" s="138"/>
      <c r="CD48" s="138"/>
      <c r="CE48" s="138"/>
      <c r="CF48" s="138"/>
      <c r="CG48" s="138"/>
      <c r="CH48" s="138"/>
      <c r="CI48" s="138"/>
      <c r="CJ48" s="138"/>
      <c r="CK48" s="138"/>
      <c r="CL48" s="138"/>
      <c r="CM48" s="138"/>
      <c r="CN48" s="138"/>
      <c r="CO48" s="138"/>
      <c r="CP48" s="138"/>
      <c r="CQ48" s="138"/>
      <c r="CR48" s="138"/>
      <c r="CS48" s="138"/>
      <c r="CT48" s="138"/>
      <c r="CU48" s="138"/>
      <c r="CV48" s="138"/>
      <c r="CW48" s="138"/>
      <c r="CX48" s="138"/>
      <c r="CY48" s="138"/>
      <c r="CZ48" s="138"/>
      <c r="DA48" s="138"/>
      <c r="DB48" s="138"/>
      <c r="DC48" s="138"/>
      <c r="DD48" s="138"/>
      <c r="DE48" s="138"/>
      <c r="DF48" s="138"/>
      <c r="DG48" s="138"/>
      <c r="DH48" s="138"/>
      <c r="DI48" s="138"/>
      <c r="DJ48" s="138"/>
      <c r="DK48" s="138"/>
      <c r="DL48" s="138"/>
      <c r="DM48" s="138"/>
      <c r="DN48" s="138"/>
      <c r="DO48" s="138"/>
      <c r="DP48" s="138"/>
      <c r="DQ48" s="138"/>
      <c r="DR48" s="138"/>
      <c r="DS48" s="138"/>
      <c r="DT48" s="138"/>
      <c r="DU48" s="138"/>
      <c r="DV48" s="138"/>
      <c r="DW48" s="138"/>
      <c r="DX48" s="138"/>
      <c r="DY48" s="138"/>
      <c r="DZ48" s="138"/>
      <c r="EA48" s="138"/>
    </row>
    <row r="49" spans="1:131" ht="14.25" hidden="1" x14ac:dyDescent="0.15">
      <c r="A49" s="484"/>
      <c r="B49" s="484"/>
      <c r="C49" s="484"/>
      <c r="D49" s="484"/>
      <c r="E49" s="484"/>
      <c r="F49" s="484"/>
      <c r="G49" s="484"/>
      <c r="H49" s="484"/>
      <c r="I49" s="858"/>
      <c r="J49" s="85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  <c r="V49" s="138"/>
      <c r="W49" s="138"/>
      <c r="X49" s="138"/>
      <c r="Y49" s="138"/>
      <c r="Z49" s="138"/>
      <c r="AA49" s="138"/>
      <c r="AB49" s="138"/>
      <c r="AC49" s="138"/>
      <c r="AD49" s="138"/>
      <c r="AE49" s="138"/>
      <c r="AF49" s="138"/>
      <c r="AG49" s="138"/>
      <c r="AH49" s="138"/>
      <c r="AI49" s="138"/>
      <c r="AJ49" s="138"/>
      <c r="AK49" s="138"/>
      <c r="AL49" s="138"/>
      <c r="AM49" s="138"/>
      <c r="AN49" s="138"/>
      <c r="AO49" s="138"/>
      <c r="AP49" s="138"/>
      <c r="AQ49" s="138"/>
      <c r="AR49" s="138"/>
      <c r="AS49" s="138"/>
      <c r="AT49" s="138"/>
      <c r="AU49" s="138"/>
      <c r="AV49" s="138"/>
      <c r="AW49" s="138"/>
      <c r="AX49" s="138"/>
      <c r="AY49" s="138"/>
      <c r="AZ49" s="138"/>
      <c r="BA49" s="138"/>
      <c r="BB49" s="138"/>
      <c r="BC49" s="138"/>
      <c r="BD49" s="138"/>
      <c r="BE49" s="138"/>
      <c r="BF49" s="138"/>
      <c r="BG49" s="138"/>
      <c r="BH49" s="138"/>
      <c r="BI49" s="138"/>
      <c r="BJ49" s="138"/>
      <c r="BK49" s="138"/>
      <c r="BL49" s="138"/>
      <c r="BM49" s="138"/>
      <c r="BN49" s="138"/>
      <c r="BO49" s="138"/>
      <c r="BP49" s="138"/>
      <c r="BQ49" s="138"/>
      <c r="BR49" s="138"/>
      <c r="BS49" s="138"/>
      <c r="BT49" s="138"/>
      <c r="BU49" s="138"/>
      <c r="BV49" s="138"/>
      <c r="BW49" s="138"/>
      <c r="BX49" s="138"/>
      <c r="BY49" s="138"/>
      <c r="BZ49" s="138"/>
      <c r="CA49" s="138"/>
      <c r="CB49" s="138"/>
      <c r="CC49" s="138"/>
      <c r="CD49" s="138"/>
      <c r="CE49" s="138"/>
      <c r="CF49" s="138"/>
      <c r="CG49" s="138"/>
      <c r="CH49" s="138"/>
      <c r="CI49" s="138"/>
      <c r="CJ49" s="138"/>
      <c r="CK49" s="138"/>
      <c r="CL49" s="138"/>
      <c r="CM49" s="138"/>
      <c r="CN49" s="138"/>
      <c r="CO49" s="138"/>
      <c r="CP49" s="138"/>
      <c r="CQ49" s="138"/>
      <c r="CR49" s="138"/>
      <c r="CS49" s="138"/>
      <c r="CT49" s="138"/>
      <c r="CU49" s="138"/>
      <c r="CV49" s="138"/>
      <c r="CW49" s="138"/>
      <c r="CX49" s="138"/>
      <c r="CY49" s="138"/>
      <c r="CZ49" s="138"/>
      <c r="DA49" s="138"/>
      <c r="DB49" s="138"/>
      <c r="DC49" s="138"/>
      <c r="DD49" s="138"/>
      <c r="DE49" s="138"/>
      <c r="DF49" s="138"/>
      <c r="DG49" s="138"/>
      <c r="DH49" s="138"/>
      <c r="DI49" s="138"/>
      <c r="DJ49" s="138"/>
      <c r="DK49" s="138"/>
      <c r="DL49" s="138"/>
      <c r="DM49" s="138"/>
      <c r="DN49" s="138"/>
      <c r="DO49" s="138"/>
      <c r="DP49" s="138"/>
      <c r="DQ49" s="138"/>
      <c r="DR49" s="138"/>
      <c r="DS49" s="138"/>
      <c r="DT49" s="138"/>
      <c r="DU49" s="138"/>
      <c r="DV49" s="138"/>
      <c r="DW49" s="138"/>
      <c r="DX49" s="138"/>
      <c r="DY49" s="138"/>
      <c r="DZ49" s="138"/>
      <c r="EA49" s="138"/>
    </row>
    <row r="50" spans="1:131" ht="0" hidden="1" customHeight="1" x14ac:dyDescent="0.15">
      <c r="A50" s="484"/>
      <c r="B50" s="484"/>
      <c r="C50" s="484"/>
      <c r="D50" s="484"/>
      <c r="E50" s="484"/>
      <c r="F50" s="484"/>
      <c r="G50" s="484"/>
      <c r="H50" s="484"/>
      <c r="I50" s="858"/>
      <c r="J50" s="858"/>
      <c r="K50" s="138"/>
      <c r="L50" s="138"/>
      <c r="M50" s="138"/>
      <c r="N50" s="138"/>
      <c r="O50" s="138"/>
      <c r="P50" s="138"/>
      <c r="Q50" s="138"/>
      <c r="R50" s="138"/>
      <c r="S50" s="138"/>
      <c r="T50" s="138"/>
      <c r="U50" s="138"/>
      <c r="V50" s="138"/>
      <c r="W50" s="138"/>
      <c r="X50" s="138"/>
      <c r="Y50" s="138"/>
      <c r="Z50" s="138"/>
      <c r="AA50" s="138"/>
      <c r="AB50" s="138"/>
      <c r="AC50" s="138"/>
      <c r="AD50" s="138"/>
      <c r="AE50" s="138"/>
      <c r="AF50" s="138"/>
      <c r="AG50" s="138"/>
      <c r="AH50" s="138"/>
      <c r="AI50" s="138"/>
      <c r="AJ50" s="138"/>
      <c r="AK50" s="138"/>
      <c r="AL50" s="138"/>
      <c r="AM50" s="138"/>
      <c r="AN50" s="138"/>
      <c r="AO50" s="138"/>
      <c r="AP50" s="138"/>
      <c r="AQ50" s="138"/>
      <c r="AR50" s="138"/>
      <c r="AS50" s="138"/>
      <c r="AT50" s="138"/>
      <c r="AU50" s="138"/>
      <c r="AV50" s="138"/>
      <c r="AW50" s="138"/>
      <c r="AX50" s="138"/>
      <c r="AY50" s="138"/>
      <c r="AZ50" s="138"/>
      <c r="BA50" s="138"/>
      <c r="BB50" s="138"/>
      <c r="BC50" s="138"/>
      <c r="BD50" s="138"/>
      <c r="BE50" s="138"/>
      <c r="BF50" s="138"/>
      <c r="BG50" s="138"/>
      <c r="BH50" s="138"/>
      <c r="BI50" s="138"/>
      <c r="BJ50" s="138"/>
      <c r="BK50" s="138"/>
      <c r="BL50" s="138"/>
      <c r="BM50" s="138"/>
      <c r="BN50" s="138"/>
      <c r="BO50" s="138"/>
      <c r="BP50" s="138"/>
      <c r="BQ50" s="138"/>
      <c r="BR50" s="138"/>
      <c r="BS50" s="138"/>
      <c r="BT50" s="138"/>
      <c r="BU50" s="138"/>
      <c r="BV50" s="138"/>
      <c r="BW50" s="138"/>
      <c r="BX50" s="138"/>
      <c r="BY50" s="138"/>
      <c r="BZ50" s="138"/>
      <c r="CA50" s="138"/>
      <c r="CB50" s="138"/>
      <c r="CC50" s="138"/>
      <c r="CD50" s="138"/>
      <c r="CE50" s="138"/>
      <c r="CF50" s="138"/>
      <c r="CG50" s="138"/>
      <c r="CH50" s="138"/>
      <c r="CI50" s="138"/>
      <c r="CJ50" s="138"/>
      <c r="CK50" s="138"/>
      <c r="CL50" s="138"/>
      <c r="CM50" s="138"/>
      <c r="CN50" s="138"/>
      <c r="CO50" s="138"/>
      <c r="CP50" s="138"/>
      <c r="CQ50" s="138"/>
      <c r="CR50" s="138"/>
      <c r="CS50" s="138"/>
      <c r="CT50" s="138"/>
      <c r="CU50" s="138"/>
      <c r="CV50" s="138"/>
      <c r="CW50" s="138"/>
      <c r="CX50" s="138"/>
      <c r="CY50" s="138"/>
      <c r="CZ50" s="138"/>
      <c r="DA50" s="138"/>
      <c r="DB50" s="138"/>
      <c r="DC50" s="138"/>
      <c r="DD50" s="138"/>
      <c r="DE50" s="138"/>
      <c r="DF50" s="138"/>
      <c r="DG50" s="138"/>
      <c r="DH50" s="138"/>
      <c r="DI50" s="138"/>
      <c r="DJ50" s="138"/>
      <c r="DK50" s="138"/>
      <c r="DL50" s="138"/>
      <c r="DM50" s="138"/>
      <c r="DN50" s="138"/>
      <c r="DO50" s="138"/>
      <c r="DP50" s="138"/>
      <c r="DQ50" s="138"/>
      <c r="DR50" s="138"/>
      <c r="DS50" s="138"/>
      <c r="DT50" s="138"/>
      <c r="DU50" s="138"/>
      <c r="DV50" s="138"/>
      <c r="DW50" s="138"/>
      <c r="DX50" s="138"/>
      <c r="DY50" s="138"/>
      <c r="DZ50" s="138"/>
      <c r="EA50" s="138"/>
    </row>
    <row r="51" spans="1:131" ht="0" hidden="1" customHeight="1" x14ac:dyDescent="0.15">
      <c r="A51" s="484"/>
      <c r="B51" s="484"/>
      <c r="C51" s="484"/>
      <c r="D51" s="484"/>
      <c r="E51" s="484"/>
      <c r="F51" s="484"/>
      <c r="G51" s="484"/>
      <c r="H51" s="484"/>
      <c r="I51" s="858"/>
      <c r="J51" s="85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38"/>
      <c r="V51" s="138"/>
      <c r="W51" s="138"/>
      <c r="X51" s="138"/>
      <c r="Y51" s="138"/>
      <c r="Z51" s="138"/>
      <c r="AA51" s="138"/>
      <c r="AB51" s="138"/>
      <c r="AC51" s="138"/>
      <c r="AD51" s="138"/>
      <c r="AE51" s="138"/>
      <c r="AF51" s="138"/>
      <c r="AG51" s="138"/>
      <c r="AH51" s="138"/>
      <c r="AI51" s="138"/>
      <c r="AJ51" s="138"/>
      <c r="AK51" s="138"/>
      <c r="AL51" s="138"/>
      <c r="AM51" s="138"/>
      <c r="AN51" s="138"/>
      <c r="AO51" s="138"/>
      <c r="AP51" s="138"/>
      <c r="AQ51" s="138"/>
      <c r="AR51" s="138"/>
      <c r="AS51" s="138"/>
      <c r="AT51" s="138"/>
      <c r="AU51" s="138"/>
      <c r="AV51" s="138"/>
      <c r="AW51" s="138"/>
      <c r="AX51" s="138"/>
      <c r="AY51" s="138"/>
      <c r="AZ51" s="138"/>
      <c r="BA51" s="138"/>
      <c r="BB51" s="138"/>
      <c r="BC51" s="138"/>
      <c r="BD51" s="138"/>
      <c r="BE51" s="138"/>
      <c r="BF51" s="138"/>
      <c r="BG51" s="138"/>
      <c r="BH51" s="138"/>
      <c r="BI51" s="138"/>
      <c r="BJ51" s="138"/>
      <c r="BK51" s="138"/>
      <c r="BL51" s="138"/>
      <c r="BM51" s="138"/>
      <c r="BN51" s="138"/>
      <c r="BO51" s="138"/>
      <c r="BP51" s="138"/>
      <c r="BQ51" s="138"/>
      <c r="BR51" s="138"/>
      <c r="BS51" s="138"/>
      <c r="BT51" s="138"/>
      <c r="BU51" s="138"/>
      <c r="BV51" s="138"/>
      <c r="BW51" s="138"/>
      <c r="BX51" s="138"/>
      <c r="BY51" s="138"/>
      <c r="BZ51" s="138"/>
      <c r="CA51" s="138"/>
      <c r="CB51" s="138"/>
      <c r="CC51" s="138"/>
      <c r="CD51" s="138"/>
      <c r="CE51" s="138"/>
      <c r="CF51" s="138"/>
      <c r="CG51" s="138"/>
      <c r="CH51" s="138"/>
      <c r="CI51" s="138"/>
      <c r="CJ51" s="138"/>
      <c r="CK51" s="138"/>
      <c r="CL51" s="138"/>
      <c r="CM51" s="138"/>
      <c r="CN51" s="138"/>
      <c r="CO51" s="138"/>
      <c r="CP51" s="138"/>
      <c r="CQ51" s="138"/>
      <c r="CR51" s="138"/>
      <c r="CS51" s="138"/>
      <c r="CT51" s="138"/>
      <c r="CU51" s="138"/>
      <c r="CV51" s="138"/>
      <c r="CW51" s="138"/>
      <c r="CX51" s="138"/>
      <c r="CY51" s="138"/>
      <c r="CZ51" s="138"/>
      <c r="DA51" s="138"/>
      <c r="DB51" s="138"/>
      <c r="DC51" s="138"/>
      <c r="DD51" s="138"/>
      <c r="DE51" s="138"/>
      <c r="DF51" s="138"/>
      <c r="DG51" s="138"/>
      <c r="DH51" s="138"/>
      <c r="DI51" s="138"/>
      <c r="DJ51" s="138"/>
      <c r="DK51" s="138"/>
      <c r="DL51" s="138"/>
      <c r="DM51" s="138"/>
      <c r="DN51" s="138"/>
      <c r="DO51" s="138"/>
      <c r="DP51" s="138"/>
      <c r="DQ51" s="138"/>
      <c r="DR51" s="138"/>
      <c r="DS51" s="138"/>
      <c r="DT51" s="138"/>
      <c r="DU51" s="138"/>
      <c r="DV51" s="138"/>
      <c r="DW51" s="138"/>
      <c r="DX51" s="138"/>
      <c r="DY51" s="138"/>
      <c r="DZ51" s="138"/>
      <c r="EA51" s="138"/>
    </row>
    <row r="52" spans="1:131" ht="0" hidden="1" customHeight="1" x14ac:dyDescent="0.15">
      <c r="A52" s="484"/>
      <c r="B52" s="484"/>
      <c r="C52" s="484"/>
      <c r="D52" s="484"/>
      <c r="E52" s="484"/>
      <c r="F52" s="484"/>
      <c r="G52" s="484"/>
      <c r="H52" s="484"/>
      <c r="I52" s="858"/>
      <c r="J52" s="858"/>
      <c r="K52" s="138"/>
      <c r="L52" s="138"/>
      <c r="M52" s="138"/>
      <c r="N52" s="138"/>
      <c r="O52" s="138"/>
      <c r="P52" s="138"/>
      <c r="Q52" s="138"/>
      <c r="R52" s="138"/>
      <c r="S52" s="138"/>
      <c r="T52" s="138"/>
      <c r="U52" s="138"/>
      <c r="V52" s="138"/>
      <c r="W52" s="138"/>
      <c r="X52" s="138"/>
      <c r="Y52" s="138"/>
      <c r="Z52" s="138"/>
      <c r="AA52" s="138"/>
      <c r="AB52" s="138"/>
      <c r="AC52" s="138"/>
      <c r="AD52" s="138"/>
      <c r="AE52" s="138"/>
      <c r="AF52" s="138"/>
      <c r="AG52" s="138"/>
      <c r="AH52" s="138"/>
      <c r="AI52" s="138"/>
      <c r="AJ52" s="138"/>
      <c r="AK52" s="138"/>
      <c r="AL52" s="138"/>
      <c r="AM52" s="138"/>
      <c r="AN52" s="138"/>
      <c r="AO52" s="138"/>
      <c r="AP52" s="138"/>
      <c r="AQ52" s="138"/>
      <c r="AR52" s="138"/>
      <c r="AS52" s="138"/>
      <c r="AT52" s="138"/>
      <c r="AU52" s="138"/>
      <c r="AV52" s="138"/>
      <c r="AW52" s="138"/>
      <c r="AX52" s="138"/>
      <c r="AY52" s="138"/>
      <c r="AZ52" s="138"/>
      <c r="BA52" s="138"/>
      <c r="BB52" s="138"/>
      <c r="BC52" s="138"/>
      <c r="BD52" s="138"/>
      <c r="BE52" s="138"/>
      <c r="BF52" s="138"/>
      <c r="BG52" s="138"/>
      <c r="BH52" s="138"/>
      <c r="BI52" s="138"/>
      <c r="BJ52" s="138"/>
      <c r="BK52" s="138"/>
      <c r="BL52" s="138"/>
      <c r="BM52" s="138"/>
      <c r="BN52" s="138"/>
      <c r="BO52" s="138"/>
      <c r="BP52" s="138"/>
      <c r="BQ52" s="138"/>
      <c r="BR52" s="138"/>
      <c r="BS52" s="138"/>
      <c r="BT52" s="138"/>
      <c r="BU52" s="138"/>
      <c r="BV52" s="138"/>
      <c r="BW52" s="138"/>
      <c r="BX52" s="138"/>
      <c r="BY52" s="138"/>
      <c r="BZ52" s="138"/>
      <c r="CA52" s="138"/>
      <c r="CB52" s="138"/>
      <c r="CC52" s="138"/>
      <c r="CD52" s="138"/>
      <c r="CE52" s="138"/>
      <c r="CF52" s="138"/>
      <c r="CG52" s="138"/>
      <c r="CH52" s="138"/>
      <c r="CI52" s="138"/>
      <c r="CJ52" s="138"/>
      <c r="CK52" s="138"/>
      <c r="CL52" s="138"/>
      <c r="CM52" s="138"/>
      <c r="CN52" s="138"/>
      <c r="CO52" s="138"/>
      <c r="CP52" s="138"/>
      <c r="CQ52" s="138"/>
      <c r="CR52" s="138"/>
      <c r="CS52" s="138"/>
      <c r="CT52" s="138"/>
      <c r="CU52" s="138"/>
      <c r="CV52" s="138"/>
      <c r="CW52" s="138"/>
      <c r="CX52" s="138"/>
      <c r="CY52" s="138"/>
      <c r="CZ52" s="138"/>
      <c r="DA52" s="138"/>
      <c r="DB52" s="138"/>
      <c r="DC52" s="138"/>
      <c r="DD52" s="138"/>
      <c r="DE52" s="138"/>
      <c r="DF52" s="138"/>
      <c r="DG52" s="138"/>
      <c r="DH52" s="138"/>
      <c r="DI52" s="138"/>
      <c r="DJ52" s="138"/>
      <c r="DK52" s="138"/>
      <c r="DL52" s="138"/>
      <c r="DM52" s="138"/>
      <c r="DN52" s="138"/>
      <c r="DO52" s="138"/>
      <c r="DP52" s="138"/>
      <c r="DQ52" s="138"/>
      <c r="DR52" s="138"/>
      <c r="DS52" s="138"/>
      <c r="DT52" s="138"/>
      <c r="DU52" s="138"/>
      <c r="DV52" s="138"/>
      <c r="DW52" s="138"/>
      <c r="DX52" s="138"/>
      <c r="DY52" s="138"/>
      <c r="DZ52" s="138"/>
      <c r="EA52" s="138"/>
    </row>
    <row r="53" spans="1:131" ht="0" hidden="1" customHeight="1" x14ac:dyDescent="0.15">
      <c r="A53" s="484"/>
      <c r="B53" s="484"/>
      <c r="C53" s="484"/>
      <c r="D53" s="484"/>
      <c r="E53" s="484"/>
      <c r="F53" s="484"/>
      <c r="G53" s="484"/>
      <c r="H53" s="484"/>
      <c r="I53" s="858"/>
      <c r="J53" s="858"/>
      <c r="K53" s="138"/>
      <c r="L53" s="138"/>
      <c r="M53" s="138"/>
      <c r="N53" s="138"/>
      <c r="O53" s="138"/>
      <c r="P53" s="138"/>
      <c r="Q53" s="138"/>
      <c r="R53" s="138"/>
      <c r="S53" s="138"/>
      <c r="T53" s="138"/>
      <c r="U53" s="138"/>
      <c r="V53" s="138"/>
      <c r="W53" s="138"/>
      <c r="X53" s="138"/>
      <c r="Y53" s="138"/>
      <c r="Z53" s="138"/>
      <c r="AA53" s="138"/>
      <c r="AB53" s="138"/>
      <c r="AC53" s="138"/>
      <c r="AD53" s="138"/>
      <c r="AE53" s="138"/>
      <c r="AF53" s="138"/>
      <c r="AG53" s="138"/>
      <c r="AH53" s="138"/>
      <c r="AI53" s="138"/>
      <c r="AJ53" s="138"/>
      <c r="AK53" s="138"/>
      <c r="AL53" s="138"/>
      <c r="AM53" s="138"/>
      <c r="AN53" s="138"/>
      <c r="AO53" s="138"/>
      <c r="AP53" s="138"/>
      <c r="AQ53" s="138"/>
      <c r="AR53" s="138"/>
      <c r="AS53" s="138"/>
      <c r="AT53" s="138"/>
      <c r="AU53" s="138"/>
      <c r="AV53" s="138"/>
      <c r="AW53" s="138"/>
      <c r="AX53" s="138"/>
      <c r="AY53" s="138"/>
      <c r="AZ53" s="138"/>
      <c r="BA53" s="138"/>
      <c r="BB53" s="138"/>
      <c r="BC53" s="138"/>
      <c r="BD53" s="138"/>
      <c r="BE53" s="138"/>
      <c r="BF53" s="138"/>
      <c r="BG53" s="138"/>
      <c r="BH53" s="138"/>
      <c r="BI53" s="138"/>
      <c r="BJ53" s="138"/>
      <c r="BK53" s="138"/>
      <c r="BL53" s="138"/>
      <c r="BM53" s="138"/>
      <c r="BN53" s="138"/>
      <c r="BO53" s="138"/>
      <c r="BP53" s="138"/>
      <c r="BQ53" s="138"/>
      <c r="BR53" s="138"/>
      <c r="BS53" s="138"/>
      <c r="BT53" s="138"/>
      <c r="BU53" s="138"/>
      <c r="BV53" s="138"/>
      <c r="BW53" s="138"/>
      <c r="BX53" s="138"/>
      <c r="BY53" s="138"/>
      <c r="BZ53" s="138"/>
      <c r="CA53" s="138"/>
      <c r="CB53" s="138"/>
      <c r="CC53" s="138"/>
      <c r="CD53" s="138"/>
      <c r="CE53" s="138"/>
      <c r="CF53" s="138"/>
      <c r="CG53" s="138"/>
      <c r="CH53" s="138"/>
      <c r="CI53" s="138"/>
      <c r="CJ53" s="138"/>
      <c r="CK53" s="138"/>
      <c r="CL53" s="138"/>
      <c r="CM53" s="138"/>
      <c r="CN53" s="138"/>
      <c r="CO53" s="138"/>
      <c r="CP53" s="138"/>
      <c r="CQ53" s="138"/>
      <c r="CR53" s="138"/>
      <c r="CS53" s="138"/>
      <c r="CT53" s="138"/>
      <c r="CU53" s="138"/>
      <c r="CV53" s="138"/>
      <c r="CW53" s="138"/>
      <c r="CX53" s="138"/>
      <c r="CY53" s="138"/>
      <c r="CZ53" s="138"/>
      <c r="DA53" s="138"/>
      <c r="DB53" s="138"/>
      <c r="DC53" s="138"/>
      <c r="DD53" s="138"/>
      <c r="DE53" s="138"/>
      <c r="DF53" s="138"/>
      <c r="DG53" s="138"/>
      <c r="DH53" s="138"/>
      <c r="DI53" s="138"/>
      <c r="DJ53" s="138"/>
      <c r="DK53" s="138"/>
      <c r="DL53" s="138"/>
      <c r="DM53" s="138"/>
      <c r="DN53" s="138"/>
      <c r="DO53" s="138"/>
      <c r="DP53" s="138"/>
      <c r="DQ53" s="138"/>
      <c r="DR53" s="138"/>
      <c r="DS53" s="138"/>
      <c r="DT53" s="138"/>
      <c r="DU53" s="138"/>
      <c r="DV53" s="138"/>
      <c r="DW53" s="138"/>
      <c r="DX53" s="138"/>
      <c r="DY53" s="138"/>
      <c r="DZ53" s="138"/>
      <c r="EA53" s="138"/>
    </row>
    <row r="54" spans="1:131" ht="0" hidden="1" customHeight="1" x14ac:dyDescent="0.15">
      <c r="A54" s="484"/>
      <c r="B54" s="484"/>
      <c r="C54" s="484"/>
      <c r="D54" s="484"/>
      <c r="E54" s="484"/>
      <c r="F54" s="484"/>
      <c r="G54" s="484"/>
      <c r="H54" s="484"/>
      <c r="I54" s="858"/>
      <c r="J54" s="858"/>
      <c r="K54" s="138"/>
      <c r="L54" s="138"/>
      <c r="M54" s="138"/>
      <c r="N54" s="138"/>
      <c r="O54" s="138"/>
      <c r="P54" s="138"/>
      <c r="Q54" s="138"/>
      <c r="R54" s="138"/>
      <c r="S54" s="138"/>
      <c r="T54" s="138"/>
      <c r="U54" s="138"/>
      <c r="V54" s="138"/>
      <c r="W54" s="138"/>
      <c r="X54" s="138"/>
      <c r="Y54" s="138"/>
      <c r="Z54" s="138"/>
      <c r="AA54" s="138"/>
      <c r="AB54" s="138"/>
      <c r="AC54" s="138"/>
      <c r="AD54" s="138"/>
      <c r="AE54" s="138"/>
      <c r="AF54" s="138"/>
      <c r="AG54" s="138"/>
      <c r="AH54" s="138"/>
      <c r="AI54" s="138"/>
      <c r="AJ54" s="138"/>
      <c r="AK54" s="138"/>
      <c r="AL54" s="138"/>
      <c r="AM54" s="138"/>
      <c r="AN54" s="138"/>
      <c r="AO54" s="138"/>
      <c r="AP54" s="138"/>
      <c r="AQ54" s="138"/>
      <c r="AR54" s="138"/>
      <c r="AS54" s="138"/>
      <c r="AT54" s="138"/>
      <c r="AU54" s="138"/>
      <c r="AV54" s="138"/>
      <c r="AW54" s="138"/>
      <c r="AX54" s="138"/>
      <c r="AY54" s="138"/>
      <c r="AZ54" s="138"/>
      <c r="BA54" s="138"/>
      <c r="BB54" s="138"/>
      <c r="BC54" s="138"/>
      <c r="BD54" s="138"/>
      <c r="BE54" s="138"/>
      <c r="BF54" s="138"/>
      <c r="BG54" s="138"/>
      <c r="BH54" s="138"/>
      <c r="BI54" s="138"/>
      <c r="BJ54" s="138"/>
      <c r="BK54" s="138"/>
      <c r="BL54" s="138"/>
      <c r="BM54" s="138"/>
      <c r="BN54" s="138"/>
      <c r="BO54" s="138"/>
      <c r="BP54" s="138"/>
      <c r="BQ54" s="138"/>
      <c r="BR54" s="138"/>
      <c r="BS54" s="138"/>
      <c r="BT54" s="138"/>
      <c r="BU54" s="138"/>
      <c r="BV54" s="138"/>
      <c r="BW54" s="138"/>
      <c r="BX54" s="138"/>
      <c r="BY54" s="138"/>
      <c r="BZ54" s="138"/>
      <c r="CA54" s="138"/>
      <c r="CB54" s="138"/>
      <c r="CC54" s="138"/>
      <c r="CD54" s="138"/>
      <c r="CE54" s="138"/>
      <c r="CF54" s="138"/>
      <c r="CG54" s="138"/>
      <c r="CH54" s="138"/>
      <c r="CI54" s="138"/>
      <c r="CJ54" s="138"/>
      <c r="CK54" s="138"/>
      <c r="CL54" s="138"/>
      <c r="CM54" s="138"/>
      <c r="CN54" s="138"/>
      <c r="CO54" s="138"/>
      <c r="CP54" s="138"/>
      <c r="CQ54" s="138"/>
      <c r="CR54" s="138"/>
      <c r="CS54" s="138"/>
      <c r="CT54" s="138"/>
      <c r="CU54" s="138"/>
      <c r="CV54" s="138"/>
      <c r="CW54" s="138"/>
      <c r="CX54" s="138"/>
      <c r="CY54" s="138"/>
      <c r="CZ54" s="138"/>
      <c r="DA54" s="138"/>
      <c r="DB54" s="138"/>
      <c r="DC54" s="138"/>
      <c r="DD54" s="138"/>
      <c r="DE54" s="138"/>
      <c r="DF54" s="138"/>
      <c r="DG54" s="138"/>
      <c r="DH54" s="138"/>
      <c r="DI54" s="138"/>
      <c r="DJ54" s="138"/>
      <c r="DK54" s="138"/>
      <c r="DL54" s="138"/>
      <c r="DM54" s="138"/>
      <c r="DN54" s="138"/>
      <c r="DO54" s="138"/>
      <c r="DP54" s="138"/>
      <c r="DQ54" s="138"/>
      <c r="DR54" s="138"/>
      <c r="DS54" s="138"/>
      <c r="DT54" s="138"/>
      <c r="DU54" s="138"/>
      <c r="DV54" s="138"/>
      <c r="DW54" s="138"/>
      <c r="DX54" s="138"/>
      <c r="DY54" s="138"/>
      <c r="DZ54" s="138"/>
      <c r="EA54" s="138"/>
    </row>
    <row r="55" spans="1:131" ht="0" hidden="1" customHeight="1" x14ac:dyDescent="0.15">
      <c r="A55" s="484"/>
      <c r="B55" s="484"/>
      <c r="C55" s="484"/>
      <c r="D55" s="484"/>
      <c r="E55" s="484"/>
      <c r="F55" s="484"/>
      <c r="G55" s="484"/>
      <c r="H55" s="484"/>
      <c r="I55" s="858"/>
      <c r="J55" s="858"/>
      <c r="K55" s="138"/>
      <c r="L55" s="138"/>
      <c r="M55" s="138"/>
      <c r="N55" s="138"/>
      <c r="O55" s="138"/>
      <c r="P55" s="138"/>
      <c r="Q55" s="138"/>
      <c r="R55" s="138"/>
      <c r="S55" s="138"/>
      <c r="T55" s="138"/>
      <c r="U55" s="138"/>
      <c r="V55" s="138"/>
      <c r="W55" s="138"/>
      <c r="X55" s="138"/>
      <c r="Y55" s="138"/>
      <c r="Z55" s="138"/>
      <c r="AA55" s="138"/>
      <c r="AB55" s="138"/>
      <c r="AC55" s="138"/>
      <c r="AD55" s="138"/>
      <c r="AE55" s="138"/>
      <c r="AF55" s="138"/>
      <c r="AG55" s="138"/>
      <c r="AH55" s="138"/>
      <c r="AI55" s="138"/>
      <c r="AJ55" s="138"/>
      <c r="AK55" s="138"/>
      <c r="AL55" s="138"/>
      <c r="AM55" s="138"/>
      <c r="AN55" s="138"/>
      <c r="AO55" s="138"/>
      <c r="AP55" s="138"/>
      <c r="AQ55" s="138"/>
      <c r="AR55" s="138"/>
      <c r="AS55" s="138"/>
      <c r="AT55" s="138"/>
      <c r="AU55" s="138"/>
      <c r="AV55" s="138"/>
      <c r="AW55" s="138"/>
      <c r="AX55" s="138"/>
      <c r="AY55" s="138"/>
      <c r="AZ55" s="138"/>
      <c r="BA55" s="138"/>
      <c r="BB55" s="138"/>
      <c r="BC55" s="138"/>
      <c r="BD55" s="138"/>
      <c r="BE55" s="138"/>
      <c r="BF55" s="138"/>
      <c r="BG55" s="138"/>
      <c r="BH55" s="138"/>
      <c r="BI55" s="138"/>
      <c r="BJ55" s="138"/>
      <c r="BK55" s="138"/>
      <c r="BL55" s="138"/>
      <c r="BM55" s="138"/>
      <c r="BN55" s="138"/>
      <c r="BO55" s="138"/>
      <c r="BP55" s="138"/>
      <c r="BQ55" s="138"/>
      <c r="BR55" s="138"/>
      <c r="BS55" s="138"/>
      <c r="BT55" s="138"/>
      <c r="BU55" s="138"/>
      <c r="BV55" s="138"/>
      <c r="BW55" s="138"/>
      <c r="BX55" s="138"/>
      <c r="BY55" s="138"/>
      <c r="BZ55" s="138"/>
      <c r="CA55" s="138"/>
      <c r="CB55" s="138"/>
      <c r="CC55" s="138"/>
      <c r="CD55" s="138"/>
      <c r="CE55" s="138"/>
      <c r="CF55" s="138"/>
      <c r="CG55" s="138"/>
      <c r="CH55" s="138"/>
      <c r="CI55" s="138"/>
      <c r="CJ55" s="138"/>
      <c r="CK55" s="138"/>
      <c r="CL55" s="138"/>
      <c r="CM55" s="138"/>
      <c r="CN55" s="138"/>
      <c r="CO55" s="138"/>
      <c r="CP55" s="138"/>
      <c r="CQ55" s="138"/>
      <c r="CR55" s="138"/>
      <c r="CS55" s="138"/>
      <c r="CT55" s="138"/>
      <c r="CU55" s="138"/>
      <c r="CV55" s="138"/>
      <c r="CW55" s="138"/>
      <c r="CX55" s="138"/>
      <c r="CY55" s="138"/>
      <c r="CZ55" s="138"/>
      <c r="DA55" s="138"/>
      <c r="DB55" s="138"/>
      <c r="DC55" s="138"/>
      <c r="DD55" s="138"/>
      <c r="DE55" s="138"/>
      <c r="DF55" s="138"/>
      <c r="DG55" s="138"/>
      <c r="DH55" s="138"/>
      <c r="DI55" s="138"/>
      <c r="DJ55" s="138"/>
      <c r="DK55" s="138"/>
      <c r="DL55" s="138"/>
      <c r="DM55" s="138"/>
      <c r="DN55" s="138"/>
      <c r="DO55" s="138"/>
      <c r="DP55" s="138"/>
      <c r="DQ55" s="138"/>
      <c r="DR55" s="138"/>
      <c r="DS55" s="138"/>
      <c r="DT55" s="138"/>
      <c r="DU55" s="138"/>
      <c r="DV55" s="138"/>
      <c r="DW55" s="138"/>
      <c r="DX55" s="138"/>
      <c r="DY55" s="138"/>
      <c r="DZ55" s="138"/>
      <c r="EA55" s="138"/>
    </row>
    <row r="56" spans="1:131" ht="0" hidden="1" customHeight="1" x14ac:dyDescent="0.15">
      <c r="A56" s="484"/>
      <c r="B56" s="484"/>
      <c r="C56" s="484"/>
      <c r="D56" s="484"/>
      <c r="E56" s="484"/>
      <c r="F56" s="484"/>
      <c r="G56" s="484"/>
      <c r="H56" s="484"/>
      <c r="I56" s="858"/>
      <c r="J56" s="858"/>
      <c r="K56" s="138"/>
      <c r="L56" s="138"/>
      <c r="M56" s="138"/>
      <c r="N56" s="138"/>
      <c r="O56" s="138"/>
      <c r="P56" s="138"/>
      <c r="Q56" s="138"/>
      <c r="R56" s="138"/>
      <c r="S56" s="138"/>
      <c r="T56" s="138"/>
      <c r="U56" s="138"/>
      <c r="V56" s="138"/>
      <c r="W56" s="138"/>
      <c r="X56" s="138"/>
      <c r="Y56" s="138"/>
      <c r="Z56" s="138"/>
      <c r="AA56" s="138"/>
      <c r="AB56" s="138"/>
      <c r="AC56" s="138"/>
      <c r="AD56" s="138"/>
      <c r="AE56" s="138"/>
      <c r="AF56" s="138"/>
      <c r="AG56" s="138"/>
      <c r="AH56" s="138"/>
      <c r="AI56" s="138"/>
      <c r="AJ56" s="138"/>
      <c r="AK56" s="138"/>
      <c r="AL56" s="138"/>
      <c r="AM56" s="138"/>
      <c r="AN56" s="138"/>
      <c r="AO56" s="138"/>
      <c r="AP56" s="138"/>
      <c r="AQ56" s="138"/>
      <c r="AR56" s="138"/>
      <c r="AS56" s="138"/>
      <c r="AT56" s="138"/>
      <c r="AU56" s="138"/>
      <c r="AV56" s="138"/>
      <c r="AW56" s="138"/>
      <c r="AX56" s="138"/>
      <c r="AY56" s="138"/>
      <c r="AZ56" s="138"/>
      <c r="BA56" s="138"/>
      <c r="BB56" s="138"/>
      <c r="BC56" s="138"/>
      <c r="BD56" s="138"/>
      <c r="BE56" s="138"/>
      <c r="BF56" s="138"/>
      <c r="BG56" s="138"/>
      <c r="BH56" s="138"/>
      <c r="BI56" s="138"/>
      <c r="BJ56" s="138"/>
      <c r="BK56" s="138"/>
      <c r="BL56" s="138"/>
      <c r="BM56" s="138"/>
      <c r="BN56" s="138"/>
      <c r="BO56" s="138"/>
      <c r="BP56" s="138"/>
      <c r="BQ56" s="138"/>
      <c r="BR56" s="138"/>
      <c r="BS56" s="138"/>
      <c r="BT56" s="138"/>
      <c r="BU56" s="138"/>
      <c r="BV56" s="138"/>
      <c r="BW56" s="138"/>
      <c r="BX56" s="138"/>
      <c r="BY56" s="138"/>
      <c r="BZ56" s="138"/>
      <c r="CA56" s="138"/>
      <c r="CB56" s="138"/>
      <c r="CC56" s="138"/>
      <c r="CD56" s="138"/>
      <c r="CE56" s="138"/>
      <c r="CF56" s="138"/>
      <c r="CG56" s="138"/>
      <c r="CH56" s="138"/>
      <c r="CI56" s="138"/>
      <c r="CJ56" s="138"/>
      <c r="CK56" s="138"/>
      <c r="CL56" s="138"/>
      <c r="CM56" s="138"/>
      <c r="CN56" s="138"/>
      <c r="CO56" s="138"/>
      <c r="CP56" s="138"/>
      <c r="CQ56" s="138"/>
      <c r="CR56" s="138"/>
      <c r="CS56" s="138"/>
      <c r="CT56" s="138"/>
      <c r="CU56" s="138"/>
      <c r="CV56" s="138"/>
      <c r="CW56" s="138"/>
      <c r="CX56" s="138"/>
      <c r="CY56" s="138"/>
      <c r="CZ56" s="138"/>
      <c r="DA56" s="138"/>
      <c r="DB56" s="138"/>
      <c r="DC56" s="138"/>
      <c r="DD56" s="138"/>
      <c r="DE56" s="138"/>
      <c r="DF56" s="138"/>
      <c r="DG56" s="138"/>
      <c r="DH56" s="138"/>
      <c r="DI56" s="138"/>
      <c r="DJ56" s="138"/>
      <c r="DK56" s="138"/>
      <c r="DL56" s="138"/>
      <c r="DM56" s="138"/>
      <c r="DN56" s="138"/>
      <c r="DO56" s="138"/>
      <c r="DP56" s="138"/>
      <c r="DQ56" s="138"/>
      <c r="DR56" s="138"/>
      <c r="DS56" s="138"/>
      <c r="DT56" s="138"/>
      <c r="DU56" s="138"/>
      <c r="DV56" s="138"/>
      <c r="DW56" s="138"/>
      <c r="DX56" s="138"/>
      <c r="DY56" s="138"/>
      <c r="DZ56" s="138"/>
      <c r="EA56" s="138"/>
    </row>
  </sheetData>
  <sheetProtection sheet="1" objects="1" scenarios="1"/>
  <mergeCells count="44">
    <mergeCell ref="B44:B46"/>
    <mergeCell ref="C44:H44"/>
    <mergeCell ref="C45:H45"/>
    <mergeCell ref="C46:H46"/>
    <mergeCell ref="B38:B40"/>
    <mergeCell ref="C38:H38"/>
    <mergeCell ref="C39:H39"/>
    <mergeCell ref="C40:H40"/>
    <mergeCell ref="B41:B43"/>
    <mergeCell ref="C41:H41"/>
    <mergeCell ref="C42:H42"/>
    <mergeCell ref="C43:H43"/>
    <mergeCell ref="B32:B34"/>
    <mergeCell ref="C32:H32"/>
    <mergeCell ref="C33:H33"/>
    <mergeCell ref="C34:H34"/>
    <mergeCell ref="B35:B37"/>
    <mergeCell ref="C35:H35"/>
    <mergeCell ref="C36:H36"/>
    <mergeCell ref="C37:H37"/>
    <mergeCell ref="B26:B28"/>
    <mergeCell ref="C26:H26"/>
    <mergeCell ref="C27:H27"/>
    <mergeCell ref="C28:H28"/>
    <mergeCell ref="B29:B31"/>
    <mergeCell ref="C29:H29"/>
    <mergeCell ref="C30:H30"/>
    <mergeCell ref="C31:H31"/>
    <mergeCell ref="B20:B22"/>
    <mergeCell ref="C20:H20"/>
    <mergeCell ref="C21:H21"/>
    <mergeCell ref="C22:H22"/>
    <mergeCell ref="B23:B25"/>
    <mergeCell ref="C23:H23"/>
    <mergeCell ref="C24:H24"/>
    <mergeCell ref="C25:H25"/>
    <mergeCell ref="B14:B16"/>
    <mergeCell ref="C14:H14"/>
    <mergeCell ref="C15:H15"/>
    <mergeCell ref="C16:H16"/>
    <mergeCell ref="B17:B19"/>
    <mergeCell ref="C17:H17"/>
    <mergeCell ref="C18:H18"/>
    <mergeCell ref="C19:H19"/>
  </mergeCells>
  <phoneticPr fontId="1"/>
  <dataValidations count="1">
    <dataValidation type="decimal" imeMode="off" allowBlank="1" showErrorMessage="1" errorTitle="000072E" error="数値のみ入力可能です。_x000d__x000a_-9,999,999,999 ～ 99,999,999,999" sqref="K14:Q15 S14:AE15 K17:Q18 S17:AE18 K20:Q21 S20:AE21 K23:Q24 S23:AE24 K26:Q27 S26:AE27 K29:Q30 S29:AE30 K32:Q33 S32:AE33 K35:Q36 S35:AE36 K38:Q39 S38:AE39 K41:Q42 S41:AE42 K44:Q45 S44:AE45" xr:uid="{2008647E-A89C-4001-8134-F1EAD6D0FFF4}">
      <formula1>-9999999999</formula1>
      <formula2>99999999999</formula2>
    </dataValidation>
  </dataValidations>
  <pageMargins left="0.59055118110236227" right="0" top="0" bottom="0" header="0" footer="0"/>
  <pageSetup paperSize="9" scale="37" orientation="landscape" horizontalDpi="4294967293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9E170-A77F-4FD4-B6FB-D83F4383CF76}">
  <sheetPr codeName="Sheet12">
    <pageSetUpPr autoPageBreaks="0" fitToPage="1"/>
  </sheetPr>
  <dimension ref="A1:WWR70"/>
  <sheetViews>
    <sheetView showGridLines="0" zoomScale="90" zoomScaleNormal="90" zoomScaleSheetLayoutView="100" workbookViewId="0">
      <pane xSplit="25" ySplit="7" topLeftCell="Z8" activePane="bottomRight" state="frozen"/>
      <selection pane="topRight" activeCell="Z1" sqref="Z1"/>
      <selection pane="bottomLeft" activeCell="A8" sqref="A8"/>
      <selection pane="bottomRight" activeCell="Z8" sqref="Z8"/>
    </sheetView>
  </sheetViews>
  <sheetFormatPr defaultColWidth="0" defaultRowHeight="14.25" customHeight="1" zeroHeight="1" x14ac:dyDescent="0.15"/>
  <cols>
    <col min="1" max="1" width="1.625" style="492" customWidth="1"/>
    <col min="2" max="3" width="2.125" style="492" customWidth="1"/>
    <col min="4" max="20" width="1.625" style="492" customWidth="1"/>
    <col min="21" max="21" width="1.875" style="492" customWidth="1"/>
    <col min="22" max="22" width="1.75" style="492" customWidth="1"/>
    <col min="23" max="23" width="2.5" style="492" customWidth="1"/>
    <col min="24" max="24" width="2.75" style="493" customWidth="1"/>
    <col min="25" max="25" width="2.625" style="493" customWidth="1"/>
    <col min="26" max="30" width="15.5" style="493" customWidth="1"/>
    <col min="31" max="32" width="18.25" style="493" customWidth="1"/>
    <col min="33" max="34" width="17.875" style="493" customWidth="1"/>
    <col min="35" max="35" width="15.5" style="493" customWidth="1"/>
    <col min="36" max="36" width="1.625" style="493" customWidth="1"/>
    <col min="37" max="256" width="9" style="493" hidden="1" customWidth="1"/>
    <col min="257" max="257" width="1.75" style="493" hidden="1" customWidth="1"/>
    <col min="258" max="259" width="2.125" style="493" hidden="1" customWidth="1"/>
    <col min="260" max="276" width="1.625" style="493" hidden="1" customWidth="1"/>
    <col min="277" max="277" width="1.875" style="493" hidden="1" customWidth="1"/>
    <col min="278" max="278" width="1.75" style="493" hidden="1" customWidth="1"/>
    <col min="279" max="279" width="2.5" style="493" hidden="1" customWidth="1"/>
    <col min="280" max="280" width="2.75" style="493" hidden="1" customWidth="1"/>
    <col min="281" max="281" width="2.625" style="493" hidden="1" customWidth="1"/>
    <col min="282" max="286" width="15.5" style="493" hidden="1" customWidth="1"/>
    <col min="287" max="288" width="18.25" style="493" hidden="1" customWidth="1"/>
    <col min="289" max="290" width="17.875" style="493" hidden="1" customWidth="1"/>
    <col min="291" max="291" width="15.5" style="493" hidden="1" customWidth="1"/>
    <col min="292" max="292" width="1.625" style="493" hidden="1" customWidth="1"/>
    <col min="293" max="512" width="0" style="493" hidden="1"/>
    <col min="513" max="513" width="1.625" style="493" hidden="1" customWidth="1"/>
    <col min="514" max="515" width="2.125" style="493" hidden="1" customWidth="1"/>
    <col min="516" max="532" width="1.625" style="493" hidden="1" customWidth="1"/>
    <col min="533" max="533" width="1.875" style="493" hidden="1" customWidth="1"/>
    <col min="534" max="534" width="1.75" style="493" hidden="1" customWidth="1"/>
    <col min="535" max="535" width="2.5" style="493" hidden="1" customWidth="1"/>
    <col min="536" max="536" width="2.75" style="493" hidden="1" customWidth="1"/>
    <col min="537" max="537" width="2.625" style="493" hidden="1" customWidth="1"/>
    <col min="538" max="542" width="15.5" style="493" hidden="1" customWidth="1"/>
    <col min="543" max="544" width="18.25" style="493" hidden="1" customWidth="1"/>
    <col min="545" max="546" width="17.875" style="493" hidden="1" customWidth="1"/>
    <col min="547" max="547" width="15.5" style="493" hidden="1" customWidth="1"/>
    <col min="548" max="548" width="1.625" style="493" hidden="1" customWidth="1"/>
    <col min="549" max="768" width="0" style="493" hidden="1"/>
    <col min="769" max="769" width="1.625" style="493" hidden="1" customWidth="1"/>
    <col min="770" max="771" width="2.125" style="493" hidden="1" customWidth="1"/>
    <col min="772" max="788" width="1.625" style="493" hidden="1" customWidth="1"/>
    <col min="789" max="789" width="1.875" style="493" hidden="1" customWidth="1"/>
    <col min="790" max="790" width="1.75" style="493" hidden="1" customWidth="1"/>
    <col min="791" max="791" width="2.5" style="493" hidden="1" customWidth="1"/>
    <col min="792" max="792" width="2.75" style="493" hidden="1" customWidth="1"/>
    <col min="793" max="793" width="2.625" style="493" hidden="1" customWidth="1"/>
    <col min="794" max="798" width="15.5" style="493" hidden="1" customWidth="1"/>
    <col min="799" max="800" width="18.25" style="493" hidden="1" customWidth="1"/>
    <col min="801" max="802" width="17.875" style="493" hidden="1" customWidth="1"/>
    <col min="803" max="803" width="15.5" style="493" hidden="1" customWidth="1"/>
    <col min="804" max="804" width="1.625" style="493" hidden="1" customWidth="1"/>
    <col min="805" max="1024" width="0" style="493" hidden="1"/>
    <col min="1025" max="1025" width="1.625" style="493" hidden="1" customWidth="1"/>
    <col min="1026" max="1027" width="2.125" style="493" hidden="1" customWidth="1"/>
    <col min="1028" max="1044" width="1.625" style="493" hidden="1" customWidth="1"/>
    <col min="1045" max="1045" width="1.875" style="493" hidden="1" customWidth="1"/>
    <col min="1046" max="1046" width="1.75" style="493" hidden="1" customWidth="1"/>
    <col min="1047" max="1047" width="2.5" style="493" hidden="1" customWidth="1"/>
    <col min="1048" max="1048" width="2.75" style="493" hidden="1" customWidth="1"/>
    <col min="1049" max="1049" width="2.625" style="493" hidden="1" customWidth="1"/>
    <col min="1050" max="1054" width="15.5" style="493" hidden="1" customWidth="1"/>
    <col min="1055" max="1056" width="18.25" style="493" hidden="1" customWidth="1"/>
    <col min="1057" max="1058" width="17.875" style="493" hidden="1" customWidth="1"/>
    <col min="1059" max="1059" width="15.5" style="493" hidden="1" customWidth="1"/>
    <col min="1060" max="1060" width="1.625" style="493" hidden="1" customWidth="1"/>
    <col min="1061" max="1280" width="0" style="493" hidden="1"/>
    <col min="1281" max="1281" width="1.625" style="493" hidden="1" customWidth="1"/>
    <col min="1282" max="1283" width="2.125" style="493" hidden="1" customWidth="1"/>
    <col min="1284" max="1300" width="1.625" style="493" hidden="1" customWidth="1"/>
    <col min="1301" max="1301" width="1.875" style="493" hidden="1" customWidth="1"/>
    <col min="1302" max="1302" width="1.75" style="493" hidden="1" customWidth="1"/>
    <col min="1303" max="1303" width="2.5" style="493" hidden="1" customWidth="1"/>
    <col min="1304" max="1304" width="2.75" style="493" hidden="1" customWidth="1"/>
    <col min="1305" max="1305" width="2.625" style="493" hidden="1" customWidth="1"/>
    <col min="1306" max="1310" width="15.5" style="493" hidden="1" customWidth="1"/>
    <col min="1311" max="1312" width="18.25" style="493" hidden="1" customWidth="1"/>
    <col min="1313" max="1314" width="17.875" style="493" hidden="1" customWidth="1"/>
    <col min="1315" max="1315" width="15.5" style="493" hidden="1" customWidth="1"/>
    <col min="1316" max="1316" width="1.625" style="493" hidden="1" customWidth="1"/>
    <col min="1317" max="1536" width="0" style="493" hidden="1"/>
    <col min="1537" max="1537" width="1.625" style="493" hidden="1" customWidth="1"/>
    <col min="1538" max="1539" width="2.125" style="493" hidden="1" customWidth="1"/>
    <col min="1540" max="1556" width="1.625" style="493" hidden="1" customWidth="1"/>
    <col min="1557" max="1557" width="1.875" style="493" hidden="1" customWidth="1"/>
    <col min="1558" max="1558" width="1.75" style="493" hidden="1" customWidth="1"/>
    <col min="1559" max="1559" width="2.5" style="493" hidden="1" customWidth="1"/>
    <col min="1560" max="1560" width="2.75" style="493" hidden="1" customWidth="1"/>
    <col min="1561" max="1561" width="2.625" style="493" hidden="1" customWidth="1"/>
    <col min="1562" max="1566" width="15.5" style="493" hidden="1" customWidth="1"/>
    <col min="1567" max="1568" width="18.25" style="493" hidden="1" customWidth="1"/>
    <col min="1569" max="1570" width="17.875" style="493" hidden="1" customWidth="1"/>
    <col min="1571" max="1571" width="15.5" style="493" hidden="1" customWidth="1"/>
    <col min="1572" max="1572" width="1.625" style="493" hidden="1" customWidth="1"/>
    <col min="1573" max="1792" width="0" style="493" hidden="1"/>
    <col min="1793" max="1793" width="1.625" style="493" hidden="1" customWidth="1"/>
    <col min="1794" max="1795" width="2.125" style="493" hidden="1" customWidth="1"/>
    <col min="1796" max="1812" width="1.625" style="493" hidden="1" customWidth="1"/>
    <col min="1813" max="1813" width="1.875" style="493" hidden="1" customWidth="1"/>
    <col min="1814" max="1814" width="1.75" style="493" hidden="1" customWidth="1"/>
    <col min="1815" max="1815" width="2.5" style="493" hidden="1" customWidth="1"/>
    <col min="1816" max="1816" width="2.75" style="493" hidden="1" customWidth="1"/>
    <col min="1817" max="1817" width="2.625" style="493" hidden="1" customWidth="1"/>
    <col min="1818" max="1822" width="15.5" style="493" hidden="1" customWidth="1"/>
    <col min="1823" max="1824" width="18.25" style="493" hidden="1" customWidth="1"/>
    <col min="1825" max="1826" width="17.875" style="493" hidden="1" customWidth="1"/>
    <col min="1827" max="1827" width="15.5" style="493" hidden="1" customWidth="1"/>
    <col min="1828" max="1828" width="1.625" style="493" hidden="1" customWidth="1"/>
    <col min="1829" max="2048" width="0" style="493" hidden="1"/>
    <col min="2049" max="2049" width="1.625" style="493" hidden="1" customWidth="1"/>
    <col min="2050" max="2051" width="2.125" style="493" hidden="1" customWidth="1"/>
    <col min="2052" max="2068" width="1.625" style="493" hidden="1" customWidth="1"/>
    <col min="2069" max="2069" width="1.875" style="493" hidden="1" customWidth="1"/>
    <col min="2070" max="2070" width="1.75" style="493" hidden="1" customWidth="1"/>
    <col min="2071" max="2071" width="2.5" style="493" hidden="1" customWidth="1"/>
    <col min="2072" max="2072" width="2.75" style="493" hidden="1" customWidth="1"/>
    <col min="2073" max="2073" width="2.625" style="493" hidden="1" customWidth="1"/>
    <col min="2074" max="2078" width="15.5" style="493" hidden="1" customWidth="1"/>
    <col min="2079" max="2080" width="18.25" style="493" hidden="1" customWidth="1"/>
    <col min="2081" max="2082" width="17.875" style="493" hidden="1" customWidth="1"/>
    <col min="2083" max="2083" width="15.5" style="493" hidden="1" customWidth="1"/>
    <col min="2084" max="2084" width="1.625" style="493" hidden="1" customWidth="1"/>
    <col min="2085" max="2304" width="0" style="493" hidden="1"/>
    <col min="2305" max="2305" width="1.625" style="493" hidden="1" customWidth="1"/>
    <col min="2306" max="2307" width="2.125" style="493" hidden="1" customWidth="1"/>
    <col min="2308" max="2324" width="1.625" style="493" hidden="1" customWidth="1"/>
    <col min="2325" max="2325" width="1.875" style="493" hidden="1" customWidth="1"/>
    <col min="2326" max="2326" width="1.75" style="493" hidden="1" customWidth="1"/>
    <col min="2327" max="2327" width="2.5" style="493" hidden="1" customWidth="1"/>
    <col min="2328" max="2328" width="2.75" style="493" hidden="1" customWidth="1"/>
    <col min="2329" max="2329" width="2.625" style="493" hidden="1" customWidth="1"/>
    <col min="2330" max="2334" width="15.5" style="493" hidden="1" customWidth="1"/>
    <col min="2335" max="2336" width="18.25" style="493" hidden="1" customWidth="1"/>
    <col min="2337" max="2338" width="17.875" style="493" hidden="1" customWidth="1"/>
    <col min="2339" max="2339" width="15.5" style="493" hidden="1" customWidth="1"/>
    <col min="2340" max="2340" width="1.625" style="493" hidden="1" customWidth="1"/>
    <col min="2341" max="2560" width="0" style="493" hidden="1"/>
    <col min="2561" max="2561" width="1.625" style="493" hidden="1" customWidth="1"/>
    <col min="2562" max="2563" width="2.125" style="493" hidden="1" customWidth="1"/>
    <col min="2564" max="2580" width="1.625" style="493" hidden="1" customWidth="1"/>
    <col min="2581" max="2581" width="1.875" style="493" hidden="1" customWidth="1"/>
    <col min="2582" max="2582" width="1.75" style="493" hidden="1" customWidth="1"/>
    <col min="2583" max="2583" width="2.5" style="493" hidden="1" customWidth="1"/>
    <col min="2584" max="2584" width="2.75" style="493" hidden="1" customWidth="1"/>
    <col min="2585" max="2585" width="2.625" style="493" hidden="1" customWidth="1"/>
    <col min="2586" max="2590" width="15.5" style="493" hidden="1" customWidth="1"/>
    <col min="2591" max="2592" width="18.25" style="493" hidden="1" customWidth="1"/>
    <col min="2593" max="2594" width="17.875" style="493" hidden="1" customWidth="1"/>
    <col min="2595" max="2595" width="15.5" style="493" hidden="1" customWidth="1"/>
    <col min="2596" max="2596" width="1.625" style="493" hidden="1" customWidth="1"/>
    <col min="2597" max="2816" width="0" style="493" hidden="1"/>
    <col min="2817" max="2817" width="1.625" style="493" hidden="1" customWidth="1"/>
    <col min="2818" max="2819" width="2.125" style="493" hidden="1" customWidth="1"/>
    <col min="2820" max="2836" width="1.625" style="493" hidden="1" customWidth="1"/>
    <col min="2837" max="2837" width="1.875" style="493" hidden="1" customWidth="1"/>
    <col min="2838" max="2838" width="1.75" style="493" hidden="1" customWidth="1"/>
    <col min="2839" max="2839" width="2.5" style="493" hidden="1" customWidth="1"/>
    <col min="2840" max="2840" width="2.75" style="493" hidden="1" customWidth="1"/>
    <col min="2841" max="2841" width="2.625" style="493" hidden="1" customWidth="1"/>
    <col min="2842" max="2846" width="15.5" style="493" hidden="1" customWidth="1"/>
    <col min="2847" max="2848" width="18.25" style="493" hidden="1" customWidth="1"/>
    <col min="2849" max="2850" width="17.875" style="493" hidden="1" customWidth="1"/>
    <col min="2851" max="2851" width="15.5" style="493" hidden="1" customWidth="1"/>
    <col min="2852" max="2852" width="1.625" style="493" hidden="1" customWidth="1"/>
    <col min="2853" max="3072" width="0" style="493" hidden="1"/>
    <col min="3073" max="3073" width="1.625" style="493" hidden="1" customWidth="1"/>
    <col min="3074" max="3075" width="2.125" style="493" hidden="1" customWidth="1"/>
    <col min="3076" max="3092" width="1.625" style="493" hidden="1" customWidth="1"/>
    <col min="3093" max="3093" width="1.875" style="493" hidden="1" customWidth="1"/>
    <col min="3094" max="3094" width="1.75" style="493" hidden="1" customWidth="1"/>
    <col min="3095" max="3095" width="2.5" style="493" hidden="1" customWidth="1"/>
    <col min="3096" max="3096" width="2.75" style="493" hidden="1" customWidth="1"/>
    <col min="3097" max="3097" width="2.625" style="493" hidden="1" customWidth="1"/>
    <col min="3098" max="3102" width="15.5" style="493" hidden="1" customWidth="1"/>
    <col min="3103" max="3104" width="18.25" style="493" hidden="1" customWidth="1"/>
    <col min="3105" max="3106" width="17.875" style="493" hidden="1" customWidth="1"/>
    <col min="3107" max="3107" width="15.5" style="493" hidden="1" customWidth="1"/>
    <col min="3108" max="3108" width="1.625" style="493" hidden="1" customWidth="1"/>
    <col min="3109" max="3328" width="0" style="493" hidden="1"/>
    <col min="3329" max="3329" width="1.625" style="493" hidden="1" customWidth="1"/>
    <col min="3330" max="3331" width="2.125" style="493" hidden="1" customWidth="1"/>
    <col min="3332" max="3348" width="1.625" style="493" hidden="1" customWidth="1"/>
    <col min="3349" max="3349" width="1.875" style="493" hidden="1" customWidth="1"/>
    <col min="3350" max="3350" width="1.75" style="493" hidden="1" customWidth="1"/>
    <col min="3351" max="3351" width="2.5" style="493" hidden="1" customWidth="1"/>
    <col min="3352" max="3352" width="2.75" style="493" hidden="1" customWidth="1"/>
    <col min="3353" max="3353" width="2.625" style="493" hidden="1" customWidth="1"/>
    <col min="3354" max="3358" width="15.5" style="493" hidden="1" customWidth="1"/>
    <col min="3359" max="3360" width="18.25" style="493" hidden="1" customWidth="1"/>
    <col min="3361" max="3362" width="17.875" style="493" hidden="1" customWidth="1"/>
    <col min="3363" max="3363" width="15.5" style="493" hidden="1" customWidth="1"/>
    <col min="3364" max="3364" width="1.625" style="493" hidden="1" customWidth="1"/>
    <col min="3365" max="3584" width="0" style="493" hidden="1"/>
    <col min="3585" max="3585" width="1.625" style="493" hidden="1" customWidth="1"/>
    <col min="3586" max="3587" width="2.125" style="493" hidden="1" customWidth="1"/>
    <col min="3588" max="3604" width="1.625" style="493" hidden="1" customWidth="1"/>
    <col min="3605" max="3605" width="1.875" style="493" hidden="1" customWidth="1"/>
    <col min="3606" max="3606" width="1.75" style="493" hidden="1" customWidth="1"/>
    <col min="3607" max="3607" width="2.5" style="493" hidden="1" customWidth="1"/>
    <col min="3608" max="3608" width="2.75" style="493" hidden="1" customWidth="1"/>
    <col min="3609" max="3609" width="2.625" style="493" hidden="1" customWidth="1"/>
    <col min="3610" max="3614" width="15.5" style="493" hidden="1" customWidth="1"/>
    <col min="3615" max="3616" width="18.25" style="493" hidden="1" customWidth="1"/>
    <col min="3617" max="3618" width="17.875" style="493" hidden="1" customWidth="1"/>
    <col min="3619" max="3619" width="15.5" style="493" hidden="1" customWidth="1"/>
    <col min="3620" max="3620" width="1.625" style="493" hidden="1" customWidth="1"/>
    <col min="3621" max="3840" width="0" style="493" hidden="1"/>
    <col min="3841" max="3841" width="1.625" style="493" hidden="1" customWidth="1"/>
    <col min="3842" max="3843" width="2.125" style="493" hidden="1" customWidth="1"/>
    <col min="3844" max="3860" width="1.625" style="493" hidden="1" customWidth="1"/>
    <col min="3861" max="3861" width="1.875" style="493" hidden="1" customWidth="1"/>
    <col min="3862" max="3862" width="1.75" style="493" hidden="1" customWidth="1"/>
    <col min="3863" max="3863" width="2.5" style="493" hidden="1" customWidth="1"/>
    <col min="3864" max="3864" width="2.75" style="493" hidden="1" customWidth="1"/>
    <col min="3865" max="3865" width="2.625" style="493" hidden="1" customWidth="1"/>
    <col min="3866" max="3870" width="15.5" style="493" hidden="1" customWidth="1"/>
    <col min="3871" max="3872" width="18.25" style="493" hidden="1" customWidth="1"/>
    <col min="3873" max="3874" width="17.875" style="493" hidden="1" customWidth="1"/>
    <col min="3875" max="3875" width="15.5" style="493" hidden="1" customWidth="1"/>
    <col min="3876" max="3876" width="1.625" style="493" hidden="1" customWidth="1"/>
    <col min="3877" max="4096" width="0" style="493" hidden="1"/>
    <col min="4097" max="4097" width="1.625" style="493" hidden="1" customWidth="1"/>
    <col min="4098" max="4099" width="2.125" style="493" hidden="1" customWidth="1"/>
    <col min="4100" max="4116" width="1.625" style="493" hidden="1" customWidth="1"/>
    <col min="4117" max="4117" width="1.875" style="493" hidden="1" customWidth="1"/>
    <col min="4118" max="4118" width="1.75" style="493" hidden="1" customWidth="1"/>
    <col min="4119" max="4119" width="2.5" style="493" hidden="1" customWidth="1"/>
    <col min="4120" max="4120" width="2.75" style="493" hidden="1" customWidth="1"/>
    <col min="4121" max="4121" width="2.625" style="493" hidden="1" customWidth="1"/>
    <col min="4122" max="4126" width="15.5" style="493" hidden="1" customWidth="1"/>
    <col min="4127" max="4128" width="18.25" style="493" hidden="1" customWidth="1"/>
    <col min="4129" max="4130" width="17.875" style="493" hidden="1" customWidth="1"/>
    <col min="4131" max="4131" width="15.5" style="493" hidden="1" customWidth="1"/>
    <col min="4132" max="4132" width="1.625" style="493" hidden="1" customWidth="1"/>
    <col min="4133" max="4352" width="0" style="493" hidden="1"/>
    <col min="4353" max="4353" width="1.625" style="493" hidden="1" customWidth="1"/>
    <col min="4354" max="4355" width="2.125" style="493" hidden="1" customWidth="1"/>
    <col min="4356" max="4372" width="1.625" style="493" hidden="1" customWidth="1"/>
    <col min="4373" max="4373" width="1.875" style="493" hidden="1" customWidth="1"/>
    <col min="4374" max="4374" width="1.75" style="493" hidden="1" customWidth="1"/>
    <col min="4375" max="4375" width="2.5" style="493" hidden="1" customWidth="1"/>
    <col min="4376" max="4376" width="2.75" style="493" hidden="1" customWidth="1"/>
    <col min="4377" max="4377" width="2.625" style="493" hidden="1" customWidth="1"/>
    <col min="4378" max="4382" width="15.5" style="493" hidden="1" customWidth="1"/>
    <col min="4383" max="4384" width="18.25" style="493" hidden="1" customWidth="1"/>
    <col min="4385" max="4386" width="17.875" style="493" hidden="1" customWidth="1"/>
    <col min="4387" max="4387" width="15.5" style="493" hidden="1" customWidth="1"/>
    <col min="4388" max="4388" width="1.625" style="493" hidden="1" customWidth="1"/>
    <col min="4389" max="4608" width="0" style="493" hidden="1"/>
    <col min="4609" max="4609" width="1.625" style="493" hidden="1" customWidth="1"/>
    <col min="4610" max="4611" width="2.125" style="493" hidden="1" customWidth="1"/>
    <col min="4612" max="4628" width="1.625" style="493" hidden="1" customWidth="1"/>
    <col min="4629" max="4629" width="1.875" style="493" hidden="1" customWidth="1"/>
    <col min="4630" max="4630" width="1.75" style="493" hidden="1" customWidth="1"/>
    <col min="4631" max="4631" width="2.5" style="493" hidden="1" customWidth="1"/>
    <col min="4632" max="4632" width="2.75" style="493" hidden="1" customWidth="1"/>
    <col min="4633" max="4633" width="2.625" style="493" hidden="1" customWidth="1"/>
    <col min="4634" max="4638" width="15.5" style="493" hidden="1" customWidth="1"/>
    <col min="4639" max="4640" width="18.25" style="493" hidden="1" customWidth="1"/>
    <col min="4641" max="4642" width="17.875" style="493" hidden="1" customWidth="1"/>
    <col min="4643" max="4643" width="15.5" style="493" hidden="1" customWidth="1"/>
    <col min="4644" max="4644" width="1.625" style="493" hidden="1" customWidth="1"/>
    <col min="4645" max="4864" width="0" style="493" hidden="1"/>
    <col min="4865" max="4865" width="1.625" style="493" hidden="1" customWidth="1"/>
    <col min="4866" max="4867" width="2.125" style="493" hidden="1" customWidth="1"/>
    <col min="4868" max="4884" width="1.625" style="493" hidden="1" customWidth="1"/>
    <col min="4885" max="4885" width="1.875" style="493" hidden="1" customWidth="1"/>
    <col min="4886" max="4886" width="1.75" style="493" hidden="1" customWidth="1"/>
    <col min="4887" max="4887" width="2.5" style="493" hidden="1" customWidth="1"/>
    <col min="4888" max="4888" width="2.75" style="493" hidden="1" customWidth="1"/>
    <col min="4889" max="4889" width="2.625" style="493" hidden="1" customWidth="1"/>
    <col min="4890" max="4894" width="15.5" style="493" hidden="1" customWidth="1"/>
    <col min="4895" max="4896" width="18.25" style="493" hidden="1" customWidth="1"/>
    <col min="4897" max="4898" width="17.875" style="493" hidden="1" customWidth="1"/>
    <col min="4899" max="4899" width="15.5" style="493" hidden="1" customWidth="1"/>
    <col min="4900" max="4900" width="1.625" style="493" hidden="1" customWidth="1"/>
    <col min="4901" max="5120" width="0" style="493" hidden="1"/>
    <col min="5121" max="5121" width="1.625" style="493" hidden="1" customWidth="1"/>
    <col min="5122" max="5123" width="2.125" style="493" hidden="1" customWidth="1"/>
    <col min="5124" max="5140" width="1.625" style="493" hidden="1" customWidth="1"/>
    <col min="5141" max="5141" width="1.875" style="493" hidden="1" customWidth="1"/>
    <col min="5142" max="5142" width="1.75" style="493" hidden="1" customWidth="1"/>
    <col min="5143" max="5143" width="2.5" style="493" hidden="1" customWidth="1"/>
    <col min="5144" max="5144" width="2.75" style="493" hidden="1" customWidth="1"/>
    <col min="5145" max="5145" width="2.625" style="493" hidden="1" customWidth="1"/>
    <col min="5146" max="5150" width="15.5" style="493" hidden="1" customWidth="1"/>
    <col min="5151" max="5152" width="18.25" style="493" hidden="1" customWidth="1"/>
    <col min="5153" max="5154" width="17.875" style="493" hidden="1" customWidth="1"/>
    <col min="5155" max="5155" width="15.5" style="493" hidden="1" customWidth="1"/>
    <col min="5156" max="5156" width="1.625" style="493" hidden="1" customWidth="1"/>
    <col min="5157" max="5376" width="0" style="493" hidden="1"/>
    <col min="5377" max="5377" width="1.625" style="493" hidden="1" customWidth="1"/>
    <col min="5378" max="5379" width="2.125" style="493" hidden="1" customWidth="1"/>
    <col min="5380" max="5396" width="1.625" style="493" hidden="1" customWidth="1"/>
    <col min="5397" max="5397" width="1.875" style="493" hidden="1" customWidth="1"/>
    <col min="5398" max="5398" width="1.75" style="493" hidden="1" customWidth="1"/>
    <col min="5399" max="5399" width="2.5" style="493" hidden="1" customWidth="1"/>
    <col min="5400" max="5400" width="2.75" style="493" hidden="1" customWidth="1"/>
    <col min="5401" max="5401" width="2.625" style="493" hidden="1" customWidth="1"/>
    <col min="5402" max="5406" width="15.5" style="493" hidden="1" customWidth="1"/>
    <col min="5407" max="5408" width="18.25" style="493" hidden="1" customWidth="1"/>
    <col min="5409" max="5410" width="17.875" style="493" hidden="1" customWidth="1"/>
    <col min="5411" max="5411" width="15.5" style="493" hidden="1" customWidth="1"/>
    <col min="5412" max="5412" width="1.625" style="493" hidden="1" customWidth="1"/>
    <col min="5413" max="5632" width="0" style="493" hidden="1"/>
    <col min="5633" max="5633" width="1.625" style="493" hidden="1" customWidth="1"/>
    <col min="5634" max="5635" width="2.125" style="493" hidden="1" customWidth="1"/>
    <col min="5636" max="5652" width="1.625" style="493" hidden="1" customWidth="1"/>
    <col min="5653" max="5653" width="1.875" style="493" hidden="1" customWidth="1"/>
    <col min="5654" max="5654" width="1.75" style="493" hidden="1" customWidth="1"/>
    <col min="5655" max="5655" width="2.5" style="493" hidden="1" customWidth="1"/>
    <col min="5656" max="5656" width="2.75" style="493" hidden="1" customWidth="1"/>
    <col min="5657" max="5657" width="2.625" style="493" hidden="1" customWidth="1"/>
    <col min="5658" max="5662" width="15.5" style="493" hidden="1" customWidth="1"/>
    <col min="5663" max="5664" width="18.25" style="493" hidden="1" customWidth="1"/>
    <col min="5665" max="5666" width="17.875" style="493" hidden="1" customWidth="1"/>
    <col min="5667" max="5667" width="15.5" style="493" hidden="1" customWidth="1"/>
    <col min="5668" max="5668" width="1.625" style="493" hidden="1" customWidth="1"/>
    <col min="5669" max="5888" width="0" style="493" hidden="1"/>
    <col min="5889" max="5889" width="1.625" style="493" hidden="1" customWidth="1"/>
    <col min="5890" max="5891" width="2.125" style="493" hidden="1" customWidth="1"/>
    <col min="5892" max="5908" width="1.625" style="493" hidden="1" customWidth="1"/>
    <col min="5909" max="5909" width="1.875" style="493" hidden="1" customWidth="1"/>
    <col min="5910" max="5910" width="1.75" style="493" hidden="1" customWidth="1"/>
    <col min="5911" max="5911" width="2.5" style="493" hidden="1" customWidth="1"/>
    <col min="5912" max="5912" width="2.75" style="493" hidden="1" customWidth="1"/>
    <col min="5913" max="5913" width="2.625" style="493" hidden="1" customWidth="1"/>
    <col min="5914" max="5918" width="15.5" style="493" hidden="1" customWidth="1"/>
    <col min="5919" max="5920" width="18.25" style="493" hidden="1" customWidth="1"/>
    <col min="5921" max="5922" width="17.875" style="493" hidden="1" customWidth="1"/>
    <col min="5923" max="5923" width="15.5" style="493" hidden="1" customWidth="1"/>
    <col min="5924" max="5924" width="1.625" style="493" hidden="1" customWidth="1"/>
    <col min="5925" max="6144" width="0" style="493" hidden="1"/>
    <col min="6145" max="6145" width="1.625" style="493" hidden="1" customWidth="1"/>
    <col min="6146" max="6147" width="2.125" style="493" hidden="1" customWidth="1"/>
    <col min="6148" max="6164" width="1.625" style="493" hidden="1" customWidth="1"/>
    <col min="6165" max="6165" width="1.875" style="493" hidden="1" customWidth="1"/>
    <col min="6166" max="6166" width="1.75" style="493" hidden="1" customWidth="1"/>
    <col min="6167" max="6167" width="2.5" style="493" hidden="1" customWidth="1"/>
    <col min="6168" max="6168" width="2.75" style="493" hidden="1" customWidth="1"/>
    <col min="6169" max="6169" width="2.625" style="493" hidden="1" customWidth="1"/>
    <col min="6170" max="6174" width="15.5" style="493" hidden="1" customWidth="1"/>
    <col min="6175" max="6176" width="18.25" style="493" hidden="1" customWidth="1"/>
    <col min="6177" max="6178" width="17.875" style="493" hidden="1" customWidth="1"/>
    <col min="6179" max="6179" width="15.5" style="493" hidden="1" customWidth="1"/>
    <col min="6180" max="6180" width="1.625" style="493" hidden="1" customWidth="1"/>
    <col min="6181" max="6400" width="0" style="493" hidden="1"/>
    <col min="6401" max="6401" width="1.625" style="493" hidden="1" customWidth="1"/>
    <col min="6402" max="6403" width="2.125" style="493" hidden="1" customWidth="1"/>
    <col min="6404" max="6420" width="1.625" style="493" hidden="1" customWidth="1"/>
    <col min="6421" max="6421" width="1.875" style="493" hidden="1" customWidth="1"/>
    <col min="6422" max="6422" width="1.75" style="493" hidden="1" customWidth="1"/>
    <col min="6423" max="6423" width="2.5" style="493" hidden="1" customWidth="1"/>
    <col min="6424" max="6424" width="2.75" style="493" hidden="1" customWidth="1"/>
    <col min="6425" max="6425" width="2.625" style="493" hidden="1" customWidth="1"/>
    <col min="6426" max="6430" width="15.5" style="493" hidden="1" customWidth="1"/>
    <col min="6431" max="6432" width="18.25" style="493" hidden="1" customWidth="1"/>
    <col min="6433" max="6434" width="17.875" style="493" hidden="1" customWidth="1"/>
    <col min="6435" max="6435" width="15.5" style="493" hidden="1" customWidth="1"/>
    <col min="6436" max="6436" width="1.625" style="493" hidden="1" customWidth="1"/>
    <col min="6437" max="6656" width="0" style="493" hidden="1"/>
    <col min="6657" max="6657" width="1.625" style="493" hidden="1" customWidth="1"/>
    <col min="6658" max="6659" width="2.125" style="493" hidden="1" customWidth="1"/>
    <col min="6660" max="6676" width="1.625" style="493" hidden="1" customWidth="1"/>
    <col min="6677" max="6677" width="1.875" style="493" hidden="1" customWidth="1"/>
    <col min="6678" max="6678" width="1.75" style="493" hidden="1" customWidth="1"/>
    <col min="6679" max="6679" width="2.5" style="493" hidden="1" customWidth="1"/>
    <col min="6680" max="6680" width="2.75" style="493" hidden="1" customWidth="1"/>
    <col min="6681" max="6681" width="2.625" style="493" hidden="1" customWidth="1"/>
    <col min="6682" max="6686" width="15.5" style="493" hidden="1" customWidth="1"/>
    <col min="6687" max="6688" width="18.25" style="493" hidden="1" customWidth="1"/>
    <col min="6689" max="6690" width="17.875" style="493" hidden="1" customWidth="1"/>
    <col min="6691" max="6691" width="15.5" style="493" hidden="1" customWidth="1"/>
    <col min="6692" max="6692" width="1.625" style="493" hidden="1" customWidth="1"/>
    <col min="6693" max="6912" width="0" style="493" hidden="1"/>
    <col min="6913" max="6913" width="1.625" style="493" hidden="1" customWidth="1"/>
    <col min="6914" max="6915" width="2.125" style="493" hidden="1" customWidth="1"/>
    <col min="6916" max="6932" width="1.625" style="493" hidden="1" customWidth="1"/>
    <col min="6933" max="6933" width="1.875" style="493" hidden="1" customWidth="1"/>
    <col min="6934" max="6934" width="1.75" style="493" hidden="1" customWidth="1"/>
    <col min="6935" max="6935" width="2.5" style="493" hidden="1" customWidth="1"/>
    <col min="6936" max="6936" width="2.75" style="493" hidden="1" customWidth="1"/>
    <col min="6937" max="6937" width="2.625" style="493" hidden="1" customWidth="1"/>
    <col min="6938" max="6942" width="15.5" style="493" hidden="1" customWidth="1"/>
    <col min="6943" max="6944" width="18.25" style="493" hidden="1" customWidth="1"/>
    <col min="6945" max="6946" width="17.875" style="493" hidden="1" customWidth="1"/>
    <col min="6947" max="6947" width="15.5" style="493" hidden="1" customWidth="1"/>
    <col min="6948" max="6948" width="1.625" style="493" hidden="1" customWidth="1"/>
    <col min="6949" max="7168" width="0" style="493" hidden="1"/>
    <col min="7169" max="7169" width="1.625" style="493" hidden="1" customWidth="1"/>
    <col min="7170" max="7171" width="2.125" style="493" hidden="1" customWidth="1"/>
    <col min="7172" max="7188" width="1.625" style="493" hidden="1" customWidth="1"/>
    <col min="7189" max="7189" width="1.875" style="493" hidden="1" customWidth="1"/>
    <col min="7190" max="7190" width="1.75" style="493" hidden="1" customWidth="1"/>
    <col min="7191" max="7191" width="2.5" style="493" hidden="1" customWidth="1"/>
    <col min="7192" max="7192" width="2.75" style="493" hidden="1" customWidth="1"/>
    <col min="7193" max="7193" width="2.625" style="493" hidden="1" customWidth="1"/>
    <col min="7194" max="7198" width="15.5" style="493" hidden="1" customWidth="1"/>
    <col min="7199" max="7200" width="18.25" style="493" hidden="1" customWidth="1"/>
    <col min="7201" max="7202" width="17.875" style="493" hidden="1" customWidth="1"/>
    <col min="7203" max="7203" width="15.5" style="493" hidden="1" customWidth="1"/>
    <col min="7204" max="7204" width="1.625" style="493" hidden="1" customWidth="1"/>
    <col min="7205" max="7424" width="0" style="493" hidden="1"/>
    <col min="7425" max="7425" width="1.625" style="493" hidden="1" customWidth="1"/>
    <col min="7426" max="7427" width="2.125" style="493" hidden="1" customWidth="1"/>
    <col min="7428" max="7444" width="1.625" style="493" hidden="1" customWidth="1"/>
    <col min="7445" max="7445" width="1.875" style="493" hidden="1" customWidth="1"/>
    <col min="7446" max="7446" width="1.75" style="493" hidden="1" customWidth="1"/>
    <col min="7447" max="7447" width="2.5" style="493" hidden="1" customWidth="1"/>
    <col min="7448" max="7448" width="2.75" style="493" hidden="1" customWidth="1"/>
    <col min="7449" max="7449" width="2.625" style="493" hidden="1" customWidth="1"/>
    <col min="7450" max="7454" width="15.5" style="493" hidden="1" customWidth="1"/>
    <col min="7455" max="7456" width="18.25" style="493" hidden="1" customWidth="1"/>
    <col min="7457" max="7458" width="17.875" style="493" hidden="1" customWidth="1"/>
    <col min="7459" max="7459" width="15.5" style="493" hidden="1" customWidth="1"/>
    <col min="7460" max="7460" width="1.625" style="493" hidden="1" customWidth="1"/>
    <col min="7461" max="7680" width="0" style="493" hidden="1"/>
    <col min="7681" max="7681" width="1.625" style="493" hidden="1" customWidth="1"/>
    <col min="7682" max="7683" width="2.125" style="493" hidden="1" customWidth="1"/>
    <col min="7684" max="7700" width="1.625" style="493" hidden="1" customWidth="1"/>
    <col min="7701" max="7701" width="1.875" style="493" hidden="1" customWidth="1"/>
    <col min="7702" max="7702" width="1.75" style="493" hidden="1" customWidth="1"/>
    <col min="7703" max="7703" width="2.5" style="493" hidden="1" customWidth="1"/>
    <col min="7704" max="7704" width="2.75" style="493" hidden="1" customWidth="1"/>
    <col min="7705" max="7705" width="2.625" style="493" hidden="1" customWidth="1"/>
    <col min="7706" max="7710" width="15.5" style="493" hidden="1" customWidth="1"/>
    <col min="7711" max="7712" width="18.25" style="493" hidden="1" customWidth="1"/>
    <col min="7713" max="7714" width="17.875" style="493" hidden="1" customWidth="1"/>
    <col min="7715" max="7715" width="15.5" style="493" hidden="1" customWidth="1"/>
    <col min="7716" max="7716" width="1.625" style="493" hidden="1" customWidth="1"/>
    <col min="7717" max="7936" width="0" style="493" hidden="1"/>
    <col min="7937" max="7937" width="1.625" style="493" hidden="1" customWidth="1"/>
    <col min="7938" max="7939" width="2.125" style="493" hidden="1" customWidth="1"/>
    <col min="7940" max="7956" width="1.625" style="493" hidden="1" customWidth="1"/>
    <col min="7957" max="7957" width="1.875" style="493" hidden="1" customWidth="1"/>
    <col min="7958" max="7958" width="1.75" style="493" hidden="1" customWidth="1"/>
    <col min="7959" max="7959" width="2.5" style="493" hidden="1" customWidth="1"/>
    <col min="7960" max="7960" width="2.75" style="493" hidden="1" customWidth="1"/>
    <col min="7961" max="7961" width="2.625" style="493" hidden="1" customWidth="1"/>
    <col min="7962" max="7966" width="15.5" style="493" hidden="1" customWidth="1"/>
    <col min="7967" max="7968" width="18.25" style="493" hidden="1" customWidth="1"/>
    <col min="7969" max="7970" width="17.875" style="493" hidden="1" customWidth="1"/>
    <col min="7971" max="7971" width="15.5" style="493" hidden="1" customWidth="1"/>
    <col min="7972" max="7972" width="1.625" style="493" hidden="1" customWidth="1"/>
    <col min="7973" max="8192" width="0" style="493" hidden="1"/>
    <col min="8193" max="8193" width="1.625" style="493" hidden="1" customWidth="1"/>
    <col min="8194" max="8195" width="2.125" style="493" hidden="1" customWidth="1"/>
    <col min="8196" max="8212" width="1.625" style="493" hidden="1" customWidth="1"/>
    <col min="8213" max="8213" width="1.875" style="493" hidden="1" customWidth="1"/>
    <col min="8214" max="8214" width="1.75" style="493" hidden="1" customWidth="1"/>
    <col min="8215" max="8215" width="2.5" style="493" hidden="1" customWidth="1"/>
    <col min="8216" max="8216" width="2.75" style="493" hidden="1" customWidth="1"/>
    <col min="8217" max="8217" width="2.625" style="493" hidden="1" customWidth="1"/>
    <col min="8218" max="8222" width="15.5" style="493" hidden="1" customWidth="1"/>
    <col min="8223" max="8224" width="18.25" style="493" hidden="1" customWidth="1"/>
    <col min="8225" max="8226" width="17.875" style="493" hidden="1" customWidth="1"/>
    <col min="8227" max="8227" width="15.5" style="493" hidden="1" customWidth="1"/>
    <col min="8228" max="8228" width="1.625" style="493" hidden="1" customWidth="1"/>
    <col min="8229" max="8448" width="0" style="493" hidden="1"/>
    <col min="8449" max="8449" width="1.625" style="493" hidden="1" customWidth="1"/>
    <col min="8450" max="8451" width="2.125" style="493" hidden="1" customWidth="1"/>
    <col min="8452" max="8468" width="1.625" style="493" hidden="1" customWidth="1"/>
    <col min="8469" max="8469" width="1.875" style="493" hidden="1" customWidth="1"/>
    <col min="8470" max="8470" width="1.75" style="493" hidden="1" customWidth="1"/>
    <col min="8471" max="8471" width="2.5" style="493" hidden="1" customWidth="1"/>
    <col min="8472" max="8472" width="2.75" style="493" hidden="1" customWidth="1"/>
    <col min="8473" max="8473" width="2.625" style="493" hidden="1" customWidth="1"/>
    <col min="8474" max="8478" width="15.5" style="493" hidden="1" customWidth="1"/>
    <col min="8479" max="8480" width="18.25" style="493" hidden="1" customWidth="1"/>
    <col min="8481" max="8482" width="17.875" style="493" hidden="1" customWidth="1"/>
    <col min="8483" max="8483" width="15.5" style="493" hidden="1" customWidth="1"/>
    <col min="8484" max="8484" width="1.625" style="493" hidden="1" customWidth="1"/>
    <col min="8485" max="8704" width="0" style="493" hidden="1"/>
    <col min="8705" max="8705" width="1.625" style="493" hidden="1" customWidth="1"/>
    <col min="8706" max="8707" width="2.125" style="493" hidden="1" customWidth="1"/>
    <col min="8708" max="8724" width="1.625" style="493" hidden="1" customWidth="1"/>
    <col min="8725" max="8725" width="1.875" style="493" hidden="1" customWidth="1"/>
    <col min="8726" max="8726" width="1.75" style="493" hidden="1" customWidth="1"/>
    <col min="8727" max="8727" width="2.5" style="493" hidden="1" customWidth="1"/>
    <col min="8728" max="8728" width="2.75" style="493" hidden="1" customWidth="1"/>
    <col min="8729" max="8729" width="2.625" style="493" hidden="1" customWidth="1"/>
    <col min="8730" max="8734" width="15.5" style="493" hidden="1" customWidth="1"/>
    <col min="8735" max="8736" width="18.25" style="493" hidden="1" customWidth="1"/>
    <col min="8737" max="8738" width="17.875" style="493" hidden="1" customWidth="1"/>
    <col min="8739" max="8739" width="15.5" style="493" hidden="1" customWidth="1"/>
    <col min="8740" max="8740" width="1.625" style="493" hidden="1" customWidth="1"/>
    <col min="8741" max="8960" width="0" style="493" hidden="1"/>
    <col min="8961" max="8961" width="1.625" style="493" hidden="1" customWidth="1"/>
    <col min="8962" max="8963" width="2.125" style="493" hidden="1" customWidth="1"/>
    <col min="8964" max="8980" width="1.625" style="493" hidden="1" customWidth="1"/>
    <col min="8981" max="8981" width="1.875" style="493" hidden="1" customWidth="1"/>
    <col min="8982" max="8982" width="1.75" style="493" hidden="1" customWidth="1"/>
    <col min="8983" max="8983" width="2.5" style="493" hidden="1" customWidth="1"/>
    <col min="8984" max="8984" width="2.75" style="493" hidden="1" customWidth="1"/>
    <col min="8985" max="8985" width="2.625" style="493" hidden="1" customWidth="1"/>
    <col min="8986" max="8990" width="15.5" style="493" hidden="1" customWidth="1"/>
    <col min="8991" max="8992" width="18.25" style="493" hidden="1" customWidth="1"/>
    <col min="8993" max="8994" width="17.875" style="493" hidden="1" customWidth="1"/>
    <col min="8995" max="8995" width="15.5" style="493" hidden="1" customWidth="1"/>
    <col min="8996" max="8996" width="1.625" style="493" hidden="1" customWidth="1"/>
    <col min="8997" max="9216" width="0" style="493" hidden="1"/>
    <col min="9217" max="9217" width="1.625" style="493" hidden="1" customWidth="1"/>
    <col min="9218" max="9219" width="2.125" style="493" hidden="1" customWidth="1"/>
    <col min="9220" max="9236" width="1.625" style="493" hidden="1" customWidth="1"/>
    <col min="9237" max="9237" width="1.875" style="493" hidden="1" customWidth="1"/>
    <col min="9238" max="9238" width="1.75" style="493" hidden="1" customWidth="1"/>
    <col min="9239" max="9239" width="2.5" style="493" hidden="1" customWidth="1"/>
    <col min="9240" max="9240" width="2.75" style="493" hidden="1" customWidth="1"/>
    <col min="9241" max="9241" width="2.625" style="493" hidden="1" customWidth="1"/>
    <col min="9242" max="9246" width="15.5" style="493" hidden="1" customWidth="1"/>
    <col min="9247" max="9248" width="18.25" style="493" hidden="1" customWidth="1"/>
    <col min="9249" max="9250" width="17.875" style="493" hidden="1" customWidth="1"/>
    <col min="9251" max="9251" width="15.5" style="493" hidden="1" customWidth="1"/>
    <col min="9252" max="9252" width="1.625" style="493" hidden="1" customWidth="1"/>
    <col min="9253" max="9472" width="0" style="493" hidden="1"/>
    <col min="9473" max="9473" width="1.625" style="493" hidden="1" customWidth="1"/>
    <col min="9474" max="9475" width="2.125" style="493" hidden="1" customWidth="1"/>
    <col min="9476" max="9492" width="1.625" style="493" hidden="1" customWidth="1"/>
    <col min="9493" max="9493" width="1.875" style="493" hidden="1" customWidth="1"/>
    <col min="9494" max="9494" width="1.75" style="493" hidden="1" customWidth="1"/>
    <col min="9495" max="9495" width="2.5" style="493" hidden="1" customWidth="1"/>
    <col min="9496" max="9496" width="2.75" style="493" hidden="1" customWidth="1"/>
    <col min="9497" max="9497" width="2.625" style="493" hidden="1" customWidth="1"/>
    <col min="9498" max="9502" width="15.5" style="493" hidden="1" customWidth="1"/>
    <col min="9503" max="9504" width="18.25" style="493" hidden="1" customWidth="1"/>
    <col min="9505" max="9506" width="17.875" style="493" hidden="1" customWidth="1"/>
    <col min="9507" max="9507" width="15.5" style="493" hidden="1" customWidth="1"/>
    <col min="9508" max="9508" width="1.625" style="493" hidden="1" customWidth="1"/>
    <col min="9509" max="9728" width="0" style="493" hidden="1"/>
    <col min="9729" max="9729" width="1.625" style="493" hidden="1" customWidth="1"/>
    <col min="9730" max="9731" width="2.125" style="493" hidden="1" customWidth="1"/>
    <col min="9732" max="9748" width="1.625" style="493" hidden="1" customWidth="1"/>
    <col min="9749" max="9749" width="1.875" style="493" hidden="1" customWidth="1"/>
    <col min="9750" max="9750" width="1.75" style="493" hidden="1" customWidth="1"/>
    <col min="9751" max="9751" width="2.5" style="493" hidden="1" customWidth="1"/>
    <col min="9752" max="9752" width="2.75" style="493" hidden="1" customWidth="1"/>
    <col min="9753" max="9753" width="2.625" style="493" hidden="1" customWidth="1"/>
    <col min="9754" max="9758" width="15.5" style="493" hidden="1" customWidth="1"/>
    <col min="9759" max="9760" width="18.25" style="493" hidden="1" customWidth="1"/>
    <col min="9761" max="9762" width="17.875" style="493" hidden="1" customWidth="1"/>
    <col min="9763" max="9763" width="15.5" style="493" hidden="1" customWidth="1"/>
    <col min="9764" max="9764" width="1.625" style="493" hidden="1" customWidth="1"/>
    <col min="9765" max="9984" width="0" style="493" hidden="1"/>
    <col min="9985" max="9985" width="1.625" style="493" hidden="1" customWidth="1"/>
    <col min="9986" max="9987" width="2.125" style="493" hidden="1" customWidth="1"/>
    <col min="9988" max="10004" width="1.625" style="493" hidden="1" customWidth="1"/>
    <col min="10005" max="10005" width="1.875" style="493" hidden="1" customWidth="1"/>
    <col min="10006" max="10006" width="1.75" style="493" hidden="1" customWidth="1"/>
    <col min="10007" max="10007" width="2.5" style="493" hidden="1" customWidth="1"/>
    <col min="10008" max="10008" width="2.75" style="493" hidden="1" customWidth="1"/>
    <col min="10009" max="10009" width="2.625" style="493" hidden="1" customWidth="1"/>
    <col min="10010" max="10014" width="15.5" style="493" hidden="1" customWidth="1"/>
    <col min="10015" max="10016" width="18.25" style="493" hidden="1" customWidth="1"/>
    <col min="10017" max="10018" width="17.875" style="493" hidden="1" customWidth="1"/>
    <col min="10019" max="10019" width="15.5" style="493" hidden="1" customWidth="1"/>
    <col min="10020" max="10020" width="1.625" style="493" hidden="1" customWidth="1"/>
    <col min="10021" max="10240" width="0" style="493" hidden="1"/>
    <col min="10241" max="10241" width="1.625" style="493" hidden="1" customWidth="1"/>
    <col min="10242" max="10243" width="2.125" style="493" hidden="1" customWidth="1"/>
    <col min="10244" max="10260" width="1.625" style="493" hidden="1" customWidth="1"/>
    <col min="10261" max="10261" width="1.875" style="493" hidden="1" customWidth="1"/>
    <col min="10262" max="10262" width="1.75" style="493" hidden="1" customWidth="1"/>
    <col min="10263" max="10263" width="2.5" style="493" hidden="1" customWidth="1"/>
    <col min="10264" max="10264" width="2.75" style="493" hidden="1" customWidth="1"/>
    <col min="10265" max="10265" width="2.625" style="493" hidden="1" customWidth="1"/>
    <col min="10266" max="10270" width="15.5" style="493" hidden="1" customWidth="1"/>
    <col min="10271" max="10272" width="18.25" style="493" hidden="1" customWidth="1"/>
    <col min="10273" max="10274" width="17.875" style="493" hidden="1" customWidth="1"/>
    <col min="10275" max="10275" width="15.5" style="493" hidden="1" customWidth="1"/>
    <col min="10276" max="10276" width="1.625" style="493" hidden="1" customWidth="1"/>
    <col min="10277" max="10496" width="0" style="493" hidden="1"/>
    <col min="10497" max="10497" width="1.625" style="493" hidden="1" customWidth="1"/>
    <col min="10498" max="10499" width="2.125" style="493" hidden="1" customWidth="1"/>
    <col min="10500" max="10516" width="1.625" style="493" hidden="1" customWidth="1"/>
    <col min="10517" max="10517" width="1.875" style="493" hidden="1" customWidth="1"/>
    <col min="10518" max="10518" width="1.75" style="493" hidden="1" customWidth="1"/>
    <col min="10519" max="10519" width="2.5" style="493" hidden="1" customWidth="1"/>
    <col min="10520" max="10520" width="2.75" style="493" hidden="1" customWidth="1"/>
    <col min="10521" max="10521" width="2.625" style="493" hidden="1" customWidth="1"/>
    <col min="10522" max="10526" width="15.5" style="493" hidden="1" customWidth="1"/>
    <col min="10527" max="10528" width="18.25" style="493" hidden="1" customWidth="1"/>
    <col min="10529" max="10530" width="17.875" style="493" hidden="1" customWidth="1"/>
    <col min="10531" max="10531" width="15.5" style="493" hidden="1" customWidth="1"/>
    <col min="10532" max="10532" width="1.625" style="493" hidden="1" customWidth="1"/>
    <col min="10533" max="10752" width="0" style="493" hidden="1"/>
    <col min="10753" max="10753" width="1.625" style="493" hidden="1" customWidth="1"/>
    <col min="10754" max="10755" width="2.125" style="493" hidden="1" customWidth="1"/>
    <col min="10756" max="10772" width="1.625" style="493" hidden="1" customWidth="1"/>
    <col min="10773" max="10773" width="1.875" style="493" hidden="1" customWidth="1"/>
    <col min="10774" max="10774" width="1.75" style="493" hidden="1" customWidth="1"/>
    <col min="10775" max="10775" width="2.5" style="493" hidden="1" customWidth="1"/>
    <col min="10776" max="10776" width="2.75" style="493" hidden="1" customWidth="1"/>
    <col min="10777" max="10777" width="2.625" style="493" hidden="1" customWidth="1"/>
    <col min="10778" max="10782" width="15.5" style="493" hidden="1" customWidth="1"/>
    <col min="10783" max="10784" width="18.25" style="493" hidden="1" customWidth="1"/>
    <col min="10785" max="10786" width="17.875" style="493" hidden="1" customWidth="1"/>
    <col min="10787" max="10787" width="15.5" style="493" hidden="1" customWidth="1"/>
    <col min="10788" max="10788" width="1.625" style="493" hidden="1" customWidth="1"/>
    <col min="10789" max="11008" width="0" style="493" hidden="1"/>
    <col min="11009" max="11009" width="1.625" style="493" hidden="1" customWidth="1"/>
    <col min="11010" max="11011" width="2.125" style="493" hidden="1" customWidth="1"/>
    <col min="11012" max="11028" width="1.625" style="493" hidden="1" customWidth="1"/>
    <col min="11029" max="11029" width="1.875" style="493" hidden="1" customWidth="1"/>
    <col min="11030" max="11030" width="1.75" style="493" hidden="1" customWidth="1"/>
    <col min="11031" max="11031" width="2.5" style="493" hidden="1" customWidth="1"/>
    <col min="11032" max="11032" width="2.75" style="493" hidden="1" customWidth="1"/>
    <col min="11033" max="11033" width="2.625" style="493" hidden="1" customWidth="1"/>
    <col min="11034" max="11038" width="15.5" style="493" hidden="1" customWidth="1"/>
    <col min="11039" max="11040" width="18.25" style="493" hidden="1" customWidth="1"/>
    <col min="11041" max="11042" width="17.875" style="493" hidden="1" customWidth="1"/>
    <col min="11043" max="11043" width="15.5" style="493" hidden="1" customWidth="1"/>
    <col min="11044" max="11044" width="1.625" style="493" hidden="1" customWidth="1"/>
    <col min="11045" max="11264" width="0" style="493" hidden="1"/>
    <col min="11265" max="11265" width="1.625" style="493" hidden="1" customWidth="1"/>
    <col min="11266" max="11267" width="2.125" style="493" hidden="1" customWidth="1"/>
    <col min="11268" max="11284" width="1.625" style="493" hidden="1" customWidth="1"/>
    <col min="11285" max="11285" width="1.875" style="493" hidden="1" customWidth="1"/>
    <col min="11286" max="11286" width="1.75" style="493" hidden="1" customWidth="1"/>
    <col min="11287" max="11287" width="2.5" style="493" hidden="1" customWidth="1"/>
    <col min="11288" max="11288" width="2.75" style="493" hidden="1" customWidth="1"/>
    <col min="11289" max="11289" width="2.625" style="493" hidden="1" customWidth="1"/>
    <col min="11290" max="11294" width="15.5" style="493" hidden="1" customWidth="1"/>
    <col min="11295" max="11296" width="18.25" style="493" hidden="1" customWidth="1"/>
    <col min="11297" max="11298" width="17.875" style="493" hidden="1" customWidth="1"/>
    <col min="11299" max="11299" width="15.5" style="493" hidden="1" customWidth="1"/>
    <col min="11300" max="11300" width="1.625" style="493" hidden="1" customWidth="1"/>
    <col min="11301" max="11520" width="0" style="493" hidden="1"/>
    <col min="11521" max="11521" width="1.625" style="493" hidden="1" customWidth="1"/>
    <col min="11522" max="11523" width="2.125" style="493" hidden="1" customWidth="1"/>
    <col min="11524" max="11540" width="1.625" style="493" hidden="1" customWidth="1"/>
    <col min="11541" max="11541" width="1.875" style="493" hidden="1" customWidth="1"/>
    <col min="11542" max="11542" width="1.75" style="493" hidden="1" customWidth="1"/>
    <col min="11543" max="11543" width="2.5" style="493" hidden="1" customWidth="1"/>
    <col min="11544" max="11544" width="2.75" style="493" hidden="1" customWidth="1"/>
    <col min="11545" max="11545" width="2.625" style="493" hidden="1" customWidth="1"/>
    <col min="11546" max="11550" width="15.5" style="493" hidden="1" customWidth="1"/>
    <col min="11551" max="11552" width="18.25" style="493" hidden="1" customWidth="1"/>
    <col min="11553" max="11554" width="17.875" style="493" hidden="1" customWidth="1"/>
    <col min="11555" max="11555" width="15.5" style="493" hidden="1" customWidth="1"/>
    <col min="11556" max="11556" width="1.625" style="493" hidden="1" customWidth="1"/>
    <col min="11557" max="11776" width="0" style="493" hidden="1"/>
    <col min="11777" max="11777" width="1.625" style="493" hidden="1" customWidth="1"/>
    <col min="11778" max="11779" width="2.125" style="493" hidden="1" customWidth="1"/>
    <col min="11780" max="11796" width="1.625" style="493" hidden="1" customWidth="1"/>
    <col min="11797" max="11797" width="1.875" style="493" hidden="1" customWidth="1"/>
    <col min="11798" max="11798" width="1.75" style="493" hidden="1" customWidth="1"/>
    <col min="11799" max="11799" width="2.5" style="493" hidden="1" customWidth="1"/>
    <col min="11800" max="11800" width="2.75" style="493" hidden="1" customWidth="1"/>
    <col min="11801" max="11801" width="2.625" style="493" hidden="1" customWidth="1"/>
    <col min="11802" max="11806" width="15.5" style="493" hidden="1" customWidth="1"/>
    <col min="11807" max="11808" width="18.25" style="493" hidden="1" customWidth="1"/>
    <col min="11809" max="11810" width="17.875" style="493" hidden="1" customWidth="1"/>
    <col min="11811" max="11811" width="15.5" style="493" hidden="1" customWidth="1"/>
    <col min="11812" max="11812" width="1.625" style="493" hidden="1" customWidth="1"/>
    <col min="11813" max="12032" width="0" style="493" hidden="1"/>
    <col min="12033" max="12033" width="1.625" style="493" hidden="1" customWidth="1"/>
    <col min="12034" max="12035" width="2.125" style="493" hidden="1" customWidth="1"/>
    <col min="12036" max="12052" width="1.625" style="493" hidden="1" customWidth="1"/>
    <col min="12053" max="12053" width="1.875" style="493" hidden="1" customWidth="1"/>
    <col min="12054" max="12054" width="1.75" style="493" hidden="1" customWidth="1"/>
    <col min="12055" max="12055" width="2.5" style="493" hidden="1" customWidth="1"/>
    <col min="12056" max="12056" width="2.75" style="493" hidden="1" customWidth="1"/>
    <col min="12057" max="12057" width="2.625" style="493" hidden="1" customWidth="1"/>
    <col min="12058" max="12062" width="15.5" style="493" hidden="1" customWidth="1"/>
    <col min="12063" max="12064" width="18.25" style="493" hidden="1" customWidth="1"/>
    <col min="12065" max="12066" width="17.875" style="493" hidden="1" customWidth="1"/>
    <col min="12067" max="12067" width="15.5" style="493" hidden="1" customWidth="1"/>
    <col min="12068" max="12068" width="1.625" style="493" hidden="1" customWidth="1"/>
    <col min="12069" max="12288" width="0" style="493" hidden="1"/>
    <col min="12289" max="12289" width="1.625" style="493" hidden="1" customWidth="1"/>
    <col min="12290" max="12291" width="2.125" style="493" hidden="1" customWidth="1"/>
    <col min="12292" max="12308" width="1.625" style="493" hidden="1" customWidth="1"/>
    <col min="12309" max="12309" width="1.875" style="493" hidden="1" customWidth="1"/>
    <col min="12310" max="12310" width="1.75" style="493" hidden="1" customWidth="1"/>
    <col min="12311" max="12311" width="2.5" style="493" hidden="1" customWidth="1"/>
    <col min="12312" max="12312" width="2.75" style="493" hidden="1" customWidth="1"/>
    <col min="12313" max="12313" width="2.625" style="493" hidden="1" customWidth="1"/>
    <col min="12314" max="12318" width="15.5" style="493" hidden="1" customWidth="1"/>
    <col min="12319" max="12320" width="18.25" style="493" hidden="1" customWidth="1"/>
    <col min="12321" max="12322" width="17.875" style="493" hidden="1" customWidth="1"/>
    <col min="12323" max="12323" width="15.5" style="493" hidden="1" customWidth="1"/>
    <col min="12324" max="12324" width="1.625" style="493" hidden="1" customWidth="1"/>
    <col min="12325" max="12544" width="0" style="493" hidden="1"/>
    <col min="12545" max="12545" width="1.625" style="493" hidden="1" customWidth="1"/>
    <col min="12546" max="12547" width="2.125" style="493" hidden="1" customWidth="1"/>
    <col min="12548" max="12564" width="1.625" style="493" hidden="1" customWidth="1"/>
    <col min="12565" max="12565" width="1.875" style="493" hidden="1" customWidth="1"/>
    <col min="12566" max="12566" width="1.75" style="493" hidden="1" customWidth="1"/>
    <col min="12567" max="12567" width="2.5" style="493" hidden="1" customWidth="1"/>
    <col min="12568" max="12568" width="2.75" style="493" hidden="1" customWidth="1"/>
    <col min="12569" max="12569" width="2.625" style="493" hidden="1" customWidth="1"/>
    <col min="12570" max="12574" width="15.5" style="493" hidden="1" customWidth="1"/>
    <col min="12575" max="12576" width="18.25" style="493" hidden="1" customWidth="1"/>
    <col min="12577" max="12578" width="17.875" style="493" hidden="1" customWidth="1"/>
    <col min="12579" max="12579" width="15.5" style="493" hidden="1" customWidth="1"/>
    <col min="12580" max="12580" width="1.625" style="493" hidden="1" customWidth="1"/>
    <col min="12581" max="12800" width="0" style="493" hidden="1"/>
    <col min="12801" max="12801" width="1.625" style="493" hidden="1" customWidth="1"/>
    <col min="12802" max="12803" width="2.125" style="493" hidden="1" customWidth="1"/>
    <col min="12804" max="12820" width="1.625" style="493" hidden="1" customWidth="1"/>
    <col min="12821" max="12821" width="1.875" style="493" hidden="1" customWidth="1"/>
    <col min="12822" max="12822" width="1.75" style="493" hidden="1" customWidth="1"/>
    <col min="12823" max="12823" width="2.5" style="493" hidden="1" customWidth="1"/>
    <col min="12824" max="12824" width="2.75" style="493" hidden="1" customWidth="1"/>
    <col min="12825" max="12825" width="2.625" style="493" hidden="1" customWidth="1"/>
    <col min="12826" max="12830" width="15.5" style="493" hidden="1" customWidth="1"/>
    <col min="12831" max="12832" width="18.25" style="493" hidden="1" customWidth="1"/>
    <col min="12833" max="12834" width="17.875" style="493" hidden="1" customWidth="1"/>
    <col min="12835" max="12835" width="15.5" style="493" hidden="1" customWidth="1"/>
    <col min="12836" max="12836" width="1.625" style="493" hidden="1" customWidth="1"/>
    <col min="12837" max="13056" width="0" style="493" hidden="1"/>
    <col min="13057" max="13057" width="1.625" style="493" hidden="1" customWidth="1"/>
    <col min="13058" max="13059" width="2.125" style="493" hidden="1" customWidth="1"/>
    <col min="13060" max="13076" width="1.625" style="493" hidden="1" customWidth="1"/>
    <col min="13077" max="13077" width="1.875" style="493" hidden="1" customWidth="1"/>
    <col min="13078" max="13078" width="1.75" style="493" hidden="1" customWidth="1"/>
    <col min="13079" max="13079" width="2.5" style="493" hidden="1" customWidth="1"/>
    <col min="13080" max="13080" width="2.75" style="493" hidden="1" customWidth="1"/>
    <col min="13081" max="13081" width="2.625" style="493" hidden="1" customWidth="1"/>
    <col min="13082" max="13086" width="15.5" style="493" hidden="1" customWidth="1"/>
    <col min="13087" max="13088" width="18.25" style="493" hidden="1" customWidth="1"/>
    <col min="13089" max="13090" width="17.875" style="493" hidden="1" customWidth="1"/>
    <col min="13091" max="13091" width="15.5" style="493" hidden="1" customWidth="1"/>
    <col min="13092" max="13092" width="1.625" style="493" hidden="1" customWidth="1"/>
    <col min="13093" max="13312" width="0" style="493" hidden="1"/>
    <col min="13313" max="13313" width="1.625" style="493" hidden="1" customWidth="1"/>
    <col min="13314" max="13315" width="2.125" style="493" hidden="1" customWidth="1"/>
    <col min="13316" max="13332" width="1.625" style="493" hidden="1" customWidth="1"/>
    <col min="13333" max="13333" width="1.875" style="493" hidden="1" customWidth="1"/>
    <col min="13334" max="13334" width="1.75" style="493" hidden="1" customWidth="1"/>
    <col min="13335" max="13335" width="2.5" style="493" hidden="1" customWidth="1"/>
    <col min="13336" max="13336" width="2.75" style="493" hidden="1" customWidth="1"/>
    <col min="13337" max="13337" width="2.625" style="493" hidden="1" customWidth="1"/>
    <col min="13338" max="13342" width="15.5" style="493" hidden="1" customWidth="1"/>
    <col min="13343" max="13344" width="18.25" style="493" hidden="1" customWidth="1"/>
    <col min="13345" max="13346" width="17.875" style="493" hidden="1" customWidth="1"/>
    <col min="13347" max="13347" width="15.5" style="493" hidden="1" customWidth="1"/>
    <col min="13348" max="13348" width="1.625" style="493" hidden="1" customWidth="1"/>
    <col min="13349" max="13568" width="0" style="493" hidden="1"/>
    <col min="13569" max="13569" width="1.625" style="493" hidden="1" customWidth="1"/>
    <col min="13570" max="13571" width="2.125" style="493" hidden="1" customWidth="1"/>
    <col min="13572" max="13588" width="1.625" style="493" hidden="1" customWidth="1"/>
    <col min="13589" max="13589" width="1.875" style="493" hidden="1" customWidth="1"/>
    <col min="13590" max="13590" width="1.75" style="493" hidden="1" customWidth="1"/>
    <col min="13591" max="13591" width="2.5" style="493" hidden="1" customWidth="1"/>
    <col min="13592" max="13592" width="2.75" style="493" hidden="1" customWidth="1"/>
    <col min="13593" max="13593" width="2.625" style="493" hidden="1" customWidth="1"/>
    <col min="13594" max="13598" width="15.5" style="493" hidden="1" customWidth="1"/>
    <col min="13599" max="13600" width="18.25" style="493" hidden="1" customWidth="1"/>
    <col min="13601" max="13602" width="17.875" style="493" hidden="1" customWidth="1"/>
    <col min="13603" max="13603" width="15.5" style="493" hidden="1" customWidth="1"/>
    <col min="13604" max="13604" width="1.625" style="493" hidden="1" customWidth="1"/>
    <col min="13605" max="13824" width="0" style="493" hidden="1"/>
    <col min="13825" max="13825" width="1.625" style="493" hidden="1" customWidth="1"/>
    <col min="13826" max="13827" width="2.125" style="493" hidden="1" customWidth="1"/>
    <col min="13828" max="13844" width="1.625" style="493" hidden="1" customWidth="1"/>
    <col min="13845" max="13845" width="1.875" style="493" hidden="1" customWidth="1"/>
    <col min="13846" max="13846" width="1.75" style="493" hidden="1" customWidth="1"/>
    <col min="13847" max="13847" width="2.5" style="493" hidden="1" customWidth="1"/>
    <col min="13848" max="13848" width="2.75" style="493" hidden="1" customWidth="1"/>
    <col min="13849" max="13849" width="2.625" style="493" hidden="1" customWidth="1"/>
    <col min="13850" max="13854" width="15.5" style="493" hidden="1" customWidth="1"/>
    <col min="13855" max="13856" width="18.25" style="493" hidden="1" customWidth="1"/>
    <col min="13857" max="13858" width="17.875" style="493" hidden="1" customWidth="1"/>
    <col min="13859" max="13859" width="15.5" style="493" hidden="1" customWidth="1"/>
    <col min="13860" max="13860" width="1.625" style="493" hidden="1" customWidth="1"/>
    <col min="13861" max="14080" width="0" style="493" hidden="1"/>
    <col min="14081" max="14081" width="1.625" style="493" hidden="1" customWidth="1"/>
    <col min="14082" max="14083" width="2.125" style="493" hidden="1" customWidth="1"/>
    <col min="14084" max="14100" width="1.625" style="493" hidden="1" customWidth="1"/>
    <col min="14101" max="14101" width="1.875" style="493" hidden="1" customWidth="1"/>
    <col min="14102" max="14102" width="1.75" style="493" hidden="1" customWidth="1"/>
    <col min="14103" max="14103" width="2.5" style="493" hidden="1" customWidth="1"/>
    <col min="14104" max="14104" width="2.75" style="493" hidden="1" customWidth="1"/>
    <col min="14105" max="14105" width="2.625" style="493" hidden="1" customWidth="1"/>
    <col min="14106" max="14110" width="15.5" style="493" hidden="1" customWidth="1"/>
    <col min="14111" max="14112" width="18.25" style="493" hidden="1" customWidth="1"/>
    <col min="14113" max="14114" width="17.875" style="493" hidden="1" customWidth="1"/>
    <col min="14115" max="14115" width="15.5" style="493" hidden="1" customWidth="1"/>
    <col min="14116" max="14116" width="1.625" style="493" hidden="1" customWidth="1"/>
    <col min="14117" max="14336" width="0" style="493" hidden="1"/>
    <col min="14337" max="14337" width="1.625" style="493" hidden="1" customWidth="1"/>
    <col min="14338" max="14339" width="2.125" style="493" hidden="1" customWidth="1"/>
    <col min="14340" max="14356" width="1.625" style="493" hidden="1" customWidth="1"/>
    <col min="14357" max="14357" width="1.875" style="493" hidden="1" customWidth="1"/>
    <col min="14358" max="14358" width="1.75" style="493" hidden="1" customWidth="1"/>
    <col min="14359" max="14359" width="2.5" style="493" hidden="1" customWidth="1"/>
    <col min="14360" max="14360" width="2.75" style="493" hidden="1" customWidth="1"/>
    <col min="14361" max="14361" width="2.625" style="493" hidden="1" customWidth="1"/>
    <col min="14362" max="14366" width="15.5" style="493" hidden="1" customWidth="1"/>
    <col min="14367" max="14368" width="18.25" style="493" hidden="1" customWidth="1"/>
    <col min="14369" max="14370" width="17.875" style="493" hidden="1" customWidth="1"/>
    <col min="14371" max="14371" width="15.5" style="493" hidden="1" customWidth="1"/>
    <col min="14372" max="14372" width="1.625" style="493" hidden="1" customWidth="1"/>
    <col min="14373" max="14592" width="0" style="493" hidden="1"/>
    <col min="14593" max="14593" width="1.625" style="493" hidden="1" customWidth="1"/>
    <col min="14594" max="14595" width="2.125" style="493" hidden="1" customWidth="1"/>
    <col min="14596" max="14612" width="1.625" style="493" hidden="1" customWidth="1"/>
    <col min="14613" max="14613" width="1.875" style="493" hidden="1" customWidth="1"/>
    <col min="14614" max="14614" width="1.75" style="493" hidden="1" customWidth="1"/>
    <col min="14615" max="14615" width="2.5" style="493" hidden="1" customWidth="1"/>
    <col min="14616" max="14616" width="2.75" style="493" hidden="1" customWidth="1"/>
    <col min="14617" max="14617" width="2.625" style="493" hidden="1" customWidth="1"/>
    <col min="14618" max="14622" width="15.5" style="493" hidden="1" customWidth="1"/>
    <col min="14623" max="14624" width="18.25" style="493" hidden="1" customWidth="1"/>
    <col min="14625" max="14626" width="17.875" style="493" hidden="1" customWidth="1"/>
    <col min="14627" max="14627" width="15.5" style="493" hidden="1" customWidth="1"/>
    <col min="14628" max="14628" width="1.625" style="493" hidden="1" customWidth="1"/>
    <col min="14629" max="14848" width="0" style="493" hidden="1"/>
    <col min="14849" max="14849" width="1.625" style="493" hidden="1" customWidth="1"/>
    <col min="14850" max="14851" width="2.125" style="493" hidden="1" customWidth="1"/>
    <col min="14852" max="14868" width="1.625" style="493" hidden="1" customWidth="1"/>
    <col min="14869" max="14869" width="1.875" style="493" hidden="1" customWidth="1"/>
    <col min="14870" max="14870" width="1.75" style="493" hidden="1" customWidth="1"/>
    <col min="14871" max="14871" width="2.5" style="493" hidden="1" customWidth="1"/>
    <col min="14872" max="14872" width="2.75" style="493" hidden="1" customWidth="1"/>
    <col min="14873" max="14873" width="2.625" style="493" hidden="1" customWidth="1"/>
    <col min="14874" max="14878" width="15.5" style="493" hidden="1" customWidth="1"/>
    <col min="14879" max="14880" width="18.25" style="493" hidden="1" customWidth="1"/>
    <col min="14881" max="14882" width="17.875" style="493" hidden="1" customWidth="1"/>
    <col min="14883" max="14883" width="15.5" style="493" hidden="1" customWidth="1"/>
    <col min="14884" max="14884" width="1.625" style="493" hidden="1" customWidth="1"/>
    <col min="14885" max="15104" width="0" style="493" hidden="1"/>
    <col min="15105" max="15105" width="1.625" style="493" hidden="1" customWidth="1"/>
    <col min="15106" max="15107" width="2.125" style="493" hidden="1" customWidth="1"/>
    <col min="15108" max="15124" width="1.625" style="493" hidden="1" customWidth="1"/>
    <col min="15125" max="15125" width="1.875" style="493" hidden="1" customWidth="1"/>
    <col min="15126" max="15126" width="1.75" style="493" hidden="1" customWidth="1"/>
    <col min="15127" max="15127" width="2.5" style="493" hidden="1" customWidth="1"/>
    <col min="15128" max="15128" width="2.75" style="493" hidden="1" customWidth="1"/>
    <col min="15129" max="15129" width="2.625" style="493" hidden="1" customWidth="1"/>
    <col min="15130" max="15134" width="15.5" style="493" hidden="1" customWidth="1"/>
    <col min="15135" max="15136" width="18.25" style="493" hidden="1" customWidth="1"/>
    <col min="15137" max="15138" width="17.875" style="493" hidden="1" customWidth="1"/>
    <col min="15139" max="15139" width="15.5" style="493" hidden="1" customWidth="1"/>
    <col min="15140" max="15140" width="1.625" style="493" hidden="1" customWidth="1"/>
    <col min="15141" max="15360" width="0" style="493" hidden="1"/>
    <col min="15361" max="15361" width="1.625" style="493" hidden="1" customWidth="1"/>
    <col min="15362" max="15363" width="2.125" style="493" hidden="1" customWidth="1"/>
    <col min="15364" max="15380" width="1.625" style="493" hidden="1" customWidth="1"/>
    <col min="15381" max="15381" width="1.875" style="493" hidden="1" customWidth="1"/>
    <col min="15382" max="15382" width="1.75" style="493" hidden="1" customWidth="1"/>
    <col min="15383" max="15383" width="2.5" style="493" hidden="1" customWidth="1"/>
    <col min="15384" max="15384" width="2.75" style="493" hidden="1" customWidth="1"/>
    <col min="15385" max="15385" width="2.625" style="493" hidden="1" customWidth="1"/>
    <col min="15386" max="15390" width="15.5" style="493" hidden="1" customWidth="1"/>
    <col min="15391" max="15392" width="18.25" style="493" hidden="1" customWidth="1"/>
    <col min="15393" max="15394" width="17.875" style="493" hidden="1" customWidth="1"/>
    <col min="15395" max="15395" width="15.5" style="493" hidden="1" customWidth="1"/>
    <col min="15396" max="15396" width="1.625" style="493" hidden="1" customWidth="1"/>
    <col min="15397" max="15616" width="0" style="493" hidden="1"/>
    <col min="15617" max="15617" width="1.625" style="493" hidden="1" customWidth="1"/>
    <col min="15618" max="15619" width="2.125" style="493" hidden="1" customWidth="1"/>
    <col min="15620" max="15636" width="1.625" style="493" hidden="1" customWidth="1"/>
    <col min="15637" max="15637" width="1.875" style="493" hidden="1" customWidth="1"/>
    <col min="15638" max="15638" width="1.75" style="493" hidden="1" customWidth="1"/>
    <col min="15639" max="15639" width="2.5" style="493" hidden="1" customWidth="1"/>
    <col min="15640" max="15640" width="2.75" style="493" hidden="1" customWidth="1"/>
    <col min="15641" max="15641" width="2.625" style="493" hidden="1" customWidth="1"/>
    <col min="15642" max="15646" width="15.5" style="493" hidden="1" customWidth="1"/>
    <col min="15647" max="15648" width="18.25" style="493" hidden="1" customWidth="1"/>
    <col min="15649" max="15650" width="17.875" style="493" hidden="1" customWidth="1"/>
    <col min="15651" max="15651" width="15.5" style="493" hidden="1" customWidth="1"/>
    <col min="15652" max="15652" width="1.625" style="493" hidden="1" customWidth="1"/>
    <col min="15653" max="15872" width="0" style="493" hidden="1"/>
    <col min="15873" max="15873" width="1.625" style="493" hidden="1" customWidth="1"/>
    <col min="15874" max="15875" width="2.125" style="493" hidden="1" customWidth="1"/>
    <col min="15876" max="15892" width="1.625" style="493" hidden="1" customWidth="1"/>
    <col min="15893" max="15893" width="1.875" style="493" hidden="1" customWidth="1"/>
    <col min="15894" max="15894" width="1.75" style="493" hidden="1" customWidth="1"/>
    <col min="15895" max="15895" width="2.5" style="493" hidden="1" customWidth="1"/>
    <col min="15896" max="15896" width="2.75" style="493" hidden="1" customWidth="1"/>
    <col min="15897" max="15897" width="2.625" style="493" hidden="1" customWidth="1"/>
    <col min="15898" max="15902" width="15.5" style="493" hidden="1" customWidth="1"/>
    <col min="15903" max="15904" width="18.25" style="493" hidden="1" customWidth="1"/>
    <col min="15905" max="15906" width="17.875" style="493" hidden="1" customWidth="1"/>
    <col min="15907" max="15907" width="15.5" style="493" hidden="1" customWidth="1"/>
    <col min="15908" max="15908" width="1.625" style="493" hidden="1" customWidth="1"/>
    <col min="15909" max="16128" width="0" style="493" hidden="1"/>
    <col min="16129" max="16129" width="1.625" style="493" hidden="1" customWidth="1"/>
    <col min="16130" max="16131" width="2.125" style="493" hidden="1" customWidth="1"/>
    <col min="16132" max="16148" width="1.625" style="493" hidden="1" customWidth="1"/>
    <col min="16149" max="16149" width="1.875" style="493" hidden="1" customWidth="1"/>
    <col min="16150" max="16150" width="1.75" style="493" hidden="1" customWidth="1"/>
    <col min="16151" max="16151" width="2.5" style="493" hidden="1" customWidth="1"/>
    <col min="16152" max="16152" width="2.75" style="493" hidden="1" customWidth="1"/>
    <col min="16153" max="16153" width="2.625" style="493" hidden="1" customWidth="1"/>
    <col min="16154" max="16158" width="15.5" style="493" hidden="1" customWidth="1"/>
    <col min="16159" max="16160" width="18.25" style="493" hidden="1" customWidth="1"/>
    <col min="16161" max="16162" width="17.875" style="493" hidden="1" customWidth="1"/>
    <col min="16163" max="16163" width="15.5" style="493" hidden="1" customWidth="1"/>
    <col min="16164" max="16164" width="1.625" style="493" hidden="1" customWidth="1"/>
    <col min="16165" max="16384" width="0" style="493" hidden="1"/>
  </cols>
  <sheetData>
    <row r="1" spans="1:135" s="893" customFormat="1" ht="10.9" customHeight="1" x14ac:dyDescent="0.15">
      <c r="A1" s="890"/>
      <c r="B1" s="890"/>
      <c r="C1" s="891"/>
      <c r="D1" s="891"/>
      <c r="E1" s="891"/>
      <c r="F1" s="891"/>
      <c r="G1" s="891"/>
      <c r="H1" s="890"/>
      <c r="I1" s="890"/>
      <c r="J1" s="890"/>
      <c r="K1" s="890"/>
      <c r="L1" s="890"/>
      <c r="M1" s="890"/>
      <c r="N1" s="890"/>
      <c r="O1" s="890"/>
      <c r="P1" s="890"/>
      <c r="Q1" s="890"/>
      <c r="R1" s="890"/>
      <c r="S1" s="890"/>
      <c r="T1" s="890"/>
      <c r="U1" s="890"/>
      <c r="V1" s="890"/>
      <c r="W1" s="890"/>
      <c r="X1" s="892"/>
      <c r="Y1" s="892"/>
      <c r="Z1" s="892"/>
      <c r="AA1" s="892"/>
      <c r="AB1" s="892"/>
      <c r="AC1" s="892"/>
      <c r="AD1" s="892"/>
      <c r="AE1" s="892"/>
      <c r="AF1" s="892"/>
      <c r="AG1" s="892"/>
      <c r="AH1" s="892"/>
      <c r="AI1" s="892"/>
      <c r="AJ1" s="892"/>
      <c r="AK1" s="892"/>
      <c r="AL1" s="892"/>
      <c r="AM1" s="892"/>
      <c r="AN1" s="892"/>
      <c r="AO1" s="892"/>
      <c r="AP1" s="892"/>
      <c r="AQ1" s="892"/>
      <c r="AR1" s="892"/>
      <c r="AS1" s="892"/>
      <c r="AT1" s="892"/>
      <c r="AU1" s="892"/>
      <c r="AV1" s="892"/>
      <c r="AW1" s="892"/>
      <c r="AX1" s="892"/>
      <c r="AY1" s="892"/>
      <c r="AZ1" s="892"/>
      <c r="BA1" s="892"/>
      <c r="BB1" s="892"/>
      <c r="BC1" s="892"/>
      <c r="BD1" s="892"/>
      <c r="BE1" s="892"/>
      <c r="BF1" s="892"/>
      <c r="BG1" s="892"/>
      <c r="BH1" s="892"/>
      <c r="BI1" s="892"/>
      <c r="BJ1" s="892"/>
      <c r="BK1" s="892"/>
      <c r="BL1" s="892"/>
      <c r="BM1" s="892"/>
      <c r="BN1" s="892"/>
      <c r="BO1" s="892"/>
      <c r="BP1" s="892"/>
      <c r="BQ1" s="892"/>
      <c r="BR1" s="892"/>
      <c r="BS1" s="892"/>
      <c r="BT1" s="892"/>
      <c r="BU1" s="892"/>
      <c r="BV1" s="892"/>
      <c r="BW1" s="892"/>
      <c r="BX1" s="892"/>
      <c r="BY1" s="892"/>
      <c r="BZ1" s="892"/>
      <c r="CA1" s="892"/>
      <c r="CB1" s="892"/>
      <c r="CC1" s="892"/>
      <c r="CD1" s="892"/>
      <c r="CE1" s="892"/>
      <c r="CF1" s="892"/>
      <c r="CG1" s="892"/>
      <c r="CH1" s="892"/>
      <c r="CI1" s="892"/>
      <c r="CJ1" s="892"/>
      <c r="CK1" s="892"/>
      <c r="CL1" s="892"/>
      <c r="CM1" s="892"/>
      <c r="CN1" s="892"/>
      <c r="CO1" s="892"/>
      <c r="CP1" s="892"/>
      <c r="CQ1" s="892"/>
      <c r="CR1" s="892"/>
      <c r="CS1" s="892"/>
      <c r="CT1" s="892"/>
      <c r="CU1" s="892"/>
      <c r="CV1" s="892"/>
      <c r="CW1" s="892"/>
      <c r="CX1" s="892"/>
      <c r="CY1" s="892"/>
      <c r="CZ1" s="892"/>
      <c r="DA1" s="892"/>
      <c r="DB1" s="892"/>
      <c r="DC1" s="892"/>
      <c r="DD1" s="892"/>
      <c r="DE1" s="892"/>
      <c r="DF1" s="892"/>
      <c r="DG1" s="892"/>
      <c r="DH1" s="892"/>
      <c r="DI1" s="892"/>
      <c r="DJ1" s="892"/>
      <c r="DK1" s="892"/>
      <c r="DL1" s="892"/>
      <c r="DM1" s="892"/>
      <c r="DN1" s="892"/>
      <c r="DO1" s="892"/>
      <c r="DP1" s="892"/>
      <c r="DQ1" s="892"/>
      <c r="DR1" s="892"/>
      <c r="DS1" s="892"/>
      <c r="DT1" s="892"/>
      <c r="DU1" s="892"/>
      <c r="DV1" s="892"/>
      <c r="DW1" s="892"/>
      <c r="DX1" s="892"/>
      <c r="DY1" s="892"/>
      <c r="DZ1" s="892"/>
      <c r="EA1" s="892"/>
      <c r="EB1" s="892"/>
      <c r="EC1" s="892"/>
      <c r="ED1" s="892"/>
      <c r="EE1" s="892"/>
    </row>
    <row r="2" spans="1:135" s="893" customFormat="1" ht="16.149999999999999" customHeight="1" x14ac:dyDescent="0.15">
      <c r="A2" s="891" t="s">
        <v>878</v>
      </c>
      <c r="B2" s="891"/>
      <c r="C2" s="891"/>
      <c r="D2" s="891"/>
      <c r="E2" s="891"/>
      <c r="F2" s="891"/>
      <c r="G2" s="891"/>
      <c r="H2" s="890"/>
      <c r="I2" s="890"/>
      <c r="J2" s="890"/>
      <c r="K2" s="890"/>
      <c r="L2" s="890"/>
      <c r="M2" s="890"/>
      <c r="N2" s="890"/>
      <c r="O2" s="890"/>
      <c r="P2" s="890"/>
      <c r="Q2" s="890"/>
      <c r="R2" s="890"/>
      <c r="S2" s="890"/>
      <c r="T2" s="890"/>
      <c r="U2" s="890"/>
      <c r="V2" s="890"/>
      <c r="W2" s="890"/>
      <c r="X2" s="892"/>
      <c r="Y2" s="892"/>
      <c r="Z2" s="892"/>
      <c r="AA2" s="892"/>
      <c r="AB2" s="892"/>
      <c r="AC2" s="892"/>
      <c r="AD2" s="892"/>
      <c r="AE2" s="892"/>
      <c r="AF2" s="892"/>
      <c r="AG2" s="892"/>
      <c r="AH2" s="892"/>
      <c r="AI2" s="892"/>
      <c r="AJ2" s="892"/>
      <c r="AK2" s="892"/>
      <c r="AL2" s="892"/>
      <c r="AM2" s="892"/>
      <c r="AN2" s="892"/>
      <c r="AO2" s="892"/>
      <c r="AP2" s="892"/>
      <c r="AQ2" s="892"/>
      <c r="AR2" s="892"/>
      <c r="AS2" s="892"/>
      <c r="AT2" s="892"/>
      <c r="AU2" s="892"/>
      <c r="AV2" s="892"/>
      <c r="AW2" s="892"/>
      <c r="AX2" s="892"/>
      <c r="AY2" s="892"/>
      <c r="AZ2" s="892"/>
      <c r="BA2" s="892"/>
      <c r="BB2" s="892"/>
      <c r="BC2" s="892"/>
      <c r="BD2" s="892"/>
      <c r="BE2" s="892"/>
      <c r="BF2" s="892"/>
      <c r="BG2" s="892"/>
      <c r="BH2" s="892"/>
      <c r="BI2" s="892"/>
      <c r="BJ2" s="892"/>
      <c r="BK2" s="892"/>
      <c r="BL2" s="892"/>
      <c r="BM2" s="892"/>
      <c r="BN2" s="892"/>
      <c r="BO2" s="892"/>
      <c r="BP2" s="892"/>
      <c r="BQ2" s="892"/>
      <c r="BR2" s="892"/>
      <c r="BS2" s="892"/>
      <c r="BT2" s="892"/>
      <c r="BU2" s="892"/>
      <c r="BV2" s="892"/>
      <c r="BW2" s="892"/>
      <c r="BX2" s="892"/>
      <c r="BY2" s="892"/>
      <c r="BZ2" s="892"/>
      <c r="CA2" s="892"/>
      <c r="CB2" s="892"/>
      <c r="CC2" s="892"/>
      <c r="CD2" s="892"/>
      <c r="CE2" s="892"/>
      <c r="CF2" s="892"/>
      <c r="CG2" s="892"/>
      <c r="CH2" s="892"/>
      <c r="CI2" s="892"/>
      <c r="CJ2" s="892"/>
      <c r="CK2" s="892"/>
      <c r="CL2" s="892"/>
      <c r="CM2" s="892"/>
      <c r="CN2" s="892"/>
      <c r="CO2" s="892"/>
      <c r="CP2" s="892"/>
      <c r="CQ2" s="892"/>
      <c r="CR2" s="892"/>
      <c r="CS2" s="892"/>
      <c r="CT2" s="892"/>
      <c r="CU2" s="892"/>
      <c r="CV2" s="892"/>
      <c r="CW2" s="892"/>
      <c r="CX2" s="892"/>
      <c r="CY2" s="892"/>
      <c r="CZ2" s="892"/>
      <c r="DA2" s="892"/>
      <c r="DB2" s="892"/>
      <c r="DC2" s="892"/>
      <c r="DD2" s="892"/>
      <c r="DE2" s="892"/>
      <c r="DF2" s="892"/>
      <c r="DG2" s="892"/>
      <c r="DH2" s="892"/>
      <c r="DI2" s="892"/>
      <c r="DJ2" s="892"/>
      <c r="DK2" s="892"/>
      <c r="DL2" s="892"/>
      <c r="DM2" s="892"/>
      <c r="DN2" s="892"/>
      <c r="DO2" s="892"/>
      <c r="DP2" s="892"/>
      <c r="DQ2" s="892"/>
      <c r="DR2" s="892"/>
      <c r="DS2" s="892"/>
      <c r="DT2" s="892"/>
      <c r="DU2" s="892"/>
      <c r="DV2" s="892"/>
      <c r="DW2" s="892"/>
      <c r="DX2" s="892"/>
      <c r="DY2" s="892"/>
      <c r="DZ2" s="892"/>
      <c r="EA2" s="892"/>
      <c r="EB2" s="892"/>
      <c r="EC2" s="892"/>
      <c r="ED2" s="892"/>
      <c r="EE2" s="892"/>
    </row>
    <row r="3" spans="1:135" s="893" customFormat="1" ht="9.75" customHeight="1" x14ac:dyDescent="0.15">
      <c r="A3" s="890"/>
      <c r="B3" s="890"/>
      <c r="C3" s="890"/>
      <c r="D3" s="890"/>
      <c r="E3" s="890"/>
      <c r="F3" s="890"/>
      <c r="G3" s="890"/>
      <c r="H3" s="890"/>
      <c r="I3" s="890"/>
      <c r="J3" s="890"/>
      <c r="K3" s="890"/>
      <c r="L3" s="890"/>
      <c r="M3" s="890"/>
      <c r="N3" s="890"/>
      <c r="O3" s="890"/>
      <c r="P3" s="890"/>
      <c r="Q3" s="890"/>
      <c r="R3" s="890"/>
      <c r="S3" s="890"/>
      <c r="T3" s="890"/>
      <c r="U3" s="890"/>
      <c r="V3" s="890"/>
      <c r="W3" s="890"/>
      <c r="X3" s="892"/>
      <c r="Y3" s="892"/>
      <c r="Z3" s="892"/>
      <c r="AA3" s="892"/>
      <c r="AB3" s="892"/>
      <c r="AC3" s="892"/>
      <c r="AD3" s="892"/>
      <c r="AE3" s="892"/>
      <c r="AF3" s="892"/>
      <c r="AG3" s="892"/>
      <c r="AH3" s="892"/>
      <c r="AI3" s="892"/>
      <c r="AJ3" s="892"/>
      <c r="AK3" s="892"/>
      <c r="AL3" s="892"/>
      <c r="AM3" s="892"/>
      <c r="AN3" s="892"/>
      <c r="AO3" s="892"/>
      <c r="AP3" s="892"/>
      <c r="AQ3" s="892"/>
      <c r="AR3" s="892"/>
      <c r="AS3" s="892"/>
      <c r="AT3" s="892"/>
      <c r="AU3" s="892"/>
      <c r="AV3" s="892"/>
      <c r="AW3" s="892"/>
      <c r="AX3" s="892"/>
      <c r="AY3" s="892"/>
      <c r="AZ3" s="892"/>
      <c r="BA3" s="892"/>
      <c r="BB3" s="892"/>
      <c r="BC3" s="892"/>
      <c r="BD3" s="892"/>
      <c r="BE3" s="892"/>
      <c r="BF3" s="892"/>
      <c r="BG3" s="892"/>
      <c r="BH3" s="892"/>
      <c r="BI3" s="892"/>
      <c r="BJ3" s="892"/>
      <c r="BK3" s="892"/>
      <c r="BL3" s="892"/>
      <c r="BM3" s="892"/>
      <c r="BN3" s="892"/>
      <c r="BO3" s="892"/>
      <c r="BP3" s="892"/>
      <c r="BQ3" s="892"/>
      <c r="BR3" s="892"/>
      <c r="BS3" s="892"/>
      <c r="BT3" s="892"/>
      <c r="BU3" s="892"/>
      <c r="BV3" s="892"/>
      <c r="BW3" s="892"/>
      <c r="BX3" s="892"/>
      <c r="BY3" s="892"/>
      <c r="BZ3" s="892"/>
      <c r="CA3" s="892"/>
      <c r="CB3" s="892"/>
      <c r="CC3" s="892"/>
      <c r="CD3" s="892"/>
      <c r="CE3" s="892"/>
      <c r="CF3" s="892"/>
      <c r="CG3" s="892"/>
      <c r="CH3" s="892"/>
      <c r="CI3" s="892"/>
      <c r="CJ3" s="892"/>
      <c r="CK3" s="892"/>
      <c r="CL3" s="892"/>
      <c r="CM3" s="892"/>
      <c r="CN3" s="892"/>
      <c r="CO3" s="892"/>
      <c r="CP3" s="892"/>
      <c r="CQ3" s="892"/>
      <c r="CR3" s="892"/>
      <c r="CS3" s="892"/>
      <c r="CT3" s="892"/>
      <c r="CU3" s="892"/>
      <c r="CV3" s="892"/>
      <c r="CW3" s="892"/>
      <c r="CX3" s="892"/>
      <c r="CY3" s="892"/>
      <c r="CZ3" s="892"/>
      <c r="DA3" s="892"/>
      <c r="DB3" s="892"/>
      <c r="DC3" s="892"/>
      <c r="DD3" s="892"/>
      <c r="DE3" s="892"/>
      <c r="DF3" s="892"/>
      <c r="DG3" s="892"/>
      <c r="DH3" s="892"/>
      <c r="DI3" s="892"/>
      <c r="DJ3" s="892"/>
      <c r="DK3" s="892"/>
      <c r="DL3" s="892"/>
      <c r="DM3" s="892"/>
      <c r="DN3" s="892"/>
      <c r="DO3" s="892"/>
      <c r="DP3" s="892"/>
      <c r="DQ3" s="892"/>
      <c r="DR3" s="892"/>
      <c r="DS3" s="892"/>
      <c r="DT3" s="892"/>
      <c r="DU3" s="892"/>
      <c r="DV3" s="892"/>
      <c r="DW3" s="892"/>
      <c r="DX3" s="892"/>
      <c r="DY3" s="892"/>
      <c r="DZ3" s="892"/>
      <c r="EA3" s="892"/>
      <c r="EB3" s="892"/>
      <c r="EC3" s="892"/>
      <c r="ED3" s="892"/>
      <c r="EE3" s="892"/>
    </row>
    <row r="4" spans="1:135" s="893" customFormat="1" ht="15.75" customHeight="1" x14ac:dyDescent="0.15">
      <c r="A4" s="890"/>
      <c r="B4" s="890"/>
      <c r="C4" s="890"/>
      <c r="D4" s="890"/>
      <c r="E4" s="890"/>
      <c r="F4" s="890"/>
      <c r="G4" s="890"/>
      <c r="H4" s="890"/>
      <c r="I4" s="890"/>
      <c r="J4" s="890"/>
      <c r="K4" s="890"/>
      <c r="L4" s="890"/>
      <c r="M4" s="890"/>
      <c r="N4" s="890"/>
      <c r="O4" s="890"/>
      <c r="P4" s="890"/>
      <c r="Q4" s="890"/>
      <c r="R4" s="890"/>
      <c r="S4" s="890"/>
      <c r="T4" s="890"/>
      <c r="U4" s="890"/>
      <c r="V4" s="890"/>
      <c r="W4" s="890"/>
      <c r="X4" s="892"/>
      <c r="Y4" s="892"/>
      <c r="Z4" s="892"/>
      <c r="AA4" s="892"/>
      <c r="AB4" s="892"/>
      <c r="AC4" s="892"/>
      <c r="AD4" s="892"/>
      <c r="AE4" s="892"/>
      <c r="AF4" s="892"/>
      <c r="AG4" s="892"/>
      <c r="AH4" s="3" t="s">
        <v>1</v>
      </c>
      <c r="AI4" s="4" t="s">
        <v>879</v>
      </c>
      <c r="AJ4" s="892"/>
      <c r="AK4" s="892"/>
      <c r="AL4" s="892"/>
      <c r="AM4" s="892"/>
      <c r="AN4" s="892"/>
      <c r="AO4" s="892"/>
      <c r="AP4" s="892"/>
      <c r="AQ4" s="892"/>
      <c r="AR4" s="892"/>
      <c r="AS4" s="892"/>
      <c r="AT4" s="892"/>
      <c r="AU4" s="892"/>
      <c r="AV4" s="892"/>
      <c r="AW4" s="892"/>
      <c r="AX4" s="892"/>
      <c r="AY4" s="892"/>
      <c r="AZ4" s="892"/>
      <c r="BA4" s="892"/>
      <c r="BB4" s="892"/>
      <c r="BC4" s="892"/>
      <c r="BD4" s="892"/>
      <c r="BE4" s="892"/>
      <c r="BF4" s="892"/>
      <c r="BG4" s="892"/>
      <c r="BH4" s="892"/>
      <c r="BI4" s="892"/>
      <c r="BJ4" s="892"/>
      <c r="BK4" s="892"/>
      <c r="BL4" s="892"/>
      <c r="BM4" s="892"/>
      <c r="BN4" s="892"/>
      <c r="BO4" s="892"/>
      <c r="BP4" s="892"/>
      <c r="BQ4" s="892"/>
      <c r="BR4" s="892"/>
      <c r="BS4" s="892"/>
      <c r="BT4" s="892"/>
      <c r="BU4" s="892"/>
      <c r="BV4" s="892"/>
      <c r="BW4" s="892"/>
      <c r="BX4" s="892"/>
      <c r="BY4" s="892"/>
      <c r="BZ4" s="892"/>
      <c r="CA4" s="892"/>
      <c r="CB4" s="892"/>
      <c r="CC4" s="892"/>
      <c r="CD4" s="892"/>
      <c r="CE4" s="892"/>
      <c r="CF4" s="892"/>
      <c r="CG4" s="892"/>
      <c r="CH4" s="892"/>
      <c r="CI4" s="892"/>
      <c r="CJ4" s="892"/>
      <c r="CK4" s="892"/>
      <c r="CL4" s="892"/>
      <c r="CM4" s="892"/>
      <c r="CN4" s="892"/>
      <c r="CO4" s="892"/>
      <c r="CP4" s="892"/>
      <c r="CQ4" s="892"/>
      <c r="CR4" s="892"/>
      <c r="CS4" s="892"/>
      <c r="CT4" s="892"/>
      <c r="CU4" s="892"/>
      <c r="CV4" s="892"/>
      <c r="CW4" s="892"/>
      <c r="CX4" s="892"/>
      <c r="CY4" s="892"/>
      <c r="CZ4" s="892"/>
      <c r="DA4" s="892"/>
      <c r="DB4" s="892"/>
      <c r="DC4" s="892"/>
      <c r="DD4" s="892"/>
      <c r="DE4" s="892"/>
      <c r="DF4" s="892"/>
      <c r="DG4" s="892"/>
      <c r="DH4" s="892"/>
      <c r="DI4" s="892"/>
      <c r="DJ4" s="892"/>
      <c r="DK4" s="892"/>
      <c r="DL4" s="892"/>
      <c r="DM4" s="892"/>
      <c r="DN4" s="892"/>
      <c r="DO4" s="892"/>
      <c r="DP4" s="892"/>
      <c r="DQ4" s="892"/>
      <c r="DR4" s="892"/>
      <c r="DS4" s="892"/>
      <c r="DT4" s="892"/>
      <c r="DU4" s="892"/>
      <c r="DV4" s="892"/>
      <c r="DW4" s="892"/>
      <c r="DX4" s="892"/>
      <c r="DY4" s="892"/>
      <c r="DZ4" s="892"/>
      <c r="EA4" s="892"/>
      <c r="EB4" s="892"/>
      <c r="EC4" s="892"/>
      <c r="ED4" s="892"/>
      <c r="EE4" s="892"/>
    </row>
    <row r="5" spans="1:135" s="893" customFormat="1" ht="9.9499999999999993" customHeight="1" x14ac:dyDescent="0.15">
      <c r="A5" s="890"/>
      <c r="B5" s="890"/>
      <c r="C5" s="890"/>
      <c r="D5" s="890"/>
      <c r="E5" s="890"/>
      <c r="F5" s="890"/>
      <c r="G5" s="890"/>
      <c r="H5" s="890"/>
      <c r="I5" s="890"/>
      <c r="J5" s="890"/>
      <c r="K5" s="890"/>
      <c r="L5" s="890"/>
      <c r="M5" s="890"/>
      <c r="N5" s="890"/>
      <c r="O5" s="890"/>
      <c r="P5" s="890"/>
      <c r="Q5" s="890"/>
      <c r="R5" s="890"/>
      <c r="S5" s="890"/>
      <c r="T5" s="890"/>
      <c r="U5" s="890"/>
      <c r="V5" s="890"/>
      <c r="W5" s="890"/>
      <c r="X5" s="892"/>
      <c r="Y5" s="892"/>
      <c r="Z5" s="892"/>
      <c r="AA5" s="892"/>
      <c r="AB5" s="892"/>
      <c r="AC5" s="892"/>
      <c r="AD5" s="892"/>
      <c r="AE5" s="892"/>
      <c r="AF5" s="892"/>
      <c r="AG5" s="892"/>
      <c r="AH5" s="307"/>
      <c r="AI5" s="307"/>
      <c r="AJ5" s="892"/>
      <c r="AK5" s="892"/>
      <c r="AL5" s="892"/>
      <c r="AM5" s="892"/>
      <c r="AN5" s="892"/>
      <c r="AO5" s="892"/>
      <c r="AP5" s="892"/>
      <c r="AQ5" s="892"/>
      <c r="AR5" s="892"/>
      <c r="AS5" s="892"/>
      <c r="AT5" s="892"/>
      <c r="AU5" s="892"/>
      <c r="AV5" s="892"/>
      <c r="AW5" s="892"/>
      <c r="AX5" s="892"/>
      <c r="AY5" s="892"/>
      <c r="AZ5" s="892"/>
      <c r="BA5" s="892"/>
      <c r="BB5" s="892"/>
      <c r="BC5" s="892"/>
      <c r="BD5" s="892"/>
      <c r="BE5" s="892"/>
      <c r="BF5" s="892"/>
      <c r="BG5" s="892"/>
      <c r="BH5" s="892"/>
      <c r="BI5" s="892"/>
      <c r="BJ5" s="892"/>
      <c r="BK5" s="892"/>
      <c r="BL5" s="892"/>
      <c r="BM5" s="892"/>
      <c r="BN5" s="892"/>
      <c r="BO5" s="892"/>
      <c r="BP5" s="892"/>
      <c r="BQ5" s="892"/>
      <c r="BR5" s="892"/>
      <c r="BS5" s="892"/>
      <c r="BT5" s="892"/>
      <c r="BU5" s="892"/>
      <c r="BV5" s="892"/>
      <c r="BW5" s="892"/>
      <c r="BX5" s="892"/>
      <c r="BY5" s="892"/>
      <c r="BZ5" s="892"/>
      <c r="CA5" s="892"/>
      <c r="CB5" s="892"/>
      <c r="CC5" s="892"/>
      <c r="CD5" s="892"/>
      <c r="CE5" s="892"/>
      <c r="CF5" s="892"/>
      <c r="CG5" s="892"/>
      <c r="CH5" s="892"/>
      <c r="CI5" s="892"/>
      <c r="CJ5" s="892"/>
      <c r="CK5" s="892"/>
      <c r="CL5" s="892"/>
      <c r="CM5" s="892"/>
      <c r="CN5" s="892"/>
      <c r="CO5" s="892"/>
      <c r="CP5" s="892"/>
      <c r="CQ5" s="892"/>
      <c r="CR5" s="892"/>
      <c r="CS5" s="892"/>
      <c r="CT5" s="892"/>
      <c r="CU5" s="892"/>
      <c r="CV5" s="892"/>
      <c r="CW5" s="892"/>
      <c r="CX5" s="892"/>
      <c r="CY5" s="892"/>
      <c r="CZ5" s="892"/>
      <c r="DA5" s="892"/>
      <c r="DB5" s="892"/>
      <c r="DC5" s="892"/>
      <c r="DD5" s="892"/>
      <c r="DE5" s="892"/>
      <c r="DF5" s="892"/>
      <c r="DG5" s="892"/>
      <c r="DH5" s="892"/>
      <c r="DI5" s="892"/>
      <c r="DJ5" s="892"/>
      <c r="DK5" s="892"/>
      <c r="DL5" s="892"/>
      <c r="DM5" s="892"/>
      <c r="DN5" s="892"/>
      <c r="DO5" s="892"/>
      <c r="DP5" s="892"/>
      <c r="DQ5" s="892"/>
      <c r="DR5" s="892"/>
      <c r="DS5" s="892"/>
      <c r="DT5" s="892"/>
      <c r="DU5" s="892"/>
      <c r="DV5" s="892"/>
      <c r="DW5" s="892"/>
      <c r="DX5" s="892"/>
      <c r="DY5" s="892"/>
      <c r="DZ5" s="892"/>
      <c r="EA5" s="892"/>
      <c r="EB5" s="892"/>
      <c r="EC5" s="892"/>
      <c r="ED5" s="892"/>
      <c r="EE5" s="892"/>
    </row>
    <row r="6" spans="1:135" s="893" customFormat="1" ht="24.75" customHeight="1" x14ac:dyDescent="0.15">
      <c r="A6" s="890"/>
      <c r="B6" s="214" t="s">
        <v>293</v>
      </c>
      <c r="C6" s="214"/>
      <c r="D6" s="214"/>
      <c r="E6" s="214"/>
      <c r="F6" s="214"/>
      <c r="G6" s="214"/>
      <c r="H6" s="214"/>
      <c r="I6" s="19" t="s">
        <v>7</v>
      </c>
      <c r="J6" s="7"/>
      <c r="K6" s="7"/>
      <c r="L6" s="7"/>
      <c r="M6" s="7"/>
      <c r="N6" s="7"/>
      <c r="O6" s="7"/>
      <c r="P6" s="7"/>
      <c r="Q6" s="894"/>
      <c r="R6" s="894"/>
      <c r="S6" s="894"/>
      <c r="T6" s="894"/>
      <c r="U6" s="894"/>
      <c r="V6" s="894"/>
      <c r="W6" s="894"/>
      <c r="X6" s="891"/>
      <c r="Y6" s="891"/>
      <c r="Z6" s="892"/>
      <c r="AA6" s="895" t="s">
        <v>880</v>
      </c>
      <c r="AB6" s="892"/>
      <c r="AC6" s="746"/>
      <c r="AD6" s="307"/>
      <c r="AE6" s="14" t="s">
        <v>292</v>
      </c>
      <c r="AF6" s="14" t="s">
        <v>5</v>
      </c>
      <c r="AG6" s="896"/>
      <c r="AH6" s="892"/>
      <c r="AI6" s="892"/>
      <c r="AJ6" s="892"/>
      <c r="AK6" s="892"/>
      <c r="AL6" s="892"/>
      <c r="AM6" s="892"/>
      <c r="AN6" s="892"/>
      <c r="AO6" s="892"/>
      <c r="AP6" s="892"/>
      <c r="AQ6" s="892"/>
      <c r="AR6" s="892"/>
      <c r="AS6" s="892"/>
      <c r="AT6" s="892"/>
      <c r="AU6" s="892"/>
      <c r="AV6" s="892"/>
      <c r="AW6" s="892"/>
      <c r="AX6" s="892"/>
      <c r="AY6" s="892"/>
      <c r="AZ6" s="892"/>
      <c r="BA6" s="892"/>
      <c r="BB6" s="892"/>
      <c r="BC6" s="892"/>
      <c r="BD6" s="892"/>
      <c r="BE6" s="892"/>
      <c r="BF6" s="892"/>
      <c r="BG6" s="892"/>
      <c r="BH6" s="892"/>
      <c r="BI6" s="892"/>
      <c r="BJ6" s="892"/>
      <c r="BK6" s="892"/>
      <c r="BL6" s="892"/>
      <c r="BM6" s="892"/>
      <c r="BN6" s="892"/>
      <c r="BO6" s="892"/>
      <c r="BP6" s="892"/>
      <c r="BQ6" s="892"/>
      <c r="BR6" s="892"/>
      <c r="BS6" s="892"/>
      <c r="BT6" s="892"/>
      <c r="BU6" s="892"/>
      <c r="BV6" s="892"/>
      <c r="BW6" s="892"/>
      <c r="BX6" s="892"/>
      <c r="BY6" s="892"/>
      <c r="BZ6" s="892"/>
      <c r="CA6" s="892"/>
      <c r="CB6" s="892"/>
      <c r="CC6" s="892"/>
      <c r="CD6" s="892"/>
      <c r="CE6" s="892"/>
      <c r="CF6" s="892"/>
      <c r="CG6" s="892"/>
      <c r="CH6" s="892"/>
      <c r="CI6" s="892"/>
      <c r="CJ6" s="892"/>
      <c r="CK6" s="892"/>
      <c r="CL6" s="892"/>
      <c r="CM6" s="892"/>
      <c r="CN6" s="892"/>
      <c r="CO6" s="892"/>
      <c r="CP6" s="892"/>
      <c r="CQ6" s="892"/>
      <c r="CR6" s="892"/>
      <c r="CS6" s="892"/>
      <c r="CT6" s="892"/>
      <c r="CU6" s="892"/>
      <c r="CV6" s="892"/>
      <c r="CW6" s="892"/>
      <c r="CX6" s="892"/>
      <c r="CY6" s="892"/>
      <c r="CZ6" s="892"/>
      <c r="DA6" s="892"/>
      <c r="DB6" s="892"/>
      <c r="DC6" s="892"/>
      <c r="DD6" s="892"/>
      <c r="DE6" s="892"/>
      <c r="DF6" s="892"/>
      <c r="DG6" s="892"/>
      <c r="DH6" s="892"/>
      <c r="DI6" s="892"/>
      <c r="DJ6" s="892"/>
      <c r="DK6" s="892"/>
      <c r="DL6" s="892"/>
      <c r="DM6" s="892"/>
      <c r="DN6" s="892"/>
      <c r="DO6" s="892"/>
      <c r="DP6" s="892"/>
      <c r="DQ6" s="892"/>
      <c r="DR6" s="892"/>
      <c r="DS6" s="892"/>
      <c r="DT6" s="892"/>
      <c r="DU6" s="892"/>
      <c r="DV6" s="892"/>
      <c r="DW6" s="892"/>
      <c r="DX6" s="892"/>
      <c r="DY6" s="892"/>
      <c r="DZ6" s="892"/>
      <c r="EA6" s="892"/>
      <c r="EB6" s="892"/>
      <c r="EC6" s="892"/>
      <c r="ED6" s="892"/>
      <c r="EE6" s="892"/>
    </row>
    <row r="7" spans="1:135" s="893" customFormat="1" ht="18.600000000000001" customHeight="1" x14ac:dyDescent="0.15">
      <c r="A7" s="890"/>
      <c r="B7" s="92" t="s">
        <v>11</v>
      </c>
      <c r="C7" s="92"/>
      <c r="D7" s="92"/>
      <c r="E7" s="92"/>
      <c r="F7" s="92"/>
      <c r="G7" s="92"/>
      <c r="H7" s="92"/>
      <c r="I7" s="92" t="s">
        <v>881</v>
      </c>
      <c r="J7" s="92"/>
      <c r="K7" s="92"/>
      <c r="L7" s="92"/>
      <c r="M7" s="92"/>
      <c r="N7" s="890"/>
      <c r="O7" s="890"/>
      <c r="P7" s="890"/>
      <c r="Q7" s="890"/>
      <c r="R7" s="890"/>
      <c r="S7" s="890"/>
      <c r="T7" s="890"/>
      <c r="U7" s="890"/>
      <c r="V7" s="890"/>
      <c r="W7" s="890"/>
      <c r="X7" s="892"/>
      <c r="Y7" s="892"/>
      <c r="Z7" s="897"/>
      <c r="AA7" s="897"/>
      <c r="AB7" s="892"/>
      <c r="AC7" s="892"/>
      <c r="AD7" s="892"/>
      <c r="AE7" s="14" t="s">
        <v>882</v>
      </c>
      <c r="AF7" s="14" t="s">
        <v>10</v>
      </c>
      <c r="AG7" s="896"/>
      <c r="AH7" s="307"/>
      <c r="AI7" s="898" t="s">
        <v>883</v>
      </c>
      <c r="AJ7" s="892"/>
      <c r="AK7" s="892"/>
      <c r="AL7" s="892"/>
      <c r="AM7" s="892"/>
      <c r="AN7" s="892"/>
      <c r="AO7" s="892"/>
      <c r="AP7" s="892"/>
      <c r="AQ7" s="892"/>
      <c r="AR7" s="892"/>
      <c r="AS7" s="892"/>
      <c r="AT7" s="892"/>
      <c r="AU7" s="892"/>
      <c r="AV7" s="892"/>
      <c r="AW7" s="892"/>
      <c r="AX7" s="892"/>
      <c r="AY7" s="892"/>
      <c r="AZ7" s="892"/>
      <c r="BA7" s="892"/>
      <c r="BB7" s="892"/>
      <c r="BC7" s="892"/>
      <c r="BD7" s="892"/>
      <c r="BE7" s="892"/>
      <c r="BF7" s="892"/>
      <c r="BG7" s="892"/>
      <c r="BH7" s="892"/>
      <c r="BI7" s="892"/>
      <c r="BJ7" s="892"/>
      <c r="BK7" s="892"/>
      <c r="BL7" s="892"/>
      <c r="BM7" s="892"/>
      <c r="BN7" s="892"/>
      <c r="BO7" s="892"/>
      <c r="BP7" s="892"/>
      <c r="BQ7" s="892"/>
      <c r="BR7" s="892"/>
      <c r="BS7" s="892"/>
      <c r="BT7" s="892"/>
      <c r="BU7" s="892"/>
      <c r="BV7" s="892"/>
      <c r="BW7" s="892"/>
      <c r="BX7" s="892"/>
      <c r="BY7" s="892"/>
      <c r="BZ7" s="892"/>
      <c r="CA7" s="892"/>
      <c r="CB7" s="892"/>
      <c r="CC7" s="892"/>
      <c r="CD7" s="892"/>
      <c r="CE7" s="892"/>
      <c r="CF7" s="892"/>
      <c r="CG7" s="892"/>
      <c r="CH7" s="892"/>
      <c r="CI7" s="892"/>
      <c r="CJ7" s="892"/>
      <c r="CK7" s="892"/>
      <c r="CL7" s="892"/>
      <c r="CM7" s="892"/>
      <c r="CN7" s="892"/>
      <c r="CO7" s="892"/>
      <c r="CP7" s="892"/>
      <c r="CQ7" s="892"/>
      <c r="CR7" s="892"/>
      <c r="CS7" s="892"/>
      <c r="CT7" s="892"/>
      <c r="CU7" s="892"/>
      <c r="CV7" s="892"/>
      <c r="CW7" s="892"/>
      <c r="CX7" s="892"/>
      <c r="CY7" s="892"/>
      <c r="CZ7" s="892"/>
      <c r="DA7" s="892"/>
      <c r="DB7" s="892"/>
      <c r="DC7" s="892"/>
      <c r="DD7" s="892"/>
      <c r="DE7" s="892"/>
      <c r="DF7" s="892"/>
      <c r="DG7" s="892"/>
      <c r="DH7" s="892"/>
      <c r="DI7" s="892"/>
      <c r="DJ7" s="892"/>
      <c r="DK7" s="892"/>
      <c r="DL7" s="892"/>
      <c r="DM7" s="892"/>
      <c r="DN7" s="892"/>
      <c r="DO7" s="892"/>
      <c r="DP7" s="892"/>
      <c r="DQ7" s="892"/>
      <c r="DR7" s="892"/>
      <c r="DS7" s="892"/>
      <c r="DT7" s="892"/>
      <c r="DU7" s="892"/>
      <c r="DV7" s="892"/>
      <c r="DW7" s="892"/>
      <c r="DX7" s="892"/>
      <c r="DY7" s="892"/>
      <c r="DZ7" s="892"/>
      <c r="EA7" s="892"/>
      <c r="EB7" s="892"/>
      <c r="EC7" s="892"/>
      <c r="ED7" s="892"/>
      <c r="EE7" s="892"/>
    </row>
    <row r="8" spans="1:135" ht="14.1" customHeight="1" x14ac:dyDescent="0.15">
      <c r="A8" s="138"/>
      <c r="B8" s="899"/>
      <c r="C8" s="899"/>
      <c r="D8" s="899"/>
      <c r="E8" s="899"/>
      <c r="F8" s="899"/>
      <c r="G8" s="899"/>
      <c r="H8" s="899"/>
      <c r="I8" s="899"/>
      <c r="J8" s="669"/>
      <c r="K8" s="669"/>
      <c r="L8" s="669"/>
      <c r="M8" s="669"/>
      <c r="N8" s="669"/>
      <c r="O8" s="669"/>
      <c r="P8" s="669"/>
      <c r="Q8" s="669"/>
      <c r="R8" s="669"/>
      <c r="S8" s="669"/>
      <c r="T8" s="669"/>
      <c r="U8" s="669"/>
      <c r="V8" s="900"/>
      <c r="W8" s="899"/>
      <c r="X8" s="247"/>
      <c r="Y8" s="247"/>
      <c r="Z8" s="31" t="s">
        <v>884</v>
      </c>
      <c r="AA8" s="31" t="s">
        <v>220</v>
      </c>
      <c r="AB8" s="31" t="s">
        <v>221</v>
      </c>
      <c r="AC8" s="31" t="s">
        <v>222</v>
      </c>
      <c r="AD8" s="31" t="s">
        <v>223</v>
      </c>
      <c r="AE8" s="31" t="s">
        <v>224</v>
      </c>
      <c r="AF8" s="31" t="s">
        <v>225</v>
      </c>
      <c r="AG8" s="31" t="s">
        <v>885</v>
      </c>
      <c r="AH8" s="31" t="s">
        <v>227</v>
      </c>
      <c r="AI8" s="31" t="s">
        <v>228</v>
      </c>
      <c r="AJ8" s="221"/>
      <c r="AK8" s="221"/>
      <c r="AL8" s="221"/>
      <c r="AM8" s="221"/>
      <c r="AN8" s="221"/>
      <c r="AO8" s="221"/>
      <c r="AP8" s="221"/>
      <c r="AQ8" s="221"/>
      <c r="AR8" s="221"/>
      <c r="AS8" s="221"/>
      <c r="AT8" s="221"/>
      <c r="AU8" s="221"/>
      <c r="AV8" s="221"/>
      <c r="AW8" s="221"/>
      <c r="AX8" s="221"/>
      <c r="AY8" s="221"/>
      <c r="AZ8" s="221"/>
      <c r="BA8" s="221"/>
      <c r="BB8" s="221"/>
      <c r="BC8" s="221"/>
      <c r="BD8" s="221"/>
      <c r="BE8" s="221"/>
      <c r="BF8" s="221"/>
      <c r="BG8" s="221"/>
      <c r="BH8" s="221"/>
      <c r="BI8" s="221"/>
      <c r="BJ8" s="221"/>
      <c r="BK8" s="221"/>
      <c r="BL8" s="221"/>
      <c r="BM8" s="221"/>
      <c r="BN8" s="221"/>
      <c r="BO8" s="221"/>
      <c r="BP8" s="221"/>
      <c r="BQ8" s="221"/>
      <c r="BR8" s="221"/>
      <c r="BS8" s="221"/>
      <c r="BT8" s="221"/>
      <c r="BU8" s="221"/>
      <c r="BV8" s="221"/>
      <c r="BW8" s="221"/>
      <c r="BX8" s="221"/>
      <c r="BY8" s="221"/>
      <c r="BZ8" s="221"/>
      <c r="CA8" s="221"/>
      <c r="CB8" s="221"/>
      <c r="CC8" s="221"/>
      <c r="CD8" s="221"/>
      <c r="CE8" s="221"/>
      <c r="CF8" s="221"/>
      <c r="CG8" s="221"/>
      <c r="CH8" s="221"/>
      <c r="CI8" s="221"/>
      <c r="CJ8" s="221"/>
      <c r="CK8" s="221"/>
      <c r="CL8" s="221"/>
      <c r="CM8" s="221"/>
      <c r="CN8" s="221"/>
      <c r="CO8" s="221"/>
      <c r="CP8" s="221"/>
      <c r="CQ8" s="221"/>
      <c r="CR8" s="221"/>
      <c r="CS8" s="221"/>
      <c r="CT8" s="221"/>
      <c r="CU8" s="221"/>
      <c r="CV8" s="221"/>
      <c r="CW8" s="221"/>
      <c r="CX8" s="221"/>
      <c r="CY8" s="221"/>
      <c r="CZ8" s="221"/>
      <c r="DA8" s="221"/>
      <c r="DB8" s="221"/>
      <c r="DC8" s="221"/>
      <c r="DD8" s="221"/>
      <c r="DE8" s="221"/>
      <c r="DF8" s="221"/>
      <c r="DG8" s="221"/>
      <c r="DH8" s="221"/>
      <c r="DI8" s="221"/>
      <c r="DJ8" s="221"/>
      <c r="DK8" s="221"/>
      <c r="DL8" s="221"/>
      <c r="DM8" s="221"/>
      <c r="DN8" s="221"/>
      <c r="DO8" s="221"/>
      <c r="DP8" s="221"/>
      <c r="DQ8" s="221"/>
      <c r="DR8" s="221"/>
      <c r="DS8" s="221"/>
      <c r="DT8" s="221"/>
      <c r="DU8" s="221"/>
      <c r="DV8" s="221"/>
      <c r="DW8" s="221"/>
      <c r="DX8" s="221"/>
      <c r="DY8" s="221"/>
      <c r="DZ8" s="221"/>
      <c r="EA8" s="221"/>
      <c r="EB8" s="221"/>
      <c r="EC8" s="221"/>
      <c r="ED8" s="221"/>
      <c r="EE8" s="221"/>
    </row>
    <row r="9" spans="1:135" ht="21.95" customHeight="1" x14ac:dyDescent="0.15">
      <c r="A9" s="901"/>
      <c r="B9" s="902" t="s">
        <v>886</v>
      </c>
      <c r="C9" s="903"/>
      <c r="D9" s="903"/>
      <c r="E9" s="903"/>
      <c r="F9" s="903"/>
      <c r="G9" s="903"/>
      <c r="H9" s="903"/>
      <c r="I9" s="903"/>
      <c r="J9" s="903"/>
      <c r="K9" s="903"/>
      <c r="L9" s="903"/>
      <c r="M9" s="903"/>
      <c r="N9" s="903"/>
      <c r="O9" s="903"/>
      <c r="P9" s="903"/>
      <c r="Q9" s="903"/>
      <c r="R9" s="903"/>
      <c r="S9" s="903"/>
      <c r="T9" s="903"/>
      <c r="U9" s="903"/>
      <c r="V9" s="903"/>
      <c r="W9" s="904"/>
      <c r="X9" s="905"/>
      <c r="Y9" s="906"/>
      <c r="Z9" s="752" t="s">
        <v>887</v>
      </c>
      <c r="AA9" s="907" t="s">
        <v>888</v>
      </c>
      <c r="AB9" s="902" t="s">
        <v>889</v>
      </c>
      <c r="AC9" s="903"/>
      <c r="AD9" s="903"/>
      <c r="AE9" s="904"/>
      <c r="AF9" s="908" t="s">
        <v>890</v>
      </c>
      <c r="AG9" s="909" t="s">
        <v>891</v>
      </c>
      <c r="AH9" s="695"/>
      <c r="AI9" s="909" t="s">
        <v>892</v>
      </c>
      <c r="AJ9" s="221"/>
      <c r="AK9" s="221"/>
      <c r="AL9" s="221"/>
      <c r="AM9" s="221"/>
      <c r="AN9" s="221"/>
      <c r="AO9" s="221"/>
      <c r="AP9" s="221"/>
      <c r="AQ9" s="221"/>
      <c r="AR9" s="221"/>
      <c r="AS9" s="221"/>
      <c r="AT9" s="221"/>
      <c r="AU9" s="221"/>
      <c r="AV9" s="221"/>
      <c r="AW9" s="221"/>
      <c r="AX9" s="221"/>
      <c r="AY9" s="221"/>
      <c r="AZ9" s="221"/>
      <c r="BA9" s="221"/>
      <c r="BB9" s="221"/>
      <c r="BC9" s="221"/>
      <c r="BD9" s="221"/>
      <c r="BE9" s="221"/>
      <c r="BF9" s="221"/>
      <c r="BG9" s="221"/>
      <c r="BH9" s="221"/>
      <c r="BI9" s="221"/>
      <c r="BJ9" s="221"/>
      <c r="BK9" s="221"/>
      <c r="BL9" s="221"/>
      <c r="BM9" s="221"/>
      <c r="BN9" s="221"/>
      <c r="BO9" s="221"/>
      <c r="BP9" s="221"/>
      <c r="BQ9" s="221"/>
      <c r="BR9" s="221"/>
      <c r="BS9" s="221"/>
      <c r="BT9" s="221"/>
      <c r="BU9" s="221"/>
      <c r="BV9" s="221"/>
      <c r="BW9" s="221"/>
      <c r="BX9" s="221"/>
      <c r="BY9" s="221"/>
      <c r="BZ9" s="221"/>
      <c r="CA9" s="221"/>
      <c r="CB9" s="221"/>
      <c r="CC9" s="221"/>
      <c r="CD9" s="221"/>
      <c r="CE9" s="221"/>
      <c r="CF9" s="221"/>
      <c r="CG9" s="221"/>
      <c r="CH9" s="221"/>
      <c r="CI9" s="221"/>
      <c r="CJ9" s="221"/>
      <c r="CK9" s="221"/>
      <c r="CL9" s="221"/>
      <c r="CM9" s="221"/>
      <c r="CN9" s="221"/>
      <c r="CO9" s="221"/>
      <c r="CP9" s="221"/>
      <c r="CQ9" s="221"/>
      <c r="CR9" s="221"/>
      <c r="CS9" s="221"/>
      <c r="CT9" s="221"/>
      <c r="CU9" s="221"/>
      <c r="CV9" s="221"/>
      <c r="CW9" s="221"/>
      <c r="CX9" s="221"/>
      <c r="CY9" s="221"/>
      <c r="CZ9" s="221"/>
      <c r="DA9" s="221"/>
      <c r="DB9" s="221"/>
      <c r="DC9" s="221"/>
      <c r="DD9" s="221"/>
      <c r="DE9" s="221"/>
      <c r="DF9" s="221"/>
      <c r="DG9" s="221"/>
      <c r="DH9" s="221"/>
      <c r="DI9" s="221"/>
      <c r="DJ9" s="221"/>
      <c r="DK9" s="221"/>
      <c r="DL9" s="221"/>
      <c r="DM9" s="221"/>
      <c r="DN9" s="221"/>
      <c r="DO9" s="221"/>
      <c r="DP9" s="221"/>
      <c r="DQ9" s="221"/>
      <c r="DR9" s="221"/>
      <c r="DS9" s="221"/>
      <c r="DT9" s="221"/>
      <c r="DU9" s="221"/>
      <c r="DV9" s="221"/>
      <c r="DW9" s="221"/>
      <c r="DX9" s="221"/>
      <c r="DY9" s="221"/>
      <c r="DZ9" s="221"/>
      <c r="EA9" s="221"/>
      <c r="EB9" s="221"/>
      <c r="EC9" s="221"/>
      <c r="ED9" s="221"/>
      <c r="EE9" s="221"/>
    </row>
    <row r="10" spans="1:135" ht="23.45" customHeight="1" x14ac:dyDescent="0.15">
      <c r="A10" s="901"/>
      <c r="B10" s="902"/>
      <c r="C10" s="903"/>
      <c r="D10" s="903"/>
      <c r="E10" s="903"/>
      <c r="F10" s="903"/>
      <c r="G10" s="903"/>
      <c r="H10" s="903"/>
      <c r="I10" s="903"/>
      <c r="J10" s="903"/>
      <c r="K10" s="903"/>
      <c r="L10" s="903"/>
      <c r="M10" s="903"/>
      <c r="N10" s="903"/>
      <c r="O10" s="903"/>
      <c r="P10" s="903"/>
      <c r="Q10" s="903"/>
      <c r="R10" s="903"/>
      <c r="S10" s="903"/>
      <c r="T10" s="903"/>
      <c r="U10" s="903"/>
      <c r="V10" s="903"/>
      <c r="W10" s="904"/>
      <c r="X10" s="700" t="s">
        <v>893</v>
      </c>
      <c r="Y10" s="250"/>
      <c r="Z10" s="249" t="s">
        <v>894</v>
      </c>
      <c r="AA10" s="243" t="s">
        <v>895</v>
      </c>
      <c r="AB10" s="910" t="s">
        <v>896</v>
      </c>
      <c r="AC10" s="911" t="s">
        <v>107</v>
      </c>
      <c r="AD10" s="911" t="s">
        <v>480</v>
      </c>
      <c r="AE10" s="752" t="s">
        <v>109</v>
      </c>
      <c r="AF10" s="912" t="s">
        <v>897</v>
      </c>
      <c r="AG10" s="913" t="s">
        <v>898</v>
      </c>
      <c r="AH10" s="249"/>
      <c r="AI10" s="912" t="s">
        <v>899</v>
      </c>
      <c r="AJ10" s="220"/>
      <c r="AK10" s="221"/>
      <c r="AL10" s="221"/>
      <c r="AM10" s="221"/>
      <c r="AN10" s="221"/>
      <c r="AO10" s="221"/>
      <c r="AP10" s="221"/>
      <c r="AQ10" s="221"/>
      <c r="AR10" s="221"/>
      <c r="AS10" s="221"/>
      <c r="AT10" s="221"/>
      <c r="AU10" s="221"/>
      <c r="AV10" s="221"/>
      <c r="AW10" s="221"/>
      <c r="AX10" s="221"/>
      <c r="AY10" s="221"/>
      <c r="AZ10" s="221"/>
      <c r="BA10" s="221"/>
      <c r="BB10" s="221"/>
      <c r="BC10" s="221"/>
      <c r="BD10" s="221"/>
      <c r="BE10" s="221"/>
      <c r="BF10" s="221"/>
      <c r="BG10" s="221"/>
      <c r="BH10" s="221"/>
      <c r="BI10" s="221"/>
      <c r="BJ10" s="221"/>
      <c r="BK10" s="221"/>
      <c r="BL10" s="221"/>
      <c r="BM10" s="221"/>
      <c r="BN10" s="221"/>
      <c r="BO10" s="221"/>
      <c r="BP10" s="221"/>
      <c r="BQ10" s="221"/>
      <c r="BR10" s="221"/>
      <c r="BS10" s="221"/>
      <c r="BT10" s="221"/>
      <c r="BU10" s="221"/>
      <c r="BV10" s="221"/>
      <c r="BW10" s="221"/>
      <c r="BX10" s="221"/>
      <c r="BY10" s="221"/>
      <c r="BZ10" s="221"/>
      <c r="CA10" s="221"/>
      <c r="CB10" s="221"/>
      <c r="CC10" s="221"/>
      <c r="CD10" s="221"/>
      <c r="CE10" s="221"/>
      <c r="CF10" s="221"/>
      <c r="CG10" s="221"/>
      <c r="CH10" s="221"/>
      <c r="CI10" s="221"/>
      <c r="CJ10" s="221"/>
      <c r="CK10" s="221"/>
      <c r="CL10" s="221"/>
      <c r="CM10" s="221"/>
      <c r="CN10" s="221"/>
      <c r="CO10" s="221"/>
      <c r="CP10" s="221"/>
      <c r="CQ10" s="221"/>
      <c r="CR10" s="221"/>
      <c r="CS10" s="221"/>
      <c r="CT10" s="221"/>
      <c r="CU10" s="221"/>
      <c r="CV10" s="221"/>
      <c r="CW10" s="221"/>
      <c r="CX10" s="221"/>
      <c r="CY10" s="221"/>
      <c r="CZ10" s="221"/>
      <c r="DA10" s="221"/>
      <c r="DB10" s="221"/>
      <c r="DC10" s="221"/>
      <c r="DD10" s="221"/>
      <c r="DE10" s="221"/>
      <c r="DF10" s="221"/>
      <c r="DG10" s="221"/>
      <c r="DH10" s="221"/>
      <c r="DI10" s="221"/>
      <c r="DJ10" s="221"/>
      <c r="DK10" s="221"/>
      <c r="DL10" s="221"/>
      <c r="DM10" s="221"/>
      <c r="DN10" s="221"/>
      <c r="DO10" s="221"/>
      <c r="DP10" s="221"/>
      <c r="DQ10" s="221"/>
      <c r="DR10" s="221"/>
      <c r="DS10" s="221"/>
      <c r="DT10" s="221"/>
      <c r="DU10" s="221"/>
      <c r="DV10" s="221"/>
      <c r="DW10" s="221"/>
      <c r="DX10" s="221"/>
      <c r="DY10" s="221"/>
      <c r="DZ10" s="221"/>
      <c r="EA10" s="221"/>
      <c r="EB10" s="221"/>
      <c r="EC10" s="221"/>
      <c r="ED10" s="221"/>
      <c r="EE10" s="221"/>
    </row>
    <row r="11" spans="1:135" ht="15.95" customHeight="1" x14ac:dyDescent="0.15">
      <c r="A11" s="901"/>
      <c r="B11" s="902"/>
      <c r="C11" s="903"/>
      <c r="D11" s="903"/>
      <c r="E11" s="903"/>
      <c r="F11" s="903"/>
      <c r="G11" s="903"/>
      <c r="H11" s="903"/>
      <c r="I11" s="903"/>
      <c r="J11" s="903"/>
      <c r="K11" s="903"/>
      <c r="L11" s="903"/>
      <c r="M11" s="903"/>
      <c r="N11" s="903"/>
      <c r="O11" s="903"/>
      <c r="P11" s="903"/>
      <c r="Q11" s="903"/>
      <c r="R11" s="903"/>
      <c r="S11" s="903"/>
      <c r="T11" s="903"/>
      <c r="U11" s="903"/>
      <c r="V11" s="903"/>
      <c r="W11" s="904"/>
      <c r="X11" s="248"/>
      <c r="Y11" s="250"/>
      <c r="Z11" s="249"/>
      <c r="AA11" s="249"/>
      <c r="AB11" s="250"/>
      <c r="AC11" s="249"/>
      <c r="AD11" s="249"/>
      <c r="AE11" s="249"/>
      <c r="AF11" s="914"/>
      <c r="AG11" s="249"/>
      <c r="AH11" s="249"/>
      <c r="AI11" s="915" t="s">
        <v>900</v>
      </c>
      <c r="AJ11" s="221"/>
      <c r="AK11" s="221"/>
      <c r="AL11" s="221"/>
      <c r="AM11" s="221"/>
      <c r="AN11" s="221"/>
      <c r="AO11" s="221"/>
      <c r="AP11" s="221"/>
      <c r="AQ11" s="221"/>
      <c r="AR11" s="221"/>
      <c r="AS11" s="221"/>
      <c r="AT11" s="221"/>
      <c r="AU11" s="221"/>
      <c r="AV11" s="221"/>
      <c r="AW11" s="221"/>
      <c r="AX11" s="221"/>
      <c r="AY11" s="221"/>
      <c r="AZ11" s="221"/>
      <c r="BA11" s="221"/>
      <c r="BB11" s="221"/>
      <c r="BC11" s="221"/>
      <c r="BD11" s="221"/>
      <c r="BE11" s="221"/>
      <c r="BF11" s="221"/>
      <c r="BG11" s="221"/>
      <c r="BH11" s="221"/>
      <c r="BI11" s="221"/>
      <c r="BJ11" s="221"/>
      <c r="BK11" s="221"/>
      <c r="BL11" s="221"/>
      <c r="BM11" s="221"/>
      <c r="BN11" s="221"/>
      <c r="BO11" s="221"/>
      <c r="BP11" s="221"/>
      <c r="BQ11" s="221"/>
      <c r="BR11" s="221"/>
      <c r="BS11" s="221"/>
      <c r="BT11" s="221"/>
      <c r="BU11" s="221"/>
      <c r="BV11" s="221"/>
      <c r="BW11" s="221"/>
      <c r="BX11" s="221"/>
      <c r="BY11" s="221"/>
      <c r="BZ11" s="221"/>
      <c r="CA11" s="221"/>
      <c r="CB11" s="221"/>
      <c r="CC11" s="221"/>
      <c r="CD11" s="221"/>
      <c r="CE11" s="221"/>
      <c r="CF11" s="221"/>
      <c r="CG11" s="221"/>
      <c r="CH11" s="221"/>
      <c r="CI11" s="221"/>
      <c r="CJ11" s="221"/>
      <c r="CK11" s="221"/>
      <c r="CL11" s="221"/>
      <c r="CM11" s="221"/>
      <c r="CN11" s="221"/>
      <c r="CO11" s="221"/>
      <c r="CP11" s="221"/>
      <c r="CQ11" s="221"/>
      <c r="CR11" s="221"/>
      <c r="CS11" s="221"/>
      <c r="CT11" s="221"/>
      <c r="CU11" s="221"/>
      <c r="CV11" s="221"/>
      <c r="CW11" s="221"/>
      <c r="CX11" s="221"/>
      <c r="CY11" s="221"/>
      <c r="CZ11" s="221"/>
      <c r="DA11" s="221"/>
      <c r="DB11" s="221"/>
      <c r="DC11" s="221"/>
      <c r="DD11" s="221"/>
      <c r="DE11" s="221"/>
      <c r="DF11" s="221"/>
      <c r="DG11" s="221"/>
      <c r="DH11" s="221"/>
      <c r="DI11" s="221"/>
      <c r="DJ11" s="221"/>
      <c r="DK11" s="221"/>
      <c r="DL11" s="221"/>
      <c r="DM11" s="221"/>
      <c r="DN11" s="221"/>
      <c r="DO11" s="221"/>
      <c r="DP11" s="221"/>
      <c r="DQ11" s="221"/>
      <c r="DR11" s="221"/>
      <c r="DS11" s="221"/>
      <c r="DT11" s="221"/>
      <c r="DU11" s="221"/>
      <c r="DV11" s="221"/>
      <c r="DW11" s="221"/>
      <c r="DX11" s="221"/>
      <c r="DY11" s="221"/>
      <c r="DZ11" s="221"/>
      <c r="EA11" s="221"/>
      <c r="EB11" s="221"/>
      <c r="EC11" s="221"/>
      <c r="ED11" s="221"/>
      <c r="EE11" s="221"/>
    </row>
    <row r="12" spans="1:135" ht="8.1" customHeight="1" thickBot="1" x14ac:dyDescent="0.2">
      <c r="A12" s="901"/>
      <c r="B12" s="902"/>
      <c r="C12" s="903"/>
      <c r="D12" s="903"/>
      <c r="E12" s="903"/>
      <c r="F12" s="903"/>
      <c r="G12" s="903"/>
      <c r="H12" s="903"/>
      <c r="I12" s="903"/>
      <c r="J12" s="903"/>
      <c r="K12" s="903"/>
      <c r="L12" s="903"/>
      <c r="M12" s="903"/>
      <c r="N12" s="903"/>
      <c r="O12" s="903"/>
      <c r="P12" s="903"/>
      <c r="Q12" s="903"/>
      <c r="R12" s="903"/>
      <c r="S12" s="903"/>
      <c r="T12" s="903"/>
      <c r="U12" s="903"/>
      <c r="V12" s="903"/>
      <c r="W12" s="904"/>
      <c r="X12" s="916"/>
      <c r="Y12" s="917"/>
      <c r="Z12" s="918"/>
      <c r="AA12" s="918"/>
      <c r="AB12" s="919"/>
      <c r="AC12" s="918"/>
      <c r="AD12" s="918"/>
      <c r="AE12" s="920"/>
      <c r="AF12" s="918"/>
      <c r="AG12" s="918"/>
      <c r="AH12" s="918"/>
      <c r="AI12" s="921"/>
      <c r="AJ12" s="221"/>
      <c r="AK12" s="221"/>
      <c r="AL12" s="221"/>
      <c r="AM12" s="221"/>
      <c r="AN12" s="221"/>
      <c r="AO12" s="221"/>
      <c r="AP12" s="221"/>
      <c r="AQ12" s="221"/>
      <c r="AR12" s="221"/>
      <c r="AS12" s="221"/>
      <c r="AT12" s="221"/>
      <c r="AU12" s="221"/>
      <c r="AV12" s="221"/>
      <c r="AW12" s="221"/>
      <c r="AX12" s="221"/>
      <c r="AY12" s="221"/>
      <c r="AZ12" s="221"/>
      <c r="BA12" s="221"/>
      <c r="BB12" s="221"/>
      <c r="BC12" s="221"/>
      <c r="BD12" s="221"/>
      <c r="BE12" s="221"/>
      <c r="BF12" s="221"/>
      <c r="BG12" s="221"/>
      <c r="BH12" s="221"/>
      <c r="BI12" s="221"/>
      <c r="BJ12" s="221"/>
      <c r="BK12" s="221"/>
      <c r="BL12" s="221"/>
      <c r="BM12" s="221"/>
      <c r="BN12" s="221"/>
      <c r="BO12" s="221"/>
      <c r="BP12" s="221"/>
      <c r="BQ12" s="221"/>
      <c r="BR12" s="221"/>
      <c r="BS12" s="221"/>
      <c r="BT12" s="221"/>
      <c r="BU12" s="221"/>
      <c r="BV12" s="221"/>
      <c r="BW12" s="221"/>
      <c r="BX12" s="221"/>
      <c r="BY12" s="221"/>
      <c r="BZ12" s="221"/>
      <c r="CA12" s="221"/>
      <c r="CB12" s="221"/>
      <c r="CC12" s="221"/>
      <c r="CD12" s="221"/>
      <c r="CE12" s="221"/>
      <c r="CF12" s="221"/>
      <c r="CG12" s="221"/>
      <c r="CH12" s="221"/>
      <c r="CI12" s="221"/>
      <c r="CJ12" s="221"/>
      <c r="CK12" s="221"/>
      <c r="CL12" s="221"/>
      <c r="CM12" s="221"/>
      <c r="CN12" s="221"/>
      <c r="CO12" s="221"/>
      <c r="CP12" s="221"/>
      <c r="CQ12" s="221"/>
      <c r="CR12" s="221"/>
      <c r="CS12" s="221"/>
      <c r="CT12" s="221"/>
      <c r="CU12" s="221"/>
      <c r="CV12" s="221"/>
      <c r="CW12" s="221"/>
      <c r="CX12" s="221"/>
      <c r="CY12" s="221"/>
      <c r="CZ12" s="221"/>
      <c r="DA12" s="221"/>
      <c r="DB12" s="221"/>
      <c r="DC12" s="221"/>
      <c r="DD12" s="221"/>
      <c r="DE12" s="221"/>
      <c r="DF12" s="221"/>
      <c r="DG12" s="221"/>
      <c r="DH12" s="221"/>
      <c r="DI12" s="221"/>
      <c r="DJ12" s="221"/>
      <c r="DK12" s="221"/>
      <c r="DL12" s="221"/>
      <c r="DM12" s="221"/>
      <c r="DN12" s="221"/>
      <c r="DO12" s="221"/>
      <c r="DP12" s="221"/>
      <c r="DQ12" s="221"/>
      <c r="DR12" s="221"/>
      <c r="DS12" s="221"/>
      <c r="DT12" s="221"/>
      <c r="DU12" s="221"/>
      <c r="DV12" s="221"/>
      <c r="DW12" s="221"/>
      <c r="DX12" s="221"/>
      <c r="DY12" s="221"/>
      <c r="DZ12" s="221"/>
      <c r="EA12" s="221"/>
      <c r="EB12" s="221"/>
      <c r="EC12" s="221"/>
      <c r="ED12" s="221"/>
      <c r="EE12" s="221"/>
    </row>
    <row r="13" spans="1:135" ht="22.15" customHeight="1" x14ac:dyDescent="0.15">
      <c r="A13" s="901"/>
      <c r="B13" s="822" t="s">
        <v>901</v>
      </c>
      <c r="C13" s="798"/>
      <c r="D13" s="798"/>
      <c r="E13" s="798"/>
      <c r="F13" s="798"/>
      <c r="G13" s="798"/>
      <c r="H13" s="798"/>
      <c r="I13" s="798"/>
      <c r="J13" s="798"/>
      <c r="K13" s="798"/>
      <c r="L13" s="798"/>
      <c r="M13" s="798"/>
      <c r="N13" s="798"/>
      <c r="O13" s="798"/>
      <c r="P13" s="798"/>
      <c r="Q13" s="798"/>
      <c r="R13" s="798"/>
      <c r="S13" s="798"/>
      <c r="T13" s="798"/>
      <c r="U13" s="798"/>
      <c r="V13" s="798"/>
      <c r="W13" s="798"/>
      <c r="X13" s="71">
        <v>0</v>
      </c>
      <c r="Y13" s="278">
        <v>1</v>
      </c>
      <c r="Z13" s="75">
        <v>160724691</v>
      </c>
      <c r="AA13" s="75">
        <v>111332069</v>
      </c>
      <c r="AB13" s="75">
        <v>13647235</v>
      </c>
      <c r="AC13" s="75">
        <v>50500000</v>
      </c>
      <c r="AD13" s="79">
        <f t="shared" ref="AD13:AD18" si="0">AA13-SUM(AB13:AC13,AE13)</f>
        <v>2586275</v>
      </c>
      <c r="AE13" s="75">
        <v>44598559</v>
      </c>
      <c r="AF13" s="75">
        <v>8136944</v>
      </c>
      <c r="AG13" s="75"/>
      <c r="AH13" s="79">
        <f t="shared" ref="AH13:AH18" si="1">SUM(AF13-AG13)</f>
        <v>8136944</v>
      </c>
      <c r="AI13" s="76">
        <v>6941891</v>
      </c>
      <c r="AJ13" s="221"/>
      <c r="AK13" s="221"/>
      <c r="AL13" s="221"/>
      <c r="AM13" s="221"/>
      <c r="AN13" s="221"/>
      <c r="AO13" s="221"/>
      <c r="AP13" s="221"/>
      <c r="AQ13" s="221"/>
      <c r="AR13" s="221"/>
      <c r="AS13" s="221"/>
      <c r="AT13" s="221"/>
      <c r="AU13" s="221"/>
      <c r="AV13" s="221"/>
      <c r="AW13" s="221"/>
      <c r="AX13" s="221"/>
      <c r="AY13" s="221"/>
      <c r="AZ13" s="221"/>
      <c r="BA13" s="221"/>
      <c r="BB13" s="221"/>
      <c r="BC13" s="221"/>
      <c r="BD13" s="221"/>
      <c r="BE13" s="221"/>
      <c r="BF13" s="221"/>
      <c r="BG13" s="221"/>
      <c r="BH13" s="221"/>
      <c r="BI13" s="221"/>
      <c r="BJ13" s="221"/>
      <c r="BK13" s="221"/>
      <c r="BL13" s="221"/>
      <c r="BM13" s="221"/>
      <c r="BN13" s="221"/>
      <c r="BO13" s="221"/>
      <c r="BP13" s="221"/>
      <c r="BQ13" s="221"/>
      <c r="BR13" s="221"/>
      <c r="BS13" s="221"/>
      <c r="BT13" s="221"/>
      <c r="BU13" s="221"/>
      <c r="BV13" s="221"/>
      <c r="BW13" s="221"/>
      <c r="BX13" s="221"/>
      <c r="BY13" s="221"/>
      <c r="BZ13" s="221"/>
      <c r="CA13" s="221"/>
      <c r="CB13" s="221"/>
      <c r="CC13" s="221"/>
      <c r="CD13" s="221"/>
      <c r="CE13" s="221"/>
      <c r="CF13" s="221"/>
      <c r="CG13" s="221"/>
      <c r="CH13" s="221"/>
      <c r="CI13" s="221"/>
      <c r="CJ13" s="221"/>
      <c r="CK13" s="221"/>
      <c r="CL13" s="221"/>
      <c r="CM13" s="221"/>
      <c r="CN13" s="221"/>
      <c r="CO13" s="221"/>
      <c r="CP13" s="221"/>
      <c r="CQ13" s="221"/>
      <c r="CR13" s="221"/>
      <c r="CS13" s="221"/>
      <c r="CT13" s="221"/>
      <c r="CU13" s="221"/>
      <c r="CV13" s="221"/>
      <c r="CW13" s="221"/>
      <c r="CX13" s="221"/>
      <c r="CY13" s="221"/>
      <c r="CZ13" s="221"/>
      <c r="DA13" s="221"/>
      <c r="DB13" s="221"/>
      <c r="DC13" s="221"/>
      <c r="DD13" s="221"/>
      <c r="DE13" s="221"/>
      <c r="DF13" s="221"/>
      <c r="DG13" s="221"/>
      <c r="DH13" s="221"/>
      <c r="DI13" s="221"/>
      <c r="DJ13" s="221"/>
      <c r="DK13" s="221"/>
      <c r="DL13" s="221"/>
      <c r="DM13" s="221"/>
      <c r="DN13" s="221"/>
      <c r="DO13" s="221"/>
      <c r="DP13" s="221"/>
      <c r="DQ13" s="221"/>
      <c r="DR13" s="221"/>
      <c r="DS13" s="221"/>
      <c r="DT13" s="221"/>
      <c r="DU13" s="221"/>
      <c r="DV13" s="221"/>
      <c r="DW13" s="221"/>
      <c r="DX13" s="221"/>
      <c r="DY13" s="221"/>
      <c r="DZ13" s="221"/>
      <c r="EA13" s="221"/>
      <c r="EB13" s="221"/>
      <c r="EC13" s="221"/>
      <c r="ED13" s="221"/>
      <c r="EE13" s="221"/>
    </row>
    <row r="14" spans="1:135" ht="22.15" customHeight="1" x14ac:dyDescent="0.15">
      <c r="A14" s="901"/>
      <c r="B14" s="822" t="s">
        <v>902</v>
      </c>
      <c r="C14" s="798"/>
      <c r="D14" s="798"/>
      <c r="E14" s="798"/>
      <c r="F14" s="798"/>
      <c r="G14" s="798"/>
      <c r="H14" s="798"/>
      <c r="I14" s="798"/>
      <c r="J14" s="798"/>
      <c r="K14" s="798"/>
      <c r="L14" s="798"/>
      <c r="M14" s="798"/>
      <c r="N14" s="798"/>
      <c r="O14" s="798"/>
      <c r="P14" s="798"/>
      <c r="Q14" s="798"/>
      <c r="R14" s="798"/>
      <c r="S14" s="798"/>
      <c r="T14" s="798"/>
      <c r="U14" s="798"/>
      <c r="V14" s="798"/>
      <c r="W14" s="798"/>
      <c r="X14" s="77">
        <v>0</v>
      </c>
      <c r="Y14" s="265">
        <v>2</v>
      </c>
      <c r="Z14" s="80">
        <v>15248773757</v>
      </c>
      <c r="AA14" s="80"/>
      <c r="AB14" s="80"/>
      <c r="AC14" s="80"/>
      <c r="AD14" s="79">
        <f t="shared" si="0"/>
        <v>0</v>
      </c>
      <c r="AE14" s="80"/>
      <c r="AF14" s="80"/>
      <c r="AG14" s="80"/>
      <c r="AH14" s="79">
        <f t="shared" si="1"/>
        <v>0</v>
      </c>
      <c r="AI14" s="83">
        <v>0</v>
      </c>
      <c r="AJ14" s="221"/>
      <c r="AK14" s="221"/>
      <c r="AL14" s="221"/>
      <c r="AM14" s="221"/>
      <c r="AN14" s="221"/>
      <c r="AO14" s="221"/>
      <c r="AP14" s="221"/>
      <c r="AQ14" s="221"/>
      <c r="AR14" s="221"/>
      <c r="AS14" s="221"/>
      <c r="AT14" s="221"/>
      <c r="AU14" s="221"/>
      <c r="AV14" s="221"/>
      <c r="AW14" s="221"/>
      <c r="AX14" s="221"/>
      <c r="AY14" s="221"/>
      <c r="AZ14" s="221"/>
      <c r="BA14" s="221"/>
      <c r="BB14" s="221"/>
      <c r="BC14" s="221"/>
      <c r="BD14" s="221"/>
      <c r="BE14" s="221"/>
      <c r="BF14" s="221"/>
      <c r="BG14" s="221"/>
      <c r="BH14" s="221"/>
      <c r="BI14" s="221"/>
      <c r="BJ14" s="221"/>
      <c r="BK14" s="221"/>
      <c r="BL14" s="221"/>
      <c r="BM14" s="221"/>
      <c r="BN14" s="221"/>
      <c r="BO14" s="221"/>
      <c r="BP14" s="221"/>
      <c r="BQ14" s="221"/>
      <c r="BR14" s="221"/>
      <c r="BS14" s="221"/>
      <c r="BT14" s="221"/>
      <c r="BU14" s="221"/>
      <c r="BV14" s="221"/>
      <c r="BW14" s="221"/>
      <c r="BX14" s="221"/>
      <c r="BY14" s="221"/>
      <c r="BZ14" s="221"/>
      <c r="CA14" s="221"/>
      <c r="CB14" s="221"/>
      <c r="CC14" s="221"/>
      <c r="CD14" s="221"/>
      <c r="CE14" s="221"/>
      <c r="CF14" s="221"/>
      <c r="CG14" s="221"/>
      <c r="CH14" s="221"/>
      <c r="CI14" s="221"/>
      <c r="CJ14" s="221"/>
      <c r="CK14" s="221"/>
      <c r="CL14" s="221"/>
      <c r="CM14" s="221"/>
      <c r="CN14" s="221"/>
      <c r="CO14" s="221"/>
      <c r="CP14" s="221"/>
      <c r="CQ14" s="221"/>
      <c r="CR14" s="221"/>
      <c r="CS14" s="221"/>
      <c r="CT14" s="221"/>
      <c r="CU14" s="221"/>
      <c r="CV14" s="221"/>
      <c r="CW14" s="221"/>
      <c r="CX14" s="221"/>
      <c r="CY14" s="221"/>
      <c r="CZ14" s="221"/>
      <c r="DA14" s="221"/>
      <c r="DB14" s="221"/>
      <c r="DC14" s="221"/>
      <c r="DD14" s="221"/>
      <c r="DE14" s="221"/>
      <c r="DF14" s="221"/>
      <c r="DG14" s="221"/>
      <c r="DH14" s="221"/>
      <c r="DI14" s="221"/>
      <c r="DJ14" s="221"/>
      <c r="DK14" s="221"/>
      <c r="DL14" s="221"/>
      <c r="DM14" s="221"/>
      <c r="DN14" s="221"/>
      <c r="DO14" s="221"/>
      <c r="DP14" s="221"/>
      <c r="DQ14" s="221"/>
      <c r="DR14" s="221"/>
      <c r="DS14" s="221"/>
      <c r="DT14" s="221"/>
      <c r="DU14" s="221"/>
      <c r="DV14" s="221"/>
      <c r="DW14" s="221"/>
      <c r="DX14" s="221"/>
      <c r="DY14" s="221"/>
      <c r="DZ14" s="221"/>
      <c r="EA14" s="221"/>
      <c r="EB14" s="221"/>
      <c r="EC14" s="221"/>
      <c r="ED14" s="221"/>
      <c r="EE14" s="221"/>
    </row>
    <row r="15" spans="1:135" ht="22.15" customHeight="1" thickBot="1" x14ac:dyDescent="0.2">
      <c r="A15" s="901"/>
      <c r="B15" s="822" t="s">
        <v>903</v>
      </c>
      <c r="C15" s="798"/>
      <c r="D15" s="798"/>
      <c r="E15" s="798"/>
      <c r="F15" s="798"/>
      <c r="G15" s="798"/>
      <c r="H15" s="798"/>
      <c r="I15" s="798"/>
      <c r="J15" s="798"/>
      <c r="K15" s="798"/>
      <c r="L15" s="798"/>
      <c r="M15" s="798"/>
      <c r="N15" s="798"/>
      <c r="O15" s="798"/>
      <c r="P15" s="798"/>
      <c r="Q15" s="798"/>
      <c r="R15" s="798"/>
      <c r="S15" s="798"/>
      <c r="T15" s="798"/>
      <c r="U15" s="798"/>
      <c r="V15" s="798"/>
      <c r="W15" s="798"/>
      <c r="X15" s="84">
        <v>0</v>
      </c>
      <c r="Y15" s="266">
        <v>3</v>
      </c>
      <c r="Z15" s="123">
        <v>182590551</v>
      </c>
      <c r="AA15" s="123">
        <v>87380585</v>
      </c>
      <c r="AB15" s="123">
        <v>1186151</v>
      </c>
      <c r="AC15" s="123">
        <v>949000</v>
      </c>
      <c r="AD15" s="79">
        <f t="shared" si="0"/>
        <v>4070073</v>
      </c>
      <c r="AE15" s="123">
        <v>81175361</v>
      </c>
      <c r="AF15" s="123">
        <v>1973191</v>
      </c>
      <c r="AG15" s="123"/>
      <c r="AH15" s="79">
        <f t="shared" si="1"/>
        <v>1973191</v>
      </c>
      <c r="AI15" s="188">
        <v>4753837</v>
      </c>
      <c r="AJ15" s="221"/>
      <c r="AK15" s="221"/>
      <c r="AL15" s="221"/>
      <c r="AM15" s="221"/>
      <c r="AN15" s="221"/>
      <c r="AO15" s="221"/>
      <c r="AP15" s="221"/>
      <c r="AQ15" s="221"/>
      <c r="AR15" s="221"/>
      <c r="AS15" s="221"/>
      <c r="AT15" s="221"/>
      <c r="AU15" s="221"/>
      <c r="AV15" s="221"/>
      <c r="AW15" s="221"/>
      <c r="AX15" s="221"/>
      <c r="AY15" s="221"/>
      <c r="AZ15" s="221"/>
      <c r="BA15" s="221"/>
      <c r="BB15" s="221"/>
      <c r="BC15" s="221"/>
      <c r="BD15" s="221"/>
      <c r="BE15" s="221"/>
      <c r="BF15" s="221"/>
      <c r="BG15" s="221"/>
      <c r="BH15" s="221"/>
      <c r="BI15" s="221"/>
      <c r="BJ15" s="221"/>
      <c r="BK15" s="221"/>
      <c r="BL15" s="221"/>
      <c r="BM15" s="221"/>
      <c r="BN15" s="221"/>
      <c r="BO15" s="221"/>
      <c r="BP15" s="221"/>
      <c r="BQ15" s="221"/>
      <c r="BR15" s="221"/>
      <c r="BS15" s="221"/>
      <c r="BT15" s="221"/>
      <c r="BU15" s="221"/>
      <c r="BV15" s="221"/>
      <c r="BW15" s="221"/>
      <c r="BX15" s="221"/>
      <c r="BY15" s="221"/>
      <c r="BZ15" s="221"/>
      <c r="CA15" s="221"/>
      <c r="CB15" s="221"/>
      <c r="CC15" s="221"/>
      <c r="CD15" s="221"/>
      <c r="CE15" s="221"/>
      <c r="CF15" s="221"/>
      <c r="CG15" s="221"/>
      <c r="CH15" s="221"/>
      <c r="CI15" s="221"/>
      <c r="CJ15" s="221"/>
      <c r="CK15" s="221"/>
      <c r="CL15" s="221"/>
      <c r="CM15" s="221"/>
      <c r="CN15" s="221"/>
      <c r="CO15" s="221"/>
      <c r="CP15" s="221"/>
      <c r="CQ15" s="221"/>
      <c r="CR15" s="221"/>
      <c r="CS15" s="221"/>
      <c r="CT15" s="221"/>
      <c r="CU15" s="221"/>
      <c r="CV15" s="221"/>
      <c r="CW15" s="221"/>
      <c r="CX15" s="221"/>
      <c r="CY15" s="221"/>
      <c r="CZ15" s="221"/>
      <c r="DA15" s="221"/>
      <c r="DB15" s="221"/>
      <c r="DC15" s="221"/>
      <c r="DD15" s="221"/>
      <c r="DE15" s="221"/>
      <c r="DF15" s="221"/>
      <c r="DG15" s="221"/>
      <c r="DH15" s="221"/>
      <c r="DI15" s="221"/>
      <c r="DJ15" s="221"/>
      <c r="DK15" s="221"/>
      <c r="DL15" s="221"/>
      <c r="DM15" s="221"/>
      <c r="DN15" s="221"/>
      <c r="DO15" s="221"/>
      <c r="DP15" s="221"/>
      <c r="DQ15" s="221"/>
      <c r="DR15" s="221"/>
      <c r="DS15" s="221"/>
      <c r="DT15" s="221"/>
      <c r="DU15" s="221"/>
      <c r="DV15" s="221"/>
      <c r="DW15" s="221"/>
      <c r="DX15" s="221"/>
      <c r="DY15" s="221"/>
      <c r="DZ15" s="221"/>
      <c r="EA15" s="221"/>
      <c r="EB15" s="221"/>
      <c r="EC15" s="221"/>
      <c r="ED15" s="221"/>
      <c r="EE15" s="221"/>
    </row>
    <row r="16" spans="1:135" ht="22.15" customHeight="1" thickBot="1" x14ac:dyDescent="0.2">
      <c r="A16" s="901"/>
      <c r="B16" s="822" t="s">
        <v>904</v>
      </c>
      <c r="C16" s="798"/>
      <c r="D16" s="798"/>
      <c r="E16" s="798"/>
      <c r="F16" s="798"/>
      <c r="G16" s="798"/>
      <c r="H16" s="798"/>
      <c r="I16" s="798"/>
      <c r="J16" s="798"/>
      <c r="K16" s="798"/>
      <c r="L16" s="798"/>
      <c r="M16" s="798"/>
      <c r="N16" s="798"/>
      <c r="O16" s="798"/>
      <c r="P16" s="798"/>
      <c r="Q16" s="798"/>
      <c r="R16" s="798"/>
      <c r="S16" s="798"/>
      <c r="T16" s="798"/>
      <c r="U16" s="798"/>
      <c r="V16" s="798"/>
      <c r="W16" s="798"/>
      <c r="X16" s="922"/>
      <c r="Y16" s="923"/>
      <c r="Z16" s="661">
        <f>SUM(Z13:Z15)</f>
        <v>15592088999</v>
      </c>
      <c r="AA16" s="661">
        <f t="shared" ref="AA16:AC16" si="2">SUM(AA13:AA15)</f>
        <v>198712654</v>
      </c>
      <c r="AB16" s="661">
        <f t="shared" si="2"/>
        <v>14833386</v>
      </c>
      <c r="AC16" s="661">
        <f t="shared" si="2"/>
        <v>51449000</v>
      </c>
      <c r="AD16" s="661">
        <f t="shared" si="0"/>
        <v>6656348</v>
      </c>
      <c r="AE16" s="661">
        <f>SUM(AE13:AE15)</f>
        <v>125773920</v>
      </c>
      <c r="AF16" s="661">
        <f t="shared" ref="AF16" si="3">SUM(AF13:AF15)</f>
        <v>10110135</v>
      </c>
      <c r="AG16" s="661">
        <f>SUM(AG13:AG15)</f>
        <v>0</v>
      </c>
      <c r="AH16" s="661">
        <f t="shared" si="1"/>
        <v>10110135</v>
      </c>
      <c r="AI16" s="924">
        <f>SUM(AI13:AI15)</f>
        <v>11695728</v>
      </c>
      <c r="AJ16" s="221"/>
      <c r="AK16" s="221"/>
      <c r="AL16" s="221"/>
      <c r="AM16" s="221"/>
      <c r="AN16" s="221"/>
      <c r="AO16" s="221"/>
      <c r="AP16" s="221"/>
      <c r="AQ16" s="221"/>
      <c r="AR16" s="221"/>
      <c r="AS16" s="221"/>
      <c r="AT16" s="221"/>
      <c r="AU16" s="221"/>
      <c r="AV16" s="221"/>
      <c r="AW16" s="221"/>
      <c r="AX16" s="221"/>
      <c r="AY16" s="221"/>
      <c r="AZ16" s="221"/>
      <c r="BA16" s="221"/>
      <c r="BB16" s="221"/>
      <c r="BC16" s="221"/>
      <c r="BD16" s="221"/>
      <c r="BE16" s="221"/>
      <c r="BF16" s="221"/>
      <c r="BG16" s="221"/>
      <c r="BH16" s="221"/>
      <c r="BI16" s="221"/>
      <c r="BJ16" s="221"/>
      <c r="BK16" s="221"/>
      <c r="BL16" s="221"/>
      <c r="BM16" s="221"/>
      <c r="BN16" s="221"/>
      <c r="BO16" s="221"/>
      <c r="BP16" s="221"/>
      <c r="BQ16" s="221"/>
      <c r="BR16" s="221"/>
      <c r="BS16" s="221"/>
      <c r="BT16" s="221"/>
      <c r="BU16" s="221"/>
      <c r="BV16" s="221"/>
      <c r="BW16" s="221"/>
      <c r="BX16" s="221"/>
      <c r="BY16" s="221"/>
      <c r="BZ16" s="221"/>
      <c r="CA16" s="221"/>
      <c r="CB16" s="221"/>
      <c r="CC16" s="221"/>
      <c r="CD16" s="221"/>
      <c r="CE16" s="221"/>
      <c r="CF16" s="221"/>
      <c r="CG16" s="221"/>
      <c r="CH16" s="221"/>
      <c r="CI16" s="221"/>
      <c r="CJ16" s="221"/>
      <c r="CK16" s="221"/>
      <c r="CL16" s="221"/>
      <c r="CM16" s="221"/>
      <c r="CN16" s="221"/>
      <c r="CO16" s="221"/>
      <c r="CP16" s="221"/>
      <c r="CQ16" s="221"/>
      <c r="CR16" s="221"/>
      <c r="CS16" s="221"/>
      <c r="CT16" s="221"/>
      <c r="CU16" s="221"/>
      <c r="CV16" s="221"/>
      <c r="CW16" s="221"/>
      <c r="CX16" s="221"/>
      <c r="CY16" s="221"/>
      <c r="CZ16" s="221"/>
      <c r="DA16" s="221"/>
      <c r="DB16" s="221"/>
      <c r="DC16" s="221"/>
      <c r="DD16" s="221"/>
      <c r="DE16" s="221"/>
      <c r="DF16" s="221"/>
      <c r="DG16" s="221"/>
      <c r="DH16" s="221"/>
      <c r="DI16" s="221"/>
      <c r="DJ16" s="221"/>
      <c r="DK16" s="221"/>
      <c r="DL16" s="221"/>
      <c r="DM16" s="221"/>
      <c r="DN16" s="221"/>
      <c r="DO16" s="221"/>
      <c r="DP16" s="221"/>
      <c r="DQ16" s="221"/>
      <c r="DR16" s="221"/>
      <c r="DS16" s="221"/>
      <c r="DT16" s="221"/>
      <c r="DU16" s="221"/>
      <c r="DV16" s="221"/>
      <c r="DW16" s="221"/>
      <c r="DX16" s="221"/>
      <c r="DY16" s="221"/>
      <c r="DZ16" s="221"/>
      <c r="EA16" s="221"/>
      <c r="EB16" s="221"/>
      <c r="EC16" s="221"/>
      <c r="ED16" s="221"/>
      <c r="EE16" s="221"/>
    </row>
    <row r="17" spans="1:135" ht="22.15" customHeight="1" x14ac:dyDescent="0.15">
      <c r="A17" s="901"/>
      <c r="B17" s="805" t="s">
        <v>905</v>
      </c>
      <c r="C17" s="800"/>
      <c r="D17" s="800"/>
      <c r="E17" s="800"/>
      <c r="F17" s="800"/>
      <c r="G17" s="800"/>
      <c r="H17" s="800"/>
      <c r="I17" s="800"/>
      <c r="J17" s="800"/>
      <c r="K17" s="800"/>
      <c r="L17" s="800"/>
      <c r="M17" s="800"/>
      <c r="N17" s="800"/>
      <c r="O17" s="800"/>
      <c r="P17" s="800"/>
      <c r="Q17" s="800"/>
      <c r="R17" s="800"/>
      <c r="S17" s="800"/>
      <c r="T17" s="800"/>
      <c r="U17" s="800"/>
      <c r="V17" s="800"/>
      <c r="W17" s="800"/>
      <c r="X17" s="71">
        <v>0</v>
      </c>
      <c r="Y17" s="278">
        <v>4</v>
      </c>
      <c r="Z17" s="75"/>
      <c r="AA17" s="75"/>
      <c r="AB17" s="75"/>
      <c r="AC17" s="75"/>
      <c r="AD17" s="79">
        <f t="shared" si="0"/>
        <v>0</v>
      </c>
      <c r="AE17" s="75"/>
      <c r="AF17" s="75"/>
      <c r="AG17" s="75"/>
      <c r="AH17" s="79">
        <f t="shared" si="1"/>
        <v>0</v>
      </c>
      <c r="AI17" s="76"/>
      <c r="AJ17" s="221"/>
      <c r="AK17" s="221"/>
      <c r="AL17" s="221"/>
      <c r="AM17" s="221"/>
      <c r="AN17" s="221"/>
      <c r="AO17" s="221"/>
      <c r="AP17" s="221"/>
      <c r="AQ17" s="221"/>
      <c r="AR17" s="221"/>
      <c r="AS17" s="221"/>
      <c r="AT17" s="221"/>
      <c r="AU17" s="221"/>
      <c r="AV17" s="221"/>
      <c r="AW17" s="221"/>
      <c r="AX17" s="221"/>
      <c r="AY17" s="221"/>
      <c r="AZ17" s="221"/>
      <c r="BA17" s="221"/>
      <c r="BB17" s="221"/>
      <c r="BC17" s="221"/>
      <c r="BD17" s="221"/>
      <c r="BE17" s="221"/>
      <c r="BF17" s="221"/>
      <c r="BG17" s="221"/>
      <c r="BH17" s="221"/>
      <c r="BI17" s="221"/>
      <c r="BJ17" s="221"/>
      <c r="BK17" s="221"/>
      <c r="BL17" s="221"/>
      <c r="BM17" s="221"/>
      <c r="BN17" s="221"/>
      <c r="BO17" s="221"/>
      <c r="BP17" s="221"/>
      <c r="BQ17" s="221"/>
      <c r="BR17" s="221"/>
      <c r="BS17" s="221"/>
      <c r="BT17" s="221"/>
      <c r="BU17" s="221"/>
      <c r="BV17" s="221"/>
      <c r="BW17" s="221"/>
      <c r="BX17" s="221"/>
      <c r="BY17" s="221"/>
      <c r="BZ17" s="221"/>
      <c r="CA17" s="221"/>
      <c r="CB17" s="221"/>
      <c r="CC17" s="221"/>
      <c r="CD17" s="221"/>
      <c r="CE17" s="221"/>
      <c r="CF17" s="221"/>
      <c r="CG17" s="221"/>
      <c r="CH17" s="221"/>
      <c r="CI17" s="221"/>
      <c r="CJ17" s="221"/>
      <c r="CK17" s="221"/>
      <c r="CL17" s="221"/>
      <c r="CM17" s="221"/>
      <c r="CN17" s="221"/>
      <c r="CO17" s="221"/>
      <c r="CP17" s="221"/>
      <c r="CQ17" s="221"/>
      <c r="CR17" s="221"/>
      <c r="CS17" s="221"/>
      <c r="CT17" s="221"/>
      <c r="CU17" s="221"/>
      <c r="CV17" s="221"/>
      <c r="CW17" s="221"/>
      <c r="CX17" s="221"/>
      <c r="CY17" s="221"/>
      <c r="CZ17" s="221"/>
      <c r="DA17" s="221"/>
      <c r="DB17" s="221"/>
      <c r="DC17" s="221"/>
      <c r="DD17" s="221"/>
      <c r="DE17" s="221"/>
      <c r="DF17" s="221"/>
      <c r="DG17" s="221"/>
      <c r="DH17" s="221"/>
      <c r="DI17" s="221"/>
      <c r="DJ17" s="221"/>
      <c r="DK17" s="221"/>
      <c r="DL17" s="221"/>
      <c r="DM17" s="221"/>
      <c r="DN17" s="221"/>
      <c r="DO17" s="221"/>
      <c r="DP17" s="221"/>
      <c r="DQ17" s="221"/>
      <c r="DR17" s="221"/>
      <c r="DS17" s="221"/>
      <c r="DT17" s="221"/>
      <c r="DU17" s="221"/>
      <c r="DV17" s="221"/>
      <c r="DW17" s="221"/>
      <c r="DX17" s="221"/>
      <c r="DY17" s="221"/>
      <c r="DZ17" s="221"/>
      <c r="EA17" s="221"/>
      <c r="EB17" s="221"/>
      <c r="EC17" s="221"/>
      <c r="ED17" s="221"/>
      <c r="EE17" s="221"/>
    </row>
    <row r="18" spans="1:135" ht="22.15" customHeight="1" thickBot="1" x14ac:dyDescent="0.2">
      <c r="A18" s="901"/>
      <c r="B18" s="822" t="s">
        <v>906</v>
      </c>
      <c r="C18" s="798"/>
      <c r="D18" s="798"/>
      <c r="E18" s="798"/>
      <c r="F18" s="798"/>
      <c r="G18" s="798"/>
      <c r="H18" s="798"/>
      <c r="I18" s="798"/>
      <c r="J18" s="798"/>
      <c r="K18" s="798"/>
      <c r="L18" s="798"/>
      <c r="M18" s="798"/>
      <c r="N18" s="798"/>
      <c r="O18" s="798"/>
      <c r="P18" s="798"/>
      <c r="Q18" s="798"/>
      <c r="R18" s="798"/>
      <c r="S18" s="798"/>
      <c r="T18" s="798"/>
      <c r="U18" s="798"/>
      <c r="V18" s="798"/>
      <c r="W18" s="798"/>
      <c r="X18" s="84">
        <v>0</v>
      </c>
      <c r="Y18" s="266">
        <v>5</v>
      </c>
      <c r="Z18" s="122">
        <f>SUM(Z13:Z15,Z17)</f>
        <v>15592088999</v>
      </c>
      <c r="AA18" s="122">
        <f>SUM(AA13:AA15,AA17)</f>
        <v>198712654</v>
      </c>
      <c r="AB18" s="122">
        <f t="shared" ref="AB18:AC18" si="4">SUM(AB13:AB15,AB17)</f>
        <v>14833386</v>
      </c>
      <c r="AC18" s="122">
        <f t="shared" si="4"/>
        <v>51449000</v>
      </c>
      <c r="AD18" s="122">
        <f t="shared" si="0"/>
        <v>6656348</v>
      </c>
      <c r="AE18" s="122">
        <f>SUM(AE13:AE15,AE17)</f>
        <v>125773920</v>
      </c>
      <c r="AF18" s="122">
        <f>SUM(AF13:AF15,AF17)</f>
        <v>10110135</v>
      </c>
      <c r="AG18" s="122">
        <f t="shared" ref="AG18" si="5">SUM(AG13:AG15,AG17)</f>
        <v>0</v>
      </c>
      <c r="AH18" s="122">
        <f t="shared" si="1"/>
        <v>10110135</v>
      </c>
      <c r="AI18" s="203">
        <f>SUM(AI13:AI15,AI17)</f>
        <v>11695728</v>
      </c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1"/>
      <c r="AV18" s="221"/>
      <c r="AW18" s="221"/>
      <c r="AX18" s="221"/>
      <c r="AY18" s="221"/>
      <c r="AZ18" s="221"/>
      <c r="BA18" s="221"/>
      <c r="BB18" s="221"/>
      <c r="BC18" s="221"/>
      <c r="BD18" s="221"/>
      <c r="BE18" s="221"/>
      <c r="BF18" s="221"/>
      <c r="BG18" s="221"/>
      <c r="BH18" s="221"/>
      <c r="BI18" s="221"/>
      <c r="BJ18" s="221"/>
      <c r="BK18" s="221"/>
      <c r="BL18" s="221"/>
      <c r="BM18" s="221"/>
      <c r="BN18" s="221"/>
      <c r="BO18" s="221"/>
      <c r="BP18" s="221"/>
      <c r="BQ18" s="221"/>
      <c r="BR18" s="221"/>
      <c r="BS18" s="221"/>
      <c r="BT18" s="221"/>
      <c r="BU18" s="221"/>
      <c r="BV18" s="221"/>
      <c r="BW18" s="221"/>
      <c r="BX18" s="221"/>
      <c r="BY18" s="221"/>
      <c r="BZ18" s="221"/>
      <c r="CA18" s="221"/>
      <c r="CB18" s="221"/>
      <c r="CC18" s="221"/>
      <c r="CD18" s="221"/>
      <c r="CE18" s="221"/>
      <c r="CF18" s="221"/>
      <c r="CG18" s="221"/>
      <c r="CH18" s="221"/>
      <c r="CI18" s="221"/>
      <c r="CJ18" s="221"/>
      <c r="CK18" s="221"/>
      <c r="CL18" s="221"/>
      <c r="CM18" s="221"/>
      <c r="CN18" s="221"/>
      <c r="CO18" s="221"/>
      <c r="CP18" s="221"/>
      <c r="CQ18" s="221"/>
      <c r="CR18" s="221"/>
      <c r="CS18" s="221"/>
      <c r="CT18" s="221"/>
      <c r="CU18" s="221"/>
      <c r="CV18" s="221"/>
      <c r="CW18" s="221"/>
      <c r="CX18" s="221"/>
      <c r="CY18" s="221"/>
      <c r="CZ18" s="221"/>
      <c r="DA18" s="221"/>
      <c r="DB18" s="221"/>
      <c r="DC18" s="221"/>
      <c r="DD18" s="221"/>
      <c r="DE18" s="221"/>
      <c r="DF18" s="221"/>
      <c r="DG18" s="221"/>
      <c r="DH18" s="221"/>
      <c r="DI18" s="221"/>
      <c r="DJ18" s="221"/>
      <c r="DK18" s="221"/>
      <c r="DL18" s="221"/>
      <c r="DM18" s="221"/>
      <c r="DN18" s="221"/>
      <c r="DO18" s="221"/>
      <c r="DP18" s="221"/>
      <c r="DQ18" s="221"/>
      <c r="DR18" s="221"/>
      <c r="DS18" s="221"/>
      <c r="DT18" s="221"/>
      <c r="DU18" s="221"/>
      <c r="DV18" s="221"/>
      <c r="DW18" s="221"/>
      <c r="DX18" s="221"/>
      <c r="DY18" s="221"/>
      <c r="DZ18" s="221"/>
      <c r="EA18" s="221"/>
      <c r="EB18" s="221"/>
      <c r="EC18" s="221"/>
      <c r="ED18" s="221"/>
      <c r="EE18" s="221"/>
    </row>
    <row r="19" spans="1:135" ht="22.15" customHeight="1" x14ac:dyDescent="0.15">
      <c r="A19" s="901"/>
      <c r="B19" s="154"/>
      <c r="C19" s="213"/>
      <c r="D19" s="213"/>
      <c r="E19" s="213"/>
      <c r="F19" s="213"/>
      <c r="G19" s="213"/>
      <c r="H19" s="213"/>
      <c r="I19" s="213"/>
      <c r="J19" s="485"/>
      <c r="K19" s="485"/>
      <c r="L19" s="485"/>
      <c r="M19" s="485"/>
      <c r="N19" s="485"/>
      <c r="O19" s="485"/>
      <c r="P19" s="485"/>
      <c r="Q19" s="485"/>
      <c r="R19" s="485"/>
      <c r="S19" s="485"/>
      <c r="T19" s="485"/>
      <c r="U19" s="485"/>
      <c r="V19" s="925"/>
      <c r="W19" s="213"/>
      <c r="X19" s="221"/>
      <c r="Y19" s="221"/>
      <c r="Z19" s="221"/>
      <c r="AA19" s="221"/>
      <c r="AB19" s="221"/>
      <c r="AC19" s="221"/>
      <c r="AD19" s="221"/>
      <c r="AE19" s="221"/>
      <c r="AF19" s="221"/>
      <c r="AG19" s="221"/>
      <c r="AH19" s="221"/>
      <c r="AI19" s="221"/>
      <c r="AJ19" s="221"/>
      <c r="AK19" s="221"/>
      <c r="AL19" s="221"/>
      <c r="AM19" s="221"/>
      <c r="AN19" s="221"/>
      <c r="AO19" s="221"/>
      <c r="AP19" s="221"/>
      <c r="AQ19" s="221"/>
      <c r="AR19" s="221"/>
      <c r="AS19" s="221"/>
      <c r="AT19" s="221"/>
      <c r="AU19" s="221"/>
      <c r="AV19" s="221"/>
      <c r="AW19" s="221"/>
      <c r="AX19" s="221"/>
      <c r="AY19" s="221"/>
      <c r="AZ19" s="221"/>
      <c r="BA19" s="221"/>
      <c r="BB19" s="221"/>
      <c r="BC19" s="221"/>
      <c r="BD19" s="221"/>
      <c r="BE19" s="221"/>
      <c r="BF19" s="221"/>
      <c r="BG19" s="221"/>
      <c r="BH19" s="221"/>
      <c r="BI19" s="221"/>
      <c r="BJ19" s="221"/>
      <c r="BK19" s="221"/>
      <c r="BL19" s="221"/>
      <c r="BM19" s="221"/>
      <c r="BN19" s="221"/>
      <c r="BO19" s="221"/>
      <c r="BP19" s="221"/>
      <c r="BQ19" s="221"/>
      <c r="BR19" s="221"/>
      <c r="BS19" s="221"/>
      <c r="BT19" s="221"/>
      <c r="BU19" s="221"/>
      <c r="BV19" s="221"/>
      <c r="BW19" s="221"/>
      <c r="BX19" s="221"/>
      <c r="BY19" s="221"/>
      <c r="BZ19" s="221"/>
      <c r="CA19" s="221"/>
      <c r="CB19" s="221"/>
      <c r="CC19" s="221"/>
      <c r="CD19" s="221"/>
      <c r="CE19" s="221"/>
      <c r="CF19" s="221"/>
      <c r="CG19" s="221"/>
      <c r="CH19" s="221"/>
      <c r="CI19" s="221"/>
      <c r="CJ19" s="221"/>
      <c r="CK19" s="221"/>
      <c r="CL19" s="221"/>
      <c r="CM19" s="221"/>
      <c r="CN19" s="221"/>
      <c r="CO19" s="221"/>
      <c r="CP19" s="221"/>
      <c r="CQ19" s="221"/>
      <c r="CR19" s="221"/>
      <c r="CS19" s="221"/>
      <c r="CT19" s="221"/>
      <c r="CU19" s="221"/>
      <c r="CV19" s="221"/>
      <c r="CW19" s="221"/>
      <c r="CX19" s="221"/>
      <c r="CY19" s="221"/>
      <c r="CZ19" s="221"/>
      <c r="DA19" s="221"/>
      <c r="DB19" s="221"/>
      <c r="DC19" s="221"/>
      <c r="DD19" s="221"/>
      <c r="DE19" s="221"/>
      <c r="DF19" s="221"/>
      <c r="DG19" s="221"/>
      <c r="DH19" s="221"/>
      <c r="DI19" s="221"/>
      <c r="DJ19" s="221"/>
      <c r="DK19" s="221"/>
      <c r="DL19" s="221"/>
      <c r="DM19" s="221"/>
      <c r="DN19" s="221"/>
      <c r="DO19" s="221"/>
      <c r="DP19" s="221"/>
      <c r="DQ19" s="221"/>
      <c r="DR19" s="221"/>
      <c r="DS19" s="221"/>
      <c r="DT19" s="221"/>
      <c r="DU19" s="221"/>
      <c r="DV19" s="221"/>
      <c r="DW19" s="221"/>
      <c r="DX19" s="221"/>
      <c r="DY19" s="221"/>
      <c r="DZ19" s="221"/>
      <c r="EA19" s="221"/>
      <c r="EB19" s="221"/>
      <c r="EC19" s="221"/>
      <c r="ED19" s="221"/>
      <c r="EE19" s="221"/>
    </row>
    <row r="20" spans="1:135" ht="22.15" customHeight="1" x14ac:dyDescent="0.15">
      <c r="A20" s="901"/>
      <c r="B20" s="899"/>
      <c r="C20" s="899"/>
      <c r="D20" s="899"/>
      <c r="E20" s="899"/>
      <c r="F20" s="899"/>
      <c r="G20" s="899"/>
      <c r="H20" s="899"/>
      <c r="I20" s="899"/>
      <c r="J20" s="669"/>
      <c r="K20" s="669"/>
      <c r="L20" s="669"/>
      <c r="M20" s="669"/>
      <c r="N20" s="669"/>
      <c r="O20" s="669"/>
      <c r="P20" s="669"/>
      <c r="Q20" s="669"/>
      <c r="R20" s="669"/>
      <c r="S20" s="669"/>
      <c r="T20" s="669"/>
      <c r="U20" s="669"/>
      <c r="V20" s="900"/>
      <c r="W20" s="899"/>
      <c r="X20" s="247"/>
      <c r="Y20" s="247"/>
      <c r="Z20" s="31" t="s">
        <v>167</v>
      </c>
      <c r="AA20" s="31" t="s">
        <v>229</v>
      </c>
      <c r="AB20" s="31" t="s">
        <v>230</v>
      </c>
      <c r="AC20" s="31" t="s">
        <v>231</v>
      </c>
      <c r="AD20" s="31" t="s">
        <v>232</v>
      </c>
      <c r="AE20" s="31" t="s">
        <v>233</v>
      </c>
      <c r="AF20" s="31" t="s">
        <v>234</v>
      </c>
      <c r="AG20" s="31" t="s">
        <v>907</v>
      </c>
      <c r="AH20" s="31" t="s">
        <v>236</v>
      </c>
      <c r="AI20" s="221"/>
      <c r="AJ20" s="221"/>
      <c r="AK20" s="221"/>
      <c r="AL20" s="221"/>
      <c r="AM20" s="221"/>
      <c r="AN20" s="221"/>
      <c r="AO20" s="221"/>
      <c r="AP20" s="221"/>
      <c r="AQ20" s="221"/>
      <c r="AR20" s="221"/>
      <c r="AS20" s="221"/>
      <c r="AT20" s="221"/>
      <c r="AU20" s="221"/>
      <c r="AV20" s="221"/>
      <c r="AW20" s="221"/>
      <c r="AX20" s="221"/>
      <c r="AY20" s="221"/>
      <c r="AZ20" s="221"/>
      <c r="BA20" s="221"/>
      <c r="BB20" s="221"/>
      <c r="BC20" s="221"/>
      <c r="BD20" s="221"/>
      <c r="BE20" s="221"/>
      <c r="BF20" s="221"/>
      <c r="BG20" s="221"/>
      <c r="BH20" s="221"/>
      <c r="BI20" s="221"/>
      <c r="BJ20" s="221"/>
      <c r="BK20" s="221"/>
      <c r="BL20" s="221"/>
      <c r="BM20" s="221"/>
      <c r="BN20" s="221"/>
      <c r="BO20" s="221"/>
      <c r="BP20" s="221"/>
      <c r="BQ20" s="221"/>
      <c r="BR20" s="221"/>
      <c r="BS20" s="221"/>
      <c r="BT20" s="221"/>
      <c r="BU20" s="221"/>
      <c r="BV20" s="221"/>
      <c r="BW20" s="221"/>
      <c r="BX20" s="221"/>
      <c r="BY20" s="221"/>
      <c r="BZ20" s="221"/>
      <c r="CA20" s="221"/>
      <c r="CB20" s="221"/>
      <c r="CC20" s="221"/>
      <c r="CD20" s="221"/>
      <c r="CE20" s="221"/>
      <c r="CF20" s="221"/>
      <c r="CG20" s="221"/>
      <c r="CH20" s="221"/>
      <c r="CI20" s="221"/>
      <c r="CJ20" s="221"/>
      <c r="CK20" s="221"/>
      <c r="CL20" s="221"/>
      <c r="CM20" s="221"/>
      <c r="CN20" s="221"/>
      <c r="CO20" s="221"/>
      <c r="CP20" s="221"/>
      <c r="CQ20" s="221"/>
      <c r="CR20" s="221"/>
      <c r="CS20" s="221"/>
      <c r="CT20" s="221"/>
      <c r="CU20" s="221"/>
      <c r="CV20" s="221"/>
      <c r="CW20" s="221"/>
      <c r="CX20" s="221"/>
      <c r="CY20" s="221"/>
      <c r="CZ20" s="221"/>
      <c r="DA20" s="221"/>
      <c r="DB20" s="221"/>
      <c r="DC20" s="221"/>
      <c r="DD20" s="221"/>
      <c r="DE20" s="221"/>
      <c r="DF20" s="221"/>
      <c r="DG20" s="221"/>
      <c r="DH20" s="221"/>
      <c r="DI20" s="221"/>
      <c r="DJ20" s="221"/>
      <c r="DK20" s="221"/>
      <c r="DL20" s="221"/>
      <c r="DM20" s="221"/>
      <c r="DN20" s="221"/>
      <c r="DO20" s="221"/>
      <c r="DP20" s="221"/>
      <c r="DQ20" s="221"/>
      <c r="DR20" s="221"/>
      <c r="DS20" s="221"/>
      <c r="DT20" s="221"/>
      <c r="DU20" s="221"/>
      <c r="DV20" s="221"/>
      <c r="DW20" s="221"/>
      <c r="DX20" s="221"/>
      <c r="DY20" s="221"/>
      <c r="DZ20" s="221"/>
      <c r="EA20" s="221"/>
      <c r="EB20" s="221"/>
      <c r="EC20" s="221"/>
      <c r="ED20" s="221"/>
      <c r="EE20" s="221"/>
    </row>
    <row r="21" spans="1:135" ht="22.15" customHeight="1" x14ac:dyDescent="0.15">
      <c r="A21" s="901"/>
      <c r="B21" s="902" t="s">
        <v>908</v>
      </c>
      <c r="C21" s="903"/>
      <c r="D21" s="903"/>
      <c r="E21" s="903"/>
      <c r="F21" s="903"/>
      <c r="G21" s="903"/>
      <c r="H21" s="903"/>
      <c r="I21" s="903"/>
      <c r="J21" s="903"/>
      <c r="K21" s="903"/>
      <c r="L21" s="903"/>
      <c r="M21" s="903"/>
      <c r="N21" s="903"/>
      <c r="O21" s="903"/>
      <c r="P21" s="903"/>
      <c r="Q21" s="903"/>
      <c r="R21" s="903"/>
      <c r="S21" s="903"/>
      <c r="T21" s="903"/>
      <c r="U21" s="903"/>
      <c r="V21" s="903"/>
      <c r="W21" s="904"/>
      <c r="X21" s="905"/>
      <c r="Y21" s="906"/>
      <c r="Z21" s="926"/>
      <c r="AA21" s="902" t="s">
        <v>909</v>
      </c>
      <c r="AB21" s="903"/>
      <c r="AC21" s="903"/>
      <c r="AD21" s="904"/>
      <c r="AE21" s="909" t="s">
        <v>910</v>
      </c>
      <c r="AF21" s="909" t="s">
        <v>911</v>
      </c>
      <c r="AG21" s="927" t="s">
        <v>912</v>
      </c>
      <c r="AH21" s="928"/>
      <c r="AI21" s="221"/>
      <c r="AJ21" s="221"/>
      <c r="AK21" s="221"/>
      <c r="AL21" s="221"/>
      <c r="AM21" s="221"/>
      <c r="AN21" s="221"/>
      <c r="AO21" s="221"/>
      <c r="AP21" s="221"/>
      <c r="AQ21" s="221"/>
      <c r="AR21" s="221"/>
      <c r="AS21" s="221"/>
      <c r="AT21" s="221"/>
      <c r="AU21" s="221"/>
      <c r="AV21" s="221"/>
      <c r="AW21" s="221"/>
      <c r="AX21" s="221"/>
      <c r="AY21" s="221"/>
      <c r="AZ21" s="221"/>
      <c r="BA21" s="221"/>
      <c r="BB21" s="221"/>
      <c r="BC21" s="221"/>
      <c r="BD21" s="221"/>
      <c r="BE21" s="221"/>
      <c r="BF21" s="221"/>
      <c r="BG21" s="221"/>
      <c r="BH21" s="221"/>
      <c r="BI21" s="221"/>
      <c r="BJ21" s="221"/>
      <c r="BK21" s="221"/>
      <c r="BL21" s="221"/>
      <c r="BM21" s="221"/>
      <c r="BN21" s="221"/>
      <c r="BO21" s="221"/>
      <c r="BP21" s="221"/>
      <c r="BQ21" s="221"/>
      <c r="BR21" s="221"/>
      <c r="BS21" s="221"/>
      <c r="BT21" s="221"/>
      <c r="BU21" s="221"/>
      <c r="BV21" s="221"/>
      <c r="BW21" s="221"/>
      <c r="BX21" s="221"/>
      <c r="BY21" s="221"/>
      <c r="BZ21" s="221"/>
      <c r="CA21" s="221"/>
      <c r="CB21" s="221"/>
      <c r="CC21" s="221"/>
      <c r="CD21" s="221"/>
      <c r="CE21" s="221"/>
      <c r="CF21" s="221"/>
      <c r="CG21" s="221"/>
      <c r="CH21" s="221"/>
      <c r="CI21" s="221"/>
      <c r="CJ21" s="221"/>
      <c r="CK21" s="221"/>
      <c r="CL21" s="221"/>
      <c r="CM21" s="221"/>
      <c r="CN21" s="221"/>
      <c r="CO21" s="221"/>
      <c r="CP21" s="221"/>
      <c r="CQ21" s="221"/>
      <c r="CR21" s="221"/>
      <c r="CS21" s="221"/>
      <c r="CT21" s="221"/>
      <c r="CU21" s="221"/>
      <c r="CV21" s="221"/>
      <c r="CW21" s="221"/>
      <c r="CX21" s="221"/>
      <c r="CY21" s="221"/>
      <c r="CZ21" s="221"/>
      <c r="DA21" s="221"/>
      <c r="DB21" s="221"/>
      <c r="DC21" s="221"/>
      <c r="DD21" s="221"/>
      <c r="DE21" s="221"/>
      <c r="DF21" s="221"/>
      <c r="DG21" s="221"/>
      <c r="DH21" s="221"/>
      <c r="DI21" s="221"/>
      <c r="DJ21" s="221"/>
      <c r="DK21" s="221"/>
      <c r="DL21" s="221"/>
      <c r="DM21" s="221"/>
      <c r="DN21" s="221"/>
      <c r="DO21" s="221"/>
      <c r="DP21" s="221"/>
      <c r="DQ21" s="221"/>
      <c r="DR21" s="221"/>
      <c r="DS21" s="221"/>
      <c r="DT21" s="221"/>
      <c r="DU21" s="221"/>
      <c r="DV21" s="221"/>
      <c r="DW21" s="221"/>
      <c r="DX21" s="221"/>
      <c r="DY21" s="221"/>
      <c r="DZ21" s="221"/>
      <c r="EA21" s="221"/>
      <c r="EB21" s="221"/>
      <c r="EC21" s="221"/>
      <c r="ED21" s="221"/>
      <c r="EE21" s="221"/>
    </row>
    <row r="22" spans="1:135" ht="22.15" customHeight="1" x14ac:dyDescent="0.15">
      <c r="A22" s="901"/>
      <c r="B22" s="902"/>
      <c r="C22" s="903"/>
      <c r="D22" s="903"/>
      <c r="E22" s="903"/>
      <c r="F22" s="903"/>
      <c r="G22" s="903"/>
      <c r="H22" s="903"/>
      <c r="I22" s="903"/>
      <c r="J22" s="903"/>
      <c r="K22" s="903"/>
      <c r="L22" s="903"/>
      <c r="M22" s="903"/>
      <c r="N22" s="903"/>
      <c r="O22" s="903"/>
      <c r="P22" s="903"/>
      <c r="Q22" s="903"/>
      <c r="R22" s="903"/>
      <c r="S22" s="903"/>
      <c r="T22" s="903"/>
      <c r="U22" s="903"/>
      <c r="V22" s="903"/>
      <c r="W22" s="904"/>
      <c r="X22" s="700" t="s">
        <v>893</v>
      </c>
      <c r="Y22" s="250"/>
      <c r="Z22" s="759" t="s">
        <v>913</v>
      </c>
      <c r="AA22" s="911" t="s">
        <v>896</v>
      </c>
      <c r="AB22" s="911" t="s">
        <v>107</v>
      </c>
      <c r="AC22" s="911" t="s">
        <v>480</v>
      </c>
      <c r="AD22" s="752" t="s">
        <v>914</v>
      </c>
      <c r="AE22" s="913" t="s">
        <v>915</v>
      </c>
      <c r="AF22" s="912" t="s">
        <v>916</v>
      </c>
      <c r="AG22" s="913" t="s">
        <v>917</v>
      </c>
      <c r="AH22" s="909" t="s">
        <v>918</v>
      </c>
      <c r="AI22" s="221"/>
      <c r="AJ22" s="221"/>
      <c r="AK22" s="221"/>
      <c r="AL22" s="221"/>
      <c r="AM22" s="221"/>
      <c r="AN22" s="221"/>
      <c r="AO22" s="221"/>
      <c r="AP22" s="221"/>
      <c r="AQ22" s="221"/>
      <c r="AR22" s="221"/>
      <c r="AS22" s="221"/>
      <c r="AT22" s="221"/>
      <c r="AU22" s="221"/>
      <c r="AV22" s="221"/>
      <c r="AW22" s="221"/>
      <c r="AX22" s="221"/>
      <c r="AY22" s="221"/>
      <c r="AZ22" s="221"/>
      <c r="BA22" s="221"/>
      <c r="BB22" s="221"/>
      <c r="BC22" s="221"/>
      <c r="BD22" s="221"/>
      <c r="BE22" s="221"/>
      <c r="BF22" s="221"/>
      <c r="BG22" s="221"/>
      <c r="BH22" s="221"/>
      <c r="BI22" s="221"/>
      <c r="BJ22" s="221"/>
      <c r="BK22" s="221"/>
      <c r="BL22" s="221"/>
      <c r="BM22" s="221"/>
      <c r="BN22" s="221"/>
      <c r="BO22" s="221"/>
      <c r="BP22" s="221"/>
      <c r="BQ22" s="221"/>
      <c r="BR22" s="221"/>
      <c r="BS22" s="221"/>
      <c r="BT22" s="221"/>
      <c r="BU22" s="221"/>
      <c r="BV22" s="221"/>
      <c r="BW22" s="221"/>
      <c r="BX22" s="221"/>
      <c r="BY22" s="221"/>
      <c r="BZ22" s="221"/>
      <c r="CA22" s="221"/>
      <c r="CB22" s="221"/>
      <c r="CC22" s="221"/>
      <c r="CD22" s="221"/>
      <c r="CE22" s="221"/>
      <c r="CF22" s="221"/>
      <c r="CG22" s="221"/>
      <c r="CH22" s="221"/>
      <c r="CI22" s="221"/>
      <c r="CJ22" s="221"/>
      <c r="CK22" s="221"/>
      <c r="CL22" s="221"/>
      <c r="CM22" s="221"/>
      <c r="CN22" s="221"/>
      <c r="CO22" s="221"/>
      <c r="CP22" s="221"/>
      <c r="CQ22" s="221"/>
      <c r="CR22" s="221"/>
      <c r="CS22" s="221"/>
      <c r="CT22" s="221"/>
      <c r="CU22" s="221"/>
      <c r="CV22" s="221"/>
      <c r="CW22" s="221"/>
      <c r="CX22" s="221"/>
      <c r="CY22" s="221"/>
      <c r="CZ22" s="221"/>
      <c r="DA22" s="221"/>
      <c r="DB22" s="221"/>
      <c r="DC22" s="221"/>
      <c r="DD22" s="221"/>
      <c r="DE22" s="221"/>
      <c r="DF22" s="221"/>
      <c r="DG22" s="221"/>
      <c r="DH22" s="221"/>
      <c r="DI22" s="221"/>
      <c r="DJ22" s="221"/>
      <c r="DK22" s="221"/>
      <c r="DL22" s="221"/>
      <c r="DM22" s="221"/>
      <c r="DN22" s="221"/>
      <c r="DO22" s="221"/>
      <c r="DP22" s="221"/>
      <c r="DQ22" s="221"/>
      <c r="DR22" s="221"/>
      <c r="DS22" s="221"/>
      <c r="DT22" s="221"/>
      <c r="DU22" s="221"/>
      <c r="DV22" s="221"/>
      <c r="DW22" s="221"/>
      <c r="DX22" s="221"/>
      <c r="DY22" s="221"/>
      <c r="DZ22" s="221"/>
      <c r="EA22" s="221"/>
      <c r="EB22" s="221"/>
      <c r="EC22" s="221"/>
      <c r="ED22" s="221"/>
      <c r="EE22" s="221"/>
    </row>
    <row r="23" spans="1:135" ht="22.15" customHeight="1" thickBot="1" x14ac:dyDescent="0.2">
      <c r="A23" s="901"/>
      <c r="B23" s="902"/>
      <c r="C23" s="903"/>
      <c r="D23" s="903"/>
      <c r="E23" s="903"/>
      <c r="F23" s="903"/>
      <c r="G23" s="903"/>
      <c r="H23" s="903"/>
      <c r="I23" s="903"/>
      <c r="J23" s="903"/>
      <c r="K23" s="903"/>
      <c r="L23" s="903"/>
      <c r="M23" s="903"/>
      <c r="N23" s="903"/>
      <c r="O23" s="903"/>
      <c r="P23" s="903"/>
      <c r="Q23" s="903"/>
      <c r="R23" s="903"/>
      <c r="S23" s="903"/>
      <c r="T23" s="903"/>
      <c r="U23" s="903"/>
      <c r="V23" s="903"/>
      <c r="W23" s="904"/>
      <c r="X23" s="916"/>
      <c r="Y23" s="917"/>
      <c r="Z23" s="875"/>
      <c r="AA23" s="875"/>
      <c r="AB23" s="875"/>
      <c r="AC23" s="875"/>
      <c r="AD23" s="929"/>
      <c r="AE23" s="929"/>
      <c r="AF23" s="875"/>
      <c r="AG23" s="875"/>
      <c r="AH23" s="912" t="s">
        <v>919</v>
      </c>
      <c r="AI23" s="221"/>
      <c r="AJ23" s="221"/>
      <c r="AK23" s="221"/>
      <c r="AL23" s="221"/>
      <c r="AM23" s="221"/>
      <c r="AN23" s="221"/>
      <c r="AO23" s="221"/>
      <c r="AP23" s="221"/>
      <c r="AQ23" s="221"/>
      <c r="AR23" s="221"/>
      <c r="AS23" s="221"/>
      <c r="AT23" s="221"/>
      <c r="AU23" s="221"/>
      <c r="AV23" s="221"/>
      <c r="AW23" s="221"/>
      <c r="AX23" s="221"/>
      <c r="AY23" s="221"/>
      <c r="AZ23" s="221"/>
      <c r="BA23" s="221"/>
      <c r="BB23" s="221"/>
      <c r="BC23" s="221"/>
      <c r="BD23" s="221"/>
      <c r="BE23" s="221"/>
      <c r="BF23" s="221"/>
      <c r="BG23" s="221"/>
      <c r="BH23" s="221"/>
      <c r="BI23" s="221"/>
      <c r="BJ23" s="221"/>
      <c r="BK23" s="221"/>
      <c r="BL23" s="221"/>
      <c r="BM23" s="221"/>
      <c r="BN23" s="221"/>
      <c r="BO23" s="221"/>
      <c r="BP23" s="221"/>
      <c r="BQ23" s="221"/>
      <c r="BR23" s="221"/>
      <c r="BS23" s="221"/>
      <c r="BT23" s="221"/>
      <c r="BU23" s="221"/>
      <c r="BV23" s="221"/>
      <c r="BW23" s="221"/>
      <c r="BX23" s="221"/>
      <c r="BY23" s="221"/>
      <c r="BZ23" s="221"/>
      <c r="CA23" s="221"/>
      <c r="CB23" s="221"/>
      <c r="CC23" s="221"/>
      <c r="CD23" s="221"/>
      <c r="CE23" s="221"/>
      <c r="CF23" s="221"/>
      <c r="CG23" s="221"/>
      <c r="CH23" s="221"/>
      <c r="CI23" s="221"/>
      <c r="CJ23" s="221"/>
      <c r="CK23" s="221"/>
      <c r="CL23" s="221"/>
      <c r="CM23" s="221"/>
      <c r="CN23" s="221"/>
      <c r="CO23" s="221"/>
      <c r="CP23" s="221"/>
      <c r="CQ23" s="221"/>
      <c r="CR23" s="221"/>
      <c r="CS23" s="221"/>
      <c r="CT23" s="221"/>
      <c r="CU23" s="221"/>
      <c r="CV23" s="221"/>
      <c r="CW23" s="221"/>
      <c r="CX23" s="221"/>
      <c r="CY23" s="221"/>
      <c r="CZ23" s="221"/>
      <c r="DA23" s="221"/>
      <c r="DB23" s="221"/>
      <c r="DC23" s="221"/>
      <c r="DD23" s="221"/>
      <c r="DE23" s="221"/>
      <c r="DF23" s="221"/>
      <c r="DG23" s="221"/>
      <c r="DH23" s="221"/>
      <c r="DI23" s="221"/>
      <c r="DJ23" s="221"/>
      <c r="DK23" s="221"/>
      <c r="DL23" s="221"/>
      <c r="DM23" s="221"/>
      <c r="DN23" s="221"/>
      <c r="DO23" s="221"/>
      <c r="DP23" s="221"/>
      <c r="DQ23" s="221"/>
      <c r="DR23" s="221"/>
      <c r="DS23" s="221"/>
      <c r="DT23" s="221"/>
      <c r="DU23" s="221"/>
      <c r="DV23" s="221"/>
      <c r="DW23" s="221"/>
      <c r="DX23" s="221"/>
      <c r="DY23" s="221"/>
      <c r="DZ23" s="221"/>
      <c r="EA23" s="221"/>
      <c r="EB23" s="221"/>
      <c r="EC23" s="221"/>
      <c r="ED23" s="221"/>
      <c r="EE23" s="221"/>
    </row>
    <row r="24" spans="1:135" ht="22.15" customHeight="1" x14ac:dyDescent="0.15">
      <c r="A24" s="901"/>
      <c r="B24" s="822" t="str">
        <f t="shared" ref="B24:B29" si="6">B13</f>
        <v>1 物件の購入等に係るもの</v>
      </c>
      <c r="C24" s="930"/>
      <c r="D24" s="930"/>
      <c r="E24" s="930"/>
      <c r="F24" s="930"/>
      <c r="G24" s="930"/>
      <c r="H24" s="930"/>
      <c r="I24" s="930"/>
      <c r="J24" s="930"/>
      <c r="K24" s="930"/>
      <c r="L24" s="930"/>
      <c r="M24" s="930"/>
      <c r="N24" s="930"/>
      <c r="O24" s="930"/>
      <c r="P24" s="930"/>
      <c r="Q24" s="930"/>
      <c r="R24" s="930"/>
      <c r="S24" s="930"/>
      <c r="T24" s="930"/>
      <c r="U24" s="930"/>
      <c r="V24" s="930"/>
      <c r="W24" s="930"/>
      <c r="X24" s="71">
        <v>0</v>
      </c>
      <c r="Y24" s="278">
        <v>1</v>
      </c>
      <c r="Z24" s="75">
        <v>5371273</v>
      </c>
      <c r="AA24" s="75"/>
      <c r="AB24" s="75">
        <v>3342000</v>
      </c>
      <c r="AC24" s="73">
        <f t="shared" ref="AC24:AC29" si="7">Z24-SUM(AA24:AB24,AD24)</f>
        <v>57000</v>
      </c>
      <c r="AD24" s="75">
        <v>1972273</v>
      </c>
      <c r="AE24" s="75">
        <v>1882359</v>
      </c>
      <c r="AF24" s="75">
        <v>937248</v>
      </c>
      <c r="AG24" s="75"/>
      <c r="AH24" s="76"/>
      <c r="AI24" s="221"/>
      <c r="AJ24" s="221"/>
      <c r="AK24" s="221"/>
      <c r="AL24" s="221"/>
      <c r="AM24" s="221"/>
      <c r="AN24" s="221"/>
      <c r="AO24" s="221"/>
      <c r="AP24" s="221"/>
      <c r="AQ24" s="221"/>
      <c r="AR24" s="221"/>
      <c r="AS24" s="221"/>
      <c r="AT24" s="221"/>
      <c r="AU24" s="221"/>
      <c r="AV24" s="221"/>
      <c r="AW24" s="221"/>
      <c r="AX24" s="221"/>
      <c r="AY24" s="221"/>
      <c r="AZ24" s="221"/>
      <c r="BA24" s="221"/>
      <c r="BB24" s="221"/>
      <c r="BC24" s="221"/>
      <c r="BD24" s="221"/>
      <c r="BE24" s="221"/>
      <c r="BF24" s="221"/>
      <c r="BG24" s="221"/>
      <c r="BH24" s="221"/>
      <c r="BI24" s="221"/>
      <c r="BJ24" s="221"/>
      <c r="BK24" s="221"/>
      <c r="BL24" s="221"/>
      <c r="BM24" s="221"/>
      <c r="BN24" s="221"/>
      <c r="BO24" s="221"/>
      <c r="BP24" s="221"/>
      <c r="BQ24" s="221"/>
      <c r="BR24" s="221"/>
      <c r="BS24" s="221"/>
      <c r="BT24" s="221"/>
      <c r="BU24" s="221"/>
      <c r="BV24" s="221"/>
      <c r="BW24" s="221"/>
      <c r="BX24" s="221"/>
      <c r="BY24" s="221"/>
      <c r="BZ24" s="221"/>
      <c r="CA24" s="221"/>
      <c r="CB24" s="221"/>
      <c r="CC24" s="221"/>
      <c r="CD24" s="221"/>
      <c r="CE24" s="221"/>
      <c r="CF24" s="221"/>
      <c r="CG24" s="221"/>
      <c r="CH24" s="221"/>
      <c r="CI24" s="221"/>
      <c r="CJ24" s="221"/>
      <c r="CK24" s="221"/>
      <c r="CL24" s="221"/>
      <c r="CM24" s="221"/>
      <c r="CN24" s="221"/>
      <c r="CO24" s="221"/>
      <c r="CP24" s="221"/>
      <c r="CQ24" s="221"/>
      <c r="CR24" s="221"/>
      <c r="CS24" s="221"/>
      <c r="CT24" s="221"/>
      <c r="CU24" s="221"/>
      <c r="CV24" s="221"/>
      <c r="CW24" s="221"/>
      <c r="CX24" s="221"/>
      <c r="CY24" s="221"/>
      <c r="CZ24" s="221"/>
      <c r="DA24" s="221"/>
      <c r="DB24" s="221"/>
      <c r="DC24" s="221"/>
      <c r="DD24" s="221"/>
      <c r="DE24" s="221"/>
      <c r="DF24" s="221"/>
      <c r="DG24" s="221"/>
      <c r="DH24" s="221"/>
      <c r="DI24" s="221"/>
      <c r="DJ24" s="221"/>
      <c r="DK24" s="221"/>
      <c r="DL24" s="221"/>
      <c r="DM24" s="221"/>
      <c r="DN24" s="221"/>
      <c r="DO24" s="221"/>
      <c r="DP24" s="221"/>
      <c r="DQ24" s="221"/>
      <c r="DR24" s="221"/>
      <c r="DS24" s="221"/>
      <c r="DT24" s="221"/>
      <c r="DU24" s="221"/>
      <c r="DV24" s="221"/>
      <c r="DW24" s="221"/>
      <c r="DX24" s="221"/>
      <c r="DY24" s="221"/>
      <c r="DZ24" s="221"/>
      <c r="EA24" s="221"/>
      <c r="EB24" s="221"/>
      <c r="EC24" s="221"/>
      <c r="ED24" s="221"/>
      <c r="EE24" s="221"/>
    </row>
    <row r="25" spans="1:135" ht="22.15" customHeight="1" x14ac:dyDescent="0.15">
      <c r="A25" s="901"/>
      <c r="B25" s="822" t="str">
        <f t="shared" si="6"/>
        <v>2 債務保証又は損失補償に係るもの</v>
      </c>
      <c r="C25" s="930"/>
      <c r="D25" s="930"/>
      <c r="E25" s="930"/>
      <c r="F25" s="930"/>
      <c r="G25" s="930"/>
      <c r="H25" s="930"/>
      <c r="I25" s="930"/>
      <c r="J25" s="930"/>
      <c r="K25" s="930"/>
      <c r="L25" s="930"/>
      <c r="M25" s="930"/>
      <c r="N25" s="930"/>
      <c r="O25" s="930"/>
      <c r="P25" s="930"/>
      <c r="Q25" s="930"/>
      <c r="R25" s="930"/>
      <c r="S25" s="930"/>
      <c r="T25" s="930"/>
      <c r="U25" s="930"/>
      <c r="V25" s="930"/>
      <c r="W25" s="930"/>
      <c r="X25" s="77">
        <v>0</v>
      </c>
      <c r="Y25" s="265">
        <v>2</v>
      </c>
      <c r="Z25" s="80"/>
      <c r="AA25" s="80"/>
      <c r="AB25" s="80"/>
      <c r="AC25" s="79">
        <f t="shared" si="7"/>
        <v>0</v>
      </c>
      <c r="AD25" s="80"/>
      <c r="AE25" s="82">
        <v>0</v>
      </c>
      <c r="AF25" s="80"/>
      <c r="AG25" s="80"/>
      <c r="AH25" s="177"/>
      <c r="AI25" s="221"/>
      <c r="AJ25" s="221"/>
      <c r="AK25" s="221"/>
      <c r="AL25" s="221"/>
      <c r="AM25" s="221"/>
      <c r="AN25" s="221"/>
      <c r="AO25" s="221"/>
      <c r="AP25" s="221"/>
      <c r="AQ25" s="221"/>
      <c r="AR25" s="221"/>
      <c r="AS25" s="221"/>
      <c r="AT25" s="221"/>
      <c r="AU25" s="221"/>
      <c r="AV25" s="221"/>
      <c r="AW25" s="221"/>
      <c r="AX25" s="221"/>
      <c r="AY25" s="221"/>
      <c r="AZ25" s="221"/>
      <c r="BA25" s="221"/>
      <c r="BB25" s="221"/>
      <c r="BC25" s="221"/>
      <c r="BD25" s="221"/>
      <c r="BE25" s="221"/>
      <c r="BF25" s="221"/>
      <c r="BG25" s="221"/>
      <c r="BH25" s="221"/>
      <c r="BI25" s="221"/>
      <c r="BJ25" s="221"/>
      <c r="BK25" s="221"/>
      <c r="BL25" s="221"/>
      <c r="BM25" s="221"/>
      <c r="BN25" s="221"/>
      <c r="BO25" s="221"/>
      <c r="BP25" s="221"/>
      <c r="BQ25" s="221"/>
      <c r="BR25" s="221"/>
      <c r="BS25" s="221"/>
      <c r="BT25" s="221"/>
      <c r="BU25" s="221"/>
      <c r="BV25" s="221"/>
      <c r="BW25" s="221"/>
      <c r="BX25" s="221"/>
      <c r="BY25" s="221"/>
      <c r="BZ25" s="221"/>
      <c r="CA25" s="221"/>
      <c r="CB25" s="221"/>
      <c r="CC25" s="221"/>
      <c r="CD25" s="221"/>
      <c r="CE25" s="221"/>
      <c r="CF25" s="221"/>
      <c r="CG25" s="221"/>
      <c r="CH25" s="221"/>
      <c r="CI25" s="221"/>
      <c r="CJ25" s="221"/>
      <c r="CK25" s="221"/>
      <c r="CL25" s="221"/>
      <c r="CM25" s="221"/>
      <c r="CN25" s="221"/>
      <c r="CO25" s="221"/>
      <c r="CP25" s="221"/>
      <c r="CQ25" s="221"/>
      <c r="CR25" s="221"/>
      <c r="CS25" s="221"/>
      <c r="CT25" s="221"/>
      <c r="CU25" s="221"/>
      <c r="CV25" s="221"/>
      <c r="CW25" s="221"/>
      <c r="CX25" s="221"/>
      <c r="CY25" s="221"/>
      <c r="CZ25" s="221"/>
      <c r="DA25" s="221"/>
      <c r="DB25" s="221"/>
      <c r="DC25" s="221"/>
      <c r="DD25" s="221"/>
      <c r="DE25" s="221"/>
      <c r="DF25" s="221"/>
      <c r="DG25" s="221"/>
      <c r="DH25" s="221"/>
      <c r="DI25" s="221"/>
      <c r="DJ25" s="221"/>
      <c r="DK25" s="221"/>
      <c r="DL25" s="221"/>
      <c r="DM25" s="221"/>
      <c r="DN25" s="221"/>
      <c r="DO25" s="221"/>
      <c r="DP25" s="221"/>
      <c r="DQ25" s="221"/>
      <c r="DR25" s="221"/>
      <c r="DS25" s="221"/>
      <c r="DT25" s="221"/>
      <c r="DU25" s="221"/>
      <c r="DV25" s="221"/>
      <c r="DW25" s="221"/>
      <c r="DX25" s="221"/>
      <c r="DY25" s="221"/>
      <c r="DZ25" s="221"/>
      <c r="EA25" s="221"/>
      <c r="EB25" s="221"/>
      <c r="EC25" s="221"/>
      <c r="ED25" s="221"/>
      <c r="EE25" s="221"/>
    </row>
    <row r="26" spans="1:135" ht="22.15" customHeight="1" thickBot="1" x14ac:dyDescent="0.2">
      <c r="A26" s="901"/>
      <c r="B26" s="822" t="str">
        <f t="shared" si="6"/>
        <v>3 その他</v>
      </c>
      <c r="C26" s="930"/>
      <c r="D26" s="930"/>
      <c r="E26" s="930"/>
      <c r="F26" s="930"/>
      <c r="G26" s="930"/>
      <c r="H26" s="930"/>
      <c r="I26" s="930"/>
      <c r="J26" s="930"/>
      <c r="K26" s="930"/>
      <c r="L26" s="930"/>
      <c r="M26" s="930"/>
      <c r="N26" s="930"/>
      <c r="O26" s="930"/>
      <c r="P26" s="930"/>
      <c r="Q26" s="930"/>
      <c r="R26" s="930"/>
      <c r="S26" s="930"/>
      <c r="T26" s="930"/>
      <c r="U26" s="930"/>
      <c r="V26" s="930"/>
      <c r="W26" s="930"/>
      <c r="X26" s="84">
        <v>0</v>
      </c>
      <c r="Y26" s="266">
        <v>3</v>
      </c>
      <c r="Z26" s="123">
        <v>21060906</v>
      </c>
      <c r="AA26" s="123">
        <v>336194</v>
      </c>
      <c r="AB26" s="123">
        <v>1668622</v>
      </c>
      <c r="AC26" s="122">
        <f t="shared" si="7"/>
        <v>1469795</v>
      </c>
      <c r="AD26" s="123">
        <v>17586295</v>
      </c>
      <c r="AE26" s="123">
        <v>906331</v>
      </c>
      <c r="AF26" s="87">
        <v>0</v>
      </c>
      <c r="AG26" s="123"/>
      <c r="AH26" s="188"/>
      <c r="AI26" s="221"/>
      <c r="AJ26" s="221"/>
      <c r="AK26" s="221"/>
      <c r="AL26" s="221"/>
      <c r="AM26" s="221"/>
      <c r="AN26" s="221"/>
      <c r="AO26" s="221"/>
      <c r="AP26" s="221"/>
      <c r="AQ26" s="221"/>
      <c r="AR26" s="221"/>
      <c r="AS26" s="221"/>
      <c r="AT26" s="221"/>
      <c r="AU26" s="221"/>
      <c r="AV26" s="221"/>
      <c r="AW26" s="221"/>
      <c r="AX26" s="221"/>
      <c r="AY26" s="221"/>
      <c r="AZ26" s="221"/>
      <c r="BA26" s="221"/>
      <c r="BB26" s="221"/>
      <c r="BC26" s="221"/>
      <c r="BD26" s="221"/>
      <c r="BE26" s="221"/>
      <c r="BF26" s="221"/>
      <c r="BG26" s="221"/>
      <c r="BH26" s="221"/>
      <c r="BI26" s="221"/>
      <c r="BJ26" s="221"/>
      <c r="BK26" s="221"/>
      <c r="BL26" s="221"/>
      <c r="BM26" s="221"/>
      <c r="BN26" s="221"/>
      <c r="BO26" s="221"/>
      <c r="BP26" s="221"/>
      <c r="BQ26" s="221"/>
      <c r="BR26" s="221"/>
      <c r="BS26" s="221"/>
      <c r="BT26" s="221"/>
      <c r="BU26" s="221"/>
      <c r="BV26" s="221"/>
      <c r="BW26" s="221"/>
      <c r="BX26" s="221"/>
      <c r="BY26" s="221"/>
      <c r="BZ26" s="221"/>
      <c r="CA26" s="221"/>
      <c r="CB26" s="221"/>
      <c r="CC26" s="221"/>
      <c r="CD26" s="221"/>
      <c r="CE26" s="221"/>
      <c r="CF26" s="221"/>
      <c r="CG26" s="221"/>
      <c r="CH26" s="221"/>
      <c r="CI26" s="221"/>
      <c r="CJ26" s="221"/>
      <c r="CK26" s="221"/>
      <c r="CL26" s="221"/>
      <c r="CM26" s="221"/>
      <c r="CN26" s="221"/>
      <c r="CO26" s="221"/>
      <c r="CP26" s="221"/>
      <c r="CQ26" s="221"/>
      <c r="CR26" s="221"/>
      <c r="CS26" s="221"/>
      <c r="CT26" s="221"/>
      <c r="CU26" s="221"/>
      <c r="CV26" s="221"/>
      <c r="CW26" s="221"/>
      <c r="CX26" s="221"/>
      <c r="CY26" s="221"/>
      <c r="CZ26" s="221"/>
      <c r="DA26" s="221"/>
      <c r="DB26" s="221"/>
      <c r="DC26" s="221"/>
      <c r="DD26" s="221"/>
      <c r="DE26" s="221"/>
      <c r="DF26" s="221"/>
      <c r="DG26" s="221"/>
      <c r="DH26" s="221"/>
      <c r="DI26" s="221"/>
      <c r="DJ26" s="221"/>
      <c r="DK26" s="221"/>
      <c r="DL26" s="221"/>
      <c r="DM26" s="221"/>
      <c r="DN26" s="221"/>
      <c r="DO26" s="221"/>
      <c r="DP26" s="221"/>
      <c r="DQ26" s="221"/>
      <c r="DR26" s="221"/>
      <c r="DS26" s="221"/>
      <c r="DT26" s="221"/>
      <c r="DU26" s="221"/>
      <c r="DV26" s="221"/>
      <c r="DW26" s="221"/>
      <c r="DX26" s="221"/>
      <c r="DY26" s="221"/>
      <c r="DZ26" s="221"/>
      <c r="EA26" s="221"/>
      <c r="EB26" s="221"/>
      <c r="EC26" s="221"/>
      <c r="ED26" s="221"/>
      <c r="EE26" s="221"/>
    </row>
    <row r="27" spans="1:135" ht="22.15" customHeight="1" thickBot="1" x14ac:dyDescent="0.2">
      <c r="A27" s="901"/>
      <c r="B27" s="822" t="str">
        <f t="shared" si="6"/>
        <v>　合　　　計</v>
      </c>
      <c r="C27" s="930"/>
      <c r="D27" s="930"/>
      <c r="E27" s="930"/>
      <c r="F27" s="930"/>
      <c r="G27" s="930"/>
      <c r="H27" s="930"/>
      <c r="I27" s="930"/>
      <c r="J27" s="930"/>
      <c r="K27" s="930"/>
      <c r="L27" s="930"/>
      <c r="M27" s="930"/>
      <c r="N27" s="930"/>
      <c r="O27" s="930"/>
      <c r="P27" s="930"/>
      <c r="Q27" s="930"/>
      <c r="R27" s="930"/>
      <c r="S27" s="930"/>
      <c r="T27" s="930"/>
      <c r="U27" s="930"/>
      <c r="V27" s="930"/>
      <c r="W27" s="930"/>
      <c r="X27" s="922"/>
      <c r="Y27" s="931"/>
      <c r="Z27" s="661">
        <f>SUM(Z24:Z26)</f>
        <v>26432179</v>
      </c>
      <c r="AA27" s="661">
        <f t="shared" ref="AA27:AB27" si="8">SUM(AA24:AA26)</f>
        <v>336194</v>
      </c>
      <c r="AB27" s="661">
        <f t="shared" si="8"/>
        <v>5010622</v>
      </c>
      <c r="AC27" s="932">
        <f t="shared" si="7"/>
        <v>1526795</v>
      </c>
      <c r="AD27" s="661">
        <f t="shared" ref="AD27" si="9">SUM(AD24:AD26)</f>
        <v>19558568</v>
      </c>
      <c r="AE27" s="661">
        <f>SUM(AE24:AE26)</f>
        <v>2788690</v>
      </c>
      <c r="AF27" s="661">
        <f t="shared" ref="AF27:AH27" si="10">SUM(AF24:AF26)</f>
        <v>937248</v>
      </c>
      <c r="AG27" s="661">
        <f t="shared" si="10"/>
        <v>0</v>
      </c>
      <c r="AH27" s="924">
        <f t="shared" si="10"/>
        <v>0</v>
      </c>
      <c r="AI27" s="221"/>
      <c r="AJ27" s="221"/>
      <c r="AK27" s="221"/>
      <c r="AL27" s="221"/>
      <c r="AM27" s="221"/>
      <c r="AN27" s="221"/>
      <c r="AO27" s="221"/>
      <c r="AP27" s="221"/>
      <c r="AQ27" s="221"/>
      <c r="AR27" s="221"/>
      <c r="AS27" s="221"/>
      <c r="AT27" s="221"/>
      <c r="AU27" s="221"/>
      <c r="AV27" s="221"/>
      <c r="AW27" s="221"/>
      <c r="AX27" s="221"/>
      <c r="AY27" s="221"/>
      <c r="AZ27" s="221"/>
      <c r="BA27" s="221"/>
      <c r="BB27" s="221"/>
      <c r="BC27" s="221"/>
      <c r="BD27" s="221"/>
      <c r="BE27" s="221"/>
      <c r="BF27" s="221"/>
      <c r="BG27" s="221"/>
      <c r="BH27" s="221"/>
      <c r="BI27" s="221"/>
      <c r="BJ27" s="221"/>
      <c r="BK27" s="221"/>
      <c r="BL27" s="221"/>
      <c r="BM27" s="221"/>
      <c r="BN27" s="221"/>
      <c r="BO27" s="221"/>
      <c r="BP27" s="221"/>
      <c r="BQ27" s="221"/>
      <c r="BR27" s="221"/>
      <c r="BS27" s="221"/>
      <c r="BT27" s="221"/>
      <c r="BU27" s="221"/>
      <c r="BV27" s="221"/>
      <c r="BW27" s="221"/>
      <c r="BX27" s="221"/>
      <c r="BY27" s="221"/>
      <c r="BZ27" s="221"/>
      <c r="CA27" s="221"/>
      <c r="CB27" s="221"/>
      <c r="CC27" s="221"/>
      <c r="CD27" s="221"/>
      <c r="CE27" s="221"/>
      <c r="CF27" s="221"/>
      <c r="CG27" s="221"/>
      <c r="CH27" s="221"/>
      <c r="CI27" s="221"/>
      <c r="CJ27" s="221"/>
      <c r="CK27" s="221"/>
      <c r="CL27" s="221"/>
      <c r="CM27" s="221"/>
      <c r="CN27" s="221"/>
      <c r="CO27" s="221"/>
      <c r="CP27" s="221"/>
      <c r="CQ27" s="221"/>
      <c r="CR27" s="221"/>
      <c r="CS27" s="221"/>
      <c r="CT27" s="221"/>
      <c r="CU27" s="221"/>
      <c r="CV27" s="221"/>
      <c r="CW27" s="221"/>
      <c r="CX27" s="221"/>
      <c r="CY27" s="221"/>
      <c r="CZ27" s="221"/>
      <c r="DA27" s="221"/>
      <c r="DB27" s="221"/>
      <c r="DC27" s="221"/>
      <c r="DD27" s="221"/>
      <c r="DE27" s="221"/>
      <c r="DF27" s="221"/>
      <c r="DG27" s="221"/>
      <c r="DH27" s="221"/>
      <c r="DI27" s="221"/>
      <c r="DJ27" s="221"/>
      <c r="DK27" s="221"/>
      <c r="DL27" s="221"/>
      <c r="DM27" s="221"/>
      <c r="DN27" s="221"/>
      <c r="DO27" s="221"/>
      <c r="DP27" s="221"/>
      <c r="DQ27" s="221"/>
      <c r="DR27" s="221"/>
      <c r="DS27" s="221"/>
      <c r="DT27" s="221"/>
      <c r="DU27" s="221"/>
      <c r="DV27" s="221"/>
      <c r="DW27" s="221"/>
      <c r="DX27" s="221"/>
      <c r="DY27" s="221"/>
      <c r="DZ27" s="221"/>
      <c r="EA27" s="221"/>
      <c r="EB27" s="221"/>
      <c r="EC27" s="221"/>
      <c r="ED27" s="221"/>
      <c r="EE27" s="221"/>
    </row>
    <row r="28" spans="1:135" ht="22.15" customHeight="1" x14ac:dyDescent="0.15">
      <c r="A28" s="901"/>
      <c r="B28" s="822" t="str">
        <f t="shared" si="6"/>
        <v>その他実質的な債務負担に係るもの</v>
      </c>
      <c r="C28" s="930"/>
      <c r="D28" s="930"/>
      <c r="E28" s="930"/>
      <c r="F28" s="930"/>
      <c r="G28" s="930"/>
      <c r="H28" s="930"/>
      <c r="I28" s="930"/>
      <c r="J28" s="930"/>
      <c r="K28" s="930"/>
      <c r="L28" s="930"/>
      <c r="M28" s="930"/>
      <c r="N28" s="930"/>
      <c r="O28" s="930"/>
      <c r="P28" s="930"/>
      <c r="Q28" s="930"/>
      <c r="R28" s="930"/>
      <c r="S28" s="930"/>
      <c r="T28" s="930"/>
      <c r="U28" s="930"/>
      <c r="V28" s="930"/>
      <c r="W28" s="930"/>
      <c r="X28" s="71">
        <v>0</v>
      </c>
      <c r="Y28" s="278">
        <v>4</v>
      </c>
      <c r="Z28" s="75"/>
      <c r="AA28" s="75"/>
      <c r="AB28" s="75"/>
      <c r="AC28" s="73">
        <f t="shared" si="7"/>
        <v>0</v>
      </c>
      <c r="AD28" s="75"/>
      <c r="AE28" s="75"/>
      <c r="AF28" s="933">
        <v>0</v>
      </c>
      <c r="AG28" s="75"/>
      <c r="AH28" s="76"/>
      <c r="AI28" s="221"/>
      <c r="AJ28" s="221"/>
      <c r="AK28" s="221"/>
      <c r="AL28" s="221"/>
      <c r="AM28" s="221"/>
      <c r="AN28" s="221"/>
      <c r="AO28" s="221"/>
      <c r="AP28" s="221"/>
      <c r="AQ28" s="221"/>
      <c r="AR28" s="221"/>
      <c r="AS28" s="221"/>
      <c r="AT28" s="221"/>
      <c r="AU28" s="221"/>
      <c r="AV28" s="221"/>
      <c r="AW28" s="221"/>
      <c r="AX28" s="221"/>
      <c r="AY28" s="221"/>
      <c r="AZ28" s="221"/>
      <c r="BA28" s="221"/>
      <c r="BB28" s="221"/>
      <c r="BC28" s="221"/>
      <c r="BD28" s="221"/>
      <c r="BE28" s="221"/>
      <c r="BF28" s="221"/>
      <c r="BG28" s="221"/>
      <c r="BH28" s="221"/>
      <c r="BI28" s="221"/>
      <c r="BJ28" s="221"/>
      <c r="BK28" s="221"/>
      <c r="BL28" s="221"/>
      <c r="BM28" s="221"/>
      <c r="BN28" s="221"/>
      <c r="BO28" s="221"/>
      <c r="BP28" s="221"/>
      <c r="BQ28" s="221"/>
      <c r="BR28" s="221"/>
      <c r="BS28" s="221"/>
      <c r="BT28" s="221"/>
      <c r="BU28" s="221"/>
      <c r="BV28" s="221"/>
      <c r="BW28" s="221"/>
      <c r="BX28" s="221"/>
      <c r="BY28" s="221"/>
      <c r="BZ28" s="221"/>
      <c r="CA28" s="221"/>
      <c r="CB28" s="221"/>
      <c r="CC28" s="221"/>
      <c r="CD28" s="221"/>
      <c r="CE28" s="221"/>
      <c r="CF28" s="221"/>
      <c r="CG28" s="221"/>
      <c r="CH28" s="221"/>
      <c r="CI28" s="221"/>
      <c r="CJ28" s="221"/>
      <c r="CK28" s="221"/>
      <c r="CL28" s="221"/>
      <c r="CM28" s="221"/>
      <c r="CN28" s="221"/>
      <c r="CO28" s="221"/>
      <c r="CP28" s="221"/>
      <c r="CQ28" s="221"/>
      <c r="CR28" s="221"/>
      <c r="CS28" s="221"/>
      <c r="CT28" s="221"/>
      <c r="CU28" s="221"/>
      <c r="CV28" s="221"/>
      <c r="CW28" s="221"/>
      <c r="CX28" s="221"/>
      <c r="CY28" s="221"/>
      <c r="CZ28" s="221"/>
      <c r="DA28" s="221"/>
      <c r="DB28" s="221"/>
      <c r="DC28" s="221"/>
      <c r="DD28" s="221"/>
      <c r="DE28" s="221"/>
      <c r="DF28" s="221"/>
      <c r="DG28" s="221"/>
      <c r="DH28" s="221"/>
      <c r="DI28" s="221"/>
      <c r="DJ28" s="221"/>
      <c r="DK28" s="221"/>
      <c r="DL28" s="221"/>
      <c r="DM28" s="221"/>
      <c r="DN28" s="221"/>
      <c r="DO28" s="221"/>
      <c r="DP28" s="221"/>
      <c r="DQ28" s="221"/>
      <c r="DR28" s="221"/>
      <c r="DS28" s="221"/>
      <c r="DT28" s="221"/>
      <c r="DU28" s="221"/>
      <c r="DV28" s="221"/>
      <c r="DW28" s="221"/>
      <c r="DX28" s="221"/>
      <c r="DY28" s="221"/>
      <c r="DZ28" s="221"/>
      <c r="EA28" s="221"/>
      <c r="EB28" s="221"/>
      <c r="EC28" s="221"/>
      <c r="ED28" s="221"/>
      <c r="EE28" s="221"/>
    </row>
    <row r="29" spans="1:135" ht="22.15" customHeight="1" thickBot="1" x14ac:dyDescent="0.2">
      <c r="A29" s="901"/>
      <c r="B29" s="822" t="str">
        <f t="shared" si="6"/>
        <v>　再　　　計</v>
      </c>
      <c r="C29" s="930"/>
      <c r="D29" s="930"/>
      <c r="E29" s="930"/>
      <c r="F29" s="930"/>
      <c r="G29" s="930"/>
      <c r="H29" s="930"/>
      <c r="I29" s="930"/>
      <c r="J29" s="930"/>
      <c r="K29" s="930"/>
      <c r="L29" s="930"/>
      <c r="M29" s="930"/>
      <c r="N29" s="930"/>
      <c r="O29" s="930"/>
      <c r="P29" s="930"/>
      <c r="Q29" s="930"/>
      <c r="R29" s="930"/>
      <c r="S29" s="930"/>
      <c r="T29" s="930"/>
      <c r="U29" s="930"/>
      <c r="V29" s="930"/>
      <c r="W29" s="930"/>
      <c r="X29" s="84">
        <v>0</v>
      </c>
      <c r="Y29" s="266">
        <v>5</v>
      </c>
      <c r="Z29" s="122">
        <f>SUM(Z24:Z26,Z28)</f>
        <v>26432179</v>
      </c>
      <c r="AA29" s="122">
        <f t="shared" ref="AA29:AB29" si="11">SUM(AA24:AA26,AA28)</f>
        <v>336194</v>
      </c>
      <c r="AB29" s="122">
        <f t="shared" si="11"/>
        <v>5010622</v>
      </c>
      <c r="AC29" s="122">
        <f t="shared" si="7"/>
        <v>1526795</v>
      </c>
      <c r="AD29" s="122">
        <f>SUM(AD24:AD26,AD28)</f>
        <v>19558568</v>
      </c>
      <c r="AE29" s="122">
        <f>SUM(AE24:AE26,AE28)</f>
        <v>2788690</v>
      </c>
      <c r="AF29" s="122">
        <f>SUM(AF24:AF26,AF28)</f>
        <v>937248</v>
      </c>
      <c r="AG29" s="122">
        <f>SUM(AG24:AG26,AG28)</f>
        <v>0</v>
      </c>
      <c r="AH29" s="203">
        <f>SUM(AH24:AH26,AH28)</f>
        <v>0</v>
      </c>
      <c r="AI29" s="221"/>
      <c r="AJ29" s="221"/>
      <c r="AK29" s="221"/>
      <c r="AL29" s="221"/>
      <c r="AM29" s="221"/>
      <c r="AN29" s="221"/>
      <c r="AO29" s="221"/>
      <c r="AP29" s="221"/>
      <c r="AQ29" s="221"/>
      <c r="AR29" s="221"/>
      <c r="AS29" s="221"/>
      <c r="AT29" s="221"/>
      <c r="AU29" s="221"/>
      <c r="AV29" s="221"/>
      <c r="AW29" s="221"/>
      <c r="AX29" s="221"/>
      <c r="AY29" s="221"/>
      <c r="AZ29" s="221"/>
      <c r="BA29" s="221"/>
      <c r="BB29" s="221"/>
      <c r="BC29" s="221"/>
      <c r="BD29" s="221"/>
      <c r="BE29" s="221"/>
      <c r="BF29" s="221"/>
      <c r="BG29" s="221"/>
      <c r="BH29" s="221"/>
      <c r="BI29" s="221"/>
      <c r="BJ29" s="221"/>
      <c r="BK29" s="221"/>
      <c r="BL29" s="221"/>
      <c r="BM29" s="221"/>
      <c r="BN29" s="221"/>
      <c r="BO29" s="221"/>
      <c r="BP29" s="221"/>
      <c r="BQ29" s="221"/>
      <c r="BR29" s="221"/>
      <c r="BS29" s="221"/>
      <c r="BT29" s="221"/>
      <c r="BU29" s="221"/>
      <c r="BV29" s="221"/>
      <c r="BW29" s="221"/>
      <c r="BX29" s="221"/>
      <c r="BY29" s="221"/>
      <c r="BZ29" s="221"/>
      <c r="CA29" s="221"/>
      <c r="CB29" s="221"/>
      <c r="CC29" s="221"/>
      <c r="CD29" s="221"/>
      <c r="CE29" s="221"/>
      <c r="CF29" s="221"/>
      <c r="CG29" s="221"/>
      <c r="CH29" s="221"/>
      <c r="CI29" s="221"/>
      <c r="CJ29" s="221"/>
      <c r="CK29" s="221"/>
      <c r="CL29" s="221"/>
      <c r="CM29" s="221"/>
      <c r="CN29" s="221"/>
      <c r="CO29" s="221"/>
      <c r="CP29" s="221"/>
      <c r="CQ29" s="221"/>
      <c r="CR29" s="221"/>
      <c r="CS29" s="221"/>
      <c r="CT29" s="221"/>
      <c r="CU29" s="221"/>
      <c r="CV29" s="221"/>
      <c r="CW29" s="221"/>
      <c r="CX29" s="221"/>
      <c r="CY29" s="221"/>
      <c r="CZ29" s="221"/>
      <c r="DA29" s="221"/>
      <c r="DB29" s="221"/>
      <c r="DC29" s="221"/>
      <c r="DD29" s="221"/>
      <c r="DE29" s="221"/>
      <c r="DF29" s="221"/>
      <c r="DG29" s="221"/>
      <c r="DH29" s="221"/>
      <c r="DI29" s="221"/>
      <c r="DJ29" s="221"/>
      <c r="DK29" s="221"/>
      <c r="DL29" s="221"/>
      <c r="DM29" s="221"/>
      <c r="DN29" s="221"/>
      <c r="DO29" s="221"/>
      <c r="DP29" s="221"/>
      <c r="DQ29" s="221"/>
      <c r="DR29" s="221"/>
      <c r="DS29" s="221"/>
      <c r="DT29" s="221"/>
      <c r="DU29" s="221"/>
      <c r="DV29" s="221"/>
      <c r="DW29" s="221"/>
      <c r="DX29" s="221"/>
      <c r="DY29" s="221"/>
      <c r="DZ29" s="221"/>
      <c r="EA29" s="221"/>
      <c r="EB29" s="221"/>
      <c r="EC29" s="221"/>
      <c r="ED29" s="221"/>
      <c r="EE29" s="221"/>
    </row>
    <row r="30" spans="1:135" ht="21.75" customHeight="1" x14ac:dyDescent="0.15">
      <c r="A30" s="901"/>
      <c r="B30" s="247"/>
      <c r="C30" s="858"/>
      <c r="D30" s="858"/>
      <c r="E30" s="858"/>
      <c r="F30" s="858"/>
      <c r="G30" s="858"/>
      <c r="H30" s="858"/>
      <c r="I30" s="858"/>
      <c r="J30" s="858"/>
      <c r="K30" s="858"/>
      <c r="L30" s="858"/>
      <c r="M30" s="858"/>
      <c r="N30" s="858"/>
      <c r="O30" s="858"/>
      <c r="P30" s="858"/>
      <c r="Q30" s="858"/>
      <c r="R30" s="858"/>
      <c r="S30" s="858"/>
      <c r="T30" s="858"/>
      <c r="U30" s="858"/>
      <c r="V30" s="858"/>
      <c r="W30" s="858"/>
      <c r="X30" s="221"/>
      <c r="Y30" s="221"/>
      <c r="Z30" s="221"/>
      <c r="AA30" s="221"/>
      <c r="AB30" s="221"/>
      <c r="AC30" s="221"/>
      <c r="AD30" s="221"/>
      <c r="AE30" s="221"/>
      <c r="AF30" s="221"/>
      <c r="AG30" s="221"/>
      <c r="AH30" s="221"/>
      <c r="AI30" s="221"/>
      <c r="AJ30" s="221"/>
      <c r="AK30" s="221"/>
      <c r="AL30" s="221"/>
      <c r="AM30" s="221"/>
      <c r="AN30" s="221"/>
      <c r="AO30" s="221"/>
      <c r="AP30" s="221"/>
      <c r="AQ30" s="221"/>
      <c r="AR30" s="221"/>
      <c r="AS30" s="221"/>
      <c r="AT30" s="221"/>
      <c r="AU30" s="221"/>
      <c r="AV30" s="221"/>
      <c r="AW30" s="221"/>
      <c r="AX30" s="221"/>
      <c r="AY30" s="221"/>
      <c r="AZ30" s="221"/>
      <c r="BA30" s="221"/>
      <c r="BB30" s="221"/>
      <c r="BC30" s="221"/>
      <c r="BD30" s="221"/>
      <c r="BE30" s="221"/>
      <c r="BF30" s="221"/>
      <c r="BG30" s="221"/>
      <c r="BH30" s="221"/>
      <c r="BI30" s="221"/>
      <c r="BJ30" s="221"/>
      <c r="BK30" s="221"/>
      <c r="BL30" s="221"/>
      <c r="BM30" s="221"/>
      <c r="BN30" s="221"/>
      <c r="BO30" s="221"/>
      <c r="BP30" s="221"/>
      <c r="BQ30" s="221"/>
      <c r="BR30" s="221"/>
      <c r="BS30" s="221"/>
      <c r="BT30" s="221"/>
      <c r="BU30" s="221"/>
      <c r="BV30" s="221"/>
      <c r="BW30" s="221"/>
      <c r="BX30" s="221"/>
      <c r="BY30" s="221"/>
      <c r="BZ30" s="221"/>
      <c r="CA30" s="221"/>
      <c r="CB30" s="221"/>
      <c r="CC30" s="221"/>
      <c r="CD30" s="221"/>
      <c r="CE30" s="221"/>
      <c r="CF30" s="221"/>
      <c r="CG30" s="221"/>
      <c r="CH30" s="221"/>
      <c r="CI30" s="221"/>
      <c r="CJ30" s="221"/>
      <c r="CK30" s="221"/>
      <c r="CL30" s="221"/>
      <c r="CM30" s="221"/>
      <c r="CN30" s="221"/>
      <c r="CO30" s="221"/>
      <c r="CP30" s="221"/>
      <c r="CQ30" s="221"/>
      <c r="CR30" s="221"/>
      <c r="CS30" s="221"/>
      <c r="CT30" s="221"/>
      <c r="CU30" s="221"/>
      <c r="CV30" s="221"/>
      <c r="CW30" s="221"/>
      <c r="CX30" s="221"/>
      <c r="CY30" s="221"/>
      <c r="CZ30" s="221"/>
      <c r="DA30" s="221"/>
      <c r="DB30" s="221"/>
      <c r="DC30" s="221"/>
      <c r="DD30" s="221"/>
      <c r="DE30" s="221"/>
      <c r="DF30" s="221"/>
      <c r="DG30" s="221"/>
      <c r="DH30" s="221"/>
      <c r="DI30" s="221"/>
      <c r="DJ30" s="221"/>
      <c r="DK30" s="221"/>
      <c r="DL30" s="221"/>
      <c r="DM30" s="221"/>
      <c r="DN30" s="221"/>
      <c r="DO30" s="221"/>
      <c r="DP30" s="221"/>
      <c r="DQ30" s="221"/>
      <c r="DR30" s="221"/>
      <c r="DS30" s="221"/>
      <c r="DT30" s="221"/>
      <c r="DU30" s="221"/>
      <c r="DV30" s="221"/>
      <c r="DW30" s="221"/>
      <c r="DX30" s="221"/>
      <c r="DY30" s="221"/>
      <c r="DZ30" s="221"/>
      <c r="EA30" s="221"/>
      <c r="EB30" s="221"/>
      <c r="EC30" s="221"/>
      <c r="ED30" s="221"/>
      <c r="EE30" s="221"/>
    </row>
    <row r="31" spans="1:135" hidden="1" x14ac:dyDescent="0.15">
      <c r="A31" s="858"/>
      <c r="B31" s="858"/>
      <c r="C31" s="858"/>
      <c r="D31" s="858"/>
      <c r="E31" s="858"/>
      <c r="F31" s="858"/>
      <c r="G31" s="858"/>
      <c r="H31" s="858"/>
      <c r="I31" s="858"/>
      <c r="J31" s="858"/>
      <c r="K31" s="858"/>
      <c r="L31" s="858"/>
      <c r="M31" s="858"/>
      <c r="N31" s="858"/>
      <c r="O31" s="858"/>
      <c r="P31" s="858"/>
      <c r="Q31" s="858"/>
      <c r="R31" s="858"/>
      <c r="S31" s="858"/>
      <c r="T31" s="858"/>
      <c r="U31" s="858"/>
      <c r="V31" s="858"/>
      <c r="W31" s="858"/>
      <c r="X31" s="221"/>
      <c r="Y31" s="221"/>
      <c r="Z31" s="221"/>
      <c r="AA31" s="221"/>
      <c r="AB31" s="221"/>
      <c r="AC31" s="221"/>
      <c r="AD31" s="221"/>
      <c r="AE31" s="221"/>
      <c r="AF31" s="221"/>
      <c r="AG31" s="221"/>
      <c r="AH31" s="221"/>
      <c r="AI31" s="221"/>
      <c r="AJ31" s="221"/>
      <c r="AK31" s="221"/>
      <c r="AL31" s="221"/>
      <c r="AM31" s="221"/>
      <c r="AN31" s="221"/>
      <c r="AO31" s="221"/>
      <c r="AP31" s="221"/>
      <c r="AQ31" s="221"/>
      <c r="AR31" s="221"/>
      <c r="AS31" s="221"/>
      <c r="AT31" s="221"/>
      <c r="AU31" s="221"/>
      <c r="AV31" s="221"/>
      <c r="AW31" s="221"/>
      <c r="AX31" s="221"/>
      <c r="AY31" s="221"/>
      <c r="AZ31" s="221"/>
      <c r="BA31" s="221"/>
      <c r="BB31" s="221"/>
      <c r="BC31" s="221"/>
      <c r="BD31" s="221"/>
      <c r="BE31" s="221"/>
      <c r="BF31" s="221"/>
      <c r="BG31" s="221"/>
      <c r="BH31" s="221"/>
      <c r="BI31" s="221"/>
      <c r="BJ31" s="221"/>
      <c r="BK31" s="221"/>
      <c r="BL31" s="221"/>
      <c r="BM31" s="221"/>
      <c r="BN31" s="221"/>
      <c r="BO31" s="221"/>
      <c r="BP31" s="221"/>
      <c r="BQ31" s="221"/>
      <c r="BR31" s="221"/>
      <c r="BS31" s="221"/>
      <c r="BT31" s="221"/>
      <c r="BU31" s="221"/>
      <c r="BV31" s="221"/>
      <c r="BW31" s="221"/>
      <c r="BX31" s="221"/>
      <c r="BY31" s="221"/>
      <c r="BZ31" s="221"/>
      <c r="CA31" s="221"/>
      <c r="CB31" s="221"/>
      <c r="CC31" s="221"/>
      <c r="CD31" s="221"/>
      <c r="CE31" s="221"/>
      <c r="CF31" s="221"/>
      <c r="CG31" s="221"/>
      <c r="CH31" s="221"/>
      <c r="CI31" s="221"/>
      <c r="CJ31" s="221"/>
      <c r="CK31" s="221"/>
      <c r="CL31" s="221"/>
      <c r="CM31" s="221"/>
      <c r="CN31" s="221"/>
      <c r="CO31" s="221"/>
      <c r="CP31" s="221"/>
      <c r="CQ31" s="221"/>
      <c r="CR31" s="221"/>
      <c r="CS31" s="221"/>
      <c r="CT31" s="221"/>
      <c r="CU31" s="221"/>
      <c r="CV31" s="221"/>
      <c r="CW31" s="221"/>
      <c r="CX31" s="221"/>
      <c r="CY31" s="221"/>
      <c r="CZ31" s="221"/>
      <c r="DA31" s="221"/>
      <c r="DB31" s="221"/>
      <c r="DC31" s="221"/>
      <c r="DD31" s="221"/>
      <c r="DE31" s="221"/>
      <c r="DF31" s="221"/>
      <c r="DG31" s="221"/>
      <c r="DH31" s="221"/>
      <c r="DI31" s="221"/>
      <c r="DJ31" s="221"/>
      <c r="DK31" s="221"/>
      <c r="DL31" s="221"/>
      <c r="DM31" s="221"/>
      <c r="DN31" s="221"/>
      <c r="DO31" s="221"/>
      <c r="DP31" s="221"/>
      <c r="DQ31" s="221"/>
      <c r="DR31" s="221"/>
      <c r="DS31" s="221"/>
      <c r="DT31" s="221"/>
      <c r="DU31" s="221"/>
      <c r="DV31" s="221"/>
      <c r="DW31" s="221"/>
      <c r="DX31" s="221"/>
      <c r="DY31" s="221"/>
      <c r="DZ31" s="221"/>
      <c r="EA31" s="221"/>
      <c r="EB31" s="221"/>
      <c r="EC31" s="221"/>
      <c r="ED31" s="221"/>
      <c r="EE31" s="221"/>
    </row>
    <row r="32" spans="1:135" hidden="1" x14ac:dyDescent="0.15">
      <c r="A32" s="858"/>
      <c r="B32" s="858"/>
      <c r="C32" s="858"/>
      <c r="D32" s="858"/>
      <c r="E32" s="858"/>
      <c r="F32" s="858"/>
      <c r="G32" s="858"/>
      <c r="H32" s="858"/>
      <c r="I32" s="858"/>
      <c r="J32" s="858"/>
      <c r="K32" s="858"/>
      <c r="L32" s="858"/>
      <c r="M32" s="858"/>
      <c r="N32" s="858"/>
      <c r="O32" s="858"/>
      <c r="P32" s="858"/>
      <c r="Q32" s="858"/>
      <c r="R32" s="858"/>
      <c r="S32" s="858"/>
      <c r="T32" s="858"/>
      <c r="U32" s="858"/>
      <c r="V32" s="858"/>
      <c r="W32" s="858"/>
      <c r="X32" s="221"/>
      <c r="Y32" s="221"/>
      <c r="Z32" s="221"/>
      <c r="AA32" s="221"/>
      <c r="AB32" s="221"/>
      <c r="AC32" s="221"/>
      <c r="AD32" s="221"/>
      <c r="AE32" s="221"/>
      <c r="AF32" s="221"/>
      <c r="AG32" s="221"/>
      <c r="AH32" s="221"/>
      <c r="AI32" s="221"/>
      <c r="AJ32" s="221"/>
      <c r="AK32" s="221"/>
      <c r="AL32" s="221"/>
      <c r="AM32" s="221"/>
      <c r="AN32" s="221"/>
      <c r="AO32" s="221"/>
      <c r="AP32" s="221"/>
      <c r="AQ32" s="221"/>
      <c r="AR32" s="221"/>
      <c r="AS32" s="221"/>
      <c r="AT32" s="221"/>
      <c r="AU32" s="221"/>
      <c r="AV32" s="221"/>
      <c r="AW32" s="221"/>
      <c r="AX32" s="221"/>
      <c r="AY32" s="221"/>
      <c r="AZ32" s="221"/>
      <c r="BA32" s="221"/>
      <c r="BB32" s="221"/>
      <c r="BC32" s="221"/>
      <c r="BD32" s="221"/>
      <c r="BE32" s="221"/>
      <c r="BF32" s="221"/>
      <c r="BG32" s="221"/>
      <c r="BH32" s="221"/>
      <c r="BI32" s="221"/>
      <c r="BJ32" s="221"/>
      <c r="BK32" s="221"/>
      <c r="BL32" s="221"/>
      <c r="BM32" s="221"/>
      <c r="BN32" s="221"/>
      <c r="BO32" s="221"/>
      <c r="BP32" s="221"/>
      <c r="BQ32" s="221"/>
      <c r="BR32" s="221"/>
      <c r="BS32" s="221"/>
      <c r="BT32" s="221"/>
      <c r="BU32" s="221"/>
      <c r="BV32" s="221"/>
      <c r="BW32" s="221"/>
      <c r="BX32" s="221"/>
      <c r="BY32" s="221"/>
      <c r="BZ32" s="221"/>
      <c r="CA32" s="221"/>
      <c r="CB32" s="221"/>
      <c r="CC32" s="221"/>
      <c r="CD32" s="221"/>
      <c r="CE32" s="221"/>
      <c r="CF32" s="221"/>
      <c r="CG32" s="221"/>
      <c r="CH32" s="221"/>
      <c r="CI32" s="221"/>
      <c r="CJ32" s="221"/>
      <c r="CK32" s="221"/>
      <c r="CL32" s="221"/>
      <c r="CM32" s="221"/>
      <c r="CN32" s="221"/>
      <c r="CO32" s="221"/>
      <c r="CP32" s="221"/>
      <c r="CQ32" s="221"/>
      <c r="CR32" s="221"/>
      <c r="CS32" s="221"/>
      <c r="CT32" s="221"/>
      <c r="CU32" s="221"/>
      <c r="CV32" s="221"/>
      <c r="CW32" s="221"/>
      <c r="CX32" s="221"/>
      <c r="CY32" s="221"/>
      <c r="CZ32" s="221"/>
      <c r="DA32" s="221"/>
      <c r="DB32" s="221"/>
      <c r="DC32" s="221"/>
      <c r="DD32" s="221"/>
      <c r="DE32" s="221"/>
      <c r="DF32" s="221"/>
      <c r="DG32" s="221"/>
      <c r="DH32" s="221"/>
      <c r="DI32" s="221"/>
      <c r="DJ32" s="221"/>
      <c r="DK32" s="221"/>
      <c r="DL32" s="221"/>
      <c r="DM32" s="221"/>
      <c r="DN32" s="221"/>
      <c r="DO32" s="221"/>
      <c r="DP32" s="221"/>
      <c r="DQ32" s="221"/>
      <c r="DR32" s="221"/>
      <c r="DS32" s="221"/>
      <c r="DT32" s="221"/>
      <c r="DU32" s="221"/>
      <c r="DV32" s="221"/>
      <c r="DW32" s="221"/>
      <c r="DX32" s="221"/>
      <c r="DY32" s="221"/>
      <c r="DZ32" s="221"/>
      <c r="EA32" s="221"/>
      <c r="EB32" s="221"/>
      <c r="EC32" s="221"/>
      <c r="ED32" s="221"/>
      <c r="EE32" s="221"/>
    </row>
    <row r="33" spans="1:135" hidden="1" x14ac:dyDescent="0.15">
      <c r="A33" s="858"/>
      <c r="B33" s="858"/>
      <c r="C33" s="858"/>
      <c r="D33" s="858"/>
      <c r="E33" s="858"/>
      <c r="F33" s="858"/>
      <c r="G33" s="858"/>
      <c r="H33" s="858"/>
      <c r="I33" s="858"/>
      <c r="J33" s="858"/>
      <c r="K33" s="858"/>
      <c r="L33" s="858"/>
      <c r="M33" s="858"/>
      <c r="N33" s="858"/>
      <c r="O33" s="858"/>
      <c r="P33" s="858"/>
      <c r="Q33" s="858"/>
      <c r="R33" s="858"/>
      <c r="S33" s="858"/>
      <c r="T33" s="858"/>
      <c r="U33" s="858"/>
      <c r="V33" s="858"/>
      <c r="W33" s="858"/>
      <c r="X33" s="221"/>
      <c r="Y33" s="221"/>
      <c r="Z33" s="221"/>
      <c r="AA33" s="221"/>
      <c r="AB33" s="221"/>
      <c r="AC33" s="221"/>
      <c r="AD33" s="221"/>
      <c r="AE33" s="221"/>
      <c r="AF33" s="221"/>
      <c r="AG33" s="221"/>
      <c r="AH33" s="221"/>
      <c r="AI33" s="221"/>
      <c r="AJ33" s="221"/>
      <c r="AK33" s="221"/>
      <c r="AL33" s="221"/>
      <c r="AM33" s="221"/>
      <c r="AN33" s="221"/>
      <c r="AO33" s="221"/>
      <c r="AP33" s="221"/>
      <c r="AQ33" s="221"/>
      <c r="AR33" s="221"/>
      <c r="AS33" s="221"/>
      <c r="AT33" s="221"/>
      <c r="AU33" s="221"/>
      <c r="AV33" s="221"/>
      <c r="AW33" s="221"/>
      <c r="AX33" s="221"/>
      <c r="AY33" s="221"/>
      <c r="AZ33" s="221"/>
      <c r="BA33" s="221"/>
      <c r="BB33" s="221"/>
      <c r="BC33" s="221"/>
      <c r="BD33" s="221"/>
      <c r="BE33" s="221"/>
      <c r="BF33" s="221"/>
      <c r="BG33" s="221"/>
      <c r="BH33" s="221"/>
      <c r="BI33" s="221"/>
      <c r="BJ33" s="221"/>
      <c r="BK33" s="221"/>
      <c r="BL33" s="221"/>
      <c r="BM33" s="221"/>
      <c r="BN33" s="221"/>
      <c r="BO33" s="221"/>
      <c r="BP33" s="221"/>
      <c r="BQ33" s="221"/>
      <c r="BR33" s="221"/>
      <c r="BS33" s="221"/>
      <c r="BT33" s="221"/>
      <c r="BU33" s="221"/>
      <c r="BV33" s="221"/>
      <c r="BW33" s="221"/>
      <c r="BX33" s="221"/>
      <c r="BY33" s="221"/>
      <c r="BZ33" s="221"/>
      <c r="CA33" s="221"/>
      <c r="CB33" s="221"/>
      <c r="CC33" s="221"/>
      <c r="CD33" s="221"/>
      <c r="CE33" s="221"/>
      <c r="CF33" s="221"/>
      <c r="CG33" s="221"/>
      <c r="CH33" s="221"/>
      <c r="CI33" s="221"/>
      <c r="CJ33" s="221"/>
      <c r="CK33" s="221"/>
      <c r="CL33" s="221"/>
      <c r="CM33" s="221"/>
      <c r="CN33" s="221"/>
      <c r="CO33" s="221"/>
      <c r="CP33" s="221"/>
      <c r="CQ33" s="221"/>
      <c r="CR33" s="221"/>
      <c r="CS33" s="221"/>
      <c r="CT33" s="221"/>
      <c r="CU33" s="221"/>
      <c r="CV33" s="221"/>
      <c r="CW33" s="221"/>
      <c r="CX33" s="221"/>
      <c r="CY33" s="221"/>
      <c r="CZ33" s="221"/>
      <c r="DA33" s="221"/>
      <c r="DB33" s="221"/>
      <c r="DC33" s="221"/>
      <c r="DD33" s="221"/>
      <c r="DE33" s="221"/>
      <c r="DF33" s="221"/>
      <c r="DG33" s="221"/>
      <c r="DH33" s="221"/>
      <c r="DI33" s="221"/>
      <c r="DJ33" s="221"/>
      <c r="DK33" s="221"/>
      <c r="DL33" s="221"/>
      <c r="DM33" s="221"/>
      <c r="DN33" s="221"/>
      <c r="DO33" s="221"/>
      <c r="DP33" s="221"/>
      <c r="DQ33" s="221"/>
      <c r="DR33" s="221"/>
      <c r="DS33" s="221"/>
      <c r="DT33" s="221"/>
      <c r="DU33" s="221"/>
      <c r="DV33" s="221"/>
      <c r="DW33" s="221"/>
      <c r="DX33" s="221"/>
      <c r="DY33" s="221"/>
      <c r="DZ33" s="221"/>
      <c r="EA33" s="221"/>
      <c r="EB33" s="221"/>
      <c r="EC33" s="221"/>
      <c r="ED33" s="221"/>
      <c r="EE33" s="221"/>
    </row>
    <row r="34" spans="1:135" hidden="1" x14ac:dyDescent="0.15">
      <c r="A34" s="858"/>
      <c r="B34" s="858"/>
      <c r="C34" s="858"/>
      <c r="D34" s="858"/>
      <c r="E34" s="858"/>
      <c r="F34" s="858"/>
      <c r="G34" s="858"/>
      <c r="H34" s="858"/>
      <c r="I34" s="858"/>
      <c r="J34" s="858"/>
      <c r="K34" s="858"/>
      <c r="L34" s="858"/>
      <c r="M34" s="858"/>
      <c r="N34" s="858"/>
      <c r="O34" s="858"/>
      <c r="P34" s="858"/>
      <c r="Q34" s="858"/>
      <c r="R34" s="858"/>
      <c r="S34" s="858"/>
      <c r="T34" s="858"/>
      <c r="U34" s="858"/>
      <c r="V34" s="858"/>
      <c r="W34" s="858"/>
      <c r="X34" s="221"/>
      <c r="Y34" s="221"/>
      <c r="Z34" s="221"/>
      <c r="AA34" s="221"/>
      <c r="AB34" s="221"/>
      <c r="AC34" s="221"/>
      <c r="AD34" s="221"/>
      <c r="AE34" s="221"/>
      <c r="AF34" s="221"/>
      <c r="AG34" s="221"/>
      <c r="AH34" s="221"/>
      <c r="AI34" s="221"/>
      <c r="AJ34" s="221"/>
      <c r="AK34" s="221"/>
      <c r="AL34" s="221"/>
      <c r="AM34" s="221"/>
      <c r="AN34" s="221"/>
      <c r="AO34" s="221"/>
      <c r="AP34" s="221"/>
      <c r="AQ34" s="221"/>
      <c r="AR34" s="221"/>
      <c r="AS34" s="221"/>
      <c r="AT34" s="221"/>
      <c r="AU34" s="221"/>
      <c r="AV34" s="221"/>
      <c r="AW34" s="221"/>
      <c r="AX34" s="221"/>
      <c r="AY34" s="221"/>
      <c r="AZ34" s="221"/>
      <c r="BA34" s="221"/>
      <c r="BB34" s="221"/>
      <c r="BC34" s="221"/>
      <c r="BD34" s="221"/>
      <c r="BE34" s="221"/>
      <c r="BF34" s="221"/>
      <c r="BG34" s="221"/>
      <c r="BH34" s="221"/>
      <c r="BI34" s="221"/>
      <c r="BJ34" s="221"/>
      <c r="BK34" s="221"/>
      <c r="BL34" s="221"/>
      <c r="BM34" s="221"/>
      <c r="BN34" s="221"/>
      <c r="BO34" s="221"/>
      <c r="BP34" s="221"/>
      <c r="BQ34" s="221"/>
      <c r="BR34" s="221"/>
      <c r="BS34" s="221"/>
      <c r="BT34" s="221"/>
      <c r="BU34" s="221"/>
      <c r="BV34" s="221"/>
      <c r="BW34" s="221"/>
      <c r="BX34" s="221"/>
      <c r="BY34" s="221"/>
      <c r="BZ34" s="221"/>
      <c r="CA34" s="221"/>
      <c r="CB34" s="221"/>
      <c r="CC34" s="221"/>
      <c r="CD34" s="221"/>
      <c r="CE34" s="221"/>
      <c r="CF34" s="221"/>
      <c r="CG34" s="221"/>
      <c r="CH34" s="221"/>
      <c r="CI34" s="221"/>
      <c r="CJ34" s="221"/>
      <c r="CK34" s="221"/>
      <c r="CL34" s="221"/>
      <c r="CM34" s="221"/>
      <c r="CN34" s="221"/>
      <c r="CO34" s="221"/>
      <c r="CP34" s="221"/>
      <c r="CQ34" s="221"/>
      <c r="CR34" s="221"/>
      <c r="CS34" s="221"/>
      <c r="CT34" s="221"/>
      <c r="CU34" s="221"/>
      <c r="CV34" s="221"/>
      <c r="CW34" s="221"/>
      <c r="CX34" s="221"/>
      <c r="CY34" s="221"/>
      <c r="CZ34" s="221"/>
      <c r="DA34" s="221"/>
      <c r="DB34" s="221"/>
      <c r="DC34" s="221"/>
      <c r="DD34" s="221"/>
      <c r="DE34" s="221"/>
      <c r="DF34" s="221"/>
      <c r="DG34" s="221"/>
      <c r="DH34" s="221"/>
      <c r="DI34" s="221"/>
      <c r="DJ34" s="221"/>
      <c r="DK34" s="221"/>
      <c r="DL34" s="221"/>
      <c r="DM34" s="221"/>
      <c r="DN34" s="221"/>
      <c r="DO34" s="221"/>
      <c r="DP34" s="221"/>
      <c r="DQ34" s="221"/>
      <c r="DR34" s="221"/>
      <c r="DS34" s="221"/>
      <c r="DT34" s="221"/>
      <c r="DU34" s="221"/>
      <c r="DV34" s="221"/>
      <c r="DW34" s="221"/>
      <c r="DX34" s="221"/>
      <c r="DY34" s="221"/>
      <c r="DZ34" s="221"/>
      <c r="EA34" s="221"/>
      <c r="EB34" s="221"/>
      <c r="EC34" s="221"/>
      <c r="ED34" s="221"/>
      <c r="EE34" s="221"/>
    </row>
    <row r="35" spans="1:135" hidden="1" x14ac:dyDescent="0.15">
      <c r="A35" s="858"/>
      <c r="B35" s="858"/>
      <c r="C35" s="858"/>
      <c r="D35" s="858"/>
      <c r="E35" s="858"/>
      <c r="F35" s="858"/>
      <c r="G35" s="858"/>
      <c r="H35" s="858"/>
      <c r="I35" s="858"/>
      <c r="J35" s="858"/>
      <c r="K35" s="858"/>
      <c r="L35" s="858"/>
      <c r="M35" s="858"/>
      <c r="N35" s="858"/>
      <c r="O35" s="858"/>
      <c r="P35" s="858"/>
      <c r="Q35" s="858"/>
      <c r="R35" s="858"/>
      <c r="S35" s="858"/>
      <c r="T35" s="858"/>
      <c r="U35" s="858"/>
      <c r="V35" s="858"/>
      <c r="W35" s="858"/>
      <c r="X35" s="221"/>
      <c r="Y35" s="221"/>
      <c r="Z35" s="221"/>
      <c r="AA35" s="221"/>
      <c r="AB35" s="221"/>
      <c r="AC35" s="221"/>
      <c r="AD35" s="221"/>
      <c r="AE35" s="221"/>
      <c r="AF35" s="221"/>
      <c r="AG35" s="221"/>
      <c r="AH35" s="221"/>
      <c r="AI35" s="221"/>
      <c r="AJ35" s="221"/>
      <c r="AK35" s="221"/>
      <c r="AL35" s="221"/>
      <c r="AM35" s="221"/>
      <c r="AN35" s="221"/>
      <c r="AO35" s="221"/>
      <c r="AP35" s="221"/>
      <c r="AQ35" s="221"/>
      <c r="AR35" s="221"/>
      <c r="AS35" s="221"/>
      <c r="AT35" s="221"/>
      <c r="AU35" s="221"/>
      <c r="AV35" s="221"/>
      <c r="AW35" s="221"/>
      <c r="AX35" s="221"/>
      <c r="AY35" s="221"/>
      <c r="AZ35" s="221"/>
      <c r="BA35" s="221"/>
      <c r="BB35" s="221"/>
      <c r="BC35" s="221"/>
      <c r="BD35" s="221"/>
      <c r="BE35" s="221"/>
      <c r="BF35" s="221"/>
      <c r="BG35" s="221"/>
      <c r="BH35" s="221"/>
      <c r="BI35" s="221"/>
      <c r="BJ35" s="221"/>
      <c r="BK35" s="221"/>
      <c r="BL35" s="221"/>
      <c r="BM35" s="221"/>
      <c r="BN35" s="221"/>
      <c r="BO35" s="221"/>
      <c r="BP35" s="221"/>
      <c r="BQ35" s="221"/>
      <c r="BR35" s="221"/>
      <c r="BS35" s="221"/>
      <c r="BT35" s="221"/>
      <c r="BU35" s="221"/>
      <c r="BV35" s="221"/>
      <c r="BW35" s="221"/>
      <c r="BX35" s="221"/>
      <c r="BY35" s="221"/>
      <c r="BZ35" s="221"/>
      <c r="CA35" s="221"/>
      <c r="CB35" s="221"/>
      <c r="CC35" s="221"/>
      <c r="CD35" s="221"/>
      <c r="CE35" s="221"/>
      <c r="CF35" s="221"/>
      <c r="CG35" s="221"/>
      <c r="CH35" s="221"/>
      <c r="CI35" s="221"/>
      <c r="CJ35" s="221"/>
      <c r="CK35" s="221"/>
      <c r="CL35" s="221"/>
      <c r="CM35" s="221"/>
      <c r="CN35" s="221"/>
      <c r="CO35" s="221"/>
      <c r="CP35" s="221"/>
      <c r="CQ35" s="221"/>
      <c r="CR35" s="221"/>
      <c r="CS35" s="221"/>
      <c r="CT35" s="221"/>
      <c r="CU35" s="221"/>
      <c r="CV35" s="221"/>
      <c r="CW35" s="221"/>
      <c r="CX35" s="221"/>
      <c r="CY35" s="221"/>
      <c r="CZ35" s="221"/>
      <c r="DA35" s="221"/>
      <c r="DB35" s="221"/>
      <c r="DC35" s="221"/>
      <c r="DD35" s="221"/>
      <c r="DE35" s="221"/>
      <c r="DF35" s="221"/>
      <c r="DG35" s="221"/>
      <c r="DH35" s="221"/>
      <c r="DI35" s="221"/>
      <c r="DJ35" s="221"/>
      <c r="DK35" s="221"/>
      <c r="DL35" s="221"/>
      <c r="DM35" s="221"/>
      <c r="DN35" s="221"/>
      <c r="DO35" s="221"/>
      <c r="DP35" s="221"/>
      <c r="DQ35" s="221"/>
      <c r="DR35" s="221"/>
      <c r="DS35" s="221"/>
      <c r="DT35" s="221"/>
      <c r="DU35" s="221"/>
      <c r="DV35" s="221"/>
      <c r="DW35" s="221"/>
      <c r="DX35" s="221"/>
      <c r="DY35" s="221"/>
      <c r="DZ35" s="221"/>
      <c r="EA35" s="221"/>
      <c r="EB35" s="221"/>
      <c r="EC35" s="221"/>
      <c r="ED35" s="221"/>
      <c r="EE35" s="221"/>
    </row>
    <row r="36" spans="1:135" hidden="1" x14ac:dyDescent="0.15">
      <c r="A36" s="858"/>
      <c r="B36" s="858"/>
      <c r="C36" s="858"/>
      <c r="D36" s="858"/>
      <c r="E36" s="858"/>
      <c r="F36" s="858"/>
      <c r="G36" s="858"/>
      <c r="H36" s="858"/>
      <c r="I36" s="858"/>
      <c r="J36" s="858"/>
      <c r="K36" s="858"/>
      <c r="L36" s="858"/>
      <c r="M36" s="858"/>
      <c r="N36" s="858"/>
      <c r="O36" s="858"/>
      <c r="P36" s="858"/>
      <c r="Q36" s="858"/>
      <c r="R36" s="858"/>
      <c r="S36" s="858"/>
      <c r="T36" s="858"/>
      <c r="U36" s="858"/>
      <c r="V36" s="858"/>
      <c r="W36" s="858"/>
      <c r="X36" s="221"/>
      <c r="Y36" s="221"/>
      <c r="Z36" s="221"/>
      <c r="AA36" s="221"/>
      <c r="AB36" s="221"/>
      <c r="AC36" s="221"/>
      <c r="AD36" s="221"/>
      <c r="AE36" s="221"/>
      <c r="AF36" s="221"/>
      <c r="AG36" s="221"/>
      <c r="AH36" s="221"/>
      <c r="AI36" s="221"/>
      <c r="AJ36" s="221"/>
      <c r="AK36" s="221"/>
      <c r="AL36" s="221"/>
      <c r="AM36" s="221"/>
      <c r="AN36" s="221"/>
      <c r="AO36" s="221"/>
      <c r="AP36" s="221"/>
      <c r="AQ36" s="221"/>
      <c r="AR36" s="221"/>
      <c r="AS36" s="221"/>
      <c r="AT36" s="221"/>
      <c r="AU36" s="221"/>
      <c r="AV36" s="221"/>
      <c r="AW36" s="221"/>
      <c r="AX36" s="221"/>
      <c r="AY36" s="221"/>
      <c r="AZ36" s="221"/>
      <c r="BA36" s="221"/>
      <c r="BB36" s="221"/>
      <c r="BC36" s="221"/>
      <c r="BD36" s="221"/>
      <c r="BE36" s="221"/>
      <c r="BF36" s="221"/>
      <c r="BG36" s="221"/>
      <c r="BH36" s="221"/>
      <c r="BI36" s="221"/>
      <c r="BJ36" s="221"/>
      <c r="BK36" s="221"/>
      <c r="BL36" s="221"/>
      <c r="BM36" s="221"/>
      <c r="BN36" s="221"/>
      <c r="BO36" s="221"/>
      <c r="BP36" s="221"/>
      <c r="BQ36" s="221"/>
      <c r="BR36" s="221"/>
      <c r="BS36" s="221"/>
      <c r="BT36" s="221"/>
      <c r="BU36" s="221"/>
      <c r="BV36" s="221"/>
      <c r="BW36" s="221"/>
      <c r="BX36" s="221"/>
      <c r="BY36" s="221"/>
      <c r="BZ36" s="221"/>
      <c r="CA36" s="221"/>
      <c r="CB36" s="221"/>
      <c r="CC36" s="221"/>
      <c r="CD36" s="221"/>
      <c r="CE36" s="221"/>
      <c r="CF36" s="221"/>
      <c r="CG36" s="221"/>
      <c r="CH36" s="221"/>
      <c r="CI36" s="221"/>
      <c r="CJ36" s="221"/>
      <c r="CK36" s="221"/>
      <c r="CL36" s="221"/>
      <c r="CM36" s="221"/>
      <c r="CN36" s="221"/>
      <c r="CO36" s="221"/>
      <c r="CP36" s="221"/>
      <c r="CQ36" s="221"/>
      <c r="CR36" s="221"/>
      <c r="CS36" s="221"/>
      <c r="CT36" s="221"/>
      <c r="CU36" s="221"/>
      <c r="CV36" s="221"/>
      <c r="CW36" s="221"/>
      <c r="CX36" s="221"/>
      <c r="CY36" s="221"/>
      <c r="CZ36" s="221"/>
      <c r="DA36" s="221"/>
      <c r="DB36" s="221"/>
      <c r="DC36" s="221"/>
      <c r="DD36" s="221"/>
      <c r="DE36" s="221"/>
      <c r="DF36" s="221"/>
      <c r="DG36" s="221"/>
      <c r="DH36" s="221"/>
      <c r="DI36" s="221"/>
      <c r="DJ36" s="221"/>
      <c r="DK36" s="221"/>
      <c r="DL36" s="221"/>
      <c r="DM36" s="221"/>
      <c r="DN36" s="221"/>
      <c r="DO36" s="221"/>
      <c r="DP36" s="221"/>
      <c r="DQ36" s="221"/>
      <c r="DR36" s="221"/>
      <c r="DS36" s="221"/>
      <c r="DT36" s="221"/>
      <c r="DU36" s="221"/>
      <c r="DV36" s="221"/>
      <c r="DW36" s="221"/>
      <c r="DX36" s="221"/>
      <c r="DY36" s="221"/>
      <c r="DZ36" s="221"/>
      <c r="EA36" s="221"/>
      <c r="EB36" s="221"/>
      <c r="EC36" s="221"/>
      <c r="ED36" s="221"/>
      <c r="EE36" s="221"/>
    </row>
    <row r="37" spans="1:135" hidden="1" x14ac:dyDescent="0.15">
      <c r="A37" s="858"/>
      <c r="B37" s="858"/>
      <c r="C37" s="858"/>
      <c r="D37" s="858"/>
      <c r="E37" s="858"/>
      <c r="F37" s="858"/>
      <c r="G37" s="858"/>
      <c r="H37" s="858"/>
      <c r="I37" s="858"/>
      <c r="J37" s="858"/>
      <c r="K37" s="858"/>
      <c r="L37" s="858"/>
      <c r="M37" s="858"/>
      <c r="N37" s="858"/>
      <c r="O37" s="858"/>
      <c r="P37" s="858"/>
      <c r="Q37" s="858"/>
      <c r="R37" s="858"/>
      <c r="S37" s="858"/>
      <c r="T37" s="858"/>
      <c r="U37" s="858"/>
      <c r="V37" s="858"/>
      <c r="W37" s="858"/>
      <c r="X37" s="221"/>
      <c r="Y37" s="221"/>
      <c r="Z37" s="221"/>
      <c r="AA37" s="221"/>
      <c r="AB37" s="221"/>
      <c r="AC37" s="221"/>
      <c r="AD37" s="221"/>
      <c r="AE37" s="221"/>
      <c r="AF37" s="221"/>
      <c r="AG37" s="221"/>
      <c r="AH37" s="221"/>
      <c r="AI37" s="221"/>
      <c r="AJ37" s="221"/>
      <c r="AK37" s="221"/>
      <c r="AL37" s="221"/>
      <c r="AM37" s="221"/>
      <c r="AN37" s="221"/>
      <c r="AO37" s="221"/>
      <c r="AP37" s="221"/>
      <c r="AQ37" s="221"/>
      <c r="AR37" s="221"/>
      <c r="AS37" s="221"/>
      <c r="AT37" s="221"/>
      <c r="AU37" s="221"/>
      <c r="AV37" s="221"/>
      <c r="AW37" s="221"/>
      <c r="AX37" s="221"/>
      <c r="AY37" s="221"/>
      <c r="AZ37" s="221"/>
      <c r="BA37" s="221"/>
      <c r="BB37" s="221"/>
      <c r="BC37" s="221"/>
      <c r="BD37" s="221"/>
      <c r="BE37" s="221"/>
      <c r="BF37" s="221"/>
      <c r="BG37" s="221"/>
      <c r="BH37" s="221"/>
      <c r="BI37" s="221"/>
      <c r="BJ37" s="221"/>
      <c r="BK37" s="221"/>
      <c r="BL37" s="221"/>
      <c r="BM37" s="221"/>
      <c r="BN37" s="221"/>
      <c r="BO37" s="221"/>
      <c r="BP37" s="221"/>
      <c r="BQ37" s="221"/>
      <c r="BR37" s="221"/>
      <c r="BS37" s="221"/>
      <c r="BT37" s="221"/>
      <c r="BU37" s="221"/>
      <c r="BV37" s="221"/>
      <c r="BW37" s="221"/>
      <c r="BX37" s="221"/>
      <c r="BY37" s="221"/>
      <c r="BZ37" s="221"/>
      <c r="CA37" s="221"/>
      <c r="CB37" s="221"/>
      <c r="CC37" s="221"/>
      <c r="CD37" s="221"/>
      <c r="CE37" s="221"/>
      <c r="CF37" s="221"/>
      <c r="CG37" s="221"/>
      <c r="CH37" s="221"/>
      <c r="CI37" s="221"/>
      <c r="CJ37" s="221"/>
      <c r="CK37" s="221"/>
      <c r="CL37" s="221"/>
      <c r="CM37" s="221"/>
      <c r="CN37" s="221"/>
      <c r="CO37" s="221"/>
      <c r="CP37" s="221"/>
      <c r="CQ37" s="221"/>
      <c r="CR37" s="221"/>
      <c r="CS37" s="221"/>
      <c r="CT37" s="221"/>
      <c r="CU37" s="221"/>
      <c r="CV37" s="221"/>
      <c r="CW37" s="221"/>
      <c r="CX37" s="221"/>
      <c r="CY37" s="221"/>
      <c r="CZ37" s="221"/>
      <c r="DA37" s="221"/>
      <c r="DB37" s="221"/>
      <c r="DC37" s="221"/>
      <c r="DD37" s="221"/>
      <c r="DE37" s="221"/>
      <c r="DF37" s="221"/>
      <c r="DG37" s="221"/>
      <c r="DH37" s="221"/>
      <c r="DI37" s="221"/>
      <c r="DJ37" s="221"/>
      <c r="DK37" s="221"/>
      <c r="DL37" s="221"/>
      <c r="DM37" s="221"/>
      <c r="DN37" s="221"/>
      <c r="DO37" s="221"/>
      <c r="DP37" s="221"/>
      <c r="DQ37" s="221"/>
      <c r="DR37" s="221"/>
      <c r="DS37" s="221"/>
      <c r="DT37" s="221"/>
      <c r="DU37" s="221"/>
      <c r="DV37" s="221"/>
      <c r="DW37" s="221"/>
      <c r="DX37" s="221"/>
      <c r="DY37" s="221"/>
      <c r="DZ37" s="221"/>
      <c r="EA37" s="221"/>
      <c r="EB37" s="221"/>
      <c r="EC37" s="221"/>
      <c r="ED37" s="221"/>
      <c r="EE37" s="221"/>
    </row>
    <row r="38" spans="1:135" hidden="1" x14ac:dyDescent="0.15">
      <c r="A38" s="858"/>
      <c r="B38" s="858"/>
      <c r="C38" s="858"/>
      <c r="D38" s="858"/>
      <c r="E38" s="858"/>
      <c r="F38" s="858"/>
      <c r="G38" s="858"/>
      <c r="H38" s="858"/>
      <c r="I38" s="858"/>
      <c r="J38" s="858"/>
      <c r="K38" s="858"/>
      <c r="L38" s="858"/>
      <c r="M38" s="858"/>
      <c r="N38" s="858"/>
      <c r="O38" s="858"/>
      <c r="P38" s="858"/>
      <c r="Q38" s="858"/>
      <c r="R38" s="858"/>
      <c r="S38" s="858"/>
      <c r="T38" s="858"/>
      <c r="U38" s="858"/>
      <c r="V38" s="858"/>
      <c r="W38" s="858"/>
      <c r="X38" s="221"/>
      <c r="Y38" s="221"/>
      <c r="Z38" s="221"/>
      <c r="AA38" s="221"/>
      <c r="AB38" s="221"/>
      <c r="AC38" s="221"/>
      <c r="AD38" s="221"/>
      <c r="AE38" s="221"/>
      <c r="AF38" s="221"/>
      <c r="AG38" s="221"/>
      <c r="AH38" s="221"/>
      <c r="AI38" s="221"/>
      <c r="AJ38" s="221"/>
      <c r="AK38" s="221"/>
      <c r="AL38" s="221"/>
      <c r="AM38" s="221"/>
      <c r="AN38" s="221"/>
      <c r="AO38" s="221"/>
      <c r="AP38" s="221"/>
      <c r="AQ38" s="221"/>
      <c r="AR38" s="221"/>
      <c r="AS38" s="221"/>
      <c r="AT38" s="221"/>
      <c r="AU38" s="221"/>
      <c r="AV38" s="221"/>
      <c r="AW38" s="221"/>
      <c r="AX38" s="221"/>
      <c r="AY38" s="221"/>
      <c r="AZ38" s="221"/>
      <c r="BA38" s="221"/>
      <c r="BB38" s="221"/>
      <c r="BC38" s="221"/>
      <c r="BD38" s="221"/>
      <c r="BE38" s="221"/>
      <c r="BF38" s="221"/>
      <c r="BG38" s="221"/>
      <c r="BH38" s="221"/>
      <c r="BI38" s="221"/>
      <c r="BJ38" s="221"/>
      <c r="BK38" s="221"/>
      <c r="BL38" s="221"/>
      <c r="BM38" s="221"/>
      <c r="BN38" s="221"/>
      <c r="BO38" s="221"/>
      <c r="BP38" s="221"/>
      <c r="BQ38" s="221"/>
      <c r="BR38" s="221"/>
      <c r="BS38" s="221"/>
      <c r="BT38" s="221"/>
      <c r="BU38" s="221"/>
      <c r="BV38" s="221"/>
      <c r="BW38" s="221"/>
      <c r="BX38" s="221"/>
      <c r="BY38" s="221"/>
      <c r="BZ38" s="221"/>
      <c r="CA38" s="221"/>
      <c r="CB38" s="221"/>
      <c r="CC38" s="221"/>
      <c r="CD38" s="221"/>
      <c r="CE38" s="221"/>
      <c r="CF38" s="221"/>
      <c r="CG38" s="221"/>
      <c r="CH38" s="221"/>
      <c r="CI38" s="221"/>
      <c r="CJ38" s="221"/>
      <c r="CK38" s="221"/>
      <c r="CL38" s="221"/>
      <c r="CM38" s="221"/>
      <c r="CN38" s="221"/>
      <c r="CO38" s="221"/>
      <c r="CP38" s="221"/>
      <c r="CQ38" s="221"/>
      <c r="CR38" s="221"/>
      <c r="CS38" s="221"/>
      <c r="CT38" s="221"/>
      <c r="CU38" s="221"/>
      <c r="CV38" s="221"/>
      <c r="CW38" s="221"/>
      <c r="CX38" s="221"/>
      <c r="CY38" s="221"/>
      <c r="CZ38" s="221"/>
      <c r="DA38" s="221"/>
      <c r="DB38" s="221"/>
      <c r="DC38" s="221"/>
      <c r="DD38" s="221"/>
      <c r="DE38" s="221"/>
      <c r="DF38" s="221"/>
      <c r="DG38" s="221"/>
      <c r="DH38" s="221"/>
      <c r="DI38" s="221"/>
      <c r="DJ38" s="221"/>
      <c r="DK38" s="221"/>
      <c r="DL38" s="221"/>
      <c r="DM38" s="221"/>
      <c r="DN38" s="221"/>
      <c r="DO38" s="221"/>
      <c r="DP38" s="221"/>
      <c r="DQ38" s="221"/>
      <c r="DR38" s="221"/>
      <c r="DS38" s="221"/>
      <c r="DT38" s="221"/>
      <c r="DU38" s="221"/>
      <c r="DV38" s="221"/>
      <c r="DW38" s="221"/>
      <c r="DX38" s="221"/>
      <c r="DY38" s="221"/>
      <c r="DZ38" s="221"/>
      <c r="EA38" s="221"/>
      <c r="EB38" s="221"/>
      <c r="EC38" s="221"/>
      <c r="ED38" s="221"/>
      <c r="EE38" s="221"/>
    </row>
    <row r="39" spans="1:135" hidden="1" x14ac:dyDescent="0.15">
      <c r="A39" s="858"/>
      <c r="B39" s="858"/>
      <c r="C39" s="858"/>
      <c r="D39" s="858"/>
      <c r="E39" s="858"/>
      <c r="F39" s="858"/>
      <c r="G39" s="858"/>
      <c r="H39" s="858"/>
      <c r="I39" s="858"/>
      <c r="J39" s="858"/>
      <c r="K39" s="858"/>
      <c r="L39" s="858"/>
      <c r="M39" s="858"/>
      <c r="N39" s="858"/>
      <c r="O39" s="858"/>
      <c r="P39" s="858"/>
      <c r="Q39" s="858"/>
      <c r="R39" s="858"/>
      <c r="S39" s="858"/>
      <c r="T39" s="858"/>
      <c r="U39" s="858"/>
      <c r="V39" s="858"/>
      <c r="W39" s="858"/>
      <c r="X39" s="221"/>
      <c r="Y39" s="221"/>
      <c r="Z39" s="221"/>
      <c r="AA39" s="221"/>
      <c r="AB39" s="221"/>
      <c r="AC39" s="221"/>
      <c r="AD39" s="221"/>
      <c r="AE39" s="221"/>
      <c r="AF39" s="221"/>
      <c r="AG39" s="221"/>
      <c r="AH39" s="221"/>
      <c r="AI39" s="221"/>
      <c r="AJ39" s="221"/>
      <c r="AK39" s="221"/>
      <c r="AL39" s="221"/>
      <c r="AM39" s="221"/>
      <c r="AN39" s="221"/>
      <c r="AO39" s="221"/>
      <c r="AP39" s="221"/>
      <c r="AQ39" s="221"/>
      <c r="AR39" s="221"/>
      <c r="AS39" s="221"/>
      <c r="AT39" s="221"/>
      <c r="AU39" s="221"/>
      <c r="AV39" s="221"/>
      <c r="AW39" s="221"/>
      <c r="AX39" s="221"/>
      <c r="AY39" s="221"/>
      <c r="AZ39" s="221"/>
      <c r="BA39" s="221"/>
      <c r="BB39" s="221"/>
      <c r="BC39" s="221"/>
      <c r="BD39" s="221"/>
      <c r="BE39" s="221"/>
      <c r="BF39" s="221"/>
      <c r="BG39" s="221"/>
      <c r="BH39" s="221"/>
      <c r="BI39" s="221"/>
      <c r="BJ39" s="221"/>
      <c r="BK39" s="221"/>
      <c r="BL39" s="221"/>
      <c r="BM39" s="221"/>
      <c r="BN39" s="221"/>
      <c r="BO39" s="221"/>
      <c r="BP39" s="221"/>
      <c r="BQ39" s="221"/>
      <c r="BR39" s="221"/>
      <c r="BS39" s="221"/>
      <c r="BT39" s="221"/>
      <c r="BU39" s="221"/>
      <c r="BV39" s="221"/>
      <c r="BW39" s="221"/>
      <c r="BX39" s="221"/>
      <c r="BY39" s="221"/>
      <c r="BZ39" s="221"/>
      <c r="CA39" s="221"/>
      <c r="CB39" s="221"/>
      <c r="CC39" s="221"/>
      <c r="CD39" s="221"/>
      <c r="CE39" s="221"/>
      <c r="CF39" s="221"/>
      <c r="CG39" s="221"/>
      <c r="CH39" s="221"/>
      <c r="CI39" s="221"/>
      <c r="CJ39" s="221"/>
      <c r="CK39" s="221"/>
      <c r="CL39" s="221"/>
      <c r="CM39" s="221"/>
      <c r="CN39" s="221"/>
      <c r="CO39" s="221"/>
      <c r="CP39" s="221"/>
      <c r="CQ39" s="221"/>
      <c r="CR39" s="221"/>
      <c r="CS39" s="221"/>
      <c r="CT39" s="221"/>
      <c r="CU39" s="221"/>
      <c r="CV39" s="221"/>
      <c r="CW39" s="221"/>
      <c r="CX39" s="221"/>
      <c r="CY39" s="221"/>
      <c r="CZ39" s="221"/>
      <c r="DA39" s="221"/>
      <c r="DB39" s="221"/>
      <c r="DC39" s="221"/>
      <c r="DD39" s="221"/>
      <c r="DE39" s="221"/>
      <c r="DF39" s="221"/>
      <c r="DG39" s="221"/>
      <c r="DH39" s="221"/>
      <c r="DI39" s="221"/>
      <c r="DJ39" s="221"/>
      <c r="DK39" s="221"/>
      <c r="DL39" s="221"/>
      <c r="DM39" s="221"/>
      <c r="DN39" s="221"/>
      <c r="DO39" s="221"/>
      <c r="DP39" s="221"/>
      <c r="DQ39" s="221"/>
      <c r="DR39" s="221"/>
      <c r="DS39" s="221"/>
      <c r="DT39" s="221"/>
      <c r="DU39" s="221"/>
      <c r="DV39" s="221"/>
      <c r="DW39" s="221"/>
      <c r="DX39" s="221"/>
      <c r="DY39" s="221"/>
      <c r="DZ39" s="221"/>
      <c r="EA39" s="221"/>
      <c r="EB39" s="221"/>
      <c r="EC39" s="221"/>
      <c r="ED39" s="221"/>
      <c r="EE39" s="221"/>
    </row>
    <row r="40" spans="1:135" hidden="1" x14ac:dyDescent="0.15"/>
    <row r="41" spans="1:135" hidden="1" x14ac:dyDescent="0.15"/>
    <row r="42" spans="1:135" hidden="1" x14ac:dyDescent="0.15"/>
    <row r="43" spans="1:135" hidden="1" x14ac:dyDescent="0.15"/>
    <row r="44" spans="1:135" hidden="1" x14ac:dyDescent="0.15"/>
    <row r="45" spans="1:135" hidden="1" x14ac:dyDescent="0.15"/>
    <row r="46" spans="1:135" hidden="1" x14ac:dyDescent="0.15"/>
    <row r="47" spans="1:135" hidden="1" x14ac:dyDescent="0.15"/>
    <row r="48" spans="1:135" hidden="1" x14ac:dyDescent="0.15"/>
    <row r="49" hidden="1" x14ac:dyDescent="0.15"/>
    <row r="50" hidden="1" x14ac:dyDescent="0.15"/>
    <row r="51" hidden="1" x14ac:dyDescent="0.15"/>
    <row r="52" hidden="1" x14ac:dyDescent="0.15"/>
    <row r="53" hidden="1" x14ac:dyDescent="0.15"/>
    <row r="54" hidden="1" x14ac:dyDescent="0.15"/>
    <row r="55" hidden="1" x14ac:dyDescent="0.15"/>
    <row r="56" hidden="1" x14ac:dyDescent="0.15"/>
    <row r="57" hidden="1" x14ac:dyDescent="0.15"/>
    <row r="58" hidden="1" x14ac:dyDescent="0.15"/>
    <row r="59" hidden="1" x14ac:dyDescent="0.15"/>
    <row r="60" hidden="1" x14ac:dyDescent="0.15"/>
    <row r="61" hidden="1" x14ac:dyDescent="0.15"/>
    <row r="62" hidden="1" x14ac:dyDescent="0.15"/>
    <row r="63" hidden="1" x14ac:dyDescent="0.15"/>
    <row r="64" hidden="1" x14ac:dyDescent="0.15"/>
    <row r="65" hidden="1" x14ac:dyDescent="0.15"/>
    <row r="66" hidden="1" x14ac:dyDescent="0.15"/>
    <row r="67" hidden="1" x14ac:dyDescent="0.15"/>
    <row r="68" hidden="1" x14ac:dyDescent="0.15"/>
    <row r="69" hidden="1" x14ac:dyDescent="0.15"/>
    <row r="70" ht="14.25" hidden="1" customHeight="1" x14ac:dyDescent="0.15"/>
  </sheetData>
  <sheetProtection sheet="1" objects="1" scenarios="1"/>
  <mergeCells count="16">
    <mergeCell ref="B26:W26"/>
    <mergeCell ref="B27:W27"/>
    <mergeCell ref="B28:W28"/>
    <mergeCell ref="B29:W29"/>
    <mergeCell ref="B17:W17"/>
    <mergeCell ref="B18:W18"/>
    <mergeCell ref="B21:W23"/>
    <mergeCell ref="AA21:AD21"/>
    <mergeCell ref="B24:W24"/>
    <mergeCell ref="B25:W25"/>
    <mergeCell ref="B9:W12"/>
    <mergeCell ref="AB9:AE9"/>
    <mergeCell ref="B13:W13"/>
    <mergeCell ref="B14:W14"/>
    <mergeCell ref="B15:W15"/>
    <mergeCell ref="B16:W16"/>
  </mergeCells>
  <phoneticPr fontId="1"/>
  <dataValidations count="1">
    <dataValidation type="decimal" imeMode="off" allowBlank="1" showErrorMessage="1" errorTitle="000072E" error="数値のみ入力可能です。_x000d__x000a_-9,999,999,999 ～ 99,999,999,999" sqref="AI13 AD24:AH24 AF25:AH25 Z13:AC15 AE13:AG15 AI15 Z24:AB26 AD25:AD26 AE26 AG26:AH26 Z17:AC17 AE17:AG17 AI17 Z28:AB28 AD28:AE28 AG28:AH28" xr:uid="{A0933261-18E7-4270-90A7-0D344FD26125}">
      <formula1>-9999999999</formula1>
      <formula2>99999999999</formula2>
    </dataValidation>
  </dataValidations>
  <pageMargins left="0.59055118110236227" right="0" top="0" bottom="0" header="0.51181102362204722" footer="0.51181102362204722"/>
  <pageSetup paperSize="9" scale="53" orientation="landscape" horizontalDpi="4294967293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00C60-6FA0-4A69-8347-74075B07DBBA}">
  <sheetPr codeName="Sheet13">
    <pageSetUpPr autoPageBreaks="0" fitToPage="1"/>
  </sheetPr>
  <dimension ref="A1:WWF66"/>
  <sheetViews>
    <sheetView showGridLines="0" zoomScale="90" zoomScaleNormal="90" workbookViewId="0">
      <pane xSplit="11" ySplit="8" topLeftCell="L9" activePane="bottomRight" state="frozen"/>
      <selection pane="topRight" activeCell="L1" sqref="L1"/>
      <selection pane="bottomLeft" activeCell="A9" sqref="A9"/>
      <selection pane="bottomRight" activeCell="L9" sqref="L9"/>
    </sheetView>
  </sheetViews>
  <sheetFormatPr defaultColWidth="0" defaultRowHeight="14.25" customHeight="1" zeroHeight="1" x14ac:dyDescent="0.15"/>
  <cols>
    <col min="1" max="1" width="2.125" style="34" customWidth="1"/>
    <col min="2" max="3" width="2" style="34" customWidth="1"/>
    <col min="4" max="8" width="2.75" style="34" customWidth="1"/>
    <col min="9" max="9" width="3.75" style="34" customWidth="1"/>
    <col min="10" max="11" width="2" style="34" customWidth="1"/>
    <col min="12" max="23" width="15.625" style="34" customWidth="1"/>
    <col min="24" max="24" width="15.5" style="34" customWidth="1"/>
    <col min="25" max="25" width="2.375" style="34" customWidth="1"/>
    <col min="26" max="254" width="2.375" style="34" hidden="1" customWidth="1"/>
    <col min="255" max="255" width="1.875" style="34" hidden="1" customWidth="1"/>
    <col min="256" max="256" width="2.375" style="34" hidden="1"/>
    <col min="257" max="257" width="2.125" style="34" hidden="1" customWidth="1"/>
    <col min="258" max="264" width="1.625" style="34" hidden="1" customWidth="1"/>
    <col min="265" max="265" width="3.75" style="34" hidden="1" customWidth="1"/>
    <col min="266" max="267" width="2" style="34" hidden="1" customWidth="1"/>
    <col min="268" max="279" width="15.625" style="34" hidden="1" customWidth="1"/>
    <col min="280" max="280" width="15.5" style="34" hidden="1" customWidth="1"/>
    <col min="281" max="511" width="2.375" style="34" hidden="1" customWidth="1"/>
    <col min="512" max="512" width="2.375" style="34" hidden="1"/>
    <col min="513" max="513" width="2.125" style="34" hidden="1" customWidth="1"/>
    <col min="514" max="520" width="1.625" style="34" hidden="1" customWidth="1"/>
    <col min="521" max="521" width="3.75" style="34" hidden="1" customWidth="1"/>
    <col min="522" max="523" width="2" style="34" hidden="1" customWidth="1"/>
    <col min="524" max="535" width="15.625" style="34" hidden="1" customWidth="1"/>
    <col min="536" max="536" width="15.5" style="34" hidden="1" customWidth="1"/>
    <col min="537" max="767" width="2.375" style="34" hidden="1" customWidth="1"/>
    <col min="768" max="768" width="2.375" style="34" hidden="1"/>
    <col min="769" max="769" width="2.125" style="34" hidden="1" customWidth="1"/>
    <col min="770" max="776" width="1.625" style="34" hidden="1" customWidth="1"/>
    <col min="777" max="777" width="3.75" style="34" hidden="1" customWidth="1"/>
    <col min="778" max="779" width="2" style="34" hidden="1" customWidth="1"/>
    <col min="780" max="791" width="15.625" style="34" hidden="1" customWidth="1"/>
    <col min="792" max="792" width="15.5" style="34" hidden="1" customWidth="1"/>
    <col min="793" max="1023" width="2.375" style="34" hidden="1" customWidth="1"/>
    <col min="1024" max="1024" width="2.375" style="34" hidden="1"/>
    <col min="1025" max="1025" width="2.125" style="34" hidden="1" customWidth="1"/>
    <col min="1026" max="1032" width="1.625" style="34" hidden="1" customWidth="1"/>
    <col min="1033" max="1033" width="3.75" style="34" hidden="1" customWidth="1"/>
    <col min="1034" max="1035" width="2" style="34" hidden="1" customWidth="1"/>
    <col min="1036" max="1047" width="15.625" style="34" hidden="1" customWidth="1"/>
    <col min="1048" max="1048" width="15.5" style="34" hidden="1" customWidth="1"/>
    <col min="1049" max="1279" width="2.375" style="34" hidden="1" customWidth="1"/>
    <col min="1280" max="1280" width="2.375" style="34" hidden="1"/>
    <col min="1281" max="1281" width="2.125" style="34" hidden="1" customWidth="1"/>
    <col min="1282" max="1288" width="1.625" style="34" hidden="1" customWidth="1"/>
    <col min="1289" max="1289" width="3.75" style="34" hidden="1" customWidth="1"/>
    <col min="1290" max="1291" width="2" style="34" hidden="1" customWidth="1"/>
    <col min="1292" max="1303" width="15.625" style="34" hidden="1" customWidth="1"/>
    <col min="1304" max="1304" width="15.5" style="34" hidden="1" customWidth="1"/>
    <col min="1305" max="1535" width="2.375" style="34" hidden="1" customWidth="1"/>
    <col min="1536" max="1536" width="2.375" style="34" hidden="1"/>
    <col min="1537" max="1537" width="2.125" style="34" hidden="1" customWidth="1"/>
    <col min="1538" max="1544" width="1.625" style="34" hidden="1" customWidth="1"/>
    <col min="1545" max="1545" width="3.75" style="34" hidden="1" customWidth="1"/>
    <col min="1546" max="1547" width="2" style="34" hidden="1" customWidth="1"/>
    <col min="1548" max="1559" width="15.625" style="34" hidden="1" customWidth="1"/>
    <col min="1560" max="1560" width="15.5" style="34" hidden="1" customWidth="1"/>
    <col min="1561" max="1791" width="2.375" style="34" hidden="1" customWidth="1"/>
    <col min="1792" max="1792" width="2.375" style="34" hidden="1"/>
    <col min="1793" max="1793" width="2.125" style="34" hidden="1" customWidth="1"/>
    <col min="1794" max="1800" width="1.625" style="34" hidden="1" customWidth="1"/>
    <col min="1801" max="1801" width="3.75" style="34" hidden="1" customWidth="1"/>
    <col min="1802" max="1803" width="2" style="34" hidden="1" customWidth="1"/>
    <col min="1804" max="1815" width="15.625" style="34" hidden="1" customWidth="1"/>
    <col min="1816" max="1816" width="15.5" style="34" hidden="1" customWidth="1"/>
    <col min="1817" max="2047" width="2.375" style="34" hidden="1" customWidth="1"/>
    <col min="2048" max="2048" width="2.375" style="34" hidden="1"/>
    <col min="2049" max="2049" width="2.125" style="34" hidden="1" customWidth="1"/>
    <col min="2050" max="2056" width="1.625" style="34" hidden="1" customWidth="1"/>
    <col min="2057" max="2057" width="3.75" style="34" hidden="1" customWidth="1"/>
    <col min="2058" max="2059" width="2" style="34" hidden="1" customWidth="1"/>
    <col min="2060" max="2071" width="15.625" style="34" hidden="1" customWidth="1"/>
    <col min="2072" max="2072" width="15.5" style="34" hidden="1" customWidth="1"/>
    <col min="2073" max="2303" width="2.375" style="34" hidden="1" customWidth="1"/>
    <col min="2304" max="2304" width="2.375" style="34" hidden="1"/>
    <col min="2305" max="2305" width="2.125" style="34" hidden="1" customWidth="1"/>
    <col min="2306" max="2312" width="1.625" style="34" hidden="1" customWidth="1"/>
    <col min="2313" max="2313" width="3.75" style="34" hidden="1" customWidth="1"/>
    <col min="2314" max="2315" width="2" style="34" hidden="1" customWidth="1"/>
    <col min="2316" max="2327" width="15.625" style="34" hidden="1" customWidth="1"/>
    <col min="2328" max="2328" width="15.5" style="34" hidden="1" customWidth="1"/>
    <col min="2329" max="2559" width="2.375" style="34" hidden="1" customWidth="1"/>
    <col min="2560" max="2560" width="2.375" style="34" hidden="1"/>
    <col min="2561" max="2561" width="2.125" style="34" hidden="1" customWidth="1"/>
    <col min="2562" max="2568" width="1.625" style="34" hidden="1" customWidth="1"/>
    <col min="2569" max="2569" width="3.75" style="34" hidden="1" customWidth="1"/>
    <col min="2570" max="2571" width="2" style="34" hidden="1" customWidth="1"/>
    <col min="2572" max="2583" width="15.625" style="34" hidden="1" customWidth="1"/>
    <col min="2584" max="2584" width="15.5" style="34" hidden="1" customWidth="1"/>
    <col min="2585" max="2815" width="2.375" style="34" hidden="1" customWidth="1"/>
    <col min="2816" max="2816" width="2.375" style="34" hidden="1"/>
    <col min="2817" max="2817" width="2.125" style="34" hidden="1" customWidth="1"/>
    <col min="2818" max="2824" width="1.625" style="34" hidden="1" customWidth="1"/>
    <col min="2825" max="2825" width="3.75" style="34" hidden="1" customWidth="1"/>
    <col min="2826" max="2827" width="2" style="34" hidden="1" customWidth="1"/>
    <col min="2828" max="2839" width="15.625" style="34" hidden="1" customWidth="1"/>
    <col min="2840" max="2840" width="15.5" style="34" hidden="1" customWidth="1"/>
    <col min="2841" max="3071" width="2.375" style="34" hidden="1" customWidth="1"/>
    <col min="3072" max="3072" width="2.375" style="34" hidden="1"/>
    <col min="3073" max="3073" width="2.125" style="34" hidden="1" customWidth="1"/>
    <col min="3074" max="3080" width="1.625" style="34" hidden="1" customWidth="1"/>
    <col min="3081" max="3081" width="3.75" style="34" hidden="1" customWidth="1"/>
    <col min="3082" max="3083" width="2" style="34" hidden="1" customWidth="1"/>
    <col min="3084" max="3095" width="15.625" style="34" hidden="1" customWidth="1"/>
    <col min="3096" max="3096" width="15.5" style="34" hidden="1" customWidth="1"/>
    <col min="3097" max="3327" width="2.375" style="34" hidden="1" customWidth="1"/>
    <col min="3328" max="3328" width="2.375" style="34" hidden="1"/>
    <col min="3329" max="3329" width="2.125" style="34" hidden="1" customWidth="1"/>
    <col min="3330" max="3336" width="1.625" style="34" hidden="1" customWidth="1"/>
    <col min="3337" max="3337" width="3.75" style="34" hidden="1" customWidth="1"/>
    <col min="3338" max="3339" width="2" style="34" hidden="1" customWidth="1"/>
    <col min="3340" max="3351" width="15.625" style="34" hidden="1" customWidth="1"/>
    <col min="3352" max="3352" width="15.5" style="34" hidden="1" customWidth="1"/>
    <col min="3353" max="3583" width="2.375" style="34" hidden="1" customWidth="1"/>
    <col min="3584" max="3584" width="2.375" style="34" hidden="1"/>
    <col min="3585" max="3585" width="2.125" style="34" hidden="1" customWidth="1"/>
    <col min="3586" max="3592" width="1.625" style="34" hidden="1" customWidth="1"/>
    <col min="3593" max="3593" width="3.75" style="34" hidden="1" customWidth="1"/>
    <col min="3594" max="3595" width="2" style="34" hidden="1" customWidth="1"/>
    <col min="3596" max="3607" width="15.625" style="34" hidden="1" customWidth="1"/>
    <col min="3608" max="3608" width="15.5" style="34" hidden="1" customWidth="1"/>
    <col min="3609" max="3839" width="2.375" style="34" hidden="1" customWidth="1"/>
    <col min="3840" max="3840" width="2.375" style="34" hidden="1"/>
    <col min="3841" max="3841" width="2.125" style="34" hidden="1" customWidth="1"/>
    <col min="3842" max="3848" width="1.625" style="34" hidden="1" customWidth="1"/>
    <col min="3849" max="3849" width="3.75" style="34" hidden="1" customWidth="1"/>
    <col min="3850" max="3851" width="2" style="34" hidden="1" customWidth="1"/>
    <col min="3852" max="3863" width="15.625" style="34" hidden="1" customWidth="1"/>
    <col min="3864" max="3864" width="15.5" style="34" hidden="1" customWidth="1"/>
    <col min="3865" max="4095" width="2.375" style="34" hidden="1" customWidth="1"/>
    <col min="4096" max="4096" width="2.375" style="34" hidden="1"/>
    <col min="4097" max="4097" width="2.125" style="34" hidden="1" customWidth="1"/>
    <col min="4098" max="4104" width="1.625" style="34" hidden="1" customWidth="1"/>
    <col min="4105" max="4105" width="3.75" style="34" hidden="1" customWidth="1"/>
    <col min="4106" max="4107" width="2" style="34" hidden="1" customWidth="1"/>
    <col min="4108" max="4119" width="15.625" style="34" hidden="1" customWidth="1"/>
    <col min="4120" max="4120" width="15.5" style="34" hidden="1" customWidth="1"/>
    <col min="4121" max="4351" width="2.375" style="34" hidden="1" customWidth="1"/>
    <col min="4352" max="4352" width="2.375" style="34" hidden="1"/>
    <col min="4353" max="4353" width="2.125" style="34" hidden="1" customWidth="1"/>
    <col min="4354" max="4360" width="1.625" style="34" hidden="1" customWidth="1"/>
    <col min="4361" max="4361" width="3.75" style="34" hidden="1" customWidth="1"/>
    <col min="4362" max="4363" width="2" style="34" hidden="1" customWidth="1"/>
    <col min="4364" max="4375" width="15.625" style="34" hidden="1" customWidth="1"/>
    <col min="4376" max="4376" width="15.5" style="34" hidden="1" customWidth="1"/>
    <col min="4377" max="4607" width="2.375" style="34" hidden="1" customWidth="1"/>
    <col min="4608" max="4608" width="2.375" style="34" hidden="1"/>
    <col min="4609" max="4609" width="2.125" style="34" hidden="1" customWidth="1"/>
    <col min="4610" max="4616" width="1.625" style="34" hidden="1" customWidth="1"/>
    <col min="4617" max="4617" width="3.75" style="34" hidden="1" customWidth="1"/>
    <col min="4618" max="4619" width="2" style="34" hidden="1" customWidth="1"/>
    <col min="4620" max="4631" width="15.625" style="34" hidden="1" customWidth="1"/>
    <col min="4632" max="4632" width="15.5" style="34" hidden="1" customWidth="1"/>
    <col min="4633" max="4863" width="2.375" style="34" hidden="1" customWidth="1"/>
    <col min="4864" max="4864" width="2.375" style="34" hidden="1"/>
    <col min="4865" max="4865" width="2.125" style="34" hidden="1" customWidth="1"/>
    <col min="4866" max="4872" width="1.625" style="34" hidden="1" customWidth="1"/>
    <col min="4873" max="4873" width="3.75" style="34" hidden="1" customWidth="1"/>
    <col min="4874" max="4875" width="2" style="34" hidden="1" customWidth="1"/>
    <col min="4876" max="4887" width="15.625" style="34" hidden="1" customWidth="1"/>
    <col min="4888" max="4888" width="15.5" style="34" hidden="1" customWidth="1"/>
    <col min="4889" max="5119" width="2.375" style="34" hidden="1" customWidth="1"/>
    <col min="5120" max="5120" width="2.375" style="34" hidden="1"/>
    <col min="5121" max="5121" width="2.125" style="34" hidden="1" customWidth="1"/>
    <col min="5122" max="5128" width="1.625" style="34" hidden="1" customWidth="1"/>
    <col min="5129" max="5129" width="3.75" style="34" hidden="1" customWidth="1"/>
    <col min="5130" max="5131" width="2" style="34" hidden="1" customWidth="1"/>
    <col min="5132" max="5143" width="15.625" style="34" hidden="1" customWidth="1"/>
    <col min="5144" max="5144" width="15.5" style="34" hidden="1" customWidth="1"/>
    <col min="5145" max="5375" width="2.375" style="34" hidden="1" customWidth="1"/>
    <col min="5376" max="5376" width="2.375" style="34" hidden="1"/>
    <col min="5377" max="5377" width="2.125" style="34" hidden="1" customWidth="1"/>
    <col min="5378" max="5384" width="1.625" style="34" hidden="1" customWidth="1"/>
    <col min="5385" max="5385" width="3.75" style="34" hidden="1" customWidth="1"/>
    <col min="5386" max="5387" width="2" style="34" hidden="1" customWidth="1"/>
    <col min="5388" max="5399" width="15.625" style="34" hidden="1" customWidth="1"/>
    <col min="5400" max="5400" width="15.5" style="34" hidden="1" customWidth="1"/>
    <col min="5401" max="5631" width="2.375" style="34" hidden="1" customWidth="1"/>
    <col min="5632" max="5632" width="2.375" style="34" hidden="1"/>
    <col min="5633" max="5633" width="2.125" style="34" hidden="1" customWidth="1"/>
    <col min="5634" max="5640" width="1.625" style="34" hidden="1" customWidth="1"/>
    <col min="5641" max="5641" width="3.75" style="34" hidden="1" customWidth="1"/>
    <col min="5642" max="5643" width="2" style="34" hidden="1" customWidth="1"/>
    <col min="5644" max="5655" width="15.625" style="34" hidden="1" customWidth="1"/>
    <col min="5656" max="5656" width="15.5" style="34" hidden="1" customWidth="1"/>
    <col min="5657" max="5887" width="2.375" style="34" hidden="1" customWidth="1"/>
    <col min="5888" max="5888" width="2.375" style="34" hidden="1"/>
    <col min="5889" max="5889" width="2.125" style="34" hidden="1" customWidth="1"/>
    <col min="5890" max="5896" width="1.625" style="34" hidden="1" customWidth="1"/>
    <col min="5897" max="5897" width="3.75" style="34" hidden="1" customWidth="1"/>
    <col min="5898" max="5899" width="2" style="34" hidden="1" customWidth="1"/>
    <col min="5900" max="5911" width="15.625" style="34" hidden="1" customWidth="1"/>
    <col min="5912" max="5912" width="15.5" style="34" hidden="1" customWidth="1"/>
    <col min="5913" max="6143" width="2.375" style="34" hidden="1" customWidth="1"/>
    <col min="6144" max="6144" width="2.375" style="34" hidden="1"/>
    <col min="6145" max="6145" width="2.125" style="34" hidden="1" customWidth="1"/>
    <col min="6146" max="6152" width="1.625" style="34" hidden="1" customWidth="1"/>
    <col min="6153" max="6153" width="3.75" style="34" hidden="1" customWidth="1"/>
    <col min="6154" max="6155" width="2" style="34" hidden="1" customWidth="1"/>
    <col min="6156" max="6167" width="15.625" style="34" hidden="1" customWidth="1"/>
    <col min="6168" max="6168" width="15.5" style="34" hidden="1" customWidth="1"/>
    <col min="6169" max="6399" width="2.375" style="34" hidden="1" customWidth="1"/>
    <col min="6400" max="6400" width="2.375" style="34" hidden="1"/>
    <col min="6401" max="6401" width="2.125" style="34" hidden="1" customWidth="1"/>
    <col min="6402" max="6408" width="1.625" style="34" hidden="1" customWidth="1"/>
    <col min="6409" max="6409" width="3.75" style="34" hidden="1" customWidth="1"/>
    <col min="6410" max="6411" width="2" style="34" hidden="1" customWidth="1"/>
    <col min="6412" max="6423" width="15.625" style="34" hidden="1" customWidth="1"/>
    <col min="6424" max="6424" width="15.5" style="34" hidden="1" customWidth="1"/>
    <col min="6425" max="6655" width="2.375" style="34" hidden="1" customWidth="1"/>
    <col min="6656" max="6656" width="2.375" style="34" hidden="1"/>
    <col min="6657" max="6657" width="2.125" style="34" hidden="1" customWidth="1"/>
    <col min="6658" max="6664" width="1.625" style="34" hidden="1" customWidth="1"/>
    <col min="6665" max="6665" width="3.75" style="34" hidden="1" customWidth="1"/>
    <col min="6666" max="6667" width="2" style="34" hidden="1" customWidth="1"/>
    <col min="6668" max="6679" width="15.625" style="34" hidden="1" customWidth="1"/>
    <col min="6680" max="6680" width="15.5" style="34" hidden="1" customWidth="1"/>
    <col min="6681" max="6911" width="2.375" style="34" hidden="1" customWidth="1"/>
    <col min="6912" max="6912" width="2.375" style="34" hidden="1"/>
    <col min="6913" max="6913" width="2.125" style="34" hidden="1" customWidth="1"/>
    <col min="6914" max="6920" width="1.625" style="34" hidden="1" customWidth="1"/>
    <col min="6921" max="6921" width="3.75" style="34" hidden="1" customWidth="1"/>
    <col min="6922" max="6923" width="2" style="34" hidden="1" customWidth="1"/>
    <col min="6924" max="6935" width="15.625" style="34" hidden="1" customWidth="1"/>
    <col min="6936" max="6936" width="15.5" style="34" hidden="1" customWidth="1"/>
    <col min="6937" max="7167" width="2.375" style="34" hidden="1" customWidth="1"/>
    <col min="7168" max="7168" width="2.375" style="34" hidden="1"/>
    <col min="7169" max="7169" width="2.125" style="34" hidden="1" customWidth="1"/>
    <col min="7170" max="7176" width="1.625" style="34" hidden="1" customWidth="1"/>
    <col min="7177" max="7177" width="3.75" style="34" hidden="1" customWidth="1"/>
    <col min="7178" max="7179" width="2" style="34" hidden="1" customWidth="1"/>
    <col min="7180" max="7191" width="15.625" style="34" hidden="1" customWidth="1"/>
    <col min="7192" max="7192" width="15.5" style="34" hidden="1" customWidth="1"/>
    <col min="7193" max="7423" width="2.375" style="34" hidden="1" customWidth="1"/>
    <col min="7424" max="7424" width="2.375" style="34" hidden="1"/>
    <col min="7425" max="7425" width="2.125" style="34" hidden="1" customWidth="1"/>
    <col min="7426" max="7432" width="1.625" style="34" hidden="1" customWidth="1"/>
    <col min="7433" max="7433" width="3.75" style="34" hidden="1" customWidth="1"/>
    <col min="7434" max="7435" width="2" style="34" hidden="1" customWidth="1"/>
    <col min="7436" max="7447" width="15.625" style="34" hidden="1" customWidth="1"/>
    <col min="7448" max="7448" width="15.5" style="34" hidden="1" customWidth="1"/>
    <col min="7449" max="7679" width="2.375" style="34" hidden="1" customWidth="1"/>
    <col min="7680" max="7680" width="2.375" style="34" hidden="1"/>
    <col min="7681" max="7681" width="2.125" style="34" hidden="1" customWidth="1"/>
    <col min="7682" max="7688" width="1.625" style="34" hidden="1" customWidth="1"/>
    <col min="7689" max="7689" width="3.75" style="34" hidden="1" customWidth="1"/>
    <col min="7690" max="7691" width="2" style="34" hidden="1" customWidth="1"/>
    <col min="7692" max="7703" width="15.625" style="34" hidden="1" customWidth="1"/>
    <col min="7704" max="7704" width="15.5" style="34" hidden="1" customWidth="1"/>
    <col min="7705" max="7935" width="2.375" style="34" hidden="1" customWidth="1"/>
    <col min="7936" max="7936" width="2.375" style="34" hidden="1"/>
    <col min="7937" max="7937" width="2.125" style="34" hidden="1" customWidth="1"/>
    <col min="7938" max="7944" width="1.625" style="34" hidden="1" customWidth="1"/>
    <col min="7945" max="7945" width="3.75" style="34" hidden="1" customWidth="1"/>
    <col min="7946" max="7947" width="2" style="34" hidden="1" customWidth="1"/>
    <col min="7948" max="7959" width="15.625" style="34" hidden="1" customWidth="1"/>
    <col min="7960" max="7960" width="15.5" style="34" hidden="1" customWidth="1"/>
    <col min="7961" max="8191" width="2.375" style="34" hidden="1" customWidth="1"/>
    <col min="8192" max="8192" width="2.375" style="34" hidden="1"/>
    <col min="8193" max="8193" width="2.125" style="34" hidden="1" customWidth="1"/>
    <col min="8194" max="8200" width="1.625" style="34" hidden="1" customWidth="1"/>
    <col min="8201" max="8201" width="3.75" style="34" hidden="1" customWidth="1"/>
    <col min="8202" max="8203" width="2" style="34" hidden="1" customWidth="1"/>
    <col min="8204" max="8215" width="15.625" style="34" hidden="1" customWidth="1"/>
    <col min="8216" max="8216" width="15.5" style="34" hidden="1" customWidth="1"/>
    <col min="8217" max="8447" width="2.375" style="34" hidden="1" customWidth="1"/>
    <col min="8448" max="8448" width="2.375" style="34" hidden="1"/>
    <col min="8449" max="8449" width="2.125" style="34" hidden="1" customWidth="1"/>
    <col min="8450" max="8456" width="1.625" style="34" hidden="1" customWidth="1"/>
    <col min="8457" max="8457" width="3.75" style="34" hidden="1" customWidth="1"/>
    <col min="8458" max="8459" width="2" style="34" hidden="1" customWidth="1"/>
    <col min="8460" max="8471" width="15.625" style="34" hidden="1" customWidth="1"/>
    <col min="8472" max="8472" width="15.5" style="34" hidden="1" customWidth="1"/>
    <col min="8473" max="8703" width="2.375" style="34" hidden="1" customWidth="1"/>
    <col min="8704" max="8704" width="2.375" style="34" hidden="1"/>
    <col min="8705" max="8705" width="2.125" style="34" hidden="1" customWidth="1"/>
    <col min="8706" max="8712" width="1.625" style="34" hidden="1" customWidth="1"/>
    <col min="8713" max="8713" width="3.75" style="34" hidden="1" customWidth="1"/>
    <col min="8714" max="8715" width="2" style="34" hidden="1" customWidth="1"/>
    <col min="8716" max="8727" width="15.625" style="34" hidden="1" customWidth="1"/>
    <col min="8728" max="8728" width="15.5" style="34" hidden="1" customWidth="1"/>
    <col min="8729" max="8959" width="2.375" style="34" hidden="1" customWidth="1"/>
    <col min="8960" max="8960" width="2.375" style="34" hidden="1"/>
    <col min="8961" max="8961" width="2.125" style="34" hidden="1" customWidth="1"/>
    <col min="8962" max="8968" width="1.625" style="34" hidden="1" customWidth="1"/>
    <col min="8969" max="8969" width="3.75" style="34" hidden="1" customWidth="1"/>
    <col min="8970" max="8971" width="2" style="34" hidden="1" customWidth="1"/>
    <col min="8972" max="8983" width="15.625" style="34" hidden="1" customWidth="1"/>
    <col min="8984" max="8984" width="15.5" style="34" hidden="1" customWidth="1"/>
    <col min="8985" max="9215" width="2.375" style="34" hidden="1" customWidth="1"/>
    <col min="9216" max="9216" width="2.375" style="34" hidden="1"/>
    <col min="9217" max="9217" width="2.125" style="34" hidden="1" customWidth="1"/>
    <col min="9218" max="9224" width="1.625" style="34" hidden="1" customWidth="1"/>
    <col min="9225" max="9225" width="3.75" style="34" hidden="1" customWidth="1"/>
    <col min="9226" max="9227" width="2" style="34" hidden="1" customWidth="1"/>
    <col min="9228" max="9239" width="15.625" style="34" hidden="1" customWidth="1"/>
    <col min="9240" max="9240" width="15.5" style="34" hidden="1" customWidth="1"/>
    <col min="9241" max="9471" width="2.375" style="34" hidden="1" customWidth="1"/>
    <col min="9472" max="9472" width="2.375" style="34" hidden="1"/>
    <col min="9473" max="9473" width="2.125" style="34" hidden="1" customWidth="1"/>
    <col min="9474" max="9480" width="1.625" style="34" hidden="1" customWidth="1"/>
    <col min="9481" max="9481" width="3.75" style="34" hidden="1" customWidth="1"/>
    <col min="9482" max="9483" width="2" style="34" hidden="1" customWidth="1"/>
    <col min="9484" max="9495" width="15.625" style="34" hidden="1" customWidth="1"/>
    <col min="9496" max="9496" width="15.5" style="34" hidden="1" customWidth="1"/>
    <col min="9497" max="9727" width="2.375" style="34" hidden="1" customWidth="1"/>
    <col min="9728" max="9728" width="2.375" style="34" hidden="1"/>
    <col min="9729" max="9729" width="2.125" style="34" hidden="1" customWidth="1"/>
    <col min="9730" max="9736" width="1.625" style="34" hidden="1" customWidth="1"/>
    <col min="9737" max="9737" width="3.75" style="34" hidden="1" customWidth="1"/>
    <col min="9738" max="9739" width="2" style="34" hidden="1" customWidth="1"/>
    <col min="9740" max="9751" width="15.625" style="34" hidden="1" customWidth="1"/>
    <col min="9752" max="9752" width="15.5" style="34" hidden="1" customWidth="1"/>
    <col min="9753" max="9983" width="2.375" style="34" hidden="1" customWidth="1"/>
    <col min="9984" max="9984" width="2.375" style="34" hidden="1"/>
    <col min="9985" max="9985" width="2.125" style="34" hidden="1" customWidth="1"/>
    <col min="9986" max="9992" width="1.625" style="34" hidden="1" customWidth="1"/>
    <col min="9993" max="9993" width="3.75" style="34" hidden="1" customWidth="1"/>
    <col min="9994" max="9995" width="2" style="34" hidden="1" customWidth="1"/>
    <col min="9996" max="10007" width="15.625" style="34" hidden="1" customWidth="1"/>
    <col min="10008" max="10008" width="15.5" style="34" hidden="1" customWidth="1"/>
    <col min="10009" max="10239" width="2.375" style="34" hidden="1" customWidth="1"/>
    <col min="10240" max="10240" width="2.375" style="34" hidden="1"/>
    <col min="10241" max="10241" width="2.125" style="34" hidden="1" customWidth="1"/>
    <col min="10242" max="10248" width="1.625" style="34" hidden="1" customWidth="1"/>
    <col min="10249" max="10249" width="3.75" style="34" hidden="1" customWidth="1"/>
    <col min="10250" max="10251" width="2" style="34" hidden="1" customWidth="1"/>
    <col min="10252" max="10263" width="15.625" style="34" hidden="1" customWidth="1"/>
    <col min="10264" max="10264" width="15.5" style="34" hidden="1" customWidth="1"/>
    <col min="10265" max="10495" width="2.375" style="34" hidden="1" customWidth="1"/>
    <col min="10496" max="10496" width="2.375" style="34" hidden="1"/>
    <col min="10497" max="10497" width="2.125" style="34" hidden="1" customWidth="1"/>
    <col min="10498" max="10504" width="1.625" style="34" hidden="1" customWidth="1"/>
    <col min="10505" max="10505" width="3.75" style="34" hidden="1" customWidth="1"/>
    <col min="10506" max="10507" width="2" style="34" hidden="1" customWidth="1"/>
    <col min="10508" max="10519" width="15.625" style="34" hidden="1" customWidth="1"/>
    <col min="10520" max="10520" width="15.5" style="34" hidden="1" customWidth="1"/>
    <col min="10521" max="10751" width="2.375" style="34" hidden="1" customWidth="1"/>
    <col min="10752" max="10752" width="2.375" style="34" hidden="1"/>
    <col min="10753" max="10753" width="2.125" style="34" hidden="1" customWidth="1"/>
    <col min="10754" max="10760" width="1.625" style="34" hidden="1" customWidth="1"/>
    <col min="10761" max="10761" width="3.75" style="34" hidden="1" customWidth="1"/>
    <col min="10762" max="10763" width="2" style="34" hidden="1" customWidth="1"/>
    <col min="10764" max="10775" width="15.625" style="34" hidden="1" customWidth="1"/>
    <col min="10776" max="10776" width="15.5" style="34" hidden="1" customWidth="1"/>
    <col min="10777" max="11007" width="2.375" style="34" hidden="1" customWidth="1"/>
    <col min="11008" max="11008" width="2.375" style="34" hidden="1"/>
    <col min="11009" max="11009" width="2.125" style="34" hidden="1" customWidth="1"/>
    <col min="11010" max="11016" width="1.625" style="34" hidden="1" customWidth="1"/>
    <col min="11017" max="11017" width="3.75" style="34" hidden="1" customWidth="1"/>
    <col min="11018" max="11019" width="2" style="34" hidden="1" customWidth="1"/>
    <col min="11020" max="11031" width="15.625" style="34" hidden="1" customWidth="1"/>
    <col min="11032" max="11032" width="15.5" style="34" hidden="1" customWidth="1"/>
    <col min="11033" max="11263" width="2.375" style="34" hidden="1" customWidth="1"/>
    <col min="11264" max="11264" width="2.375" style="34" hidden="1"/>
    <col min="11265" max="11265" width="2.125" style="34" hidden="1" customWidth="1"/>
    <col min="11266" max="11272" width="1.625" style="34" hidden="1" customWidth="1"/>
    <col min="11273" max="11273" width="3.75" style="34" hidden="1" customWidth="1"/>
    <col min="11274" max="11275" width="2" style="34" hidden="1" customWidth="1"/>
    <col min="11276" max="11287" width="15.625" style="34" hidden="1" customWidth="1"/>
    <col min="11288" max="11288" width="15.5" style="34" hidden="1" customWidth="1"/>
    <col min="11289" max="11519" width="2.375" style="34" hidden="1" customWidth="1"/>
    <col min="11520" max="11520" width="2.375" style="34" hidden="1"/>
    <col min="11521" max="11521" width="2.125" style="34" hidden="1" customWidth="1"/>
    <col min="11522" max="11528" width="1.625" style="34" hidden="1" customWidth="1"/>
    <col min="11529" max="11529" width="3.75" style="34" hidden="1" customWidth="1"/>
    <col min="11530" max="11531" width="2" style="34" hidden="1" customWidth="1"/>
    <col min="11532" max="11543" width="15.625" style="34" hidden="1" customWidth="1"/>
    <col min="11544" max="11544" width="15.5" style="34" hidden="1" customWidth="1"/>
    <col min="11545" max="11775" width="2.375" style="34" hidden="1" customWidth="1"/>
    <col min="11776" max="11776" width="2.375" style="34" hidden="1"/>
    <col min="11777" max="11777" width="2.125" style="34" hidden="1" customWidth="1"/>
    <col min="11778" max="11784" width="1.625" style="34" hidden="1" customWidth="1"/>
    <col min="11785" max="11785" width="3.75" style="34" hidden="1" customWidth="1"/>
    <col min="11786" max="11787" width="2" style="34" hidden="1" customWidth="1"/>
    <col min="11788" max="11799" width="15.625" style="34" hidden="1" customWidth="1"/>
    <col min="11800" max="11800" width="15.5" style="34" hidden="1" customWidth="1"/>
    <col min="11801" max="12031" width="2.375" style="34" hidden="1" customWidth="1"/>
    <col min="12032" max="12032" width="2.375" style="34" hidden="1"/>
    <col min="12033" max="12033" width="2.125" style="34" hidden="1" customWidth="1"/>
    <col min="12034" max="12040" width="1.625" style="34" hidden="1" customWidth="1"/>
    <col min="12041" max="12041" width="3.75" style="34" hidden="1" customWidth="1"/>
    <col min="12042" max="12043" width="2" style="34" hidden="1" customWidth="1"/>
    <col min="12044" max="12055" width="15.625" style="34" hidden="1" customWidth="1"/>
    <col min="12056" max="12056" width="15.5" style="34" hidden="1" customWidth="1"/>
    <col min="12057" max="12287" width="2.375" style="34" hidden="1" customWidth="1"/>
    <col min="12288" max="12288" width="2.375" style="34" hidden="1"/>
    <col min="12289" max="12289" width="2.125" style="34" hidden="1" customWidth="1"/>
    <col min="12290" max="12296" width="1.625" style="34" hidden="1" customWidth="1"/>
    <col min="12297" max="12297" width="3.75" style="34" hidden="1" customWidth="1"/>
    <col min="12298" max="12299" width="2" style="34" hidden="1" customWidth="1"/>
    <col min="12300" max="12311" width="15.625" style="34" hidden="1" customWidth="1"/>
    <col min="12312" max="12312" width="15.5" style="34" hidden="1" customWidth="1"/>
    <col min="12313" max="12543" width="2.375" style="34" hidden="1" customWidth="1"/>
    <col min="12544" max="12544" width="2.375" style="34" hidden="1"/>
    <col min="12545" max="12545" width="2.125" style="34" hidden="1" customWidth="1"/>
    <col min="12546" max="12552" width="1.625" style="34" hidden="1" customWidth="1"/>
    <col min="12553" max="12553" width="3.75" style="34" hidden="1" customWidth="1"/>
    <col min="12554" max="12555" width="2" style="34" hidden="1" customWidth="1"/>
    <col min="12556" max="12567" width="15.625" style="34" hidden="1" customWidth="1"/>
    <col min="12568" max="12568" width="15.5" style="34" hidden="1" customWidth="1"/>
    <col min="12569" max="12799" width="2.375" style="34" hidden="1" customWidth="1"/>
    <col min="12800" max="12800" width="2.375" style="34" hidden="1"/>
    <col min="12801" max="12801" width="2.125" style="34" hidden="1" customWidth="1"/>
    <col min="12802" max="12808" width="1.625" style="34" hidden="1" customWidth="1"/>
    <col min="12809" max="12809" width="3.75" style="34" hidden="1" customWidth="1"/>
    <col min="12810" max="12811" width="2" style="34" hidden="1" customWidth="1"/>
    <col min="12812" max="12823" width="15.625" style="34" hidden="1" customWidth="1"/>
    <col min="12824" max="12824" width="15.5" style="34" hidden="1" customWidth="1"/>
    <col min="12825" max="13055" width="2.375" style="34" hidden="1" customWidth="1"/>
    <col min="13056" max="13056" width="2.375" style="34" hidden="1"/>
    <col min="13057" max="13057" width="2.125" style="34" hidden="1" customWidth="1"/>
    <col min="13058" max="13064" width="1.625" style="34" hidden="1" customWidth="1"/>
    <col min="13065" max="13065" width="3.75" style="34" hidden="1" customWidth="1"/>
    <col min="13066" max="13067" width="2" style="34" hidden="1" customWidth="1"/>
    <col min="13068" max="13079" width="15.625" style="34" hidden="1" customWidth="1"/>
    <col min="13080" max="13080" width="15.5" style="34" hidden="1" customWidth="1"/>
    <col min="13081" max="13311" width="2.375" style="34" hidden="1" customWidth="1"/>
    <col min="13312" max="13312" width="2.375" style="34" hidden="1"/>
    <col min="13313" max="13313" width="2.125" style="34" hidden="1" customWidth="1"/>
    <col min="13314" max="13320" width="1.625" style="34" hidden="1" customWidth="1"/>
    <col min="13321" max="13321" width="3.75" style="34" hidden="1" customWidth="1"/>
    <col min="13322" max="13323" width="2" style="34" hidden="1" customWidth="1"/>
    <col min="13324" max="13335" width="15.625" style="34" hidden="1" customWidth="1"/>
    <col min="13336" max="13336" width="15.5" style="34" hidden="1" customWidth="1"/>
    <col min="13337" max="13567" width="2.375" style="34" hidden="1" customWidth="1"/>
    <col min="13568" max="13568" width="2.375" style="34" hidden="1"/>
    <col min="13569" max="13569" width="2.125" style="34" hidden="1" customWidth="1"/>
    <col min="13570" max="13576" width="1.625" style="34" hidden="1" customWidth="1"/>
    <col min="13577" max="13577" width="3.75" style="34" hidden="1" customWidth="1"/>
    <col min="13578" max="13579" width="2" style="34" hidden="1" customWidth="1"/>
    <col min="13580" max="13591" width="15.625" style="34" hidden="1" customWidth="1"/>
    <col min="13592" max="13592" width="15.5" style="34" hidden="1" customWidth="1"/>
    <col min="13593" max="13823" width="2.375" style="34" hidden="1" customWidth="1"/>
    <col min="13824" max="13824" width="2.375" style="34" hidden="1"/>
    <col min="13825" max="13825" width="2.125" style="34" hidden="1" customWidth="1"/>
    <col min="13826" max="13832" width="1.625" style="34" hidden="1" customWidth="1"/>
    <col min="13833" max="13833" width="3.75" style="34" hidden="1" customWidth="1"/>
    <col min="13834" max="13835" width="2" style="34" hidden="1" customWidth="1"/>
    <col min="13836" max="13847" width="15.625" style="34" hidden="1" customWidth="1"/>
    <col min="13848" max="13848" width="15.5" style="34" hidden="1" customWidth="1"/>
    <col min="13849" max="14079" width="2.375" style="34" hidden="1" customWidth="1"/>
    <col min="14080" max="14080" width="2.375" style="34" hidden="1"/>
    <col min="14081" max="14081" width="2.125" style="34" hidden="1" customWidth="1"/>
    <col min="14082" max="14088" width="1.625" style="34" hidden="1" customWidth="1"/>
    <col min="14089" max="14089" width="3.75" style="34" hidden="1" customWidth="1"/>
    <col min="14090" max="14091" width="2" style="34" hidden="1" customWidth="1"/>
    <col min="14092" max="14103" width="15.625" style="34" hidden="1" customWidth="1"/>
    <col min="14104" max="14104" width="15.5" style="34" hidden="1" customWidth="1"/>
    <col min="14105" max="14335" width="2.375" style="34" hidden="1" customWidth="1"/>
    <col min="14336" max="14336" width="2.375" style="34" hidden="1"/>
    <col min="14337" max="14337" width="2.125" style="34" hidden="1" customWidth="1"/>
    <col min="14338" max="14344" width="1.625" style="34" hidden="1" customWidth="1"/>
    <col min="14345" max="14345" width="3.75" style="34" hidden="1" customWidth="1"/>
    <col min="14346" max="14347" width="2" style="34" hidden="1" customWidth="1"/>
    <col min="14348" max="14359" width="15.625" style="34" hidden="1" customWidth="1"/>
    <col min="14360" max="14360" width="15.5" style="34" hidden="1" customWidth="1"/>
    <col min="14361" max="14591" width="2.375" style="34" hidden="1" customWidth="1"/>
    <col min="14592" max="14592" width="2.375" style="34" hidden="1"/>
    <col min="14593" max="14593" width="2.125" style="34" hidden="1" customWidth="1"/>
    <col min="14594" max="14600" width="1.625" style="34" hidden="1" customWidth="1"/>
    <col min="14601" max="14601" width="3.75" style="34" hidden="1" customWidth="1"/>
    <col min="14602" max="14603" width="2" style="34" hidden="1" customWidth="1"/>
    <col min="14604" max="14615" width="15.625" style="34" hidden="1" customWidth="1"/>
    <col min="14616" max="14616" width="15.5" style="34" hidden="1" customWidth="1"/>
    <col min="14617" max="14847" width="2.375" style="34" hidden="1" customWidth="1"/>
    <col min="14848" max="14848" width="2.375" style="34" hidden="1"/>
    <col min="14849" max="14849" width="2.125" style="34" hidden="1" customWidth="1"/>
    <col min="14850" max="14856" width="1.625" style="34" hidden="1" customWidth="1"/>
    <col min="14857" max="14857" width="3.75" style="34" hidden="1" customWidth="1"/>
    <col min="14858" max="14859" width="2" style="34" hidden="1" customWidth="1"/>
    <col min="14860" max="14871" width="15.625" style="34" hidden="1" customWidth="1"/>
    <col min="14872" max="14872" width="15.5" style="34" hidden="1" customWidth="1"/>
    <col min="14873" max="15103" width="2.375" style="34" hidden="1" customWidth="1"/>
    <col min="15104" max="15104" width="2.375" style="34" hidden="1"/>
    <col min="15105" max="15105" width="2.125" style="34" hidden="1" customWidth="1"/>
    <col min="15106" max="15112" width="1.625" style="34" hidden="1" customWidth="1"/>
    <col min="15113" max="15113" width="3.75" style="34" hidden="1" customWidth="1"/>
    <col min="15114" max="15115" width="2" style="34" hidden="1" customWidth="1"/>
    <col min="15116" max="15127" width="15.625" style="34" hidden="1" customWidth="1"/>
    <col min="15128" max="15128" width="15.5" style="34" hidden="1" customWidth="1"/>
    <col min="15129" max="15359" width="2.375" style="34" hidden="1" customWidth="1"/>
    <col min="15360" max="15360" width="2.375" style="34" hidden="1"/>
    <col min="15361" max="15361" width="2.125" style="34" hidden="1" customWidth="1"/>
    <col min="15362" max="15368" width="1.625" style="34" hidden="1" customWidth="1"/>
    <col min="15369" max="15369" width="3.75" style="34" hidden="1" customWidth="1"/>
    <col min="15370" max="15371" width="2" style="34" hidden="1" customWidth="1"/>
    <col min="15372" max="15383" width="15.625" style="34" hidden="1" customWidth="1"/>
    <col min="15384" max="15384" width="15.5" style="34" hidden="1" customWidth="1"/>
    <col min="15385" max="15615" width="2.375" style="34" hidden="1" customWidth="1"/>
    <col min="15616" max="15616" width="2.375" style="34" hidden="1"/>
    <col min="15617" max="15617" width="2.125" style="34" hidden="1" customWidth="1"/>
    <col min="15618" max="15624" width="1.625" style="34" hidden="1" customWidth="1"/>
    <col min="15625" max="15625" width="3.75" style="34" hidden="1" customWidth="1"/>
    <col min="15626" max="15627" width="2" style="34" hidden="1" customWidth="1"/>
    <col min="15628" max="15639" width="15.625" style="34" hidden="1" customWidth="1"/>
    <col min="15640" max="15640" width="15.5" style="34" hidden="1" customWidth="1"/>
    <col min="15641" max="15871" width="2.375" style="34" hidden="1" customWidth="1"/>
    <col min="15872" max="15872" width="2.375" style="34" hidden="1"/>
    <col min="15873" max="15873" width="2.125" style="34" hidden="1" customWidth="1"/>
    <col min="15874" max="15880" width="1.625" style="34" hidden="1" customWidth="1"/>
    <col min="15881" max="15881" width="3.75" style="34" hidden="1" customWidth="1"/>
    <col min="15882" max="15883" width="2" style="34" hidden="1" customWidth="1"/>
    <col min="15884" max="15895" width="15.625" style="34" hidden="1" customWidth="1"/>
    <col min="15896" max="15896" width="15.5" style="34" hidden="1" customWidth="1"/>
    <col min="15897" max="16127" width="2.375" style="34" hidden="1" customWidth="1"/>
    <col min="16128" max="16128" width="2.375" style="34" hidden="1"/>
    <col min="16129" max="16129" width="2.125" style="34" hidden="1" customWidth="1"/>
    <col min="16130" max="16136" width="1.625" style="34" hidden="1" customWidth="1"/>
    <col min="16137" max="16137" width="3.75" style="34" hidden="1" customWidth="1"/>
    <col min="16138" max="16139" width="2" style="34" hidden="1" customWidth="1"/>
    <col min="16140" max="16151" width="15.625" style="34" hidden="1" customWidth="1"/>
    <col min="16152" max="16152" width="15.5" style="34" hidden="1" customWidth="1"/>
    <col min="16153" max="16383" width="2.375" style="34" hidden="1" customWidth="1"/>
    <col min="16384" max="16384" width="2.375" style="34" hidden="1"/>
  </cols>
  <sheetData>
    <row r="1" spans="1:124" s="2" customFormat="1" ht="18" customHeight="1" x14ac:dyDescent="0.15">
      <c r="A1" s="1"/>
      <c r="B1" s="1"/>
      <c r="C1" s="1"/>
      <c r="D1" s="7"/>
      <c r="E1" s="7"/>
      <c r="F1" s="7"/>
      <c r="G1" s="7"/>
      <c r="H1" s="7"/>
      <c r="I1" s="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</row>
    <row r="2" spans="1:124" s="2" customFormat="1" ht="15.6" customHeight="1" x14ac:dyDescent="0.15">
      <c r="A2" s="1" t="s">
        <v>409</v>
      </c>
      <c r="B2" s="7" t="s">
        <v>920</v>
      </c>
      <c r="C2" s="7"/>
      <c r="D2" s="7"/>
      <c r="E2" s="7"/>
      <c r="F2" s="7"/>
      <c r="G2" s="7"/>
      <c r="H2" s="7"/>
      <c r="I2" s="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</row>
    <row r="3" spans="1:124" s="2" customFormat="1" ht="9.9499999999999993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</row>
    <row r="4" spans="1:124" s="2" customFormat="1" ht="14.25" customHeight="1" x14ac:dyDescent="0.15">
      <c r="A4" s="934"/>
      <c r="B4" s="934"/>
      <c r="C4" s="934"/>
      <c r="D4" s="934"/>
      <c r="E4" s="934"/>
      <c r="F4" s="934"/>
      <c r="G4" s="934"/>
      <c r="H4" s="934"/>
      <c r="I4" s="934"/>
      <c r="J4" s="934"/>
      <c r="K4" s="934"/>
      <c r="L4" s="1"/>
      <c r="M4" s="1"/>
      <c r="N4" s="1"/>
      <c r="O4" s="1"/>
      <c r="P4" s="1"/>
      <c r="Q4" s="1"/>
      <c r="R4" s="1"/>
      <c r="S4" s="1"/>
      <c r="T4" s="1"/>
      <c r="U4" s="1"/>
      <c r="V4" s="3" t="s">
        <v>1</v>
      </c>
      <c r="W4" s="4" t="s">
        <v>921</v>
      </c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</row>
    <row r="5" spans="1:124" s="2" customFormat="1" ht="9.9499999999999993" customHeight="1" x14ac:dyDescent="0.15">
      <c r="A5" s="935"/>
      <c r="B5" s="935"/>
      <c r="C5" s="935"/>
      <c r="D5" s="934"/>
      <c r="E5" s="934"/>
      <c r="F5" s="934"/>
      <c r="G5" s="934"/>
      <c r="H5" s="934"/>
      <c r="I5" s="934"/>
      <c r="J5" s="934"/>
      <c r="K5" s="934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</row>
    <row r="6" spans="1:124" s="2" customFormat="1" ht="25.5" customHeight="1" x14ac:dyDescent="0.15">
      <c r="A6" s="934"/>
      <c r="B6" s="306" t="s">
        <v>293</v>
      </c>
      <c r="C6" s="1"/>
      <c r="D6" s="934"/>
      <c r="E6" s="934"/>
      <c r="F6" s="934"/>
      <c r="G6" s="934"/>
      <c r="H6" s="19" t="s">
        <v>7</v>
      </c>
      <c r="I6" s="1"/>
      <c r="J6" s="306"/>
      <c r="K6" s="1"/>
      <c r="L6" s="306"/>
      <c r="M6" s="306"/>
      <c r="N6" s="306"/>
      <c r="O6" s="306"/>
      <c r="P6" s="675" t="s">
        <v>922</v>
      </c>
      <c r="Q6" s="17"/>
      <c r="R6" s="606"/>
      <c r="S6" s="14" t="s">
        <v>292</v>
      </c>
      <c r="T6" s="14" t="s">
        <v>5</v>
      </c>
      <c r="U6" s="15"/>
      <c r="V6" s="936"/>
      <c r="W6" s="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</row>
    <row r="7" spans="1:124" s="2" customFormat="1" ht="21" customHeight="1" x14ac:dyDescent="0.15">
      <c r="A7" s="934"/>
      <c r="B7" s="306" t="s">
        <v>296</v>
      </c>
      <c r="C7" s="1"/>
      <c r="D7" s="934"/>
      <c r="E7" s="934"/>
      <c r="F7" s="934"/>
      <c r="G7" s="934"/>
      <c r="H7" s="7" t="s">
        <v>923</v>
      </c>
      <c r="I7" s="1"/>
      <c r="J7" s="1"/>
      <c r="K7" s="1"/>
      <c r="L7" s="1"/>
      <c r="M7" s="1"/>
      <c r="N7" s="1"/>
      <c r="O7" s="1"/>
      <c r="P7" s="1"/>
      <c r="Q7" s="1"/>
      <c r="R7" s="1"/>
      <c r="S7" s="14" t="s">
        <v>295</v>
      </c>
      <c r="T7" s="14" t="s">
        <v>10</v>
      </c>
      <c r="U7" s="15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</row>
    <row r="8" spans="1:124" s="2" customFormat="1" ht="12.75" customHeight="1" x14ac:dyDescent="0.15">
      <c r="A8" s="934"/>
      <c r="B8" s="306"/>
      <c r="C8" s="1"/>
      <c r="D8" s="934"/>
      <c r="E8" s="934"/>
      <c r="F8" s="934"/>
      <c r="G8" s="934"/>
      <c r="H8" s="1"/>
      <c r="I8" s="1"/>
      <c r="J8" s="1"/>
      <c r="K8" s="7"/>
      <c r="L8" s="1"/>
      <c r="M8" s="1"/>
      <c r="N8" s="1"/>
      <c r="O8" s="1"/>
      <c r="P8" s="1"/>
      <c r="Q8" s="1"/>
      <c r="R8" s="1"/>
      <c r="S8" s="1"/>
      <c r="T8" s="7"/>
      <c r="U8" s="937"/>
      <c r="V8" s="1"/>
      <c r="W8" s="938" t="s">
        <v>924</v>
      </c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</row>
    <row r="9" spans="1:124" ht="13.5" customHeight="1" x14ac:dyDescent="0.15">
      <c r="A9" s="481"/>
      <c r="B9" s="481"/>
      <c r="C9" s="481"/>
      <c r="D9" s="481"/>
      <c r="E9" s="481"/>
      <c r="F9" s="481"/>
      <c r="G9" s="481"/>
      <c r="H9" s="481"/>
      <c r="I9" s="481"/>
      <c r="J9" s="481"/>
      <c r="K9" s="481"/>
      <c r="L9" s="939" t="s">
        <v>15</v>
      </c>
      <c r="M9" s="939" t="s">
        <v>16</v>
      </c>
      <c r="N9" s="939" t="s">
        <v>17</v>
      </c>
      <c r="O9" s="939" t="s">
        <v>18</v>
      </c>
      <c r="P9" s="939" t="s">
        <v>19</v>
      </c>
      <c r="Q9" s="939" t="s">
        <v>20</v>
      </c>
      <c r="R9" s="939" t="s">
        <v>21</v>
      </c>
      <c r="S9" s="939" t="s">
        <v>22</v>
      </c>
      <c r="T9" s="939" t="s">
        <v>23</v>
      </c>
      <c r="U9" s="939" t="s">
        <v>24</v>
      </c>
      <c r="V9" s="939" t="s">
        <v>25</v>
      </c>
      <c r="W9" s="939" t="s">
        <v>26</v>
      </c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</row>
    <row r="10" spans="1:124" ht="15" customHeight="1" x14ac:dyDescent="0.15">
      <c r="A10" s="940"/>
      <c r="B10" s="941" t="s">
        <v>925</v>
      </c>
      <c r="C10" s="941"/>
      <c r="D10" s="941"/>
      <c r="E10" s="941"/>
      <c r="F10" s="941"/>
      <c r="G10" s="941"/>
      <c r="H10" s="941"/>
      <c r="I10" s="941"/>
      <c r="J10" s="942"/>
      <c r="K10" s="943"/>
      <c r="L10" s="41" t="s">
        <v>926</v>
      </c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</row>
    <row r="11" spans="1:124" ht="15" customHeight="1" x14ac:dyDescent="0.15">
      <c r="A11" s="940"/>
      <c r="B11" s="941"/>
      <c r="C11" s="941"/>
      <c r="D11" s="941"/>
      <c r="E11" s="941"/>
      <c r="F11" s="941"/>
      <c r="G11" s="941"/>
      <c r="H11" s="941"/>
      <c r="I11" s="941"/>
      <c r="J11" s="944"/>
      <c r="K11" s="945"/>
      <c r="L11" s="41" t="s">
        <v>927</v>
      </c>
      <c r="M11" s="41"/>
      <c r="N11" s="41"/>
      <c r="O11" s="41"/>
      <c r="P11" s="41"/>
      <c r="Q11" s="41"/>
      <c r="R11" s="41"/>
      <c r="S11" s="41"/>
      <c r="T11" s="902"/>
      <c r="U11" s="167"/>
      <c r="V11" s="167"/>
      <c r="W11" s="695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</row>
    <row r="12" spans="1:124" ht="15" customHeight="1" x14ac:dyDescent="0.15">
      <c r="A12" s="940"/>
      <c r="B12" s="941"/>
      <c r="C12" s="941"/>
      <c r="D12" s="941"/>
      <c r="E12" s="941"/>
      <c r="F12" s="941"/>
      <c r="G12" s="941"/>
      <c r="H12" s="941"/>
      <c r="I12" s="941"/>
      <c r="J12" s="946" t="s">
        <v>171</v>
      </c>
      <c r="K12" s="947"/>
      <c r="L12" s="948" t="s">
        <v>928</v>
      </c>
      <c r="M12" s="948"/>
      <c r="N12" s="948"/>
      <c r="O12" s="948"/>
      <c r="P12" s="948" t="s">
        <v>929</v>
      </c>
      <c r="Q12" s="948"/>
      <c r="R12" s="948"/>
      <c r="S12" s="695"/>
      <c r="T12" s="247"/>
      <c r="U12" s="249" t="s">
        <v>930</v>
      </c>
      <c r="V12" s="249" t="s">
        <v>931</v>
      </c>
      <c r="W12" s="249" t="s">
        <v>480</v>
      </c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</row>
    <row r="13" spans="1:124" s="953" customFormat="1" ht="28.5" customHeight="1" x14ac:dyDescent="0.15">
      <c r="A13" s="949"/>
      <c r="B13" s="941"/>
      <c r="C13" s="941"/>
      <c r="D13" s="941"/>
      <c r="E13" s="941"/>
      <c r="F13" s="941"/>
      <c r="G13" s="941"/>
      <c r="H13" s="941"/>
      <c r="I13" s="941"/>
      <c r="J13" s="950"/>
      <c r="K13" s="951"/>
      <c r="L13" s="255" t="s">
        <v>932</v>
      </c>
      <c r="M13" s="255" t="s">
        <v>933</v>
      </c>
      <c r="N13" s="255" t="s">
        <v>934</v>
      </c>
      <c r="O13" s="255" t="s">
        <v>935</v>
      </c>
      <c r="P13" s="255" t="s">
        <v>936</v>
      </c>
      <c r="Q13" s="255" t="s">
        <v>937</v>
      </c>
      <c r="R13" s="255" t="s">
        <v>938</v>
      </c>
      <c r="S13" s="769" t="s">
        <v>308</v>
      </c>
      <c r="T13" s="952" t="s">
        <v>939</v>
      </c>
      <c r="U13" s="249"/>
      <c r="V13" s="249"/>
      <c r="W13" s="249"/>
      <c r="X13" s="136"/>
      <c r="Y13" s="136"/>
      <c r="Z13" s="136"/>
      <c r="AA13" s="136"/>
      <c r="AB13" s="136"/>
      <c r="AC13" s="136"/>
      <c r="AD13" s="136"/>
      <c r="AE13" s="136"/>
      <c r="AF13" s="136"/>
      <c r="AG13" s="136"/>
      <c r="AH13" s="136"/>
      <c r="AI13" s="136"/>
      <c r="AJ13" s="136"/>
      <c r="AK13" s="136"/>
      <c r="AL13" s="136"/>
      <c r="AM13" s="136"/>
      <c r="AN13" s="136"/>
      <c r="AO13" s="136"/>
      <c r="AP13" s="136"/>
      <c r="AQ13" s="136"/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  <c r="BB13" s="136"/>
      <c r="BC13" s="136"/>
      <c r="BD13" s="136"/>
      <c r="BE13" s="136"/>
      <c r="BF13" s="136"/>
      <c r="BG13" s="136"/>
      <c r="BH13" s="136"/>
      <c r="BI13" s="136"/>
      <c r="BJ13" s="136"/>
      <c r="BK13" s="136"/>
      <c r="BL13" s="136"/>
      <c r="BM13" s="136"/>
      <c r="BN13" s="136"/>
      <c r="BO13" s="136"/>
      <c r="BP13" s="136"/>
      <c r="BQ13" s="136"/>
      <c r="BR13" s="136"/>
      <c r="BS13" s="136"/>
      <c r="BT13" s="136"/>
      <c r="BU13" s="136"/>
      <c r="BV13" s="136"/>
      <c r="BW13" s="136"/>
      <c r="BX13" s="136"/>
      <c r="BY13" s="136"/>
      <c r="BZ13" s="136"/>
      <c r="CA13" s="136"/>
      <c r="CB13" s="136"/>
      <c r="CC13" s="136"/>
      <c r="CD13" s="136"/>
      <c r="CE13" s="136"/>
      <c r="CF13" s="136"/>
      <c r="CG13" s="136"/>
      <c r="CH13" s="136"/>
      <c r="CI13" s="136"/>
      <c r="CJ13" s="136"/>
      <c r="CK13" s="136"/>
      <c r="CL13" s="136"/>
      <c r="CM13" s="136"/>
      <c r="CN13" s="136"/>
      <c r="CO13" s="136"/>
      <c r="CP13" s="136"/>
      <c r="CQ13" s="136"/>
      <c r="CR13" s="136"/>
      <c r="CS13" s="136"/>
      <c r="CT13" s="136"/>
      <c r="CU13" s="136"/>
      <c r="CV13" s="136"/>
      <c r="CW13" s="136"/>
      <c r="CX13" s="136"/>
      <c r="CY13" s="136"/>
      <c r="CZ13" s="136"/>
      <c r="DA13" s="136"/>
      <c r="DB13" s="136"/>
      <c r="DC13" s="136"/>
      <c r="DD13" s="136"/>
      <c r="DE13" s="136"/>
      <c r="DF13" s="136"/>
      <c r="DG13" s="136"/>
      <c r="DH13" s="136"/>
      <c r="DI13" s="136"/>
      <c r="DJ13" s="136"/>
      <c r="DK13" s="136"/>
      <c r="DL13" s="136"/>
      <c r="DM13" s="136"/>
      <c r="DN13" s="136"/>
      <c r="DO13" s="136"/>
      <c r="DP13" s="136"/>
      <c r="DQ13" s="136"/>
      <c r="DR13" s="136"/>
      <c r="DS13" s="136"/>
      <c r="DT13" s="136"/>
    </row>
    <row r="14" spans="1:124" s="962" customFormat="1" ht="8.1" customHeight="1" thickBot="1" x14ac:dyDescent="0.2">
      <c r="A14" s="954"/>
      <c r="B14" s="941"/>
      <c r="C14" s="941"/>
      <c r="D14" s="941"/>
      <c r="E14" s="941"/>
      <c r="F14" s="941"/>
      <c r="G14" s="941"/>
      <c r="H14" s="941"/>
      <c r="I14" s="941"/>
      <c r="J14" s="955"/>
      <c r="K14" s="956"/>
      <c r="L14" s="957"/>
      <c r="M14" s="958"/>
      <c r="N14" s="957"/>
      <c r="O14" s="957"/>
      <c r="P14" s="957"/>
      <c r="Q14" s="957"/>
      <c r="R14" s="958"/>
      <c r="S14" s="957"/>
      <c r="T14" s="959"/>
      <c r="U14" s="957"/>
      <c r="V14" s="957"/>
      <c r="W14" s="960"/>
      <c r="X14" s="961"/>
      <c r="Y14" s="961"/>
      <c r="Z14" s="961"/>
      <c r="AA14" s="961"/>
      <c r="AB14" s="961"/>
      <c r="AC14" s="961"/>
      <c r="AD14" s="961"/>
      <c r="AE14" s="961"/>
      <c r="AF14" s="961"/>
      <c r="AG14" s="961"/>
      <c r="AH14" s="961"/>
      <c r="AI14" s="961"/>
      <c r="AJ14" s="961"/>
      <c r="AK14" s="961"/>
      <c r="AL14" s="961"/>
      <c r="AM14" s="961"/>
      <c r="AN14" s="961"/>
      <c r="AO14" s="961"/>
      <c r="AP14" s="961"/>
      <c r="AQ14" s="961"/>
      <c r="AR14" s="961"/>
      <c r="AS14" s="961"/>
      <c r="AT14" s="961"/>
      <c r="AU14" s="961"/>
      <c r="AV14" s="961"/>
      <c r="AW14" s="961"/>
      <c r="AX14" s="961"/>
      <c r="AY14" s="961"/>
      <c r="AZ14" s="961"/>
      <c r="BA14" s="961"/>
      <c r="BB14" s="961"/>
      <c r="BC14" s="961"/>
      <c r="BD14" s="961"/>
      <c r="BE14" s="961"/>
      <c r="BF14" s="961"/>
      <c r="BG14" s="961"/>
      <c r="BH14" s="961"/>
      <c r="BI14" s="961"/>
      <c r="BJ14" s="961"/>
      <c r="BK14" s="961"/>
      <c r="BL14" s="961"/>
      <c r="BM14" s="961"/>
      <c r="BN14" s="961"/>
      <c r="BO14" s="961"/>
      <c r="BP14" s="961"/>
      <c r="BQ14" s="961"/>
      <c r="BR14" s="961"/>
      <c r="BS14" s="961"/>
      <c r="BT14" s="961"/>
      <c r="BU14" s="961"/>
      <c r="BV14" s="961"/>
      <c r="BW14" s="961"/>
      <c r="BX14" s="961"/>
      <c r="BY14" s="961"/>
      <c r="BZ14" s="961"/>
      <c r="CA14" s="961"/>
      <c r="CB14" s="961"/>
      <c r="CC14" s="961"/>
      <c r="CD14" s="961"/>
      <c r="CE14" s="961"/>
      <c r="CF14" s="961"/>
      <c r="CG14" s="961"/>
      <c r="CH14" s="961"/>
      <c r="CI14" s="961"/>
      <c r="CJ14" s="961"/>
      <c r="CK14" s="961"/>
      <c r="CL14" s="961"/>
      <c r="CM14" s="961"/>
      <c r="CN14" s="961"/>
      <c r="CO14" s="961"/>
      <c r="CP14" s="961"/>
      <c r="CQ14" s="961"/>
      <c r="CR14" s="961"/>
      <c r="CS14" s="961"/>
      <c r="CT14" s="961"/>
      <c r="CU14" s="961"/>
      <c r="CV14" s="961"/>
      <c r="CW14" s="961"/>
      <c r="CX14" s="961"/>
      <c r="CY14" s="961"/>
      <c r="CZ14" s="961"/>
      <c r="DA14" s="961"/>
      <c r="DB14" s="961"/>
      <c r="DC14" s="961"/>
      <c r="DD14" s="961"/>
      <c r="DE14" s="961"/>
      <c r="DF14" s="961"/>
      <c r="DG14" s="961"/>
      <c r="DH14" s="961"/>
      <c r="DI14" s="961"/>
      <c r="DJ14" s="961"/>
      <c r="DK14" s="961"/>
      <c r="DL14" s="961"/>
      <c r="DM14" s="961"/>
      <c r="DN14" s="961"/>
      <c r="DO14" s="961"/>
      <c r="DP14" s="961"/>
      <c r="DQ14" s="961"/>
      <c r="DR14" s="961"/>
      <c r="DS14" s="961"/>
      <c r="DT14" s="961"/>
    </row>
    <row r="15" spans="1:124" ht="21.75" customHeight="1" x14ac:dyDescent="0.15">
      <c r="A15" s="940"/>
      <c r="B15" s="963" t="s">
        <v>940</v>
      </c>
      <c r="C15" s="964"/>
      <c r="D15" s="965" t="s">
        <v>941</v>
      </c>
      <c r="E15" s="965"/>
      <c r="F15" s="965"/>
      <c r="G15" s="965"/>
      <c r="H15" s="965"/>
      <c r="I15" s="966"/>
      <c r="J15" s="967" t="s">
        <v>942</v>
      </c>
      <c r="K15" s="968">
        <v>1</v>
      </c>
      <c r="L15" s="75">
        <v>504648</v>
      </c>
      <c r="M15" s="75"/>
      <c r="N15" s="75"/>
      <c r="O15" s="73">
        <f>SUM(L15:N15)</f>
        <v>504648</v>
      </c>
      <c r="P15" s="75"/>
      <c r="Q15" s="75">
        <v>52000</v>
      </c>
      <c r="R15" s="73">
        <f>SUM(P15:Q15)</f>
        <v>52000</v>
      </c>
      <c r="S15" s="73">
        <f>SUM(O15,R15)</f>
        <v>556648</v>
      </c>
      <c r="T15" s="75"/>
      <c r="U15" s="75"/>
      <c r="V15" s="75"/>
      <c r="W15" s="76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</row>
    <row r="16" spans="1:124" ht="21.75" customHeight="1" x14ac:dyDescent="0.15">
      <c r="A16" s="940"/>
      <c r="B16" s="969"/>
      <c r="C16" s="970"/>
      <c r="D16" s="965" t="s">
        <v>943</v>
      </c>
      <c r="E16" s="965"/>
      <c r="F16" s="965"/>
      <c r="G16" s="965"/>
      <c r="H16" s="965"/>
      <c r="I16" s="966"/>
      <c r="J16" s="971" t="s">
        <v>942</v>
      </c>
      <c r="K16" s="972">
        <v>2</v>
      </c>
      <c r="L16" s="80">
        <v>641728</v>
      </c>
      <c r="M16" s="80"/>
      <c r="N16" s="80">
        <v>63452</v>
      </c>
      <c r="O16" s="79">
        <f>SUM(L16:N16)</f>
        <v>705180</v>
      </c>
      <c r="P16" s="80">
        <v>43881</v>
      </c>
      <c r="Q16" s="80">
        <v>863228</v>
      </c>
      <c r="R16" s="79">
        <f>SUM(P16:Q16)</f>
        <v>907109</v>
      </c>
      <c r="S16" s="79">
        <f>SUM(O16,R16)</f>
        <v>1612289</v>
      </c>
      <c r="T16" s="80"/>
      <c r="U16" s="80">
        <v>25029</v>
      </c>
      <c r="V16" s="80"/>
      <c r="W16" s="177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</row>
    <row r="17" spans="1:124" ht="21.75" customHeight="1" thickBot="1" x14ac:dyDescent="0.2">
      <c r="A17" s="940"/>
      <c r="B17" s="973"/>
      <c r="C17" s="974"/>
      <c r="D17" s="965" t="s">
        <v>944</v>
      </c>
      <c r="E17" s="965"/>
      <c r="F17" s="965"/>
      <c r="G17" s="965"/>
      <c r="H17" s="965"/>
      <c r="I17" s="966"/>
      <c r="J17" s="975" t="s">
        <v>942</v>
      </c>
      <c r="K17" s="976">
        <v>3</v>
      </c>
      <c r="L17" s="122">
        <f>SUM(L15:L16)</f>
        <v>1146376</v>
      </c>
      <c r="M17" s="122">
        <f>SUM(M15:M16)</f>
        <v>0</v>
      </c>
      <c r="N17" s="122">
        <f>SUM(N15:N16)</f>
        <v>63452</v>
      </c>
      <c r="O17" s="122">
        <f>SUM(L17:N17)</f>
        <v>1209828</v>
      </c>
      <c r="P17" s="122">
        <f>SUM(P15:P16)</f>
        <v>43881</v>
      </c>
      <c r="Q17" s="122">
        <f>SUM(Q15:Q16)</f>
        <v>915228</v>
      </c>
      <c r="R17" s="122">
        <f>SUM(P17:Q17)</f>
        <v>959109</v>
      </c>
      <c r="S17" s="122">
        <f>SUM(O17,R17)</f>
        <v>2168937</v>
      </c>
      <c r="T17" s="122">
        <f t="shared" ref="T17:U17" si="0">SUM(T15:T16)</f>
        <v>0</v>
      </c>
      <c r="U17" s="122">
        <f t="shared" si="0"/>
        <v>25029</v>
      </c>
      <c r="V17" s="122">
        <f>SUM(V15:V16)</f>
        <v>0</v>
      </c>
      <c r="W17" s="203">
        <f>SUM(W15:W16)</f>
        <v>0</v>
      </c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</row>
    <row r="18" spans="1:124" ht="18" customHeight="1" x14ac:dyDescent="0.15">
      <c r="A18" s="481"/>
      <c r="B18" s="481"/>
      <c r="C18" s="481"/>
      <c r="D18" s="481"/>
      <c r="E18" s="481"/>
      <c r="F18" s="481"/>
      <c r="G18" s="481"/>
      <c r="H18" s="481"/>
      <c r="I18" s="481"/>
      <c r="J18" s="481"/>
      <c r="K18" s="481"/>
      <c r="L18" s="33"/>
      <c r="M18" s="33"/>
      <c r="N18" s="33"/>
      <c r="O18" s="901"/>
      <c r="P18" s="33"/>
      <c r="Q18" s="33"/>
      <c r="R18" s="33"/>
      <c r="S18" s="33"/>
      <c r="T18" s="901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</row>
    <row r="19" spans="1:124" ht="13.5" customHeight="1" x14ac:dyDescent="0.15">
      <c r="A19" s="481"/>
      <c r="B19" s="481"/>
      <c r="C19" s="481"/>
      <c r="D19" s="481"/>
      <c r="E19" s="481"/>
      <c r="F19" s="481"/>
      <c r="G19" s="481"/>
      <c r="H19" s="481"/>
      <c r="I19" s="481"/>
      <c r="J19" s="481"/>
      <c r="K19" s="481"/>
      <c r="L19" s="939" t="s">
        <v>15</v>
      </c>
      <c r="M19" s="939" t="s">
        <v>16</v>
      </c>
      <c r="N19" s="939" t="s">
        <v>17</v>
      </c>
      <c r="O19" s="939" t="s">
        <v>18</v>
      </c>
      <c r="P19" s="939" t="s">
        <v>19</v>
      </c>
      <c r="Q19" s="939" t="s">
        <v>20</v>
      </c>
      <c r="R19" s="939" t="s">
        <v>21</v>
      </c>
      <c r="S19" s="939" t="s">
        <v>22</v>
      </c>
      <c r="T19" s="939" t="s">
        <v>23</v>
      </c>
      <c r="U19" s="939" t="s">
        <v>24</v>
      </c>
      <c r="V19" s="939" t="s">
        <v>25</v>
      </c>
      <c r="W19" s="939" t="s">
        <v>26</v>
      </c>
      <c r="X19" s="939" t="s">
        <v>27</v>
      </c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</row>
    <row r="20" spans="1:124" ht="15" customHeight="1" x14ac:dyDescent="0.15">
      <c r="A20" s="940"/>
      <c r="B20" s="941" t="s">
        <v>925</v>
      </c>
      <c r="C20" s="941"/>
      <c r="D20" s="941"/>
      <c r="E20" s="941"/>
      <c r="F20" s="941"/>
      <c r="G20" s="941"/>
      <c r="H20" s="941"/>
      <c r="I20" s="941"/>
      <c r="J20" s="942"/>
      <c r="K20" s="943"/>
      <c r="L20" s="977" t="s">
        <v>945</v>
      </c>
      <c r="M20" s="977"/>
      <c r="N20" s="977"/>
      <c r="O20" s="977"/>
      <c r="P20" s="41" t="s">
        <v>946</v>
      </c>
      <c r="Q20" s="41"/>
      <c r="R20" s="41"/>
      <c r="S20" s="41"/>
      <c r="T20" s="41"/>
      <c r="U20" s="41"/>
      <c r="V20" s="167"/>
      <c r="W20" s="695"/>
      <c r="X20" s="695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</row>
    <row r="21" spans="1:124" ht="15" customHeight="1" x14ac:dyDescent="0.15">
      <c r="A21" s="940"/>
      <c r="B21" s="941"/>
      <c r="C21" s="941"/>
      <c r="D21" s="941"/>
      <c r="E21" s="941"/>
      <c r="F21" s="941"/>
      <c r="G21" s="941"/>
      <c r="H21" s="941"/>
      <c r="I21" s="941"/>
      <c r="J21" s="944"/>
      <c r="K21" s="945"/>
      <c r="L21" s="47" t="s">
        <v>947</v>
      </c>
      <c r="M21" s="47"/>
      <c r="N21" s="47"/>
      <c r="O21" s="249"/>
      <c r="P21" s="249"/>
      <c r="Q21" s="249"/>
      <c r="R21" s="249"/>
      <c r="S21" s="978"/>
      <c r="T21" s="978"/>
      <c r="U21" s="978"/>
      <c r="V21" s="979"/>
      <c r="W21" s="979"/>
      <c r="X21" s="249" t="s">
        <v>948</v>
      </c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</row>
    <row r="22" spans="1:124" s="953" customFormat="1" ht="28.5" customHeight="1" x14ac:dyDescent="0.15">
      <c r="A22" s="949"/>
      <c r="B22" s="941"/>
      <c r="C22" s="941"/>
      <c r="D22" s="941"/>
      <c r="E22" s="941"/>
      <c r="F22" s="941"/>
      <c r="G22" s="941"/>
      <c r="H22" s="941"/>
      <c r="I22" s="941"/>
      <c r="J22" s="980" t="s">
        <v>949</v>
      </c>
      <c r="K22" s="981"/>
      <c r="L22" s="255" t="s">
        <v>950</v>
      </c>
      <c r="M22" s="255" t="s">
        <v>937</v>
      </c>
      <c r="N22" s="695" t="s">
        <v>951</v>
      </c>
      <c r="O22" s="249" t="s">
        <v>480</v>
      </c>
      <c r="P22" s="249" t="s">
        <v>952</v>
      </c>
      <c r="Q22" s="249" t="s">
        <v>953</v>
      </c>
      <c r="R22" s="249" t="s">
        <v>954</v>
      </c>
      <c r="S22" s="249" t="s">
        <v>955</v>
      </c>
      <c r="T22" s="249" t="s">
        <v>956</v>
      </c>
      <c r="U22" s="249" t="s">
        <v>957</v>
      </c>
      <c r="V22" s="769" t="s">
        <v>958</v>
      </c>
      <c r="W22" s="769" t="s">
        <v>959</v>
      </c>
      <c r="X22" s="249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6"/>
      <c r="BA22" s="136"/>
      <c r="BB22" s="136"/>
      <c r="BC22" s="136"/>
      <c r="BD22" s="136"/>
      <c r="BE22" s="136"/>
      <c r="BF22" s="136"/>
      <c r="BG22" s="136"/>
      <c r="BH22" s="136"/>
      <c r="BI22" s="136"/>
      <c r="BJ22" s="136"/>
      <c r="BK22" s="136"/>
      <c r="BL22" s="136"/>
      <c r="BM22" s="136"/>
      <c r="BN22" s="136"/>
      <c r="BO22" s="136"/>
      <c r="BP22" s="136"/>
      <c r="BQ22" s="136"/>
      <c r="BR22" s="136"/>
      <c r="BS22" s="136"/>
      <c r="BT22" s="136"/>
      <c r="BU22" s="136"/>
      <c r="BV22" s="136"/>
      <c r="BW22" s="136"/>
      <c r="BX22" s="136"/>
      <c r="BY22" s="136"/>
      <c r="BZ22" s="136"/>
      <c r="CA22" s="136"/>
      <c r="CB22" s="136"/>
      <c r="CC22" s="136"/>
      <c r="CD22" s="136"/>
      <c r="CE22" s="136"/>
      <c r="CF22" s="136"/>
      <c r="CG22" s="136"/>
      <c r="CH22" s="136"/>
      <c r="CI22" s="136"/>
      <c r="CJ22" s="136"/>
      <c r="CK22" s="136"/>
      <c r="CL22" s="136"/>
      <c r="CM22" s="136"/>
      <c r="CN22" s="136"/>
      <c r="CO22" s="136"/>
      <c r="CP22" s="136"/>
      <c r="CQ22" s="136"/>
      <c r="CR22" s="136"/>
      <c r="CS22" s="136"/>
      <c r="CT22" s="136"/>
      <c r="CU22" s="136"/>
      <c r="CV22" s="136"/>
      <c r="CW22" s="136"/>
      <c r="CX22" s="136"/>
      <c r="CY22" s="136"/>
      <c r="CZ22" s="136"/>
      <c r="DA22" s="136"/>
      <c r="DB22" s="136"/>
      <c r="DC22" s="136"/>
      <c r="DD22" s="136"/>
      <c r="DE22" s="136"/>
      <c r="DF22" s="136"/>
      <c r="DG22" s="136"/>
      <c r="DH22" s="136"/>
      <c r="DI22" s="136"/>
      <c r="DJ22" s="136"/>
      <c r="DK22" s="136"/>
      <c r="DL22" s="136"/>
      <c r="DM22" s="136"/>
      <c r="DN22" s="136"/>
      <c r="DO22" s="136"/>
      <c r="DP22" s="136"/>
      <c r="DQ22" s="136"/>
      <c r="DR22" s="136"/>
      <c r="DS22" s="136"/>
      <c r="DT22" s="136"/>
    </row>
    <row r="23" spans="1:124" s="962" customFormat="1" ht="8.1" customHeight="1" thickBot="1" x14ac:dyDescent="0.2">
      <c r="A23" s="954"/>
      <c r="B23" s="941"/>
      <c r="C23" s="941"/>
      <c r="D23" s="941"/>
      <c r="E23" s="941"/>
      <c r="F23" s="941"/>
      <c r="G23" s="941"/>
      <c r="H23" s="941"/>
      <c r="I23" s="941"/>
      <c r="J23" s="955"/>
      <c r="K23" s="956"/>
      <c r="L23" s="982"/>
      <c r="M23" s="983"/>
      <c r="N23" s="982"/>
      <c r="O23" s="957"/>
      <c r="P23" s="984"/>
      <c r="Q23" s="984"/>
      <c r="R23" s="985"/>
      <c r="S23" s="984"/>
      <c r="T23" s="984"/>
      <c r="U23" s="984"/>
      <c r="V23" s="984"/>
      <c r="W23" s="985"/>
      <c r="X23" s="985"/>
      <c r="Y23" s="961"/>
      <c r="Z23" s="961"/>
      <c r="AA23" s="961"/>
      <c r="AB23" s="961"/>
      <c r="AC23" s="961"/>
      <c r="AD23" s="961"/>
      <c r="AE23" s="961"/>
      <c r="AF23" s="961"/>
      <c r="AG23" s="961"/>
      <c r="AH23" s="961"/>
      <c r="AI23" s="961"/>
      <c r="AJ23" s="961"/>
      <c r="AK23" s="961"/>
      <c r="AL23" s="961"/>
      <c r="AM23" s="961"/>
      <c r="AN23" s="961"/>
      <c r="AO23" s="961"/>
      <c r="AP23" s="961"/>
      <c r="AQ23" s="961"/>
      <c r="AR23" s="961"/>
      <c r="AS23" s="961"/>
      <c r="AT23" s="961"/>
      <c r="AU23" s="961"/>
      <c r="AV23" s="961"/>
      <c r="AW23" s="961"/>
      <c r="AX23" s="961"/>
      <c r="AY23" s="961"/>
      <c r="AZ23" s="961"/>
      <c r="BA23" s="961"/>
      <c r="BB23" s="961"/>
      <c r="BC23" s="961"/>
      <c r="BD23" s="961"/>
      <c r="BE23" s="961"/>
      <c r="BF23" s="961"/>
      <c r="BG23" s="961"/>
      <c r="BH23" s="961"/>
      <c r="BI23" s="961"/>
      <c r="BJ23" s="961"/>
      <c r="BK23" s="961"/>
      <c r="BL23" s="961"/>
      <c r="BM23" s="961"/>
      <c r="BN23" s="961"/>
      <c r="BO23" s="961"/>
      <c r="BP23" s="961"/>
      <c r="BQ23" s="961"/>
      <c r="BR23" s="961"/>
      <c r="BS23" s="961"/>
      <c r="BT23" s="961"/>
      <c r="BU23" s="961"/>
      <c r="BV23" s="961"/>
      <c r="BW23" s="961"/>
      <c r="BX23" s="961"/>
      <c r="BY23" s="961"/>
      <c r="BZ23" s="961"/>
      <c r="CA23" s="961"/>
      <c r="CB23" s="961"/>
      <c r="CC23" s="961"/>
      <c r="CD23" s="961"/>
      <c r="CE23" s="961"/>
      <c r="CF23" s="961"/>
      <c r="CG23" s="961"/>
      <c r="CH23" s="961"/>
      <c r="CI23" s="961"/>
      <c r="CJ23" s="961"/>
      <c r="CK23" s="961"/>
      <c r="CL23" s="961"/>
      <c r="CM23" s="961"/>
      <c r="CN23" s="961"/>
      <c r="CO23" s="961"/>
      <c r="CP23" s="961"/>
      <c r="CQ23" s="961"/>
      <c r="CR23" s="961"/>
      <c r="CS23" s="961"/>
      <c r="CT23" s="961"/>
      <c r="CU23" s="961"/>
      <c r="CV23" s="961"/>
      <c r="CW23" s="961"/>
      <c r="CX23" s="961"/>
      <c r="CY23" s="961"/>
      <c r="CZ23" s="961"/>
      <c r="DA23" s="961"/>
      <c r="DB23" s="961"/>
      <c r="DC23" s="961"/>
      <c r="DD23" s="961"/>
      <c r="DE23" s="961"/>
      <c r="DF23" s="961"/>
      <c r="DG23" s="961"/>
      <c r="DH23" s="961"/>
      <c r="DI23" s="961"/>
      <c r="DJ23" s="961"/>
      <c r="DK23" s="961"/>
      <c r="DL23" s="961"/>
      <c r="DM23" s="961"/>
      <c r="DN23" s="961"/>
      <c r="DO23" s="961"/>
      <c r="DP23" s="961"/>
      <c r="DQ23" s="961"/>
      <c r="DR23" s="961"/>
      <c r="DS23" s="961"/>
      <c r="DT23" s="961"/>
    </row>
    <row r="24" spans="1:124" ht="21.75" customHeight="1" x14ac:dyDescent="0.15">
      <c r="A24" s="940"/>
      <c r="B24" s="986" t="s">
        <v>940</v>
      </c>
      <c r="C24" s="987"/>
      <c r="D24" s="965" t="s">
        <v>941</v>
      </c>
      <c r="E24" s="965"/>
      <c r="F24" s="965"/>
      <c r="G24" s="965"/>
      <c r="H24" s="965"/>
      <c r="I24" s="966"/>
      <c r="J24" s="967" t="s">
        <v>942</v>
      </c>
      <c r="K24" s="988">
        <v>4</v>
      </c>
      <c r="L24" s="75"/>
      <c r="M24" s="75"/>
      <c r="N24" s="73">
        <f>SUM(L24:M24)</f>
        <v>0</v>
      </c>
      <c r="O24" s="76"/>
      <c r="P24" s="989"/>
      <c r="Q24" s="990"/>
      <c r="R24" s="990"/>
      <c r="S24" s="990"/>
      <c r="T24" s="990"/>
      <c r="U24" s="990"/>
      <c r="V24" s="990"/>
      <c r="W24" s="990"/>
      <c r="X24" s="991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</row>
    <row r="25" spans="1:124" ht="21.75" customHeight="1" thickBot="1" x14ac:dyDescent="0.2">
      <c r="A25" s="940"/>
      <c r="B25" s="992"/>
      <c r="C25" s="993"/>
      <c r="D25" s="965" t="s">
        <v>943</v>
      </c>
      <c r="E25" s="965"/>
      <c r="F25" s="965"/>
      <c r="G25" s="965"/>
      <c r="H25" s="965"/>
      <c r="I25" s="966"/>
      <c r="J25" s="971" t="s">
        <v>942</v>
      </c>
      <c r="K25" s="994">
        <v>5</v>
      </c>
      <c r="L25" s="80">
        <v>33964</v>
      </c>
      <c r="M25" s="80">
        <v>66523</v>
      </c>
      <c r="N25" s="79">
        <f>SUM(L25:M25)</f>
        <v>100487</v>
      </c>
      <c r="O25" s="177"/>
      <c r="P25" s="995"/>
      <c r="Q25" s="996"/>
      <c r="R25" s="996"/>
      <c r="S25" s="996"/>
      <c r="T25" s="996"/>
      <c r="U25" s="996"/>
      <c r="V25" s="996"/>
      <c r="W25" s="996"/>
      <c r="X25" s="997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3"/>
      <c r="DI25" s="33"/>
      <c r="DJ25" s="33"/>
      <c r="DK25" s="33"/>
      <c r="DL25" s="33"/>
      <c r="DM25" s="33"/>
      <c r="DN25" s="33"/>
      <c r="DO25" s="33"/>
      <c r="DP25" s="33"/>
      <c r="DQ25" s="33"/>
      <c r="DR25" s="33"/>
      <c r="DS25" s="33"/>
      <c r="DT25" s="33"/>
    </row>
    <row r="26" spans="1:124" ht="21.75" customHeight="1" thickBot="1" x14ac:dyDescent="0.2">
      <c r="A26" s="940"/>
      <c r="B26" s="998"/>
      <c r="C26" s="999"/>
      <c r="D26" s="965" t="s">
        <v>944</v>
      </c>
      <c r="E26" s="965"/>
      <c r="F26" s="965"/>
      <c r="G26" s="965"/>
      <c r="H26" s="965"/>
      <c r="I26" s="966"/>
      <c r="J26" s="975" t="s">
        <v>942</v>
      </c>
      <c r="K26" s="1000">
        <v>6</v>
      </c>
      <c r="L26" s="122">
        <f>SUM(L24:L25)</f>
        <v>33964</v>
      </c>
      <c r="M26" s="122">
        <f>SUM(M24:M25)</f>
        <v>66523</v>
      </c>
      <c r="N26" s="122">
        <f>SUM(L26:M26)</f>
        <v>100487</v>
      </c>
      <c r="O26" s="122">
        <f>SUM(O24:O25)</f>
        <v>0</v>
      </c>
      <c r="P26" s="1001">
        <v>2422</v>
      </c>
      <c r="Q26" s="1001"/>
      <c r="R26" s="1001"/>
      <c r="S26" s="1001"/>
      <c r="T26" s="1001">
        <v>108</v>
      </c>
      <c r="U26" s="661">
        <f>SUM(P26:T26)</f>
        <v>2530</v>
      </c>
      <c r="V26" s="1001">
        <v>201229</v>
      </c>
      <c r="W26" s="1001"/>
      <c r="X26" s="924">
        <f>SUM(S17:W17)+SUM(N26:O26)+SUM(U26:V26)</f>
        <v>2498212</v>
      </c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3"/>
      <c r="CE26" s="33"/>
      <c r="CF26" s="33"/>
      <c r="CG26" s="33"/>
      <c r="CH26" s="33"/>
      <c r="CI26" s="33"/>
      <c r="CJ26" s="33"/>
      <c r="CK26" s="33"/>
      <c r="CL26" s="33"/>
      <c r="CM26" s="33"/>
      <c r="CN26" s="33"/>
      <c r="CO26" s="33"/>
      <c r="CP26" s="33"/>
      <c r="CQ26" s="33"/>
      <c r="CR26" s="33"/>
      <c r="CS26" s="33"/>
      <c r="CT26" s="33"/>
      <c r="CU26" s="33"/>
      <c r="CV26" s="33"/>
      <c r="CW26" s="33"/>
      <c r="CX26" s="33"/>
      <c r="CY26" s="33"/>
      <c r="CZ26" s="33"/>
      <c r="DA26" s="33"/>
      <c r="DB26" s="33"/>
      <c r="DC26" s="33"/>
      <c r="DD26" s="33"/>
      <c r="DE26" s="33"/>
      <c r="DF26" s="33"/>
      <c r="DG26" s="33"/>
      <c r="DH26" s="33"/>
      <c r="DI26" s="33"/>
      <c r="DJ26" s="33"/>
      <c r="DK26" s="33"/>
      <c r="DL26" s="33"/>
      <c r="DM26" s="33"/>
      <c r="DN26" s="33"/>
      <c r="DO26" s="33"/>
      <c r="DP26" s="33"/>
      <c r="DQ26" s="33"/>
      <c r="DR26" s="33"/>
      <c r="DS26" s="33"/>
      <c r="DT26" s="33"/>
    </row>
    <row r="27" spans="1:124" x14ac:dyDescent="0.15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3"/>
      <c r="CQ27" s="33"/>
      <c r="CR27" s="33"/>
      <c r="CS27" s="33"/>
      <c r="CT27" s="33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33"/>
      <c r="DM27" s="33"/>
      <c r="DN27" s="33"/>
      <c r="DO27" s="33"/>
      <c r="DP27" s="33"/>
      <c r="DQ27" s="33"/>
      <c r="DR27" s="33"/>
      <c r="DS27" s="33"/>
      <c r="DT27" s="33"/>
    </row>
    <row r="28" spans="1:124" hidden="1" x14ac:dyDescent="0.15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3"/>
      <c r="DI28" s="33"/>
      <c r="DJ28" s="33"/>
      <c r="DK28" s="33"/>
      <c r="DL28" s="33"/>
      <c r="DM28" s="33"/>
      <c r="DN28" s="33"/>
      <c r="DO28" s="33"/>
      <c r="DP28" s="33"/>
      <c r="DQ28" s="33"/>
      <c r="DR28" s="33"/>
      <c r="DS28" s="33"/>
      <c r="DT28" s="33"/>
    </row>
    <row r="29" spans="1:124" hidden="1" x14ac:dyDescent="0.15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</row>
    <row r="30" spans="1:124" hidden="1" x14ac:dyDescent="0.15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3"/>
      <c r="DI30" s="33"/>
      <c r="DJ30" s="33"/>
      <c r="DK30" s="33"/>
      <c r="DL30" s="33"/>
      <c r="DM30" s="33"/>
      <c r="DN30" s="33"/>
      <c r="DO30" s="33"/>
      <c r="DP30" s="33"/>
      <c r="DQ30" s="33"/>
      <c r="DR30" s="33"/>
      <c r="DS30" s="33"/>
      <c r="DT30" s="33"/>
    </row>
    <row r="31" spans="1:124" hidden="1" x14ac:dyDescent="0.15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3"/>
      <c r="DI31" s="33"/>
      <c r="DJ31" s="33"/>
      <c r="DK31" s="33"/>
      <c r="DL31" s="33"/>
      <c r="DM31" s="33"/>
      <c r="DN31" s="33"/>
      <c r="DO31" s="33"/>
      <c r="DP31" s="33"/>
      <c r="DQ31" s="33"/>
      <c r="DR31" s="33"/>
      <c r="DS31" s="33"/>
      <c r="DT31" s="33"/>
    </row>
    <row r="32" spans="1:124" hidden="1" x14ac:dyDescent="0.1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3"/>
      <c r="DQ32" s="33"/>
      <c r="DR32" s="33"/>
      <c r="DS32" s="33"/>
      <c r="DT32" s="33"/>
    </row>
    <row r="33" spans="1:124" hidden="1" x14ac:dyDescent="0.1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3"/>
      <c r="DI33" s="33"/>
      <c r="DJ33" s="33"/>
      <c r="DK33" s="33"/>
      <c r="DL33" s="33"/>
      <c r="DM33" s="33"/>
      <c r="DN33" s="33"/>
      <c r="DO33" s="33"/>
      <c r="DP33" s="33"/>
      <c r="DQ33" s="33"/>
      <c r="DR33" s="33"/>
      <c r="DS33" s="33"/>
      <c r="DT33" s="33"/>
    </row>
    <row r="34" spans="1:124" hidden="1" x14ac:dyDescent="0.1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33"/>
      <c r="CQ34" s="33"/>
      <c r="CR34" s="33"/>
      <c r="CS34" s="33"/>
      <c r="CT34" s="33"/>
      <c r="CU34" s="33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3"/>
      <c r="DI34" s="33"/>
      <c r="DJ34" s="33"/>
      <c r="DK34" s="33"/>
      <c r="DL34" s="33"/>
      <c r="DM34" s="33"/>
      <c r="DN34" s="33"/>
      <c r="DO34" s="33"/>
      <c r="DP34" s="33"/>
      <c r="DQ34" s="33"/>
      <c r="DR34" s="33"/>
      <c r="DS34" s="33"/>
      <c r="DT34" s="33"/>
    </row>
    <row r="35" spans="1:124" hidden="1" x14ac:dyDescent="0.15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</row>
    <row r="36" spans="1:124" hidden="1" x14ac:dyDescent="0.15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</row>
    <row r="37" spans="1:124" hidden="1" x14ac:dyDescent="0.15"/>
    <row r="38" spans="1:124" hidden="1" x14ac:dyDescent="0.15"/>
    <row r="39" spans="1:124" hidden="1" x14ac:dyDescent="0.15"/>
    <row r="40" spans="1:124" hidden="1" x14ac:dyDescent="0.15"/>
    <row r="41" spans="1:124" hidden="1" x14ac:dyDescent="0.15"/>
    <row r="42" spans="1:124" hidden="1" x14ac:dyDescent="0.15"/>
    <row r="43" spans="1:124" hidden="1" x14ac:dyDescent="0.15"/>
    <row r="44" spans="1:124" hidden="1" x14ac:dyDescent="0.15"/>
    <row r="45" spans="1:124" hidden="1" x14ac:dyDescent="0.15"/>
    <row r="46" spans="1:124" hidden="1" x14ac:dyDescent="0.15"/>
    <row r="47" spans="1:124" hidden="1" x14ac:dyDescent="0.15"/>
    <row r="48" spans="1:124" hidden="1" x14ac:dyDescent="0.15"/>
    <row r="49" hidden="1" x14ac:dyDescent="0.15"/>
    <row r="50" hidden="1" x14ac:dyDescent="0.15"/>
    <row r="51" hidden="1" x14ac:dyDescent="0.15"/>
    <row r="52" hidden="1" x14ac:dyDescent="0.15"/>
    <row r="53" hidden="1" x14ac:dyDescent="0.15"/>
    <row r="54" hidden="1" x14ac:dyDescent="0.15"/>
    <row r="55" hidden="1" x14ac:dyDescent="0.15"/>
    <row r="56" hidden="1" x14ac:dyDescent="0.15"/>
    <row r="57" hidden="1" x14ac:dyDescent="0.15"/>
    <row r="58" hidden="1" x14ac:dyDescent="0.15"/>
    <row r="59" hidden="1" x14ac:dyDescent="0.15"/>
    <row r="60" hidden="1" x14ac:dyDescent="0.15"/>
    <row r="61" hidden="1" x14ac:dyDescent="0.15"/>
    <row r="62" hidden="1" x14ac:dyDescent="0.15"/>
    <row r="63" hidden="1" x14ac:dyDescent="0.15"/>
    <row r="64" hidden="1" x14ac:dyDescent="0.15"/>
    <row r="65" hidden="1" x14ac:dyDescent="0.15"/>
    <row r="66" hidden="1" x14ac:dyDescent="0.15"/>
  </sheetData>
  <sheetProtection sheet="1" objects="1" scenarios="1"/>
  <dataConsolidate/>
  <mergeCells count="19">
    <mergeCell ref="P20:U20"/>
    <mergeCell ref="L21:N21"/>
    <mergeCell ref="B24:C26"/>
    <mergeCell ref="D24:I24"/>
    <mergeCell ref="P24:X25"/>
    <mergeCell ref="D25:I25"/>
    <mergeCell ref="D26:I26"/>
    <mergeCell ref="B15:C17"/>
    <mergeCell ref="D15:I15"/>
    <mergeCell ref="D16:I16"/>
    <mergeCell ref="D17:I17"/>
    <mergeCell ref="B20:I23"/>
    <mergeCell ref="L20:O20"/>
    <mergeCell ref="B10:I14"/>
    <mergeCell ref="L10:W10"/>
    <mergeCell ref="L11:T11"/>
    <mergeCell ref="J12:K12"/>
    <mergeCell ref="L12:O12"/>
    <mergeCell ref="P12:R12"/>
  </mergeCells>
  <phoneticPr fontId="1"/>
  <dataValidations count="1">
    <dataValidation type="decimal" imeMode="off" allowBlank="1" showErrorMessage="1" errorTitle="000072E" error="数値のみ入力可能です。_x000d__x000a_-9,999,999,999 ～ 99,999,999,999" sqref="L15:N16 P15:Q16 T15:W16 L24:M25 O24:O25 P26:T26 V26:W26" xr:uid="{BB0BCB5D-7ADE-40F5-98F6-33E99CBC6258}">
      <formula1>-9999999999</formula1>
      <formula2>99999999999</formula2>
    </dataValidation>
  </dataValidations>
  <pageMargins left="0.59055118110236227" right="0" top="0" bottom="0" header="0" footer="0"/>
  <pageSetup paperSize="9" orientation="landscape" horizontalDpi="4294967293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EBA63-8C13-4739-81D9-7674FCC6A906}">
  <sheetPr codeName="Sheet1">
    <pageSetUpPr autoPageBreaks="0" fitToPage="1"/>
  </sheetPr>
  <dimension ref="A1:XES117"/>
  <sheetViews>
    <sheetView showGridLines="0" zoomScale="90" zoomScaleNormal="90" zoomScaleSheetLayoutView="90" workbookViewId="0">
      <pane xSplit="17" ySplit="13" topLeftCell="R14" activePane="bottomRight" state="frozen"/>
      <selection pane="topRight" activeCell="R1" sqref="R1"/>
      <selection pane="bottomLeft" activeCell="A14" sqref="A14"/>
      <selection pane="bottomRight" activeCell="R14" sqref="R14"/>
    </sheetView>
  </sheetViews>
  <sheetFormatPr defaultColWidth="0" defaultRowHeight="0" customHeight="1" zeroHeight="1" x14ac:dyDescent="0.15"/>
  <cols>
    <col min="1" max="7" width="1.625" style="34" customWidth="1"/>
    <col min="8" max="8" width="1.875" style="34" customWidth="1"/>
    <col min="9" max="10" width="1.625" style="34" customWidth="1"/>
    <col min="11" max="11" width="1.875" style="34" customWidth="1"/>
    <col min="12" max="14" width="1.625" style="34" customWidth="1"/>
    <col min="15" max="17" width="2.625" style="34" customWidth="1"/>
    <col min="18" max="18" width="18.625" style="34" customWidth="1"/>
    <col min="19" max="19" width="18.125" style="34" customWidth="1"/>
    <col min="20" max="20" width="18.375" style="34" customWidth="1"/>
    <col min="21" max="21" width="17.375" style="34" customWidth="1"/>
    <col min="22" max="22" width="16" style="34" customWidth="1"/>
    <col min="23" max="23" width="16.25" style="34" customWidth="1"/>
    <col min="24" max="28" width="17.625" style="34" customWidth="1"/>
    <col min="29" max="29" width="2.625" style="34" customWidth="1"/>
    <col min="30" max="41" width="1.625" style="34" hidden="1" customWidth="1"/>
    <col min="42" max="42" width="0.125" style="34" hidden="1" customWidth="1"/>
    <col min="43" max="64" width="1.625" style="34" hidden="1" customWidth="1"/>
    <col min="65" max="244" width="0" style="34" hidden="1" customWidth="1"/>
    <col min="245" max="245" width="9.125" style="34" hidden="1" customWidth="1"/>
    <col min="246" max="259" width="0" style="34" hidden="1"/>
    <col min="260" max="266" width="1.625" style="34" hidden="1" customWidth="1"/>
    <col min="267" max="267" width="1.875" style="34" hidden="1" customWidth="1"/>
    <col min="268" max="269" width="1.625" style="34" hidden="1" customWidth="1"/>
    <col min="270" max="270" width="1.875" style="34" hidden="1" customWidth="1"/>
    <col min="271" max="273" width="1.625" style="34" hidden="1" customWidth="1"/>
    <col min="274" max="276" width="2.625" style="34" hidden="1" customWidth="1"/>
    <col min="277" max="277" width="18.625" style="34" hidden="1" customWidth="1"/>
    <col min="278" max="278" width="18.125" style="34" hidden="1" customWidth="1"/>
    <col min="279" max="279" width="18.375" style="34" hidden="1" customWidth="1"/>
    <col min="280" max="280" width="17.375" style="34" hidden="1" customWidth="1"/>
    <col min="281" max="281" width="16" style="34" hidden="1" customWidth="1"/>
    <col min="282" max="282" width="16.25" style="34" hidden="1" customWidth="1"/>
    <col min="283" max="284" width="17.625" style="34" hidden="1" customWidth="1"/>
    <col min="285" max="285" width="9" style="34" hidden="1" customWidth="1"/>
    <col min="286" max="500" width="0" style="34" hidden="1" customWidth="1"/>
    <col min="501" max="501" width="9.125" style="34" hidden="1" customWidth="1"/>
    <col min="502" max="515" width="0" style="34" hidden="1"/>
    <col min="516" max="522" width="1.625" style="34" hidden="1" customWidth="1"/>
    <col min="523" max="523" width="1.875" style="34" hidden="1" customWidth="1"/>
    <col min="524" max="525" width="1.625" style="34" hidden="1" customWidth="1"/>
    <col min="526" max="526" width="1.875" style="34" hidden="1" customWidth="1"/>
    <col min="527" max="529" width="1.625" style="34" hidden="1" customWidth="1"/>
    <col min="530" max="532" width="2.625" style="34" hidden="1" customWidth="1"/>
    <col min="533" max="533" width="18.625" style="34" hidden="1" customWidth="1"/>
    <col min="534" max="534" width="18.125" style="34" hidden="1" customWidth="1"/>
    <col min="535" max="535" width="18.375" style="34" hidden="1" customWidth="1"/>
    <col min="536" max="536" width="17.375" style="34" hidden="1" customWidth="1"/>
    <col min="537" max="537" width="16" style="34" hidden="1" customWidth="1"/>
    <col min="538" max="538" width="16.25" style="34" hidden="1" customWidth="1"/>
    <col min="539" max="540" width="17.625" style="34" hidden="1" customWidth="1"/>
    <col min="541" max="541" width="9" style="34" hidden="1" customWidth="1"/>
    <col min="542" max="756" width="0" style="34" hidden="1" customWidth="1"/>
    <col min="757" max="757" width="9.125" style="34" hidden="1" customWidth="1"/>
    <col min="758" max="771" width="0" style="34" hidden="1"/>
    <col min="772" max="778" width="1.625" style="34" hidden="1" customWidth="1"/>
    <col min="779" max="779" width="1.875" style="34" hidden="1" customWidth="1"/>
    <col min="780" max="781" width="1.625" style="34" hidden="1" customWidth="1"/>
    <col min="782" max="782" width="1.875" style="34" hidden="1" customWidth="1"/>
    <col min="783" max="785" width="1.625" style="34" hidden="1" customWidth="1"/>
    <col min="786" max="788" width="2.625" style="34" hidden="1" customWidth="1"/>
    <col min="789" max="789" width="18.625" style="34" hidden="1" customWidth="1"/>
    <col min="790" max="790" width="18.125" style="34" hidden="1" customWidth="1"/>
    <col min="791" max="791" width="18.375" style="34" hidden="1" customWidth="1"/>
    <col min="792" max="792" width="17.375" style="34" hidden="1" customWidth="1"/>
    <col min="793" max="793" width="16" style="34" hidden="1" customWidth="1"/>
    <col min="794" max="794" width="16.25" style="34" hidden="1" customWidth="1"/>
    <col min="795" max="796" width="17.625" style="34" hidden="1" customWidth="1"/>
    <col min="797" max="797" width="9" style="34" hidden="1" customWidth="1"/>
    <col min="798" max="1012" width="0" style="34" hidden="1" customWidth="1"/>
    <col min="1013" max="1013" width="9.125" style="34" hidden="1" customWidth="1"/>
    <col min="1014" max="1027" width="0" style="34" hidden="1"/>
    <col min="1028" max="1034" width="1.625" style="34" hidden="1" customWidth="1"/>
    <col min="1035" max="1035" width="1.875" style="34" hidden="1" customWidth="1"/>
    <col min="1036" max="1037" width="1.625" style="34" hidden="1" customWidth="1"/>
    <col min="1038" max="1038" width="1.875" style="34" hidden="1" customWidth="1"/>
    <col min="1039" max="1041" width="1.625" style="34" hidden="1" customWidth="1"/>
    <col min="1042" max="1044" width="2.625" style="34" hidden="1" customWidth="1"/>
    <col min="1045" max="1045" width="18.625" style="34" hidden="1" customWidth="1"/>
    <col min="1046" max="1046" width="18.125" style="34" hidden="1" customWidth="1"/>
    <col min="1047" max="1047" width="18.375" style="34" hidden="1" customWidth="1"/>
    <col min="1048" max="1048" width="17.375" style="34" hidden="1" customWidth="1"/>
    <col min="1049" max="1049" width="16" style="34" hidden="1" customWidth="1"/>
    <col min="1050" max="1050" width="16.25" style="34" hidden="1" customWidth="1"/>
    <col min="1051" max="1052" width="17.625" style="34" hidden="1" customWidth="1"/>
    <col min="1053" max="1053" width="9" style="34" hidden="1" customWidth="1"/>
    <col min="1054" max="1268" width="0" style="34" hidden="1" customWidth="1"/>
    <col min="1269" max="1269" width="9.125" style="34" hidden="1" customWidth="1"/>
    <col min="1270" max="1283" width="0" style="34" hidden="1"/>
    <col min="1284" max="1290" width="1.625" style="34" hidden="1" customWidth="1"/>
    <col min="1291" max="1291" width="1.875" style="34" hidden="1" customWidth="1"/>
    <col min="1292" max="1293" width="1.625" style="34" hidden="1" customWidth="1"/>
    <col min="1294" max="1294" width="1.875" style="34" hidden="1" customWidth="1"/>
    <col min="1295" max="1297" width="1.625" style="34" hidden="1" customWidth="1"/>
    <col min="1298" max="1300" width="2.625" style="34" hidden="1" customWidth="1"/>
    <col min="1301" max="1301" width="18.625" style="34" hidden="1" customWidth="1"/>
    <col min="1302" max="1302" width="18.125" style="34" hidden="1" customWidth="1"/>
    <col min="1303" max="1303" width="18.375" style="34" hidden="1" customWidth="1"/>
    <col min="1304" max="1304" width="17.375" style="34" hidden="1" customWidth="1"/>
    <col min="1305" max="1305" width="16" style="34" hidden="1" customWidth="1"/>
    <col min="1306" max="1306" width="16.25" style="34" hidden="1" customWidth="1"/>
    <col min="1307" max="1308" width="17.625" style="34" hidden="1" customWidth="1"/>
    <col min="1309" max="1309" width="9" style="34" hidden="1" customWidth="1"/>
    <col min="1310" max="1524" width="0" style="34" hidden="1" customWidth="1"/>
    <col min="1525" max="1525" width="9.125" style="34" hidden="1" customWidth="1"/>
    <col min="1526" max="1539" width="0" style="34" hidden="1"/>
    <col min="1540" max="1546" width="1.625" style="34" hidden="1" customWidth="1"/>
    <col min="1547" max="1547" width="1.875" style="34" hidden="1" customWidth="1"/>
    <col min="1548" max="1549" width="1.625" style="34" hidden="1" customWidth="1"/>
    <col min="1550" max="1550" width="1.875" style="34" hidden="1" customWidth="1"/>
    <col min="1551" max="1553" width="1.625" style="34" hidden="1" customWidth="1"/>
    <col min="1554" max="1556" width="2.625" style="34" hidden="1" customWidth="1"/>
    <col min="1557" max="1557" width="18.625" style="34" hidden="1" customWidth="1"/>
    <col min="1558" max="1558" width="18.125" style="34" hidden="1" customWidth="1"/>
    <col min="1559" max="1559" width="18.375" style="34" hidden="1" customWidth="1"/>
    <col min="1560" max="1560" width="17.375" style="34" hidden="1" customWidth="1"/>
    <col min="1561" max="1561" width="16" style="34" hidden="1" customWidth="1"/>
    <col min="1562" max="1562" width="16.25" style="34" hidden="1" customWidth="1"/>
    <col min="1563" max="1564" width="17.625" style="34" hidden="1" customWidth="1"/>
    <col min="1565" max="1565" width="9" style="34" hidden="1" customWidth="1"/>
    <col min="1566" max="1780" width="0" style="34" hidden="1" customWidth="1"/>
    <col min="1781" max="1781" width="9.125" style="34" hidden="1" customWidth="1"/>
    <col min="1782" max="1795" width="0" style="34" hidden="1"/>
    <col min="1796" max="1802" width="1.625" style="34" hidden="1" customWidth="1"/>
    <col min="1803" max="1803" width="1.875" style="34" hidden="1" customWidth="1"/>
    <col min="1804" max="1805" width="1.625" style="34" hidden="1" customWidth="1"/>
    <col min="1806" max="1806" width="1.875" style="34" hidden="1" customWidth="1"/>
    <col min="1807" max="1809" width="1.625" style="34" hidden="1" customWidth="1"/>
    <col min="1810" max="1812" width="2.625" style="34" hidden="1" customWidth="1"/>
    <col min="1813" max="1813" width="18.625" style="34" hidden="1" customWidth="1"/>
    <col min="1814" max="1814" width="18.125" style="34" hidden="1" customWidth="1"/>
    <col min="1815" max="1815" width="18.375" style="34" hidden="1" customWidth="1"/>
    <col min="1816" max="1816" width="17.375" style="34" hidden="1" customWidth="1"/>
    <col min="1817" max="1817" width="16" style="34" hidden="1" customWidth="1"/>
    <col min="1818" max="1818" width="16.25" style="34" hidden="1" customWidth="1"/>
    <col min="1819" max="1820" width="17.625" style="34" hidden="1" customWidth="1"/>
    <col min="1821" max="1821" width="9" style="34" hidden="1" customWidth="1"/>
    <col min="1822" max="2036" width="0" style="34" hidden="1" customWidth="1"/>
    <col min="2037" max="2037" width="9.125" style="34" hidden="1" customWidth="1"/>
    <col min="2038" max="2051" width="0" style="34" hidden="1"/>
    <col min="2052" max="2058" width="1.625" style="34" hidden="1" customWidth="1"/>
    <col min="2059" max="2059" width="1.875" style="34" hidden="1" customWidth="1"/>
    <col min="2060" max="2061" width="1.625" style="34" hidden="1" customWidth="1"/>
    <col min="2062" max="2062" width="1.875" style="34" hidden="1" customWidth="1"/>
    <col min="2063" max="2065" width="1.625" style="34" hidden="1" customWidth="1"/>
    <col min="2066" max="2068" width="2.625" style="34" hidden="1" customWidth="1"/>
    <col min="2069" max="2069" width="18.625" style="34" hidden="1" customWidth="1"/>
    <col min="2070" max="2070" width="18.125" style="34" hidden="1" customWidth="1"/>
    <col min="2071" max="2071" width="18.375" style="34" hidden="1" customWidth="1"/>
    <col min="2072" max="2072" width="17.375" style="34" hidden="1" customWidth="1"/>
    <col min="2073" max="2073" width="16" style="34" hidden="1" customWidth="1"/>
    <col min="2074" max="2074" width="16.25" style="34" hidden="1" customWidth="1"/>
    <col min="2075" max="2076" width="17.625" style="34" hidden="1" customWidth="1"/>
    <col min="2077" max="2077" width="9" style="34" hidden="1" customWidth="1"/>
    <col min="2078" max="2292" width="0" style="34" hidden="1" customWidth="1"/>
    <col min="2293" max="2293" width="9.125" style="34" hidden="1" customWidth="1"/>
    <col min="2294" max="2307" width="0" style="34" hidden="1"/>
    <col min="2308" max="2314" width="1.625" style="34" hidden="1" customWidth="1"/>
    <col min="2315" max="2315" width="1.875" style="34" hidden="1" customWidth="1"/>
    <col min="2316" max="2317" width="1.625" style="34" hidden="1" customWidth="1"/>
    <col min="2318" max="2318" width="1.875" style="34" hidden="1" customWidth="1"/>
    <col min="2319" max="2321" width="1.625" style="34" hidden="1" customWidth="1"/>
    <col min="2322" max="2324" width="2.625" style="34" hidden="1" customWidth="1"/>
    <col min="2325" max="2325" width="18.625" style="34" hidden="1" customWidth="1"/>
    <col min="2326" max="2326" width="18.125" style="34" hidden="1" customWidth="1"/>
    <col min="2327" max="2327" width="18.375" style="34" hidden="1" customWidth="1"/>
    <col min="2328" max="2328" width="17.375" style="34" hidden="1" customWidth="1"/>
    <col min="2329" max="2329" width="16" style="34" hidden="1" customWidth="1"/>
    <col min="2330" max="2330" width="16.25" style="34" hidden="1" customWidth="1"/>
    <col min="2331" max="2332" width="17.625" style="34" hidden="1" customWidth="1"/>
    <col min="2333" max="2333" width="9" style="34" hidden="1" customWidth="1"/>
    <col min="2334" max="2548" width="0" style="34" hidden="1" customWidth="1"/>
    <col min="2549" max="2549" width="9.125" style="34" hidden="1" customWidth="1"/>
    <col min="2550" max="2563" width="0" style="34" hidden="1"/>
    <col min="2564" max="2570" width="1.625" style="34" hidden="1" customWidth="1"/>
    <col min="2571" max="2571" width="1.875" style="34" hidden="1" customWidth="1"/>
    <col min="2572" max="2573" width="1.625" style="34" hidden="1" customWidth="1"/>
    <col min="2574" max="2574" width="1.875" style="34" hidden="1" customWidth="1"/>
    <col min="2575" max="2577" width="1.625" style="34" hidden="1" customWidth="1"/>
    <col min="2578" max="2580" width="2.625" style="34" hidden="1" customWidth="1"/>
    <col min="2581" max="2581" width="18.625" style="34" hidden="1" customWidth="1"/>
    <col min="2582" max="2582" width="18.125" style="34" hidden="1" customWidth="1"/>
    <col min="2583" max="2583" width="18.375" style="34" hidden="1" customWidth="1"/>
    <col min="2584" max="2584" width="17.375" style="34" hidden="1" customWidth="1"/>
    <col min="2585" max="2585" width="16" style="34" hidden="1" customWidth="1"/>
    <col min="2586" max="2586" width="16.25" style="34" hidden="1" customWidth="1"/>
    <col min="2587" max="2588" width="17.625" style="34" hidden="1" customWidth="1"/>
    <col min="2589" max="2589" width="9" style="34" hidden="1" customWidth="1"/>
    <col min="2590" max="2804" width="0" style="34" hidden="1" customWidth="1"/>
    <col min="2805" max="2805" width="9.125" style="34" hidden="1" customWidth="1"/>
    <col min="2806" max="2819" width="0" style="34" hidden="1"/>
    <col min="2820" max="2826" width="1.625" style="34" hidden="1" customWidth="1"/>
    <col min="2827" max="2827" width="1.875" style="34" hidden="1" customWidth="1"/>
    <col min="2828" max="2829" width="1.625" style="34" hidden="1" customWidth="1"/>
    <col min="2830" max="2830" width="1.875" style="34" hidden="1" customWidth="1"/>
    <col min="2831" max="2833" width="1.625" style="34" hidden="1" customWidth="1"/>
    <col min="2834" max="2836" width="2.625" style="34" hidden="1" customWidth="1"/>
    <col min="2837" max="2837" width="18.625" style="34" hidden="1" customWidth="1"/>
    <col min="2838" max="2838" width="18.125" style="34" hidden="1" customWidth="1"/>
    <col min="2839" max="2839" width="18.375" style="34" hidden="1" customWidth="1"/>
    <col min="2840" max="2840" width="17.375" style="34" hidden="1" customWidth="1"/>
    <col min="2841" max="2841" width="16" style="34" hidden="1" customWidth="1"/>
    <col min="2842" max="2842" width="16.25" style="34" hidden="1" customWidth="1"/>
    <col min="2843" max="2844" width="17.625" style="34" hidden="1" customWidth="1"/>
    <col min="2845" max="2845" width="9" style="34" hidden="1" customWidth="1"/>
    <col min="2846" max="3060" width="0" style="34" hidden="1" customWidth="1"/>
    <col min="3061" max="3061" width="9.125" style="34" hidden="1" customWidth="1"/>
    <col min="3062" max="3075" width="0" style="34" hidden="1"/>
    <col min="3076" max="3082" width="1.625" style="34" hidden="1" customWidth="1"/>
    <col min="3083" max="3083" width="1.875" style="34" hidden="1" customWidth="1"/>
    <col min="3084" max="3085" width="1.625" style="34" hidden="1" customWidth="1"/>
    <col min="3086" max="3086" width="1.875" style="34" hidden="1" customWidth="1"/>
    <col min="3087" max="3089" width="1.625" style="34" hidden="1" customWidth="1"/>
    <col min="3090" max="3092" width="2.625" style="34" hidden="1" customWidth="1"/>
    <col min="3093" max="3093" width="18.625" style="34" hidden="1" customWidth="1"/>
    <col min="3094" max="3094" width="18.125" style="34" hidden="1" customWidth="1"/>
    <col min="3095" max="3095" width="18.375" style="34" hidden="1" customWidth="1"/>
    <col min="3096" max="3096" width="17.375" style="34" hidden="1" customWidth="1"/>
    <col min="3097" max="3097" width="16" style="34" hidden="1" customWidth="1"/>
    <col min="3098" max="3098" width="16.25" style="34" hidden="1" customWidth="1"/>
    <col min="3099" max="3100" width="17.625" style="34" hidden="1" customWidth="1"/>
    <col min="3101" max="3101" width="9" style="34" hidden="1" customWidth="1"/>
    <col min="3102" max="3316" width="0" style="34" hidden="1" customWidth="1"/>
    <col min="3317" max="3317" width="9.125" style="34" hidden="1" customWidth="1"/>
    <col min="3318" max="3331" width="0" style="34" hidden="1"/>
    <col min="3332" max="3338" width="1.625" style="34" hidden="1" customWidth="1"/>
    <col min="3339" max="3339" width="1.875" style="34" hidden="1" customWidth="1"/>
    <col min="3340" max="3341" width="1.625" style="34" hidden="1" customWidth="1"/>
    <col min="3342" max="3342" width="1.875" style="34" hidden="1" customWidth="1"/>
    <col min="3343" max="3345" width="1.625" style="34" hidden="1" customWidth="1"/>
    <col min="3346" max="3348" width="2.625" style="34" hidden="1" customWidth="1"/>
    <col min="3349" max="3349" width="18.625" style="34" hidden="1" customWidth="1"/>
    <col min="3350" max="3350" width="18.125" style="34" hidden="1" customWidth="1"/>
    <col min="3351" max="3351" width="18.375" style="34" hidden="1" customWidth="1"/>
    <col min="3352" max="3352" width="17.375" style="34" hidden="1" customWidth="1"/>
    <col min="3353" max="3353" width="16" style="34" hidden="1" customWidth="1"/>
    <col min="3354" max="3354" width="16.25" style="34" hidden="1" customWidth="1"/>
    <col min="3355" max="3356" width="17.625" style="34" hidden="1" customWidth="1"/>
    <col min="3357" max="3357" width="9" style="34" hidden="1" customWidth="1"/>
    <col min="3358" max="3572" width="0" style="34" hidden="1" customWidth="1"/>
    <col min="3573" max="3573" width="9.125" style="34" hidden="1" customWidth="1"/>
    <col min="3574" max="3587" width="0" style="34" hidden="1"/>
    <col min="3588" max="3594" width="1.625" style="34" hidden="1" customWidth="1"/>
    <col min="3595" max="3595" width="1.875" style="34" hidden="1" customWidth="1"/>
    <col min="3596" max="3597" width="1.625" style="34" hidden="1" customWidth="1"/>
    <col min="3598" max="3598" width="1.875" style="34" hidden="1" customWidth="1"/>
    <col min="3599" max="3601" width="1.625" style="34" hidden="1" customWidth="1"/>
    <col min="3602" max="3604" width="2.625" style="34" hidden="1" customWidth="1"/>
    <col min="3605" max="3605" width="18.625" style="34" hidden="1" customWidth="1"/>
    <col min="3606" max="3606" width="18.125" style="34" hidden="1" customWidth="1"/>
    <col min="3607" max="3607" width="18.375" style="34" hidden="1" customWidth="1"/>
    <col min="3608" max="3608" width="17.375" style="34" hidden="1" customWidth="1"/>
    <col min="3609" max="3609" width="16" style="34" hidden="1" customWidth="1"/>
    <col min="3610" max="3610" width="16.25" style="34" hidden="1" customWidth="1"/>
    <col min="3611" max="3612" width="17.625" style="34" hidden="1" customWidth="1"/>
    <col min="3613" max="3613" width="9" style="34" hidden="1" customWidth="1"/>
    <col min="3614" max="3828" width="0" style="34" hidden="1" customWidth="1"/>
    <col min="3829" max="3829" width="9.125" style="34" hidden="1" customWidth="1"/>
    <col min="3830" max="3843" width="0" style="34" hidden="1"/>
    <col min="3844" max="3850" width="1.625" style="34" hidden="1" customWidth="1"/>
    <col min="3851" max="3851" width="1.875" style="34" hidden="1" customWidth="1"/>
    <col min="3852" max="3853" width="1.625" style="34" hidden="1" customWidth="1"/>
    <col min="3854" max="3854" width="1.875" style="34" hidden="1" customWidth="1"/>
    <col min="3855" max="3857" width="1.625" style="34" hidden="1" customWidth="1"/>
    <col min="3858" max="3860" width="2.625" style="34" hidden="1" customWidth="1"/>
    <col min="3861" max="3861" width="18.625" style="34" hidden="1" customWidth="1"/>
    <col min="3862" max="3862" width="18.125" style="34" hidden="1" customWidth="1"/>
    <col min="3863" max="3863" width="18.375" style="34" hidden="1" customWidth="1"/>
    <col min="3864" max="3864" width="17.375" style="34" hidden="1" customWidth="1"/>
    <col min="3865" max="3865" width="16" style="34" hidden="1" customWidth="1"/>
    <col min="3866" max="3866" width="16.25" style="34" hidden="1" customWidth="1"/>
    <col min="3867" max="3868" width="17.625" style="34" hidden="1" customWidth="1"/>
    <col min="3869" max="3869" width="9" style="34" hidden="1" customWidth="1"/>
    <col min="3870" max="4084" width="0" style="34" hidden="1" customWidth="1"/>
    <col min="4085" max="4085" width="9.125" style="34" hidden="1" customWidth="1"/>
    <col min="4086" max="4099" width="0" style="34" hidden="1"/>
    <col min="4100" max="4106" width="1.625" style="34" hidden="1" customWidth="1"/>
    <col min="4107" max="4107" width="1.875" style="34" hidden="1" customWidth="1"/>
    <col min="4108" max="4109" width="1.625" style="34" hidden="1" customWidth="1"/>
    <col min="4110" max="4110" width="1.875" style="34" hidden="1" customWidth="1"/>
    <col min="4111" max="4113" width="1.625" style="34" hidden="1" customWidth="1"/>
    <col min="4114" max="4116" width="2.625" style="34" hidden="1" customWidth="1"/>
    <col min="4117" max="4117" width="18.625" style="34" hidden="1" customWidth="1"/>
    <col min="4118" max="4118" width="18.125" style="34" hidden="1" customWidth="1"/>
    <col min="4119" max="4119" width="18.375" style="34" hidden="1" customWidth="1"/>
    <col min="4120" max="4120" width="17.375" style="34" hidden="1" customWidth="1"/>
    <col min="4121" max="4121" width="16" style="34" hidden="1" customWidth="1"/>
    <col min="4122" max="4122" width="16.25" style="34" hidden="1" customWidth="1"/>
    <col min="4123" max="4124" width="17.625" style="34" hidden="1" customWidth="1"/>
    <col min="4125" max="4125" width="9" style="34" hidden="1" customWidth="1"/>
    <col min="4126" max="4340" width="0" style="34" hidden="1" customWidth="1"/>
    <col min="4341" max="4341" width="9.125" style="34" hidden="1" customWidth="1"/>
    <col min="4342" max="4355" width="0" style="34" hidden="1"/>
    <col min="4356" max="4362" width="1.625" style="34" hidden="1" customWidth="1"/>
    <col min="4363" max="4363" width="1.875" style="34" hidden="1" customWidth="1"/>
    <col min="4364" max="4365" width="1.625" style="34" hidden="1" customWidth="1"/>
    <col min="4366" max="4366" width="1.875" style="34" hidden="1" customWidth="1"/>
    <col min="4367" max="4369" width="1.625" style="34" hidden="1" customWidth="1"/>
    <col min="4370" max="4372" width="2.625" style="34" hidden="1" customWidth="1"/>
    <col min="4373" max="4373" width="18.625" style="34" hidden="1" customWidth="1"/>
    <col min="4374" max="4374" width="18.125" style="34" hidden="1" customWidth="1"/>
    <col min="4375" max="4375" width="18.375" style="34" hidden="1" customWidth="1"/>
    <col min="4376" max="4376" width="17.375" style="34" hidden="1" customWidth="1"/>
    <col min="4377" max="4377" width="16" style="34" hidden="1" customWidth="1"/>
    <col min="4378" max="4378" width="16.25" style="34" hidden="1" customWidth="1"/>
    <col min="4379" max="4380" width="17.625" style="34" hidden="1" customWidth="1"/>
    <col min="4381" max="4381" width="9" style="34" hidden="1" customWidth="1"/>
    <col min="4382" max="4596" width="0" style="34" hidden="1" customWidth="1"/>
    <col min="4597" max="4597" width="9.125" style="34" hidden="1" customWidth="1"/>
    <col min="4598" max="4611" width="0" style="34" hidden="1"/>
    <col min="4612" max="4618" width="1.625" style="34" hidden="1" customWidth="1"/>
    <col min="4619" max="4619" width="1.875" style="34" hidden="1" customWidth="1"/>
    <col min="4620" max="4621" width="1.625" style="34" hidden="1" customWidth="1"/>
    <col min="4622" max="4622" width="1.875" style="34" hidden="1" customWidth="1"/>
    <col min="4623" max="4625" width="1.625" style="34" hidden="1" customWidth="1"/>
    <col min="4626" max="4628" width="2.625" style="34" hidden="1" customWidth="1"/>
    <col min="4629" max="4629" width="18.625" style="34" hidden="1" customWidth="1"/>
    <col min="4630" max="4630" width="18.125" style="34" hidden="1" customWidth="1"/>
    <col min="4631" max="4631" width="18.375" style="34" hidden="1" customWidth="1"/>
    <col min="4632" max="4632" width="17.375" style="34" hidden="1" customWidth="1"/>
    <col min="4633" max="4633" width="16" style="34" hidden="1" customWidth="1"/>
    <col min="4634" max="4634" width="16.25" style="34" hidden="1" customWidth="1"/>
    <col min="4635" max="4636" width="17.625" style="34" hidden="1" customWidth="1"/>
    <col min="4637" max="4637" width="9" style="34" hidden="1" customWidth="1"/>
    <col min="4638" max="4852" width="0" style="34" hidden="1" customWidth="1"/>
    <col min="4853" max="4853" width="9.125" style="34" hidden="1" customWidth="1"/>
    <col min="4854" max="4867" width="0" style="34" hidden="1"/>
    <col min="4868" max="4874" width="1.625" style="34" hidden="1" customWidth="1"/>
    <col min="4875" max="4875" width="1.875" style="34" hidden="1" customWidth="1"/>
    <col min="4876" max="4877" width="1.625" style="34" hidden="1" customWidth="1"/>
    <col min="4878" max="4878" width="1.875" style="34" hidden="1" customWidth="1"/>
    <col min="4879" max="4881" width="1.625" style="34" hidden="1" customWidth="1"/>
    <col min="4882" max="4884" width="2.625" style="34" hidden="1" customWidth="1"/>
    <col min="4885" max="4885" width="18.625" style="34" hidden="1" customWidth="1"/>
    <col min="4886" max="4886" width="18.125" style="34" hidden="1" customWidth="1"/>
    <col min="4887" max="4887" width="18.375" style="34" hidden="1" customWidth="1"/>
    <col min="4888" max="4888" width="17.375" style="34" hidden="1" customWidth="1"/>
    <col min="4889" max="4889" width="16" style="34" hidden="1" customWidth="1"/>
    <col min="4890" max="4890" width="16.25" style="34" hidden="1" customWidth="1"/>
    <col min="4891" max="4892" width="17.625" style="34" hidden="1" customWidth="1"/>
    <col min="4893" max="4893" width="9" style="34" hidden="1" customWidth="1"/>
    <col min="4894" max="5108" width="0" style="34" hidden="1" customWidth="1"/>
    <col min="5109" max="5109" width="9.125" style="34" hidden="1" customWidth="1"/>
    <col min="5110" max="5123" width="0" style="34" hidden="1"/>
    <col min="5124" max="5130" width="1.625" style="34" hidden="1" customWidth="1"/>
    <col min="5131" max="5131" width="1.875" style="34" hidden="1" customWidth="1"/>
    <col min="5132" max="5133" width="1.625" style="34" hidden="1" customWidth="1"/>
    <col min="5134" max="5134" width="1.875" style="34" hidden="1" customWidth="1"/>
    <col min="5135" max="5137" width="1.625" style="34" hidden="1" customWidth="1"/>
    <col min="5138" max="5140" width="2.625" style="34" hidden="1" customWidth="1"/>
    <col min="5141" max="5141" width="18.625" style="34" hidden="1" customWidth="1"/>
    <col min="5142" max="5142" width="18.125" style="34" hidden="1" customWidth="1"/>
    <col min="5143" max="5143" width="18.375" style="34" hidden="1" customWidth="1"/>
    <col min="5144" max="5144" width="17.375" style="34" hidden="1" customWidth="1"/>
    <col min="5145" max="5145" width="16" style="34" hidden="1" customWidth="1"/>
    <col min="5146" max="5146" width="16.25" style="34" hidden="1" customWidth="1"/>
    <col min="5147" max="5148" width="17.625" style="34" hidden="1" customWidth="1"/>
    <col min="5149" max="5149" width="9" style="34" hidden="1" customWidth="1"/>
    <col min="5150" max="5364" width="0" style="34" hidden="1" customWidth="1"/>
    <col min="5365" max="5365" width="9.125" style="34" hidden="1" customWidth="1"/>
    <col min="5366" max="5379" width="0" style="34" hidden="1"/>
    <col min="5380" max="5386" width="1.625" style="34" hidden="1" customWidth="1"/>
    <col min="5387" max="5387" width="1.875" style="34" hidden="1" customWidth="1"/>
    <col min="5388" max="5389" width="1.625" style="34" hidden="1" customWidth="1"/>
    <col min="5390" max="5390" width="1.875" style="34" hidden="1" customWidth="1"/>
    <col min="5391" max="5393" width="1.625" style="34" hidden="1" customWidth="1"/>
    <col min="5394" max="5396" width="2.625" style="34" hidden="1" customWidth="1"/>
    <col min="5397" max="5397" width="18.625" style="34" hidden="1" customWidth="1"/>
    <col min="5398" max="5398" width="18.125" style="34" hidden="1" customWidth="1"/>
    <col min="5399" max="5399" width="18.375" style="34" hidden="1" customWidth="1"/>
    <col min="5400" max="5400" width="17.375" style="34" hidden="1" customWidth="1"/>
    <col min="5401" max="5401" width="16" style="34" hidden="1" customWidth="1"/>
    <col min="5402" max="5402" width="16.25" style="34" hidden="1" customWidth="1"/>
    <col min="5403" max="5404" width="17.625" style="34" hidden="1" customWidth="1"/>
    <col min="5405" max="5405" width="9" style="34" hidden="1" customWidth="1"/>
    <col min="5406" max="5620" width="0" style="34" hidden="1" customWidth="1"/>
    <col min="5621" max="5621" width="9.125" style="34" hidden="1" customWidth="1"/>
    <col min="5622" max="5635" width="0" style="34" hidden="1"/>
    <col min="5636" max="5642" width="1.625" style="34" hidden="1" customWidth="1"/>
    <col min="5643" max="5643" width="1.875" style="34" hidden="1" customWidth="1"/>
    <col min="5644" max="5645" width="1.625" style="34" hidden="1" customWidth="1"/>
    <col min="5646" max="5646" width="1.875" style="34" hidden="1" customWidth="1"/>
    <col min="5647" max="5649" width="1.625" style="34" hidden="1" customWidth="1"/>
    <col min="5650" max="5652" width="2.625" style="34" hidden="1" customWidth="1"/>
    <col min="5653" max="5653" width="18.625" style="34" hidden="1" customWidth="1"/>
    <col min="5654" max="5654" width="18.125" style="34" hidden="1" customWidth="1"/>
    <col min="5655" max="5655" width="18.375" style="34" hidden="1" customWidth="1"/>
    <col min="5656" max="5656" width="17.375" style="34" hidden="1" customWidth="1"/>
    <col min="5657" max="5657" width="16" style="34" hidden="1" customWidth="1"/>
    <col min="5658" max="5658" width="16.25" style="34" hidden="1" customWidth="1"/>
    <col min="5659" max="5660" width="17.625" style="34" hidden="1" customWidth="1"/>
    <col min="5661" max="5661" width="9" style="34" hidden="1" customWidth="1"/>
    <col min="5662" max="5876" width="0" style="34" hidden="1" customWidth="1"/>
    <col min="5877" max="5877" width="9.125" style="34" hidden="1" customWidth="1"/>
    <col min="5878" max="5891" width="0" style="34" hidden="1"/>
    <col min="5892" max="5898" width="1.625" style="34" hidden="1" customWidth="1"/>
    <col min="5899" max="5899" width="1.875" style="34" hidden="1" customWidth="1"/>
    <col min="5900" max="5901" width="1.625" style="34" hidden="1" customWidth="1"/>
    <col min="5902" max="5902" width="1.875" style="34" hidden="1" customWidth="1"/>
    <col min="5903" max="5905" width="1.625" style="34" hidden="1" customWidth="1"/>
    <col min="5906" max="5908" width="2.625" style="34" hidden="1" customWidth="1"/>
    <col min="5909" max="5909" width="18.625" style="34" hidden="1" customWidth="1"/>
    <col min="5910" max="5910" width="18.125" style="34" hidden="1" customWidth="1"/>
    <col min="5911" max="5911" width="18.375" style="34" hidden="1" customWidth="1"/>
    <col min="5912" max="5912" width="17.375" style="34" hidden="1" customWidth="1"/>
    <col min="5913" max="5913" width="16" style="34" hidden="1" customWidth="1"/>
    <col min="5914" max="5914" width="16.25" style="34" hidden="1" customWidth="1"/>
    <col min="5915" max="5916" width="17.625" style="34" hidden="1" customWidth="1"/>
    <col min="5917" max="5917" width="9" style="34" hidden="1" customWidth="1"/>
    <col min="5918" max="6132" width="0" style="34" hidden="1" customWidth="1"/>
    <col min="6133" max="6133" width="9.125" style="34" hidden="1" customWidth="1"/>
    <col min="6134" max="6147" width="0" style="34" hidden="1"/>
    <col min="6148" max="6154" width="1.625" style="34" hidden="1" customWidth="1"/>
    <col min="6155" max="6155" width="1.875" style="34" hidden="1" customWidth="1"/>
    <col min="6156" max="6157" width="1.625" style="34" hidden="1" customWidth="1"/>
    <col min="6158" max="6158" width="1.875" style="34" hidden="1" customWidth="1"/>
    <col min="6159" max="6161" width="1.625" style="34" hidden="1" customWidth="1"/>
    <col min="6162" max="6164" width="2.625" style="34" hidden="1" customWidth="1"/>
    <col min="6165" max="6165" width="18.625" style="34" hidden="1" customWidth="1"/>
    <col min="6166" max="6166" width="18.125" style="34" hidden="1" customWidth="1"/>
    <col min="6167" max="6167" width="18.375" style="34" hidden="1" customWidth="1"/>
    <col min="6168" max="6168" width="17.375" style="34" hidden="1" customWidth="1"/>
    <col min="6169" max="6169" width="16" style="34" hidden="1" customWidth="1"/>
    <col min="6170" max="6170" width="16.25" style="34" hidden="1" customWidth="1"/>
    <col min="6171" max="6172" width="17.625" style="34" hidden="1" customWidth="1"/>
    <col min="6173" max="6173" width="9" style="34" hidden="1" customWidth="1"/>
    <col min="6174" max="6388" width="0" style="34" hidden="1" customWidth="1"/>
    <col min="6389" max="6389" width="9.125" style="34" hidden="1" customWidth="1"/>
    <col min="6390" max="6403" width="0" style="34" hidden="1"/>
    <col min="6404" max="6410" width="1.625" style="34" hidden="1" customWidth="1"/>
    <col min="6411" max="6411" width="1.875" style="34" hidden="1" customWidth="1"/>
    <col min="6412" max="6413" width="1.625" style="34" hidden="1" customWidth="1"/>
    <col min="6414" max="6414" width="1.875" style="34" hidden="1" customWidth="1"/>
    <col min="6415" max="6417" width="1.625" style="34" hidden="1" customWidth="1"/>
    <col min="6418" max="6420" width="2.625" style="34" hidden="1" customWidth="1"/>
    <col min="6421" max="6421" width="18.625" style="34" hidden="1" customWidth="1"/>
    <col min="6422" max="6422" width="18.125" style="34" hidden="1" customWidth="1"/>
    <col min="6423" max="6423" width="18.375" style="34" hidden="1" customWidth="1"/>
    <col min="6424" max="6424" width="17.375" style="34" hidden="1" customWidth="1"/>
    <col min="6425" max="6425" width="16" style="34" hidden="1" customWidth="1"/>
    <col min="6426" max="6426" width="16.25" style="34" hidden="1" customWidth="1"/>
    <col min="6427" max="6428" width="17.625" style="34" hidden="1" customWidth="1"/>
    <col min="6429" max="6429" width="9" style="34" hidden="1" customWidth="1"/>
    <col min="6430" max="6644" width="0" style="34" hidden="1" customWidth="1"/>
    <col min="6645" max="6645" width="9.125" style="34" hidden="1" customWidth="1"/>
    <col min="6646" max="6659" width="0" style="34" hidden="1"/>
    <col min="6660" max="6666" width="1.625" style="34" hidden="1" customWidth="1"/>
    <col min="6667" max="6667" width="1.875" style="34" hidden="1" customWidth="1"/>
    <col min="6668" max="6669" width="1.625" style="34" hidden="1" customWidth="1"/>
    <col min="6670" max="6670" width="1.875" style="34" hidden="1" customWidth="1"/>
    <col min="6671" max="6673" width="1.625" style="34" hidden="1" customWidth="1"/>
    <col min="6674" max="6676" width="2.625" style="34" hidden="1" customWidth="1"/>
    <col min="6677" max="6677" width="18.625" style="34" hidden="1" customWidth="1"/>
    <col min="6678" max="6678" width="18.125" style="34" hidden="1" customWidth="1"/>
    <col min="6679" max="6679" width="18.375" style="34" hidden="1" customWidth="1"/>
    <col min="6680" max="6680" width="17.375" style="34" hidden="1" customWidth="1"/>
    <col min="6681" max="6681" width="16" style="34" hidden="1" customWidth="1"/>
    <col min="6682" max="6682" width="16.25" style="34" hidden="1" customWidth="1"/>
    <col min="6683" max="6684" width="17.625" style="34" hidden="1" customWidth="1"/>
    <col min="6685" max="6685" width="9" style="34" hidden="1" customWidth="1"/>
    <col min="6686" max="6900" width="0" style="34" hidden="1" customWidth="1"/>
    <col min="6901" max="6901" width="9.125" style="34" hidden="1" customWidth="1"/>
    <col min="6902" max="6915" width="0" style="34" hidden="1"/>
    <col min="6916" max="6922" width="1.625" style="34" hidden="1" customWidth="1"/>
    <col min="6923" max="6923" width="1.875" style="34" hidden="1" customWidth="1"/>
    <col min="6924" max="6925" width="1.625" style="34" hidden="1" customWidth="1"/>
    <col min="6926" max="6926" width="1.875" style="34" hidden="1" customWidth="1"/>
    <col min="6927" max="6929" width="1.625" style="34" hidden="1" customWidth="1"/>
    <col min="6930" max="6932" width="2.625" style="34" hidden="1" customWidth="1"/>
    <col min="6933" max="6933" width="18.625" style="34" hidden="1" customWidth="1"/>
    <col min="6934" max="6934" width="18.125" style="34" hidden="1" customWidth="1"/>
    <col min="6935" max="6935" width="18.375" style="34" hidden="1" customWidth="1"/>
    <col min="6936" max="6936" width="17.375" style="34" hidden="1" customWidth="1"/>
    <col min="6937" max="6937" width="16" style="34" hidden="1" customWidth="1"/>
    <col min="6938" max="6938" width="16.25" style="34" hidden="1" customWidth="1"/>
    <col min="6939" max="6940" width="17.625" style="34" hidden="1" customWidth="1"/>
    <col min="6941" max="6941" width="9" style="34" hidden="1" customWidth="1"/>
    <col min="6942" max="7156" width="0" style="34" hidden="1" customWidth="1"/>
    <col min="7157" max="7157" width="9.125" style="34" hidden="1" customWidth="1"/>
    <col min="7158" max="7171" width="0" style="34" hidden="1"/>
    <col min="7172" max="7178" width="1.625" style="34" hidden="1" customWidth="1"/>
    <col min="7179" max="7179" width="1.875" style="34" hidden="1" customWidth="1"/>
    <col min="7180" max="7181" width="1.625" style="34" hidden="1" customWidth="1"/>
    <col min="7182" max="7182" width="1.875" style="34" hidden="1" customWidth="1"/>
    <col min="7183" max="7185" width="1.625" style="34" hidden="1" customWidth="1"/>
    <col min="7186" max="7188" width="2.625" style="34" hidden="1" customWidth="1"/>
    <col min="7189" max="7189" width="18.625" style="34" hidden="1" customWidth="1"/>
    <col min="7190" max="7190" width="18.125" style="34" hidden="1" customWidth="1"/>
    <col min="7191" max="7191" width="18.375" style="34" hidden="1" customWidth="1"/>
    <col min="7192" max="7192" width="17.375" style="34" hidden="1" customWidth="1"/>
    <col min="7193" max="7193" width="16" style="34" hidden="1" customWidth="1"/>
    <col min="7194" max="7194" width="16.25" style="34" hidden="1" customWidth="1"/>
    <col min="7195" max="7196" width="17.625" style="34" hidden="1" customWidth="1"/>
    <col min="7197" max="7197" width="9" style="34" hidden="1" customWidth="1"/>
    <col min="7198" max="7412" width="0" style="34" hidden="1" customWidth="1"/>
    <col min="7413" max="7413" width="9.125" style="34" hidden="1" customWidth="1"/>
    <col min="7414" max="7427" width="0" style="34" hidden="1"/>
    <col min="7428" max="7434" width="1.625" style="34" hidden="1" customWidth="1"/>
    <col min="7435" max="7435" width="1.875" style="34" hidden="1" customWidth="1"/>
    <col min="7436" max="7437" width="1.625" style="34" hidden="1" customWidth="1"/>
    <col min="7438" max="7438" width="1.875" style="34" hidden="1" customWidth="1"/>
    <col min="7439" max="7441" width="1.625" style="34" hidden="1" customWidth="1"/>
    <col min="7442" max="7444" width="2.625" style="34" hidden="1" customWidth="1"/>
    <col min="7445" max="7445" width="18.625" style="34" hidden="1" customWidth="1"/>
    <col min="7446" max="7446" width="18.125" style="34" hidden="1" customWidth="1"/>
    <col min="7447" max="7447" width="18.375" style="34" hidden="1" customWidth="1"/>
    <col min="7448" max="7448" width="17.375" style="34" hidden="1" customWidth="1"/>
    <col min="7449" max="7449" width="16" style="34" hidden="1" customWidth="1"/>
    <col min="7450" max="7450" width="16.25" style="34" hidden="1" customWidth="1"/>
    <col min="7451" max="7452" width="17.625" style="34" hidden="1" customWidth="1"/>
    <col min="7453" max="7453" width="9" style="34" hidden="1" customWidth="1"/>
    <col min="7454" max="7668" width="0" style="34" hidden="1" customWidth="1"/>
    <col min="7669" max="7669" width="9.125" style="34" hidden="1" customWidth="1"/>
    <col min="7670" max="7683" width="0" style="34" hidden="1"/>
    <col min="7684" max="7690" width="1.625" style="34" hidden="1" customWidth="1"/>
    <col min="7691" max="7691" width="1.875" style="34" hidden="1" customWidth="1"/>
    <col min="7692" max="7693" width="1.625" style="34" hidden="1" customWidth="1"/>
    <col min="7694" max="7694" width="1.875" style="34" hidden="1" customWidth="1"/>
    <col min="7695" max="7697" width="1.625" style="34" hidden="1" customWidth="1"/>
    <col min="7698" max="7700" width="2.625" style="34" hidden="1" customWidth="1"/>
    <col min="7701" max="7701" width="18.625" style="34" hidden="1" customWidth="1"/>
    <col min="7702" max="7702" width="18.125" style="34" hidden="1" customWidth="1"/>
    <col min="7703" max="7703" width="18.375" style="34" hidden="1" customWidth="1"/>
    <col min="7704" max="7704" width="17.375" style="34" hidden="1" customWidth="1"/>
    <col min="7705" max="7705" width="16" style="34" hidden="1" customWidth="1"/>
    <col min="7706" max="7706" width="16.25" style="34" hidden="1" customWidth="1"/>
    <col min="7707" max="7708" width="17.625" style="34" hidden="1" customWidth="1"/>
    <col min="7709" max="7709" width="9" style="34" hidden="1" customWidth="1"/>
    <col min="7710" max="7924" width="0" style="34" hidden="1" customWidth="1"/>
    <col min="7925" max="7925" width="9.125" style="34" hidden="1" customWidth="1"/>
    <col min="7926" max="7939" width="0" style="34" hidden="1"/>
    <col min="7940" max="7946" width="1.625" style="34" hidden="1" customWidth="1"/>
    <col min="7947" max="7947" width="1.875" style="34" hidden="1" customWidth="1"/>
    <col min="7948" max="7949" width="1.625" style="34" hidden="1" customWidth="1"/>
    <col min="7950" max="7950" width="1.875" style="34" hidden="1" customWidth="1"/>
    <col min="7951" max="7953" width="1.625" style="34" hidden="1" customWidth="1"/>
    <col min="7954" max="7956" width="2.625" style="34" hidden="1" customWidth="1"/>
    <col min="7957" max="7957" width="18.625" style="34" hidden="1" customWidth="1"/>
    <col min="7958" max="7958" width="18.125" style="34" hidden="1" customWidth="1"/>
    <col min="7959" max="7959" width="18.375" style="34" hidden="1" customWidth="1"/>
    <col min="7960" max="7960" width="17.375" style="34" hidden="1" customWidth="1"/>
    <col min="7961" max="7961" width="16" style="34" hidden="1" customWidth="1"/>
    <col min="7962" max="7962" width="16.25" style="34" hidden="1" customWidth="1"/>
    <col min="7963" max="7964" width="17.625" style="34" hidden="1" customWidth="1"/>
    <col min="7965" max="7965" width="9" style="34" hidden="1" customWidth="1"/>
    <col min="7966" max="8180" width="0" style="34" hidden="1" customWidth="1"/>
    <col min="8181" max="8181" width="9.125" style="34" hidden="1" customWidth="1"/>
    <col min="8182" max="8195" width="0" style="34" hidden="1"/>
    <col min="8196" max="8202" width="1.625" style="34" hidden="1" customWidth="1"/>
    <col min="8203" max="8203" width="1.875" style="34" hidden="1" customWidth="1"/>
    <col min="8204" max="8205" width="1.625" style="34" hidden="1" customWidth="1"/>
    <col min="8206" max="8206" width="1.875" style="34" hidden="1" customWidth="1"/>
    <col min="8207" max="8209" width="1.625" style="34" hidden="1" customWidth="1"/>
    <col min="8210" max="8212" width="2.625" style="34" hidden="1" customWidth="1"/>
    <col min="8213" max="8213" width="18.625" style="34" hidden="1" customWidth="1"/>
    <col min="8214" max="8214" width="18.125" style="34" hidden="1" customWidth="1"/>
    <col min="8215" max="8215" width="18.375" style="34" hidden="1" customWidth="1"/>
    <col min="8216" max="8216" width="17.375" style="34" hidden="1" customWidth="1"/>
    <col min="8217" max="8217" width="16" style="34" hidden="1" customWidth="1"/>
    <col min="8218" max="8218" width="16.25" style="34" hidden="1" customWidth="1"/>
    <col min="8219" max="8220" width="17.625" style="34" hidden="1" customWidth="1"/>
    <col min="8221" max="8221" width="9" style="34" hidden="1" customWidth="1"/>
    <col min="8222" max="8436" width="0" style="34" hidden="1" customWidth="1"/>
    <col min="8437" max="8437" width="9.125" style="34" hidden="1" customWidth="1"/>
    <col min="8438" max="8451" width="0" style="34" hidden="1"/>
    <col min="8452" max="8458" width="1.625" style="34" hidden="1" customWidth="1"/>
    <col min="8459" max="8459" width="1.875" style="34" hidden="1" customWidth="1"/>
    <col min="8460" max="8461" width="1.625" style="34" hidden="1" customWidth="1"/>
    <col min="8462" max="8462" width="1.875" style="34" hidden="1" customWidth="1"/>
    <col min="8463" max="8465" width="1.625" style="34" hidden="1" customWidth="1"/>
    <col min="8466" max="8468" width="2.625" style="34" hidden="1" customWidth="1"/>
    <col min="8469" max="8469" width="18.625" style="34" hidden="1" customWidth="1"/>
    <col min="8470" max="8470" width="18.125" style="34" hidden="1" customWidth="1"/>
    <col min="8471" max="8471" width="18.375" style="34" hidden="1" customWidth="1"/>
    <col min="8472" max="8472" width="17.375" style="34" hidden="1" customWidth="1"/>
    <col min="8473" max="8473" width="16" style="34" hidden="1" customWidth="1"/>
    <col min="8474" max="8474" width="16.25" style="34" hidden="1" customWidth="1"/>
    <col min="8475" max="8476" width="17.625" style="34" hidden="1" customWidth="1"/>
    <col min="8477" max="8477" width="9" style="34" hidden="1" customWidth="1"/>
    <col min="8478" max="8692" width="0" style="34" hidden="1" customWidth="1"/>
    <col min="8693" max="8693" width="9.125" style="34" hidden="1" customWidth="1"/>
    <col min="8694" max="8707" width="0" style="34" hidden="1"/>
    <col min="8708" max="8714" width="1.625" style="34" hidden="1" customWidth="1"/>
    <col min="8715" max="8715" width="1.875" style="34" hidden="1" customWidth="1"/>
    <col min="8716" max="8717" width="1.625" style="34" hidden="1" customWidth="1"/>
    <col min="8718" max="8718" width="1.875" style="34" hidden="1" customWidth="1"/>
    <col min="8719" max="8721" width="1.625" style="34" hidden="1" customWidth="1"/>
    <col min="8722" max="8724" width="2.625" style="34" hidden="1" customWidth="1"/>
    <col min="8725" max="8725" width="18.625" style="34" hidden="1" customWidth="1"/>
    <col min="8726" max="8726" width="18.125" style="34" hidden="1" customWidth="1"/>
    <col min="8727" max="8727" width="18.375" style="34" hidden="1" customWidth="1"/>
    <col min="8728" max="8728" width="17.375" style="34" hidden="1" customWidth="1"/>
    <col min="8729" max="8729" width="16" style="34" hidden="1" customWidth="1"/>
    <col min="8730" max="8730" width="16.25" style="34" hidden="1" customWidth="1"/>
    <col min="8731" max="8732" width="17.625" style="34" hidden="1" customWidth="1"/>
    <col min="8733" max="8733" width="9" style="34" hidden="1" customWidth="1"/>
    <col min="8734" max="8948" width="0" style="34" hidden="1" customWidth="1"/>
    <col min="8949" max="8949" width="9.125" style="34" hidden="1" customWidth="1"/>
    <col min="8950" max="8963" width="0" style="34" hidden="1"/>
    <col min="8964" max="8970" width="1.625" style="34" hidden="1" customWidth="1"/>
    <col min="8971" max="8971" width="1.875" style="34" hidden="1" customWidth="1"/>
    <col min="8972" max="8973" width="1.625" style="34" hidden="1" customWidth="1"/>
    <col min="8974" max="8974" width="1.875" style="34" hidden="1" customWidth="1"/>
    <col min="8975" max="8977" width="1.625" style="34" hidden="1" customWidth="1"/>
    <col min="8978" max="8980" width="2.625" style="34" hidden="1" customWidth="1"/>
    <col min="8981" max="8981" width="18.625" style="34" hidden="1" customWidth="1"/>
    <col min="8982" max="8982" width="18.125" style="34" hidden="1" customWidth="1"/>
    <col min="8983" max="8983" width="18.375" style="34" hidden="1" customWidth="1"/>
    <col min="8984" max="8984" width="17.375" style="34" hidden="1" customWidth="1"/>
    <col min="8985" max="8985" width="16" style="34" hidden="1" customWidth="1"/>
    <col min="8986" max="8986" width="16.25" style="34" hidden="1" customWidth="1"/>
    <col min="8987" max="8988" width="17.625" style="34" hidden="1" customWidth="1"/>
    <col min="8989" max="8989" width="9" style="34" hidden="1" customWidth="1"/>
    <col min="8990" max="9204" width="0" style="34" hidden="1" customWidth="1"/>
    <col min="9205" max="9205" width="9.125" style="34" hidden="1" customWidth="1"/>
    <col min="9206" max="9219" width="0" style="34" hidden="1"/>
    <col min="9220" max="9226" width="1.625" style="34" hidden="1" customWidth="1"/>
    <col min="9227" max="9227" width="1.875" style="34" hidden="1" customWidth="1"/>
    <col min="9228" max="9229" width="1.625" style="34" hidden="1" customWidth="1"/>
    <col min="9230" max="9230" width="1.875" style="34" hidden="1" customWidth="1"/>
    <col min="9231" max="9233" width="1.625" style="34" hidden="1" customWidth="1"/>
    <col min="9234" max="9236" width="2.625" style="34" hidden="1" customWidth="1"/>
    <col min="9237" max="9237" width="18.625" style="34" hidden="1" customWidth="1"/>
    <col min="9238" max="9238" width="18.125" style="34" hidden="1" customWidth="1"/>
    <col min="9239" max="9239" width="18.375" style="34" hidden="1" customWidth="1"/>
    <col min="9240" max="9240" width="17.375" style="34" hidden="1" customWidth="1"/>
    <col min="9241" max="9241" width="16" style="34" hidden="1" customWidth="1"/>
    <col min="9242" max="9242" width="16.25" style="34" hidden="1" customWidth="1"/>
    <col min="9243" max="9244" width="17.625" style="34" hidden="1" customWidth="1"/>
    <col min="9245" max="9245" width="9" style="34" hidden="1" customWidth="1"/>
    <col min="9246" max="9460" width="0" style="34" hidden="1" customWidth="1"/>
    <col min="9461" max="9461" width="9.125" style="34" hidden="1" customWidth="1"/>
    <col min="9462" max="9475" width="0" style="34" hidden="1"/>
    <col min="9476" max="9482" width="1.625" style="34" hidden="1" customWidth="1"/>
    <col min="9483" max="9483" width="1.875" style="34" hidden="1" customWidth="1"/>
    <col min="9484" max="9485" width="1.625" style="34" hidden="1" customWidth="1"/>
    <col min="9486" max="9486" width="1.875" style="34" hidden="1" customWidth="1"/>
    <col min="9487" max="9489" width="1.625" style="34" hidden="1" customWidth="1"/>
    <col min="9490" max="9492" width="2.625" style="34" hidden="1" customWidth="1"/>
    <col min="9493" max="9493" width="18.625" style="34" hidden="1" customWidth="1"/>
    <col min="9494" max="9494" width="18.125" style="34" hidden="1" customWidth="1"/>
    <col min="9495" max="9495" width="18.375" style="34" hidden="1" customWidth="1"/>
    <col min="9496" max="9496" width="17.375" style="34" hidden="1" customWidth="1"/>
    <col min="9497" max="9497" width="16" style="34" hidden="1" customWidth="1"/>
    <col min="9498" max="9498" width="16.25" style="34" hidden="1" customWidth="1"/>
    <col min="9499" max="9500" width="17.625" style="34" hidden="1" customWidth="1"/>
    <col min="9501" max="9501" width="9" style="34" hidden="1" customWidth="1"/>
    <col min="9502" max="9716" width="0" style="34" hidden="1" customWidth="1"/>
    <col min="9717" max="9717" width="9.125" style="34" hidden="1" customWidth="1"/>
    <col min="9718" max="9731" width="0" style="34" hidden="1"/>
    <col min="9732" max="9738" width="1.625" style="34" hidden="1" customWidth="1"/>
    <col min="9739" max="9739" width="1.875" style="34" hidden="1" customWidth="1"/>
    <col min="9740" max="9741" width="1.625" style="34" hidden="1" customWidth="1"/>
    <col min="9742" max="9742" width="1.875" style="34" hidden="1" customWidth="1"/>
    <col min="9743" max="9745" width="1.625" style="34" hidden="1" customWidth="1"/>
    <col min="9746" max="9748" width="2.625" style="34" hidden="1" customWidth="1"/>
    <col min="9749" max="9749" width="18.625" style="34" hidden="1" customWidth="1"/>
    <col min="9750" max="9750" width="18.125" style="34" hidden="1" customWidth="1"/>
    <col min="9751" max="9751" width="18.375" style="34" hidden="1" customWidth="1"/>
    <col min="9752" max="9752" width="17.375" style="34" hidden="1" customWidth="1"/>
    <col min="9753" max="9753" width="16" style="34" hidden="1" customWidth="1"/>
    <col min="9754" max="9754" width="16.25" style="34" hidden="1" customWidth="1"/>
    <col min="9755" max="9756" width="17.625" style="34" hidden="1" customWidth="1"/>
    <col min="9757" max="9757" width="9" style="34" hidden="1" customWidth="1"/>
    <col min="9758" max="9972" width="0" style="34" hidden="1" customWidth="1"/>
    <col min="9973" max="9973" width="9.125" style="34" hidden="1" customWidth="1"/>
    <col min="9974" max="9987" width="0" style="34" hidden="1"/>
    <col min="9988" max="9994" width="1.625" style="34" hidden="1" customWidth="1"/>
    <col min="9995" max="9995" width="1.875" style="34" hidden="1" customWidth="1"/>
    <col min="9996" max="9997" width="1.625" style="34" hidden="1" customWidth="1"/>
    <col min="9998" max="9998" width="1.875" style="34" hidden="1" customWidth="1"/>
    <col min="9999" max="10001" width="1.625" style="34" hidden="1" customWidth="1"/>
    <col min="10002" max="10004" width="2.625" style="34" hidden="1" customWidth="1"/>
    <col min="10005" max="10005" width="18.625" style="34" hidden="1" customWidth="1"/>
    <col min="10006" max="10006" width="18.125" style="34" hidden="1" customWidth="1"/>
    <col min="10007" max="10007" width="18.375" style="34" hidden="1" customWidth="1"/>
    <col min="10008" max="10008" width="17.375" style="34" hidden="1" customWidth="1"/>
    <col min="10009" max="10009" width="16" style="34" hidden="1" customWidth="1"/>
    <col min="10010" max="10010" width="16.25" style="34" hidden="1" customWidth="1"/>
    <col min="10011" max="10012" width="17.625" style="34" hidden="1" customWidth="1"/>
    <col min="10013" max="10013" width="9" style="34" hidden="1" customWidth="1"/>
    <col min="10014" max="10228" width="0" style="34" hidden="1" customWidth="1"/>
    <col min="10229" max="10229" width="9.125" style="34" hidden="1" customWidth="1"/>
    <col min="10230" max="10243" width="0" style="34" hidden="1"/>
    <col min="10244" max="10250" width="1.625" style="34" hidden="1" customWidth="1"/>
    <col min="10251" max="10251" width="1.875" style="34" hidden="1" customWidth="1"/>
    <col min="10252" max="10253" width="1.625" style="34" hidden="1" customWidth="1"/>
    <col min="10254" max="10254" width="1.875" style="34" hidden="1" customWidth="1"/>
    <col min="10255" max="10257" width="1.625" style="34" hidden="1" customWidth="1"/>
    <col min="10258" max="10260" width="2.625" style="34" hidden="1" customWidth="1"/>
    <col min="10261" max="10261" width="18.625" style="34" hidden="1" customWidth="1"/>
    <col min="10262" max="10262" width="18.125" style="34" hidden="1" customWidth="1"/>
    <col min="10263" max="10263" width="18.375" style="34" hidden="1" customWidth="1"/>
    <col min="10264" max="10264" width="17.375" style="34" hidden="1" customWidth="1"/>
    <col min="10265" max="10265" width="16" style="34" hidden="1" customWidth="1"/>
    <col min="10266" max="10266" width="16.25" style="34" hidden="1" customWidth="1"/>
    <col min="10267" max="10268" width="17.625" style="34" hidden="1" customWidth="1"/>
    <col min="10269" max="10269" width="9" style="34" hidden="1" customWidth="1"/>
    <col min="10270" max="10484" width="0" style="34" hidden="1" customWidth="1"/>
    <col min="10485" max="10485" width="9.125" style="34" hidden="1" customWidth="1"/>
    <col min="10486" max="10499" width="0" style="34" hidden="1"/>
    <col min="10500" max="10506" width="1.625" style="34" hidden="1" customWidth="1"/>
    <col min="10507" max="10507" width="1.875" style="34" hidden="1" customWidth="1"/>
    <col min="10508" max="10509" width="1.625" style="34" hidden="1" customWidth="1"/>
    <col min="10510" max="10510" width="1.875" style="34" hidden="1" customWidth="1"/>
    <col min="10511" max="10513" width="1.625" style="34" hidden="1" customWidth="1"/>
    <col min="10514" max="10516" width="2.625" style="34" hidden="1" customWidth="1"/>
    <col min="10517" max="10517" width="18.625" style="34" hidden="1" customWidth="1"/>
    <col min="10518" max="10518" width="18.125" style="34" hidden="1" customWidth="1"/>
    <col min="10519" max="10519" width="18.375" style="34" hidden="1" customWidth="1"/>
    <col min="10520" max="10520" width="17.375" style="34" hidden="1" customWidth="1"/>
    <col min="10521" max="10521" width="16" style="34" hidden="1" customWidth="1"/>
    <col min="10522" max="10522" width="16.25" style="34" hidden="1" customWidth="1"/>
    <col min="10523" max="10524" width="17.625" style="34" hidden="1" customWidth="1"/>
    <col min="10525" max="10525" width="9" style="34" hidden="1" customWidth="1"/>
    <col min="10526" max="10740" width="0" style="34" hidden="1" customWidth="1"/>
    <col min="10741" max="10741" width="9.125" style="34" hidden="1" customWidth="1"/>
    <col min="10742" max="10755" width="0" style="34" hidden="1"/>
    <col min="10756" max="10762" width="1.625" style="34" hidden="1" customWidth="1"/>
    <col min="10763" max="10763" width="1.875" style="34" hidden="1" customWidth="1"/>
    <col min="10764" max="10765" width="1.625" style="34" hidden="1" customWidth="1"/>
    <col min="10766" max="10766" width="1.875" style="34" hidden="1" customWidth="1"/>
    <col min="10767" max="10769" width="1.625" style="34" hidden="1" customWidth="1"/>
    <col min="10770" max="10772" width="2.625" style="34" hidden="1" customWidth="1"/>
    <col min="10773" max="10773" width="18.625" style="34" hidden="1" customWidth="1"/>
    <col min="10774" max="10774" width="18.125" style="34" hidden="1" customWidth="1"/>
    <col min="10775" max="10775" width="18.375" style="34" hidden="1" customWidth="1"/>
    <col min="10776" max="10776" width="17.375" style="34" hidden="1" customWidth="1"/>
    <col min="10777" max="10777" width="16" style="34" hidden="1" customWidth="1"/>
    <col min="10778" max="10778" width="16.25" style="34" hidden="1" customWidth="1"/>
    <col min="10779" max="10780" width="17.625" style="34" hidden="1" customWidth="1"/>
    <col min="10781" max="10781" width="9" style="34" hidden="1" customWidth="1"/>
    <col min="10782" max="10996" width="0" style="34" hidden="1" customWidth="1"/>
    <col min="10997" max="10997" width="9.125" style="34" hidden="1" customWidth="1"/>
    <col min="10998" max="11011" width="0" style="34" hidden="1"/>
    <col min="11012" max="11018" width="1.625" style="34" hidden="1" customWidth="1"/>
    <col min="11019" max="11019" width="1.875" style="34" hidden="1" customWidth="1"/>
    <col min="11020" max="11021" width="1.625" style="34" hidden="1" customWidth="1"/>
    <col min="11022" max="11022" width="1.875" style="34" hidden="1" customWidth="1"/>
    <col min="11023" max="11025" width="1.625" style="34" hidden="1" customWidth="1"/>
    <col min="11026" max="11028" width="2.625" style="34" hidden="1" customWidth="1"/>
    <col min="11029" max="11029" width="18.625" style="34" hidden="1" customWidth="1"/>
    <col min="11030" max="11030" width="18.125" style="34" hidden="1" customWidth="1"/>
    <col min="11031" max="11031" width="18.375" style="34" hidden="1" customWidth="1"/>
    <col min="11032" max="11032" width="17.375" style="34" hidden="1" customWidth="1"/>
    <col min="11033" max="11033" width="16" style="34" hidden="1" customWidth="1"/>
    <col min="11034" max="11034" width="16.25" style="34" hidden="1" customWidth="1"/>
    <col min="11035" max="11036" width="17.625" style="34" hidden="1" customWidth="1"/>
    <col min="11037" max="11037" width="9" style="34" hidden="1" customWidth="1"/>
    <col min="11038" max="11252" width="0" style="34" hidden="1" customWidth="1"/>
    <col min="11253" max="11253" width="9.125" style="34" hidden="1" customWidth="1"/>
    <col min="11254" max="11267" width="0" style="34" hidden="1"/>
    <col min="11268" max="11274" width="1.625" style="34" hidden="1" customWidth="1"/>
    <col min="11275" max="11275" width="1.875" style="34" hidden="1" customWidth="1"/>
    <col min="11276" max="11277" width="1.625" style="34" hidden="1" customWidth="1"/>
    <col min="11278" max="11278" width="1.875" style="34" hidden="1" customWidth="1"/>
    <col min="11279" max="11281" width="1.625" style="34" hidden="1" customWidth="1"/>
    <col min="11282" max="11284" width="2.625" style="34" hidden="1" customWidth="1"/>
    <col min="11285" max="11285" width="18.625" style="34" hidden="1" customWidth="1"/>
    <col min="11286" max="11286" width="18.125" style="34" hidden="1" customWidth="1"/>
    <col min="11287" max="11287" width="18.375" style="34" hidden="1" customWidth="1"/>
    <col min="11288" max="11288" width="17.375" style="34" hidden="1" customWidth="1"/>
    <col min="11289" max="11289" width="16" style="34" hidden="1" customWidth="1"/>
    <col min="11290" max="11290" width="16.25" style="34" hidden="1" customWidth="1"/>
    <col min="11291" max="11292" width="17.625" style="34" hidden="1" customWidth="1"/>
    <col min="11293" max="11293" width="9" style="34" hidden="1" customWidth="1"/>
    <col min="11294" max="11508" width="0" style="34" hidden="1" customWidth="1"/>
    <col min="11509" max="11509" width="9.125" style="34" hidden="1" customWidth="1"/>
    <col min="11510" max="11523" width="0" style="34" hidden="1"/>
    <col min="11524" max="11530" width="1.625" style="34" hidden="1" customWidth="1"/>
    <col min="11531" max="11531" width="1.875" style="34" hidden="1" customWidth="1"/>
    <col min="11532" max="11533" width="1.625" style="34" hidden="1" customWidth="1"/>
    <col min="11534" max="11534" width="1.875" style="34" hidden="1" customWidth="1"/>
    <col min="11535" max="11537" width="1.625" style="34" hidden="1" customWidth="1"/>
    <col min="11538" max="11540" width="2.625" style="34" hidden="1" customWidth="1"/>
    <col min="11541" max="11541" width="18.625" style="34" hidden="1" customWidth="1"/>
    <col min="11542" max="11542" width="18.125" style="34" hidden="1" customWidth="1"/>
    <col min="11543" max="11543" width="18.375" style="34" hidden="1" customWidth="1"/>
    <col min="11544" max="11544" width="17.375" style="34" hidden="1" customWidth="1"/>
    <col min="11545" max="11545" width="16" style="34" hidden="1" customWidth="1"/>
    <col min="11546" max="11546" width="16.25" style="34" hidden="1" customWidth="1"/>
    <col min="11547" max="11548" width="17.625" style="34" hidden="1" customWidth="1"/>
    <col min="11549" max="11549" width="9" style="34" hidden="1" customWidth="1"/>
    <col min="11550" max="11764" width="0" style="34" hidden="1" customWidth="1"/>
    <col min="11765" max="11765" width="9.125" style="34" hidden="1" customWidth="1"/>
    <col min="11766" max="11779" width="0" style="34" hidden="1"/>
    <col min="11780" max="11786" width="1.625" style="34" hidden="1" customWidth="1"/>
    <col min="11787" max="11787" width="1.875" style="34" hidden="1" customWidth="1"/>
    <col min="11788" max="11789" width="1.625" style="34" hidden="1" customWidth="1"/>
    <col min="11790" max="11790" width="1.875" style="34" hidden="1" customWidth="1"/>
    <col min="11791" max="11793" width="1.625" style="34" hidden="1" customWidth="1"/>
    <col min="11794" max="11796" width="2.625" style="34" hidden="1" customWidth="1"/>
    <col min="11797" max="11797" width="18.625" style="34" hidden="1" customWidth="1"/>
    <col min="11798" max="11798" width="18.125" style="34" hidden="1" customWidth="1"/>
    <col min="11799" max="11799" width="18.375" style="34" hidden="1" customWidth="1"/>
    <col min="11800" max="11800" width="17.375" style="34" hidden="1" customWidth="1"/>
    <col min="11801" max="11801" width="16" style="34" hidden="1" customWidth="1"/>
    <col min="11802" max="11802" width="16.25" style="34" hidden="1" customWidth="1"/>
    <col min="11803" max="11804" width="17.625" style="34" hidden="1" customWidth="1"/>
    <col min="11805" max="11805" width="9" style="34" hidden="1" customWidth="1"/>
    <col min="11806" max="12020" width="0" style="34" hidden="1" customWidth="1"/>
    <col min="12021" max="12021" width="9.125" style="34" hidden="1" customWidth="1"/>
    <col min="12022" max="12035" width="0" style="34" hidden="1"/>
    <col min="12036" max="12042" width="1.625" style="34" hidden="1" customWidth="1"/>
    <col min="12043" max="12043" width="1.875" style="34" hidden="1" customWidth="1"/>
    <col min="12044" max="12045" width="1.625" style="34" hidden="1" customWidth="1"/>
    <col min="12046" max="12046" width="1.875" style="34" hidden="1" customWidth="1"/>
    <col min="12047" max="12049" width="1.625" style="34" hidden="1" customWidth="1"/>
    <col min="12050" max="12052" width="2.625" style="34" hidden="1" customWidth="1"/>
    <col min="12053" max="12053" width="18.625" style="34" hidden="1" customWidth="1"/>
    <col min="12054" max="12054" width="18.125" style="34" hidden="1" customWidth="1"/>
    <col min="12055" max="12055" width="18.375" style="34" hidden="1" customWidth="1"/>
    <col min="12056" max="12056" width="17.375" style="34" hidden="1" customWidth="1"/>
    <col min="12057" max="12057" width="16" style="34" hidden="1" customWidth="1"/>
    <col min="12058" max="12058" width="16.25" style="34" hidden="1" customWidth="1"/>
    <col min="12059" max="12060" width="17.625" style="34" hidden="1" customWidth="1"/>
    <col min="12061" max="12061" width="9" style="34" hidden="1" customWidth="1"/>
    <col min="12062" max="12276" width="0" style="34" hidden="1" customWidth="1"/>
    <col min="12277" max="12277" width="9.125" style="34" hidden="1" customWidth="1"/>
    <col min="12278" max="12291" width="0" style="34" hidden="1"/>
    <col min="12292" max="12298" width="1.625" style="34" hidden="1" customWidth="1"/>
    <col min="12299" max="12299" width="1.875" style="34" hidden="1" customWidth="1"/>
    <col min="12300" max="12301" width="1.625" style="34" hidden="1" customWidth="1"/>
    <col min="12302" max="12302" width="1.875" style="34" hidden="1" customWidth="1"/>
    <col min="12303" max="12305" width="1.625" style="34" hidden="1" customWidth="1"/>
    <col min="12306" max="12308" width="2.625" style="34" hidden="1" customWidth="1"/>
    <col min="12309" max="12309" width="18.625" style="34" hidden="1" customWidth="1"/>
    <col min="12310" max="12310" width="18.125" style="34" hidden="1" customWidth="1"/>
    <col min="12311" max="12311" width="18.375" style="34" hidden="1" customWidth="1"/>
    <col min="12312" max="12312" width="17.375" style="34" hidden="1" customWidth="1"/>
    <col min="12313" max="12313" width="16" style="34" hidden="1" customWidth="1"/>
    <col min="12314" max="12314" width="16.25" style="34" hidden="1" customWidth="1"/>
    <col min="12315" max="12316" width="17.625" style="34" hidden="1" customWidth="1"/>
    <col min="12317" max="12317" width="9" style="34" hidden="1" customWidth="1"/>
    <col min="12318" max="12532" width="0" style="34" hidden="1" customWidth="1"/>
    <col min="12533" max="12533" width="9.125" style="34" hidden="1" customWidth="1"/>
    <col min="12534" max="12547" width="0" style="34" hidden="1"/>
    <col min="12548" max="12554" width="1.625" style="34" hidden="1" customWidth="1"/>
    <col min="12555" max="12555" width="1.875" style="34" hidden="1" customWidth="1"/>
    <col min="12556" max="12557" width="1.625" style="34" hidden="1" customWidth="1"/>
    <col min="12558" max="12558" width="1.875" style="34" hidden="1" customWidth="1"/>
    <col min="12559" max="12561" width="1.625" style="34" hidden="1" customWidth="1"/>
    <col min="12562" max="12564" width="2.625" style="34" hidden="1" customWidth="1"/>
    <col min="12565" max="12565" width="18.625" style="34" hidden="1" customWidth="1"/>
    <col min="12566" max="12566" width="18.125" style="34" hidden="1" customWidth="1"/>
    <col min="12567" max="12567" width="18.375" style="34" hidden="1" customWidth="1"/>
    <col min="12568" max="12568" width="17.375" style="34" hidden="1" customWidth="1"/>
    <col min="12569" max="12569" width="16" style="34" hidden="1" customWidth="1"/>
    <col min="12570" max="12570" width="16.25" style="34" hidden="1" customWidth="1"/>
    <col min="12571" max="12572" width="17.625" style="34" hidden="1" customWidth="1"/>
    <col min="12573" max="12573" width="9" style="34" hidden="1" customWidth="1"/>
    <col min="12574" max="12788" width="0" style="34" hidden="1" customWidth="1"/>
    <col min="12789" max="12789" width="9.125" style="34" hidden="1" customWidth="1"/>
    <col min="12790" max="12803" width="0" style="34" hidden="1"/>
    <col min="12804" max="12810" width="1.625" style="34" hidden="1" customWidth="1"/>
    <col min="12811" max="12811" width="1.875" style="34" hidden="1" customWidth="1"/>
    <col min="12812" max="12813" width="1.625" style="34" hidden="1" customWidth="1"/>
    <col min="12814" max="12814" width="1.875" style="34" hidden="1" customWidth="1"/>
    <col min="12815" max="12817" width="1.625" style="34" hidden="1" customWidth="1"/>
    <col min="12818" max="12820" width="2.625" style="34" hidden="1" customWidth="1"/>
    <col min="12821" max="12821" width="18.625" style="34" hidden="1" customWidth="1"/>
    <col min="12822" max="12822" width="18.125" style="34" hidden="1" customWidth="1"/>
    <col min="12823" max="12823" width="18.375" style="34" hidden="1" customWidth="1"/>
    <col min="12824" max="12824" width="17.375" style="34" hidden="1" customWidth="1"/>
    <col min="12825" max="12825" width="16" style="34" hidden="1" customWidth="1"/>
    <col min="12826" max="12826" width="16.25" style="34" hidden="1" customWidth="1"/>
    <col min="12827" max="12828" width="17.625" style="34" hidden="1" customWidth="1"/>
    <col min="12829" max="12829" width="9" style="34" hidden="1" customWidth="1"/>
    <col min="12830" max="13044" width="0" style="34" hidden="1" customWidth="1"/>
    <col min="13045" max="13045" width="9.125" style="34" hidden="1" customWidth="1"/>
    <col min="13046" max="13059" width="0" style="34" hidden="1"/>
    <col min="13060" max="13066" width="1.625" style="34" hidden="1" customWidth="1"/>
    <col min="13067" max="13067" width="1.875" style="34" hidden="1" customWidth="1"/>
    <col min="13068" max="13069" width="1.625" style="34" hidden="1" customWidth="1"/>
    <col min="13070" max="13070" width="1.875" style="34" hidden="1" customWidth="1"/>
    <col min="13071" max="13073" width="1.625" style="34" hidden="1" customWidth="1"/>
    <col min="13074" max="13076" width="2.625" style="34" hidden="1" customWidth="1"/>
    <col min="13077" max="13077" width="18.625" style="34" hidden="1" customWidth="1"/>
    <col min="13078" max="13078" width="18.125" style="34" hidden="1" customWidth="1"/>
    <col min="13079" max="13079" width="18.375" style="34" hidden="1" customWidth="1"/>
    <col min="13080" max="13080" width="17.375" style="34" hidden="1" customWidth="1"/>
    <col min="13081" max="13081" width="16" style="34" hidden="1" customWidth="1"/>
    <col min="13082" max="13082" width="16.25" style="34" hidden="1" customWidth="1"/>
    <col min="13083" max="13084" width="17.625" style="34" hidden="1" customWidth="1"/>
    <col min="13085" max="13085" width="9" style="34" hidden="1" customWidth="1"/>
    <col min="13086" max="13300" width="0" style="34" hidden="1" customWidth="1"/>
    <col min="13301" max="13301" width="9.125" style="34" hidden="1" customWidth="1"/>
    <col min="13302" max="13315" width="0" style="34" hidden="1"/>
    <col min="13316" max="13322" width="1.625" style="34" hidden="1" customWidth="1"/>
    <col min="13323" max="13323" width="1.875" style="34" hidden="1" customWidth="1"/>
    <col min="13324" max="13325" width="1.625" style="34" hidden="1" customWidth="1"/>
    <col min="13326" max="13326" width="1.875" style="34" hidden="1" customWidth="1"/>
    <col min="13327" max="13329" width="1.625" style="34" hidden="1" customWidth="1"/>
    <col min="13330" max="13332" width="2.625" style="34" hidden="1" customWidth="1"/>
    <col min="13333" max="13333" width="18.625" style="34" hidden="1" customWidth="1"/>
    <col min="13334" max="13334" width="18.125" style="34" hidden="1" customWidth="1"/>
    <col min="13335" max="13335" width="18.375" style="34" hidden="1" customWidth="1"/>
    <col min="13336" max="13336" width="17.375" style="34" hidden="1" customWidth="1"/>
    <col min="13337" max="13337" width="16" style="34" hidden="1" customWidth="1"/>
    <col min="13338" max="13338" width="16.25" style="34" hidden="1" customWidth="1"/>
    <col min="13339" max="13340" width="17.625" style="34" hidden="1" customWidth="1"/>
    <col min="13341" max="13341" width="9" style="34" hidden="1" customWidth="1"/>
    <col min="13342" max="13556" width="0" style="34" hidden="1" customWidth="1"/>
    <col min="13557" max="13557" width="9.125" style="34" hidden="1" customWidth="1"/>
    <col min="13558" max="13571" width="0" style="34" hidden="1"/>
    <col min="13572" max="13578" width="1.625" style="34" hidden="1" customWidth="1"/>
    <col min="13579" max="13579" width="1.875" style="34" hidden="1" customWidth="1"/>
    <col min="13580" max="13581" width="1.625" style="34" hidden="1" customWidth="1"/>
    <col min="13582" max="13582" width="1.875" style="34" hidden="1" customWidth="1"/>
    <col min="13583" max="13585" width="1.625" style="34" hidden="1" customWidth="1"/>
    <col min="13586" max="13588" width="2.625" style="34" hidden="1" customWidth="1"/>
    <col min="13589" max="13589" width="18.625" style="34" hidden="1" customWidth="1"/>
    <col min="13590" max="13590" width="18.125" style="34" hidden="1" customWidth="1"/>
    <col min="13591" max="13591" width="18.375" style="34" hidden="1" customWidth="1"/>
    <col min="13592" max="13592" width="17.375" style="34" hidden="1" customWidth="1"/>
    <col min="13593" max="13593" width="16" style="34" hidden="1" customWidth="1"/>
    <col min="13594" max="13594" width="16.25" style="34" hidden="1" customWidth="1"/>
    <col min="13595" max="13596" width="17.625" style="34" hidden="1" customWidth="1"/>
    <col min="13597" max="13597" width="9" style="34" hidden="1" customWidth="1"/>
    <col min="13598" max="13812" width="0" style="34" hidden="1" customWidth="1"/>
    <col min="13813" max="13813" width="9.125" style="34" hidden="1" customWidth="1"/>
    <col min="13814" max="13827" width="0" style="34" hidden="1"/>
    <col min="13828" max="13834" width="1.625" style="34" hidden="1" customWidth="1"/>
    <col min="13835" max="13835" width="1.875" style="34" hidden="1" customWidth="1"/>
    <col min="13836" max="13837" width="1.625" style="34" hidden="1" customWidth="1"/>
    <col min="13838" max="13838" width="1.875" style="34" hidden="1" customWidth="1"/>
    <col min="13839" max="13841" width="1.625" style="34" hidden="1" customWidth="1"/>
    <col min="13842" max="13844" width="2.625" style="34" hidden="1" customWidth="1"/>
    <col min="13845" max="13845" width="18.625" style="34" hidden="1" customWidth="1"/>
    <col min="13846" max="13846" width="18.125" style="34" hidden="1" customWidth="1"/>
    <col min="13847" max="13847" width="18.375" style="34" hidden="1" customWidth="1"/>
    <col min="13848" max="13848" width="17.375" style="34" hidden="1" customWidth="1"/>
    <col min="13849" max="13849" width="16" style="34" hidden="1" customWidth="1"/>
    <col min="13850" max="13850" width="16.25" style="34" hidden="1" customWidth="1"/>
    <col min="13851" max="13852" width="17.625" style="34" hidden="1" customWidth="1"/>
    <col min="13853" max="13853" width="9" style="34" hidden="1" customWidth="1"/>
    <col min="13854" max="14068" width="0" style="34" hidden="1" customWidth="1"/>
    <col min="14069" max="14069" width="9.125" style="34" hidden="1" customWidth="1"/>
    <col min="14070" max="14083" width="0" style="34" hidden="1"/>
    <col min="14084" max="14090" width="1.625" style="34" hidden="1" customWidth="1"/>
    <col min="14091" max="14091" width="1.875" style="34" hidden="1" customWidth="1"/>
    <col min="14092" max="14093" width="1.625" style="34" hidden="1" customWidth="1"/>
    <col min="14094" max="14094" width="1.875" style="34" hidden="1" customWidth="1"/>
    <col min="14095" max="14097" width="1.625" style="34" hidden="1" customWidth="1"/>
    <col min="14098" max="14100" width="2.625" style="34" hidden="1" customWidth="1"/>
    <col min="14101" max="14101" width="18.625" style="34" hidden="1" customWidth="1"/>
    <col min="14102" max="14102" width="18.125" style="34" hidden="1" customWidth="1"/>
    <col min="14103" max="14103" width="18.375" style="34" hidden="1" customWidth="1"/>
    <col min="14104" max="14104" width="17.375" style="34" hidden="1" customWidth="1"/>
    <col min="14105" max="14105" width="16" style="34" hidden="1" customWidth="1"/>
    <col min="14106" max="14106" width="16.25" style="34" hidden="1" customWidth="1"/>
    <col min="14107" max="14108" width="17.625" style="34" hidden="1" customWidth="1"/>
    <col min="14109" max="14109" width="9" style="34" hidden="1" customWidth="1"/>
    <col min="14110" max="14324" width="0" style="34" hidden="1" customWidth="1"/>
    <col min="14325" max="14325" width="9.125" style="34" hidden="1" customWidth="1"/>
    <col min="14326" max="14339" width="0" style="34" hidden="1"/>
    <col min="14340" max="14346" width="1.625" style="34" hidden="1" customWidth="1"/>
    <col min="14347" max="14347" width="1.875" style="34" hidden="1" customWidth="1"/>
    <col min="14348" max="14349" width="1.625" style="34" hidden="1" customWidth="1"/>
    <col min="14350" max="14350" width="1.875" style="34" hidden="1" customWidth="1"/>
    <col min="14351" max="14353" width="1.625" style="34" hidden="1" customWidth="1"/>
    <col min="14354" max="14356" width="2.625" style="34" hidden="1" customWidth="1"/>
    <col min="14357" max="14357" width="18.625" style="34" hidden="1" customWidth="1"/>
    <col min="14358" max="14358" width="18.125" style="34" hidden="1" customWidth="1"/>
    <col min="14359" max="14359" width="18.375" style="34" hidden="1" customWidth="1"/>
    <col min="14360" max="14360" width="17.375" style="34" hidden="1" customWidth="1"/>
    <col min="14361" max="14361" width="16" style="34" hidden="1" customWidth="1"/>
    <col min="14362" max="14362" width="16.25" style="34" hidden="1" customWidth="1"/>
    <col min="14363" max="14364" width="17.625" style="34" hidden="1" customWidth="1"/>
    <col min="14365" max="14365" width="9" style="34" hidden="1" customWidth="1"/>
    <col min="14366" max="14580" width="0" style="34" hidden="1" customWidth="1"/>
    <col min="14581" max="14581" width="9.125" style="34" hidden="1" customWidth="1"/>
    <col min="14582" max="14595" width="0" style="34" hidden="1"/>
    <col min="14596" max="14602" width="1.625" style="34" hidden="1" customWidth="1"/>
    <col min="14603" max="14603" width="1.875" style="34" hidden="1" customWidth="1"/>
    <col min="14604" max="14605" width="1.625" style="34" hidden="1" customWidth="1"/>
    <col min="14606" max="14606" width="1.875" style="34" hidden="1" customWidth="1"/>
    <col min="14607" max="14609" width="1.625" style="34" hidden="1" customWidth="1"/>
    <col min="14610" max="14612" width="2.625" style="34" hidden="1" customWidth="1"/>
    <col min="14613" max="14613" width="18.625" style="34" hidden="1" customWidth="1"/>
    <col min="14614" max="14614" width="18.125" style="34" hidden="1" customWidth="1"/>
    <col min="14615" max="14615" width="18.375" style="34" hidden="1" customWidth="1"/>
    <col min="14616" max="14616" width="17.375" style="34" hidden="1" customWidth="1"/>
    <col min="14617" max="14617" width="16" style="34" hidden="1" customWidth="1"/>
    <col min="14618" max="14618" width="16.25" style="34" hidden="1" customWidth="1"/>
    <col min="14619" max="14620" width="17.625" style="34" hidden="1" customWidth="1"/>
    <col min="14621" max="14621" width="9" style="34" hidden="1" customWidth="1"/>
    <col min="14622" max="14836" width="0" style="34" hidden="1" customWidth="1"/>
    <col min="14837" max="14837" width="9.125" style="34" hidden="1" customWidth="1"/>
    <col min="14838" max="14851" width="0" style="34" hidden="1"/>
    <col min="14852" max="14858" width="1.625" style="34" hidden="1" customWidth="1"/>
    <col min="14859" max="14859" width="1.875" style="34" hidden="1" customWidth="1"/>
    <col min="14860" max="14861" width="1.625" style="34" hidden="1" customWidth="1"/>
    <col min="14862" max="14862" width="1.875" style="34" hidden="1" customWidth="1"/>
    <col min="14863" max="14865" width="1.625" style="34" hidden="1" customWidth="1"/>
    <col min="14866" max="14868" width="2.625" style="34" hidden="1" customWidth="1"/>
    <col min="14869" max="14869" width="18.625" style="34" hidden="1" customWidth="1"/>
    <col min="14870" max="14870" width="18.125" style="34" hidden="1" customWidth="1"/>
    <col min="14871" max="14871" width="18.375" style="34" hidden="1" customWidth="1"/>
    <col min="14872" max="14872" width="17.375" style="34" hidden="1" customWidth="1"/>
    <col min="14873" max="14873" width="16" style="34" hidden="1" customWidth="1"/>
    <col min="14874" max="14874" width="16.25" style="34" hidden="1" customWidth="1"/>
    <col min="14875" max="14876" width="17.625" style="34" hidden="1" customWidth="1"/>
    <col min="14877" max="14877" width="9" style="34" hidden="1" customWidth="1"/>
    <col min="14878" max="15092" width="0" style="34" hidden="1" customWidth="1"/>
    <col min="15093" max="15093" width="9.125" style="34" hidden="1" customWidth="1"/>
    <col min="15094" max="15107" width="0" style="34" hidden="1"/>
    <col min="15108" max="15114" width="1.625" style="34" hidden="1" customWidth="1"/>
    <col min="15115" max="15115" width="1.875" style="34" hidden="1" customWidth="1"/>
    <col min="15116" max="15117" width="1.625" style="34" hidden="1" customWidth="1"/>
    <col min="15118" max="15118" width="1.875" style="34" hidden="1" customWidth="1"/>
    <col min="15119" max="15121" width="1.625" style="34" hidden="1" customWidth="1"/>
    <col min="15122" max="15124" width="2.625" style="34" hidden="1" customWidth="1"/>
    <col min="15125" max="15125" width="18.625" style="34" hidden="1" customWidth="1"/>
    <col min="15126" max="15126" width="18.125" style="34" hidden="1" customWidth="1"/>
    <col min="15127" max="15127" width="18.375" style="34" hidden="1" customWidth="1"/>
    <col min="15128" max="15128" width="17.375" style="34" hidden="1" customWidth="1"/>
    <col min="15129" max="15129" width="16" style="34" hidden="1" customWidth="1"/>
    <col min="15130" max="15130" width="16.25" style="34" hidden="1" customWidth="1"/>
    <col min="15131" max="15132" width="17.625" style="34" hidden="1" customWidth="1"/>
    <col min="15133" max="15133" width="9" style="34" hidden="1" customWidth="1"/>
    <col min="15134" max="15348" width="0" style="34" hidden="1" customWidth="1"/>
    <col min="15349" max="15349" width="9.125" style="34" hidden="1" customWidth="1"/>
    <col min="15350" max="15363" width="0" style="34" hidden="1"/>
    <col min="15364" max="15370" width="1.625" style="34" hidden="1" customWidth="1"/>
    <col min="15371" max="15371" width="1.875" style="34" hidden="1" customWidth="1"/>
    <col min="15372" max="15373" width="1.625" style="34" hidden="1" customWidth="1"/>
    <col min="15374" max="15374" width="1.875" style="34" hidden="1" customWidth="1"/>
    <col min="15375" max="15377" width="1.625" style="34" hidden="1" customWidth="1"/>
    <col min="15378" max="15380" width="2.625" style="34" hidden="1" customWidth="1"/>
    <col min="15381" max="15381" width="18.625" style="34" hidden="1" customWidth="1"/>
    <col min="15382" max="15382" width="18.125" style="34" hidden="1" customWidth="1"/>
    <col min="15383" max="15383" width="18.375" style="34" hidden="1" customWidth="1"/>
    <col min="15384" max="15384" width="17.375" style="34" hidden="1" customWidth="1"/>
    <col min="15385" max="15385" width="16" style="34" hidden="1" customWidth="1"/>
    <col min="15386" max="15386" width="16.25" style="34" hidden="1" customWidth="1"/>
    <col min="15387" max="15388" width="17.625" style="34" hidden="1" customWidth="1"/>
    <col min="15389" max="15389" width="9" style="34" hidden="1" customWidth="1"/>
    <col min="15390" max="15604" width="0" style="34" hidden="1" customWidth="1"/>
    <col min="15605" max="15605" width="9.125" style="34" hidden="1" customWidth="1"/>
    <col min="15606" max="15619" width="0" style="34" hidden="1"/>
    <col min="15620" max="15626" width="1.625" style="34" hidden="1" customWidth="1"/>
    <col min="15627" max="15627" width="1.875" style="34" hidden="1" customWidth="1"/>
    <col min="15628" max="15629" width="1.625" style="34" hidden="1" customWidth="1"/>
    <col min="15630" max="15630" width="1.875" style="34" hidden="1" customWidth="1"/>
    <col min="15631" max="15633" width="1.625" style="34" hidden="1" customWidth="1"/>
    <col min="15634" max="15636" width="2.625" style="34" hidden="1" customWidth="1"/>
    <col min="15637" max="15637" width="18.625" style="34" hidden="1" customWidth="1"/>
    <col min="15638" max="15638" width="18.125" style="34" hidden="1" customWidth="1"/>
    <col min="15639" max="15639" width="18.375" style="34" hidden="1" customWidth="1"/>
    <col min="15640" max="15640" width="17.375" style="34" hidden="1" customWidth="1"/>
    <col min="15641" max="15641" width="16" style="34" hidden="1" customWidth="1"/>
    <col min="15642" max="15642" width="16.25" style="34" hidden="1" customWidth="1"/>
    <col min="15643" max="15644" width="17.625" style="34" hidden="1" customWidth="1"/>
    <col min="15645" max="15645" width="9" style="34" hidden="1" customWidth="1"/>
    <col min="15646" max="15860" width="0" style="34" hidden="1" customWidth="1"/>
    <col min="15861" max="15861" width="9.125" style="34" hidden="1" customWidth="1"/>
    <col min="15862" max="15875" width="0" style="34" hidden="1"/>
    <col min="15876" max="15882" width="1.625" style="34" hidden="1" customWidth="1"/>
    <col min="15883" max="15883" width="1.875" style="34" hidden="1" customWidth="1"/>
    <col min="15884" max="15885" width="1.625" style="34" hidden="1" customWidth="1"/>
    <col min="15886" max="15886" width="1.875" style="34" hidden="1" customWidth="1"/>
    <col min="15887" max="15889" width="1.625" style="34" hidden="1" customWidth="1"/>
    <col min="15890" max="15892" width="2.625" style="34" hidden="1" customWidth="1"/>
    <col min="15893" max="15893" width="18.625" style="34" hidden="1" customWidth="1"/>
    <col min="15894" max="15894" width="18.125" style="34" hidden="1" customWidth="1"/>
    <col min="15895" max="15895" width="18.375" style="34" hidden="1" customWidth="1"/>
    <col min="15896" max="15896" width="17.375" style="34" hidden="1" customWidth="1"/>
    <col min="15897" max="15897" width="16" style="34" hidden="1" customWidth="1"/>
    <col min="15898" max="15898" width="16.25" style="34" hidden="1" customWidth="1"/>
    <col min="15899" max="15900" width="17.625" style="34" hidden="1" customWidth="1"/>
    <col min="15901" max="15901" width="9" style="34" hidden="1" customWidth="1"/>
    <col min="15902" max="16116" width="0" style="34" hidden="1" customWidth="1"/>
    <col min="16117" max="16117" width="9.125" style="34" hidden="1" customWidth="1"/>
    <col min="16118" max="16131" width="0" style="34" hidden="1"/>
    <col min="16132" max="16138" width="1.625" style="34" hidden="1" customWidth="1"/>
    <col min="16139" max="16139" width="1.875" style="34" hidden="1" customWidth="1"/>
    <col min="16140" max="16141" width="1.625" style="34" hidden="1" customWidth="1"/>
    <col min="16142" max="16142" width="1.875" style="34" hidden="1" customWidth="1"/>
    <col min="16143" max="16145" width="1.625" style="34" hidden="1" customWidth="1"/>
    <col min="16146" max="16148" width="2.625" style="34" hidden="1" customWidth="1"/>
    <col min="16149" max="16149" width="18.625" style="34" hidden="1" customWidth="1"/>
    <col min="16150" max="16150" width="18.125" style="34" hidden="1" customWidth="1"/>
    <col min="16151" max="16151" width="18.375" style="34" hidden="1" customWidth="1"/>
    <col min="16152" max="16152" width="17.375" style="34" hidden="1" customWidth="1"/>
    <col min="16153" max="16153" width="16" style="34" hidden="1" customWidth="1"/>
    <col min="16154" max="16154" width="16.25" style="34" hidden="1" customWidth="1"/>
    <col min="16155" max="16156" width="17.625" style="34" hidden="1" customWidth="1"/>
    <col min="16157" max="16157" width="9" style="34" hidden="1" customWidth="1"/>
    <col min="16158" max="16372" width="0" style="34" hidden="1" customWidth="1"/>
    <col min="16373" max="16373" width="9.125" style="34" hidden="1" customWidth="1"/>
    <col min="16374" max="16384" width="0" style="34" hidden="1"/>
  </cols>
  <sheetData>
    <row r="1" spans="1:128" s="2" customFormat="1" ht="9.9499999999999993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</row>
    <row r="2" spans="1:128" s="2" customFormat="1" ht="16.350000000000001" customHeight="1" x14ac:dyDescent="0.15">
      <c r="A2" s="1" t="s">
        <v>97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</row>
    <row r="3" spans="1:128" s="2" customFormat="1" ht="14.2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3" t="s">
        <v>1</v>
      </c>
      <c r="AB3" s="4" t="s">
        <v>98</v>
      </c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</row>
    <row r="4" spans="1:128" s="2" customFormat="1" ht="9.9499999999999993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</row>
    <row r="5" spans="1:128" s="2" customFormat="1" ht="14.25" hidden="1" customHeight="1" x14ac:dyDescent="0.15">
      <c r="A5" s="5"/>
      <c r="B5" s="5"/>
      <c r="C5" s="5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</row>
    <row r="6" spans="1:128" s="2" customFormat="1" ht="26.45" customHeight="1" x14ac:dyDescent="0.15">
      <c r="A6" s="8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7"/>
      <c r="R6" s="9"/>
      <c r="S6" s="91" t="s">
        <v>3</v>
      </c>
      <c r="T6" s="91"/>
      <c r="U6" s="91"/>
      <c r="V6" s="91"/>
      <c r="W6" s="9"/>
      <c r="X6" s="9"/>
      <c r="Y6" s="9"/>
      <c r="Z6" s="14" t="s">
        <v>4</v>
      </c>
      <c r="AA6" s="14" t="s">
        <v>5</v>
      </c>
      <c r="AB6" s="15"/>
      <c r="AC6" s="5"/>
      <c r="AD6" s="5"/>
      <c r="AE6" s="18"/>
      <c r="AF6" s="1"/>
      <c r="AG6" s="1"/>
      <c r="AH6" s="1"/>
      <c r="AI6" s="1"/>
      <c r="AJ6" s="1"/>
      <c r="AK6" s="16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</row>
    <row r="7" spans="1:128" s="2" customFormat="1" ht="17.45" customHeight="1" x14ac:dyDescent="0.15">
      <c r="A7" s="8"/>
      <c r="B7" s="25" t="s">
        <v>6</v>
      </c>
      <c r="C7" s="7"/>
      <c r="D7" s="7"/>
      <c r="E7" s="7"/>
      <c r="F7" s="7"/>
      <c r="G7" s="92"/>
      <c r="H7" s="92"/>
      <c r="I7" s="92"/>
      <c r="J7" s="19" t="s">
        <v>7</v>
      </c>
      <c r="K7" s="7"/>
      <c r="L7" s="7"/>
      <c r="M7" s="7"/>
      <c r="N7" s="7"/>
      <c r="O7" s="7"/>
      <c r="P7" s="7"/>
      <c r="Q7" s="7"/>
      <c r="R7" s="9"/>
      <c r="S7" s="20" t="s">
        <v>8</v>
      </c>
      <c r="T7" s="20"/>
      <c r="U7" s="20"/>
      <c r="V7" s="20"/>
      <c r="W7" s="9"/>
      <c r="X7" s="9"/>
      <c r="Y7" s="9"/>
      <c r="Z7" s="93" t="s">
        <v>9</v>
      </c>
      <c r="AA7" s="14" t="s">
        <v>10</v>
      </c>
      <c r="AB7" s="22"/>
      <c r="AC7" s="5"/>
      <c r="AD7" s="5"/>
      <c r="AE7" s="18"/>
      <c r="AF7" s="1"/>
      <c r="AG7" s="1"/>
      <c r="AH7" s="1"/>
      <c r="AI7" s="1"/>
      <c r="AJ7" s="1"/>
      <c r="AK7" s="16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</row>
    <row r="8" spans="1:128" s="2" customFormat="1" ht="20.45" customHeight="1" x14ac:dyDescent="0.15">
      <c r="A8" s="8"/>
      <c r="B8" s="6" t="s">
        <v>11</v>
      </c>
      <c r="C8" s="94"/>
      <c r="D8" s="94"/>
      <c r="E8" s="94"/>
      <c r="F8" s="24"/>
      <c r="G8" s="24"/>
      <c r="H8" s="24"/>
      <c r="I8" s="95"/>
      <c r="J8" s="25" t="s">
        <v>99</v>
      </c>
      <c r="K8" s="92"/>
      <c r="L8" s="92"/>
      <c r="M8" s="92"/>
      <c r="N8" s="92"/>
      <c r="O8" s="92"/>
      <c r="P8" s="7"/>
      <c r="Q8" s="96"/>
      <c r="R8" s="8"/>
      <c r="S8" s="97" t="s">
        <v>100</v>
      </c>
      <c r="T8" s="97"/>
      <c r="U8" s="97"/>
      <c r="V8" s="97"/>
      <c r="W8" s="1"/>
      <c r="X8" s="1"/>
      <c r="Y8" s="1"/>
      <c r="Z8" s="1"/>
      <c r="AA8" s="1"/>
      <c r="AB8" s="29" t="s">
        <v>101</v>
      </c>
      <c r="AC8" s="1"/>
      <c r="AD8" s="7"/>
      <c r="AE8" s="8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</row>
    <row r="9" spans="1:128" ht="14.1" customHeight="1" x14ac:dyDescent="0.15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1" t="s">
        <v>15</v>
      </c>
      <c r="S9" s="31" t="s">
        <v>16</v>
      </c>
      <c r="T9" s="31" t="s">
        <v>17</v>
      </c>
      <c r="U9" s="31" t="s">
        <v>18</v>
      </c>
      <c r="V9" s="31" t="s">
        <v>19</v>
      </c>
      <c r="W9" s="31" t="s">
        <v>20</v>
      </c>
      <c r="X9" s="31" t="s">
        <v>21</v>
      </c>
      <c r="Y9" s="31" t="s">
        <v>22</v>
      </c>
      <c r="Z9" s="31" t="s">
        <v>23</v>
      </c>
      <c r="AA9" s="31" t="s">
        <v>24</v>
      </c>
      <c r="AB9" s="31" t="s">
        <v>25</v>
      </c>
      <c r="AC9" s="31"/>
      <c r="AD9" s="32"/>
      <c r="AE9" s="30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</row>
    <row r="10" spans="1:128" ht="9" customHeight="1" x14ac:dyDescent="0.15">
      <c r="A10" s="30"/>
      <c r="B10" s="35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5"/>
      <c r="Q10" s="37"/>
      <c r="R10" s="38"/>
      <c r="S10" s="98" t="s">
        <v>102</v>
      </c>
      <c r="T10" s="99"/>
      <c r="U10" s="98" t="s">
        <v>103</v>
      </c>
      <c r="V10" s="40"/>
      <c r="W10" s="40"/>
      <c r="X10" s="40"/>
      <c r="Y10" s="99"/>
      <c r="Z10" s="41" t="s">
        <v>28</v>
      </c>
      <c r="AA10" s="41"/>
      <c r="AB10" s="41"/>
      <c r="AC10" s="45"/>
      <c r="AD10" s="32"/>
      <c r="AE10" s="30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</row>
    <row r="11" spans="1:128" ht="21.75" customHeight="1" x14ac:dyDescent="0.15">
      <c r="A11" s="30"/>
      <c r="B11" s="42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2"/>
      <c r="Q11" s="44"/>
      <c r="R11" s="45"/>
      <c r="S11" s="51"/>
      <c r="T11" s="52"/>
      <c r="U11" s="100"/>
      <c r="V11" s="101"/>
      <c r="W11" s="101"/>
      <c r="X11" s="101"/>
      <c r="Y11" s="102"/>
      <c r="Z11" s="41"/>
      <c r="AA11" s="41"/>
      <c r="AB11" s="41"/>
      <c r="AC11" s="103"/>
      <c r="AD11" s="32"/>
      <c r="AE11" s="30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</row>
    <row r="12" spans="1:128" ht="18" customHeight="1" x14ac:dyDescent="0.15">
      <c r="A12" s="30"/>
      <c r="B12" s="104" t="s">
        <v>31</v>
      </c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4" t="s">
        <v>32</v>
      </c>
      <c r="Q12" s="106"/>
      <c r="R12" s="107" t="s">
        <v>104</v>
      </c>
      <c r="S12" s="55" t="s">
        <v>35</v>
      </c>
      <c r="T12" s="108"/>
      <c r="U12" s="109"/>
      <c r="V12" s="110"/>
      <c r="W12" s="111"/>
      <c r="X12" s="112"/>
      <c r="Y12" s="112"/>
      <c r="Z12" s="112"/>
      <c r="AA12" s="112"/>
      <c r="AB12" s="112"/>
      <c r="AC12" s="43"/>
      <c r="AD12" s="32"/>
      <c r="AE12" s="30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</row>
    <row r="13" spans="1:128" ht="27" customHeight="1" thickBot="1" x14ac:dyDescent="0.2">
      <c r="A13" s="30"/>
      <c r="B13" s="59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42"/>
      <c r="Q13" s="44"/>
      <c r="R13" s="53"/>
      <c r="S13" s="63"/>
      <c r="T13" s="113" t="s">
        <v>105</v>
      </c>
      <c r="U13" s="114" t="s">
        <v>106</v>
      </c>
      <c r="V13" s="64" t="s">
        <v>39</v>
      </c>
      <c r="W13" s="113" t="s">
        <v>107</v>
      </c>
      <c r="X13" s="66" t="s">
        <v>108</v>
      </c>
      <c r="Y13" s="66" t="s">
        <v>109</v>
      </c>
      <c r="Z13" s="66" t="s">
        <v>43</v>
      </c>
      <c r="AA13" s="66" t="s">
        <v>44</v>
      </c>
      <c r="AB13" s="66" t="s">
        <v>45</v>
      </c>
      <c r="AC13" s="33"/>
      <c r="AD13" s="67"/>
      <c r="AE13" s="30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</row>
    <row r="14" spans="1:128" ht="25.5" customHeight="1" x14ac:dyDescent="0.15">
      <c r="A14" s="30"/>
      <c r="B14" s="115" t="s">
        <v>110</v>
      </c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68"/>
      <c r="P14" s="71">
        <v>0</v>
      </c>
      <c r="Q14" s="116">
        <v>1</v>
      </c>
      <c r="R14" s="73">
        <f>SUM(S14:T14)</f>
        <v>26501430</v>
      </c>
      <c r="S14" s="73">
        <f>S15+S17+S19+S25+S26+S35+S38+S53+S55+S65</f>
        <v>24329689</v>
      </c>
      <c r="T14" s="73">
        <f t="shared" ref="T14:X14" si="0">T15+T17+T19+T25+T26+T35+T38+T53+T55+T65</f>
        <v>2171741</v>
      </c>
      <c r="U14" s="73">
        <f t="shared" si="0"/>
        <v>108788</v>
      </c>
      <c r="V14" s="73">
        <f t="shared" si="0"/>
        <v>134</v>
      </c>
      <c r="W14" s="73">
        <f t="shared" si="0"/>
        <v>19388000</v>
      </c>
      <c r="X14" s="73">
        <f t="shared" si="0"/>
        <v>1877694</v>
      </c>
      <c r="Y14" s="74">
        <f>R14-SUM(U14:X14)</f>
        <v>5126814</v>
      </c>
      <c r="Z14" s="75">
        <v>24329689</v>
      </c>
      <c r="AA14" s="73">
        <f>S14-Z14-AB14</f>
        <v>0</v>
      </c>
      <c r="AB14" s="76">
        <v>0</v>
      </c>
      <c r="AC14" s="117"/>
      <c r="AD14" s="30"/>
      <c r="AE14" s="30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</row>
    <row r="15" spans="1:128" ht="25.5" customHeight="1" x14ac:dyDescent="0.15">
      <c r="A15" s="30"/>
      <c r="B15" s="115" t="s">
        <v>47</v>
      </c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68"/>
      <c r="P15" s="77">
        <v>0</v>
      </c>
      <c r="Q15" s="118">
        <v>2</v>
      </c>
      <c r="R15" s="79">
        <f t="shared" ref="R15:R65" si="1">SUM(S15:T15)</f>
        <v>3257144</v>
      </c>
      <c r="S15" s="80">
        <v>3213633</v>
      </c>
      <c r="T15" s="80">
        <v>43511</v>
      </c>
      <c r="U15" s="80">
        <v>0</v>
      </c>
      <c r="V15" s="80">
        <v>0</v>
      </c>
      <c r="W15" s="80">
        <v>2566000</v>
      </c>
      <c r="X15" s="80">
        <v>0</v>
      </c>
      <c r="Y15" s="81">
        <f t="shared" ref="Y15:Y65" si="2">R15-SUM(U15:X15)</f>
        <v>691144</v>
      </c>
      <c r="Z15" s="119">
        <v>0</v>
      </c>
      <c r="AA15" s="119">
        <v>0</v>
      </c>
      <c r="AB15" s="120">
        <v>0</v>
      </c>
      <c r="AC15" s="117"/>
      <c r="AD15" s="30"/>
      <c r="AE15" s="30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</row>
    <row r="16" spans="1:128" ht="25.5" customHeight="1" x14ac:dyDescent="0.15">
      <c r="A16" s="30"/>
      <c r="B16" s="115" t="s">
        <v>48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68"/>
      <c r="P16" s="77">
        <v>0</v>
      </c>
      <c r="Q16" s="118">
        <v>3</v>
      </c>
      <c r="R16" s="79">
        <f t="shared" si="1"/>
        <v>314969</v>
      </c>
      <c r="S16" s="80">
        <v>314969</v>
      </c>
      <c r="T16" s="80"/>
      <c r="U16" s="80">
        <v>0</v>
      </c>
      <c r="V16" s="80">
        <v>0</v>
      </c>
      <c r="W16" s="80">
        <v>305000</v>
      </c>
      <c r="X16" s="80">
        <v>0</v>
      </c>
      <c r="Y16" s="81">
        <f t="shared" si="2"/>
        <v>9969</v>
      </c>
      <c r="Z16" s="119">
        <v>0</v>
      </c>
      <c r="AA16" s="119">
        <v>0</v>
      </c>
      <c r="AB16" s="120">
        <v>0</v>
      </c>
      <c r="AC16" s="117"/>
      <c r="AD16" s="30"/>
      <c r="AE16" s="30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</row>
    <row r="17" spans="1:128" ht="25.5" customHeight="1" x14ac:dyDescent="0.15">
      <c r="A17" s="30"/>
      <c r="B17" s="115" t="s">
        <v>49</v>
      </c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68"/>
      <c r="P17" s="77">
        <v>0</v>
      </c>
      <c r="Q17" s="118">
        <v>4</v>
      </c>
      <c r="R17" s="79">
        <f t="shared" si="1"/>
        <v>1082776</v>
      </c>
      <c r="S17" s="80">
        <v>650616</v>
      </c>
      <c r="T17" s="80">
        <v>432160</v>
      </c>
      <c r="U17" s="80">
        <v>0</v>
      </c>
      <c r="V17" s="80">
        <v>0</v>
      </c>
      <c r="W17" s="80">
        <v>427000</v>
      </c>
      <c r="X17" s="80">
        <v>1400</v>
      </c>
      <c r="Y17" s="81">
        <f t="shared" si="2"/>
        <v>654376</v>
      </c>
      <c r="Z17" s="119">
        <v>0</v>
      </c>
      <c r="AA17" s="119">
        <v>0</v>
      </c>
      <c r="AB17" s="120">
        <v>0</v>
      </c>
      <c r="AC17" s="117"/>
      <c r="AD17" s="30"/>
      <c r="AE17" s="30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</row>
    <row r="18" spans="1:128" ht="25.5" customHeight="1" x14ac:dyDescent="0.15">
      <c r="A18" s="30"/>
      <c r="B18" s="115" t="s">
        <v>50</v>
      </c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68"/>
      <c r="P18" s="77">
        <v>0</v>
      </c>
      <c r="Q18" s="118">
        <v>5</v>
      </c>
      <c r="R18" s="79">
        <f t="shared" si="1"/>
        <v>18000</v>
      </c>
      <c r="S18" s="80"/>
      <c r="T18" s="80">
        <v>18000</v>
      </c>
      <c r="U18" s="80">
        <v>0</v>
      </c>
      <c r="V18" s="80">
        <v>0</v>
      </c>
      <c r="W18" s="80">
        <v>0</v>
      </c>
      <c r="X18" s="80">
        <v>0</v>
      </c>
      <c r="Y18" s="81">
        <f t="shared" si="2"/>
        <v>18000</v>
      </c>
      <c r="Z18" s="119">
        <v>0</v>
      </c>
      <c r="AA18" s="119">
        <v>0</v>
      </c>
      <c r="AB18" s="120">
        <v>0</v>
      </c>
      <c r="AC18" s="117"/>
      <c r="AD18" s="30"/>
      <c r="AE18" s="30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</row>
    <row r="19" spans="1:128" ht="25.5" customHeight="1" x14ac:dyDescent="0.15">
      <c r="A19" s="30"/>
      <c r="B19" s="115" t="s">
        <v>51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68"/>
      <c r="P19" s="77">
        <v>0</v>
      </c>
      <c r="Q19" s="118">
        <v>6</v>
      </c>
      <c r="R19" s="79">
        <f t="shared" si="1"/>
        <v>555361</v>
      </c>
      <c r="S19" s="79">
        <f>S20+S23+S24</f>
        <v>531267</v>
      </c>
      <c r="T19" s="79">
        <f t="shared" ref="T19:X19" si="3">T20+T23+T24</f>
        <v>24094</v>
      </c>
      <c r="U19" s="79">
        <f t="shared" si="3"/>
        <v>0</v>
      </c>
      <c r="V19" s="79">
        <f t="shared" si="3"/>
        <v>0</v>
      </c>
      <c r="W19" s="79">
        <f t="shared" si="3"/>
        <v>454000</v>
      </c>
      <c r="X19" s="79">
        <f t="shared" si="3"/>
        <v>241</v>
      </c>
      <c r="Y19" s="81">
        <f t="shared" si="2"/>
        <v>101120</v>
      </c>
      <c r="Z19" s="119">
        <v>0</v>
      </c>
      <c r="AA19" s="119">
        <v>0</v>
      </c>
      <c r="AB19" s="120">
        <v>0</v>
      </c>
      <c r="AC19" s="117"/>
      <c r="AD19" s="30"/>
      <c r="AE19" s="30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</row>
    <row r="20" spans="1:128" ht="25.5" customHeight="1" x14ac:dyDescent="0.15">
      <c r="A20" s="30"/>
      <c r="B20" s="115" t="s">
        <v>111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68"/>
      <c r="P20" s="77">
        <v>0</v>
      </c>
      <c r="Q20" s="118">
        <v>7</v>
      </c>
      <c r="R20" s="79">
        <f t="shared" si="1"/>
        <v>406881</v>
      </c>
      <c r="S20" s="80">
        <v>389789</v>
      </c>
      <c r="T20" s="80">
        <v>17092</v>
      </c>
      <c r="U20" s="80">
        <v>0</v>
      </c>
      <c r="V20" s="80">
        <v>0</v>
      </c>
      <c r="W20" s="80">
        <v>376000</v>
      </c>
      <c r="X20" s="80">
        <v>0</v>
      </c>
      <c r="Y20" s="81">
        <f t="shared" si="2"/>
        <v>30881</v>
      </c>
      <c r="Z20" s="119">
        <v>0</v>
      </c>
      <c r="AA20" s="119">
        <v>0</v>
      </c>
      <c r="AB20" s="120">
        <v>0</v>
      </c>
      <c r="AC20" s="117"/>
      <c r="AD20" s="30"/>
      <c r="AE20" s="30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</row>
    <row r="21" spans="1:128" ht="25.5" customHeight="1" x14ac:dyDescent="0.15">
      <c r="A21" s="30"/>
      <c r="B21" s="115" t="s">
        <v>112</v>
      </c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68"/>
      <c r="P21" s="77">
        <v>0</v>
      </c>
      <c r="Q21" s="118">
        <v>8</v>
      </c>
      <c r="R21" s="79">
        <f t="shared" si="1"/>
        <v>337953</v>
      </c>
      <c r="S21" s="80">
        <v>321241</v>
      </c>
      <c r="T21" s="80">
        <v>16712</v>
      </c>
      <c r="U21" s="80"/>
      <c r="V21" s="80"/>
      <c r="W21" s="80">
        <v>308000</v>
      </c>
      <c r="X21" s="80">
        <v>0</v>
      </c>
      <c r="Y21" s="81">
        <f t="shared" si="2"/>
        <v>29953</v>
      </c>
      <c r="Z21" s="119">
        <v>0</v>
      </c>
      <c r="AA21" s="119">
        <v>0</v>
      </c>
      <c r="AB21" s="120">
        <v>0</v>
      </c>
      <c r="AC21" s="117"/>
      <c r="AD21" s="30"/>
      <c r="AE21" s="30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3"/>
    </row>
    <row r="22" spans="1:128" ht="25.5" customHeight="1" x14ac:dyDescent="0.15">
      <c r="A22" s="30"/>
      <c r="B22" s="115" t="s">
        <v>113</v>
      </c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68"/>
      <c r="P22" s="77">
        <v>0</v>
      </c>
      <c r="Q22" s="118">
        <v>9</v>
      </c>
      <c r="R22" s="79">
        <f t="shared" si="1"/>
        <v>68928</v>
      </c>
      <c r="S22" s="80">
        <v>68548</v>
      </c>
      <c r="T22" s="80">
        <v>380</v>
      </c>
      <c r="U22" s="80"/>
      <c r="V22" s="80"/>
      <c r="W22" s="80">
        <v>68000</v>
      </c>
      <c r="X22" s="80">
        <v>0</v>
      </c>
      <c r="Y22" s="81">
        <f t="shared" si="2"/>
        <v>928</v>
      </c>
      <c r="Z22" s="119">
        <v>0</v>
      </c>
      <c r="AA22" s="119">
        <v>0</v>
      </c>
      <c r="AB22" s="120">
        <v>0</v>
      </c>
      <c r="AC22" s="117"/>
      <c r="AD22" s="30"/>
      <c r="AE22" s="30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</row>
    <row r="23" spans="1:128" ht="25.5" customHeight="1" x14ac:dyDescent="0.15">
      <c r="A23" s="30"/>
      <c r="B23" s="115" t="s">
        <v>55</v>
      </c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68"/>
      <c r="P23" s="77">
        <v>1</v>
      </c>
      <c r="Q23" s="118">
        <v>0</v>
      </c>
      <c r="R23" s="79">
        <f t="shared" si="1"/>
        <v>26898</v>
      </c>
      <c r="S23" s="80">
        <v>26898</v>
      </c>
      <c r="T23" s="80"/>
      <c r="U23" s="80">
        <v>0</v>
      </c>
      <c r="V23" s="80">
        <v>0</v>
      </c>
      <c r="W23" s="80">
        <v>0</v>
      </c>
      <c r="X23" s="80">
        <v>0</v>
      </c>
      <c r="Y23" s="81">
        <f t="shared" si="2"/>
        <v>26898</v>
      </c>
      <c r="Z23" s="119">
        <v>0</v>
      </c>
      <c r="AA23" s="119">
        <v>0</v>
      </c>
      <c r="AB23" s="120">
        <v>0</v>
      </c>
      <c r="AC23" s="117"/>
      <c r="AD23" s="30"/>
      <c r="AE23" s="30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33"/>
      <c r="DV23" s="33"/>
      <c r="DW23" s="33"/>
      <c r="DX23" s="33"/>
    </row>
    <row r="24" spans="1:128" ht="25.5" customHeight="1" x14ac:dyDescent="0.15">
      <c r="A24" s="30"/>
      <c r="B24" s="115" t="s">
        <v>56</v>
      </c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68"/>
      <c r="P24" s="77">
        <v>1</v>
      </c>
      <c r="Q24" s="118">
        <v>1</v>
      </c>
      <c r="R24" s="79">
        <f t="shared" si="1"/>
        <v>121582</v>
      </c>
      <c r="S24" s="80">
        <v>114580</v>
      </c>
      <c r="T24" s="80">
        <v>7002</v>
      </c>
      <c r="U24" s="80">
        <v>0</v>
      </c>
      <c r="V24" s="80">
        <v>0</v>
      </c>
      <c r="W24" s="80">
        <v>78000</v>
      </c>
      <c r="X24" s="80">
        <v>241</v>
      </c>
      <c r="Y24" s="81">
        <f t="shared" si="2"/>
        <v>43341</v>
      </c>
      <c r="Z24" s="119">
        <v>0</v>
      </c>
      <c r="AA24" s="119">
        <v>0</v>
      </c>
      <c r="AB24" s="120">
        <v>0</v>
      </c>
      <c r="AC24" s="117"/>
      <c r="AD24" s="30"/>
      <c r="AE24" s="30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</row>
    <row r="25" spans="1:128" ht="25.5" customHeight="1" thickBot="1" x14ac:dyDescent="0.2">
      <c r="A25" s="30"/>
      <c r="B25" s="115" t="s">
        <v>57</v>
      </c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68"/>
      <c r="P25" s="84">
        <v>1</v>
      </c>
      <c r="Q25" s="121">
        <v>2</v>
      </c>
      <c r="R25" s="122">
        <f t="shared" si="1"/>
        <v>0</v>
      </c>
      <c r="S25" s="123">
        <v>0</v>
      </c>
      <c r="T25" s="123">
        <v>0</v>
      </c>
      <c r="U25" s="123">
        <v>0</v>
      </c>
      <c r="V25" s="123">
        <v>0</v>
      </c>
      <c r="W25" s="123">
        <v>0</v>
      </c>
      <c r="X25" s="123">
        <v>0</v>
      </c>
      <c r="Y25" s="124">
        <f t="shared" si="2"/>
        <v>0</v>
      </c>
      <c r="Z25" s="125">
        <v>0</v>
      </c>
      <c r="AA25" s="125">
        <v>0</v>
      </c>
      <c r="AB25" s="126">
        <v>0</v>
      </c>
      <c r="AC25" s="117"/>
      <c r="AD25" s="30"/>
      <c r="AE25" s="30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3"/>
      <c r="DI25" s="33"/>
      <c r="DJ25" s="33"/>
      <c r="DK25" s="33"/>
      <c r="DL25" s="33"/>
      <c r="DM25" s="33"/>
      <c r="DN25" s="33"/>
      <c r="DO25" s="33"/>
      <c r="DP25" s="33"/>
      <c r="DQ25" s="33"/>
      <c r="DR25" s="33"/>
      <c r="DS25" s="33"/>
      <c r="DT25" s="33"/>
      <c r="DU25" s="33"/>
      <c r="DV25" s="33"/>
      <c r="DW25" s="33"/>
      <c r="DX25" s="33"/>
    </row>
    <row r="26" spans="1:128" ht="25.5" customHeight="1" x14ac:dyDescent="0.15">
      <c r="A26" s="30"/>
      <c r="B26" s="115" t="s">
        <v>58</v>
      </c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68"/>
      <c r="P26" s="71">
        <v>1</v>
      </c>
      <c r="Q26" s="116">
        <v>3</v>
      </c>
      <c r="R26" s="73">
        <f t="shared" si="1"/>
        <v>38987</v>
      </c>
      <c r="S26" s="73">
        <f>SUM(S27:S34)</f>
        <v>16072</v>
      </c>
      <c r="T26" s="73">
        <f t="shared" ref="T26:X26" si="4">SUM(T27:T34)</f>
        <v>22915</v>
      </c>
      <c r="U26" s="73">
        <f t="shared" si="4"/>
        <v>0</v>
      </c>
      <c r="V26" s="73">
        <f t="shared" si="4"/>
        <v>0</v>
      </c>
      <c r="W26" s="73">
        <f t="shared" si="4"/>
        <v>7000</v>
      </c>
      <c r="X26" s="73">
        <f t="shared" si="4"/>
        <v>0</v>
      </c>
      <c r="Y26" s="74">
        <f t="shared" si="2"/>
        <v>31987</v>
      </c>
      <c r="Z26" s="127">
        <v>0</v>
      </c>
      <c r="AA26" s="127">
        <v>0</v>
      </c>
      <c r="AB26" s="128">
        <v>0</v>
      </c>
      <c r="AC26" s="117"/>
      <c r="AD26" s="30"/>
      <c r="AE26" s="30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3"/>
      <c r="CE26" s="33"/>
      <c r="CF26" s="33"/>
      <c r="CG26" s="33"/>
      <c r="CH26" s="33"/>
      <c r="CI26" s="33"/>
      <c r="CJ26" s="33"/>
      <c r="CK26" s="33"/>
      <c r="CL26" s="33"/>
      <c r="CM26" s="33"/>
      <c r="CN26" s="33"/>
      <c r="CO26" s="33"/>
      <c r="CP26" s="33"/>
      <c r="CQ26" s="33"/>
      <c r="CR26" s="33"/>
      <c r="CS26" s="33"/>
      <c r="CT26" s="33"/>
      <c r="CU26" s="33"/>
      <c r="CV26" s="33"/>
      <c r="CW26" s="33"/>
      <c r="CX26" s="33"/>
      <c r="CY26" s="33"/>
      <c r="CZ26" s="33"/>
      <c r="DA26" s="33"/>
      <c r="DB26" s="33"/>
      <c r="DC26" s="33"/>
      <c r="DD26" s="33"/>
      <c r="DE26" s="33"/>
      <c r="DF26" s="33"/>
      <c r="DG26" s="33"/>
      <c r="DH26" s="33"/>
      <c r="DI26" s="33"/>
      <c r="DJ26" s="33"/>
      <c r="DK26" s="33"/>
      <c r="DL26" s="33"/>
      <c r="DM26" s="33"/>
      <c r="DN26" s="33"/>
      <c r="DO26" s="33"/>
      <c r="DP26" s="33"/>
      <c r="DQ26" s="33"/>
      <c r="DR26" s="33"/>
      <c r="DS26" s="33"/>
      <c r="DT26" s="33"/>
      <c r="DU26" s="33"/>
      <c r="DV26" s="33"/>
      <c r="DW26" s="33"/>
      <c r="DX26" s="33"/>
    </row>
    <row r="27" spans="1:128" ht="25.5" customHeight="1" x14ac:dyDescent="0.15">
      <c r="A27" s="30"/>
      <c r="B27" s="115" t="s">
        <v>59</v>
      </c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68"/>
      <c r="P27" s="77">
        <v>1</v>
      </c>
      <c r="Q27" s="118">
        <v>4</v>
      </c>
      <c r="R27" s="79">
        <f t="shared" si="1"/>
        <v>0</v>
      </c>
      <c r="S27" s="80">
        <v>0</v>
      </c>
      <c r="T27" s="80">
        <v>0</v>
      </c>
      <c r="U27" s="80">
        <v>0</v>
      </c>
      <c r="V27" s="80">
        <v>0</v>
      </c>
      <c r="W27" s="80">
        <v>0</v>
      </c>
      <c r="X27" s="80">
        <v>0</v>
      </c>
      <c r="Y27" s="81">
        <f t="shared" si="2"/>
        <v>0</v>
      </c>
      <c r="Z27" s="119">
        <v>0</v>
      </c>
      <c r="AA27" s="119">
        <v>0</v>
      </c>
      <c r="AB27" s="120">
        <v>0</v>
      </c>
      <c r="AC27" s="117"/>
      <c r="AD27" s="30"/>
      <c r="AE27" s="30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3"/>
      <c r="CQ27" s="33"/>
      <c r="CR27" s="33"/>
      <c r="CS27" s="33"/>
      <c r="CT27" s="33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33"/>
      <c r="DM27" s="33"/>
      <c r="DN27" s="33"/>
      <c r="DO27" s="33"/>
      <c r="DP27" s="33"/>
      <c r="DQ27" s="33"/>
      <c r="DR27" s="33"/>
      <c r="DS27" s="33"/>
      <c r="DT27" s="33"/>
      <c r="DU27" s="33"/>
      <c r="DV27" s="33"/>
      <c r="DW27" s="33"/>
      <c r="DX27" s="33"/>
    </row>
    <row r="28" spans="1:128" ht="25.5" customHeight="1" x14ac:dyDescent="0.15">
      <c r="A28" s="30"/>
      <c r="B28" s="115" t="s">
        <v>60</v>
      </c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68"/>
      <c r="P28" s="77">
        <v>1</v>
      </c>
      <c r="Q28" s="118">
        <v>5</v>
      </c>
      <c r="R28" s="79">
        <f t="shared" si="1"/>
        <v>0</v>
      </c>
      <c r="S28" s="80">
        <v>0</v>
      </c>
      <c r="T28" s="80">
        <v>0</v>
      </c>
      <c r="U28" s="80">
        <v>0</v>
      </c>
      <c r="V28" s="80">
        <v>0</v>
      </c>
      <c r="W28" s="80">
        <v>0</v>
      </c>
      <c r="X28" s="80">
        <v>0</v>
      </c>
      <c r="Y28" s="81">
        <f t="shared" si="2"/>
        <v>0</v>
      </c>
      <c r="Z28" s="119">
        <v>0</v>
      </c>
      <c r="AA28" s="119">
        <v>0</v>
      </c>
      <c r="AB28" s="120">
        <v>0</v>
      </c>
      <c r="AC28" s="117"/>
      <c r="AD28" s="30"/>
      <c r="AE28" s="30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3"/>
      <c r="DI28" s="33"/>
      <c r="DJ28" s="33"/>
      <c r="DK28" s="33"/>
      <c r="DL28" s="33"/>
      <c r="DM28" s="33"/>
      <c r="DN28" s="33"/>
      <c r="DO28" s="33"/>
      <c r="DP28" s="33"/>
      <c r="DQ28" s="33"/>
      <c r="DR28" s="33"/>
      <c r="DS28" s="33"/>
      <c r="DT28" s="33"/>
      <c r="DU28" s="33"/>
      <c r="DV28" s="33"/>
      <c r="DW28" s="33"/>
      <c r="DX28" s="33"/>
    </row>
    <row r="29" spans="1:128" ht="25.5" customHeight="1" x14ac:dyDescent="0.15">
      <c r="A29" s="30"/>
      <c r="B29" s="115" t="s">
        <v>61</v>
      </c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68"/>
      <c r="P29" s="77">
        <v>1</v>
      </c>
      <c r="Q29" s="118">
        <v>6</v>
      </c>
      <c r="R29" s="79">
        <f t="shared" si="1"/>
        <v>0</v>
      </c>
      <c r="S29" s="80">
        <v>0</v>
      </c>
      <c r="T29" s="80">
        <v>0</v>
      </c>
      <c r="U29" s="80">
        <v>0</v>
      </c>
      <c r="V29" s="80">
        <v>0</v>
      </c>
      <c r="W29" s="80">
        <v>0</v>
      </c>
      <c r="X29" s="80">
        <v>0</v>
      </c>
      <c r="Y29" s="81">
        <f t="shared" si="2"/>
        <v>0</v>
      </c>
      <c r="Z29" s="119">
        <v>0</v>
      </c>
      <c r="AA29" s="119">
        <v>0</v>
      </c>
      <c r="AB29" s="120">
        <v>0</v>
      </c>
      <c r="AC29" s="117"/>
      <c r="AD29" s="30"/>
      <c r="AE29" s="30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</row>
    <row r="30" spans="1:128" ht="25.5" customHeight="1" x14ac:dyDescent="0.15">
      <c r="A30" s="30"/>
      <c r="B30" s="115" t="s">
        <v>62</v>
      </c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68"/>
      <c r="P30" s="77">
        <v>1</v>
      </c>
      <c r="Q30" s="118">
        <v>7</v>
      </c>
      <c r="R30" s="79">
        <f t="shared" si="1"/>
        <v>0</v>
      </c>
      <c r="S30" s="80">
        <v>0</v>
      </c>
      <c r="T30" s="80">
        <v>0</v>
      </c>
      <c r="U30" s="80">
        <v>0</v>
      </c>
      <c r="V30" s="80">
        <v>0</v>
      </c>
      <c r="W30" s="80">
        <v>0</v>
      </c>
      <c r="X30" s="80">
        <v>0</v>
      </c>
      <c r="Y30" s="81">
        <f t="shared" si="2"/>
        <v>0</v>
      </c>
      <c r="Z30" s="119">
        <v>0</v>
      </c>
      <c r="AA30" s="119">
        <v>0</v>
      </c>
      <c r="AB30" s="120">
        <v>0</v>
      </c>
      <c r="AC30" s="117"/>
      <c r="AD30" s="30"/>
      <c r="AE30" s="30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3"/>
      <c r="DI30" s="33"/>
      <c r="DJ30" s="33"/>
      <c r="DK30" s="33"/>
      <c r="DL30" s="33"/>
      <c r="DM30" s="33"/>
      <c r="DN30" s="33"/>
      <c r="DO30" s="33"/>
      <c r="DP30" s="33"/>
      <c r="DQ30" s="33"/>
      <c r="DR30" s="33"/>
      <c r="DS30" s="33"/>
      <c r="DT30" s="33"/>
      <c r="DU30" s="33"/>
      <c r="DV30" s="33"/>
      <c r="DW30" s="33"/>
      <c r="DX30" s="33"/>
    </row>
    <row r="31" spans="1:128" ht="25.5" customHeight="1" x14ac:dyDescent="0.15">
      <c r="A31" s="30"/>
      <c r="B31" s="115" t="s">
        <v>63</v>
      </c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68"/>
      <c r="P31" s="77">
        <v>1</v>
      </c>
      <c r="Q31" s="118">
        <v>8</v>
      </c>
      <c r="R31" s="79">
        <f t="shared" si="1"/>
        <v>0</v>
      </c>
      <c r="S31" s="80">
        <v>0</v>
      </c>
      <c r="T31" s="80">
        <v>0</v>
      </c>
      <c r="U31" s="80">
        <v>0</v>
      </c>
      <c r="V31" s="80">
        <v>0</v>
      </c>
      <c r="W31" s="80">
        <v>0</v>
      </c>
      <c r="X31" s="80">
        <v>0</v>
      </c>
      <c r="Y31" s="81">
        <f t="shared" si="2"/>
        <v>0</v>
      </c>
      <c r="Z31" s="119">
        <v>0</v>
      </c>
      <c r="AA31" s="119">
        <v>0</v>
      </c>
      <c r="AB31" s="120">
        <v>0</v>
      </c>
      <c r="AC31" s="117"/>
      <c r="AD31" s="30"/>
      <c r="AE31" s="30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3"/>
      <c r="DI31" s="33"/>
      <c r="DJ31" s="33"/>
      <c r="DK31" s="33"/>
      <c r="DL31" s="33"/>
      <c r="DM31" s="33"/>
      <c r="DN31" s="33"/>
      <c r="DO31" s="33"/>
      <c r="DP31" s="33"/>
      <c r="DQ31" s="33"/>
      <c r="DR31" s="33"/>
      <c r="DS31" s="33"/>
      <c r="DT31" s="33"/>
      <c r="DU31" s="33"/>
      <c r="DV31" s="33"/>
      <c r="DW31" s="33"/>
      <c r="DX31" s="33"/>
    </row>
    <row r="32" spans="1:128" ht="25.5" customHeight="1" x14ac:dyDescent="0.15">
      <c r="A32" s="30"/>
      <c r="B32" s="115" t="s">
        <v>64</v>
      </c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68"/>
      <c r="P32" s="77">
        <v>1</v>
      </c>
      <c r="Q32" s="118">
        <v>9</v>
      </c>
      <c r="R32" s="79">
        <f t="shared" si="1"/>
        <v>2515</v>
      </c>
      <c r="S32" s="80">
        <v>2515</v>
      </c>
      <c r="T32" s="80">
        <v>0</v>
      </c>
      <c r="U32" s="80">
        <v>0</v>
      </c>
      <c r="V32" s="80">
        <v>0</v>
      </c>
      <c r="W32" s="80">
        <v>0</v>
      </c>
      <c r="X32" s="80">
        <v>0</v>
      </c>
      <c r="Y32" s="81">
        <f t="shared" si="2"/>
        <v>2515</v>
      </c>
      <c r="Z32" s="119">
        <v>0</v>
      </c>
      <c r="AA32" s="119">
        <v>0</v>
      </c>
      <c r="AB32" s="120">
        <v>0</v>
      </c>
      <c r="AC32" s="117"/>
      <c r="AD32" s="30"/>
      <c r="AE32" s="30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3"/>
      <c r="DQ32" s="33"/>
      <c r="DR32" s="33"/>
      <c r="DS32" s="33"/>
      <c r="DT32" s="33"/>
      <c r="DU32" s="33"/>
      <c r="DV32" s="33"/>
      <c r="DW32" s="33"/>
      <c r="DX32" s="33"/>
    </row>
    <row r="33" spans="1:128" ht="25.5" customHeight="1" x14ac:dyDescent="0.15">
      <c r="A33" s="30"/>
      <c r="B33" s="115" t="s">
        <v>65</v>
      </c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68"/>
      <c r="P33" s="77">
        <v>2</v>
      </c>
      <c r="Q33" s="118">
        <v>0</v>
      </c>
      <c r="R33" s="79">
        <f t="shared" si="1"/>
        <v>0</v>
      </c>
      <c r="S33" s="80">
        <v>0</v>
      </c>
      <c r="T33" s="80">
        <v>0</v>
      </c>
      <c r="U33" s="80">
        <v>0</v>
      </c>
      <c r="V33" s="80">
        <v>0</v>
      </c>
      <c r="W33" s="80">
        <v>0</v>
      </c>
      <c r="X33" s="80">
        <v>0</v>
      </c>
      <c r="Y33" s="81">
        <f t="shared" si="2"/>
        <v>0</v>
      </c>
      <c r="Z33" s="119">
        <v>0</v>
      </c>
      <c r="AA33" s="119">
        <v>0</v>
      </c>
      <c r="AB33" s="120">
        <v>0</v>
      </c>
      <c r="AC33" s="117"/>
      <c r="AD33" s="30"/>
      <c r="AE33" s="30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3"/>
      <c r="DI33" s="33"/>
      <c r="DJ33" s="33"/>
      <c r="DK33" s="33"/>
      <c r="DL33" s="33"/>
      <c r="DM33" s="33"/>
      <c r="DN33" s="33"/>
      <c r="DO33" s="33"/>
      <c r="DP33" s="33"/>
      <c r="DQ33" s="33"/>
      <c r="DR33" s="33"/>
      <c r="DS33" s="33"/>
      <c r="DT33" s="33"/>
      <c r="DU33" s="33"/>
      <c r="DV33" s="33"/>
      <c r="DW33" s="33"/>
      <c r="DX33" s="33"/>
    </row>
    <row r="34" spans="1:128" ht="25.5" customHeight="1" thickBot="1" x14ac:dyDescent="0.2">
      <c r="A34" s="30"/>
      <c r="B34" s="115" t="s">
        <v>66</v>
      </c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68"/>
      <c r="P34" s="84">
        <v>2</v>
      </c>
      <c r="Q34" s="121">
        <v>1</v>
      </c>
      <c r="R34" s="122">
        <f t="shared" si="1"/>
        <v>36472</v>
      </c>
      <c r="S34" s="123">
        <v>13557</v>
      </c>
      <c r="T34" s="123">
        <v>22915</v>
      </c>
      <c r="U34" s="123">
        <v>0</v>
      </c>
      <c r="V34" s="123">
        <v>0</v>
      </c>
      <c r="W34" s="123">
        <v>7000</v>
      </c>
      <c r="X34" s="123">
        <v>0</v>
      </c>
      <c r="Y34" s="124">
        <f t="shared" si="2"/>
        <v>29472</v>
      </c>
      <c r="Z34" s="125">
        <v>0</v>
      </c>
      <c r="AA34" s="125">
        <v>0</v>
      </c>
      <c r="AB34" s="126">
        <v>0</v>
      </c>
      <c r="AC34" s="117"/>
      <c r="AD34" s="30"/>
      <c r="AE34" s="30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33"/>
      <c r="CQ34" s="33"/>
      <c r="CR34" s="33"/>
      <c r="CS34" s="33"/>
      <c r="CT34" s="33"/>
      <c r="CU34" s="33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3"/>
      <c r="DI34" s="33"/>
      <c r="DJ34" s="33"/>
      <c r="DK34" s="33"/>
      <c r="DL34" s="33"/>
      <c r="DM34" s="33"/>
      <c r="DN34" s="33"/>
      <c r="DO34" s="33"/>
      <c r="DP34" s="33"/>
      <c r="DQ34" s="33"/>
      <c r="DR34" s="33"/>
      <c r="DS34" s="33"/>
      <c r="DT34" s="33"/>
      <c r="DU34" s="33"/>
      <c r="DV34" s="33"/>
      <c r="DW34" s="33"/>
      <c r="DX34" s="33"/>
    </row>
    <row r="35" spans="1:128" ht="25.5" customHeight="1" x14ac:dyDescent="0.15">
      <c r="A35" s="30"/>
      <c r="B35" s="115" t="s">
        <v>67</v>
      </c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68"/>
      <c r="P35" s="71">
        <v>2</v>
      </c>
      <c r="Q35" s="116">
        <v>2</v>
      </c>
      <c r="R35" s="73">
        <f t="shared" si="1"/>
        <v>1011774</v>
      </c>
      <c r="S35" s="75">
        <v>10562</v>
      </c>
      <c r="T35" s="75">
        <v>1001212</v>
      </c>
      <c r="U35" s="75">
        <v>0</v>
      </c>
      <c r="V35" s="75">
        <v>0</v>
      </c>
      <c r="W35" s="75">
        <v>1000000</v>
      </c>
      <c r="X35" s="75">
        <v>0</v>
      </c>
      <c r="Y35" s="74">
        <f t="shared" si="2"/>
        <v>11774</v>
      </c>
      <c r="Z35" s="127">
        <v>0</v>
      </c>
      <c r="AA35" s="127">
        <v>0</v>
      </c>
      <c r="AB35" s="128">
        <v>0</v>
      </c>
      <c r="AC35" s="117"/>
      <c r="AD35" s="30"/>
      <c r="AE35" s="30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3"/>
      <c r="DW35" s="33"/>
      <c r="DX35" s="33"/>
    </row>
    <row r="36" spans="1:128" ht="25.5" customHeight="1" x14ac:dyDescent="0.15">
      <c r="A36" s="30"/>
      <c r="B36" s="115" t="s">
        <v>68</v>
      </c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68"/>
      <c r="P36" s="77">
        <v>2</v>
      </c>
      <c r="Q36" s="118">
        <v>3</v>
      </c>
      <c r="R36" s="79">
        <f t="shared" si="1"/>
        <v>0</v>
      </c>
      <c r="S36" s="80"/>
      <c r="T36" s="80"/>
      <c r="U36" s="80">
        <v>0</v>
      </c>
      <c r="V36" s="80">
        <v>0</v>
      </c>
      <c r="W36" s="80"/>
      <c r="X36" s="80">
        <v>0</v>
      </c>
      <c r="Y36" s="81">
        <f t="shared" si="2"/>
        <v>0</v>
      </c>
      <c r="Z36" s="119">
        <v>0</v>
      </c>
      <c r="AA36" s="119">
        <v>0</v>
      </c>
      <c r="AB36" s="120">
        <v>0</v>
      </c>
      <c r="AC36" s="117"/>
      <c r="AD36" s="30"/>
      <c r="AE36" s="30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</row>
    <row r="37" spans="1:128" ht="25.5" customHeight="1" thickBot="1" x14ac:dyDescent="0.2">
      <c r="A37" s="30"/>
      <c r="B37" s="115" t="s">
        <v>69</v>
      </c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68"/>
      <c r="P37" s="84">
        <v>2</v>
      </c>
      <c r="Q37" s="121">
        <v>4</v>
      </c>
      <c r="R37" s="122">
        <f t="shared" si="1"/>
        <v>0</v>
      </c>
      <c r="S37" s="123">
        <v>0</v>
      </c>
      <c r="T37" s="123">
        <v>0</v>
      </c>
      <c r="U37" s="123">
        <v>0</v>
      </c>
      <c r="V37" s="123">
        <v>0</v>
      </c>
      <c r="W37" s="123">
        <v>0</v>
      </c>
      <c r="X37" s="123">
        <v>0</v>
      </c>
      <c r="Y37" s="124">
        <f t="shared" si="2"/>
        <v>0</v>
      </c>
      <c r="Z37" s="125">
        <v>0</v>
      </c>
      <c r="AA37" s="125">
        <v>0</v>
      </c>
      <c r="AB37" s="126">
        <v>0</v>
      </c>
      <c r="AC37" s="117"/>
      <c r="AD37" s="30"/>
      <c r="AE37" s="30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33"/>
      <c r="CJ37" s="33"/>
      <c r="CK37" s="33"/>
      <c r="CL37" s="33"/>
      <c r="CM37" s="33"/>
      <c r="CN37" s="33"/>
      <c r="CO37" s="33"/>
      <c r="CP37" s="33"/>
      <c r="CQ37" s="33"/>
      <c r="CR37" s="33"/>
      <c r="CS37" s="33"/>
      <c r="CT37" s="33"/>
      <c r="CU37" s="33"/>
      <c r="CV37" s="33"/>
      <c r="CW37" s="33"/>
      <c r="CX37" s="33"/>
      <c r="CY37" s="33"/>
      <c r="CZ37" s="33"/>
      <c r="DA37" s="33"/>
      <c r="DB37" s="33"/>
      <c r="DC37" s="33"/>
      <c r="DD37" s="33"/>
      <c r="DE37" s="33"/>
      <c r="DF37" s="33"/>
      <c r="DG37" s="33"/>
      <c r="DH37" s="33"/>
      <c r="DI37" s="33"/>
      <c r="DJ37" s="33"/>
      <c r="DK37" s="33"/>
      <c r="DL37" s="33"/>
      <c r="DM37" s="33"/>
      <c r="DN37" s="33"/>
      <c r="DO37" s="33"/>
      <c r="DP37" s="33"/>
      <c r="DQ37" s="33"/>
      <c r="DR37" s="33"/>
      <c r="DS37" s="33"/>
      <c r="DT37" s="33"/>
      <c r="DU37" s="33"/>
      <c r="DV37" s="33"/>
      <c r="DW37" s="33"/>
      <c r="DX37" s="33"/>
    </row>
    <row r="38" spans="1:128" ht="25.5" customHeight="1" x14ac:dyDescent="0.15">
      <c r="A38" s="30"/>
      <c r="B38" s="115" t="s">
        <v>70</v>
      </c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68"/>
      <c r="P38" s="129">
        <v>2</v>
      </c>
      <c r="Q38" s="130">
        <v>5</v>
      </c>
      <c r="R38" s="131">
        <f t="shared" si="1"/>
        <v>14053421</v>
      </c>
      <c r="S38" s="131">
        <f>SUM(S39:S45)+S50+S51+S52</f>
        <v>13405572</v>
      </c>
      <c r="T38" s="131">
        <f t="shared" ref="T38:X38" si="5">SUM(T39:T45)+T50+T51+T52</f>
        <v>647849</v>
      </c>
      <c r="U38" s="131">
        <f t="shared" si="5"/>
        <v>108788</v>
      </c>
      <c r="V38" s="131">
        <f t="shared" si="5"/>
        <v>134</v>
      </c>
      <c r="W38" s="131">
        <f t="shared" si="5"/>
        <v>10646000</v>
      </c>
      <c r="X38" s="131">
        <f t="shared" si="5"/>
        <v>809645</v>
      </c>
      <c r="Y38" s="132">
        <f t="shared" si="2"/>
        <v>2488854</v>
      </c>
      <c r="Z38" s="133">
        <v>0</v>
      </c>
      <c r="AA38" s="133">
        <v>0</v>
      </c>
      <c r="AB38" s="134">
        <v>0</v>
      </c>
      <c r="AC38" s="117"/>
      <c r="AD38" s="30"/>
      <c r="AE38" s="30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  <c r="CA38" s="33"/>
      <c r="CB38" s="33"/>
      <c r="CC38" s="33"/>
      <c r="CD38" s="33"/>
      <c r="CE38" s="33"/>
      <c r="CF38" s="33"/>
      <c r="CG38" s="33"/>
      <c r="CH38" s="33"/>
      <c r="CI38" s="33"/>
      <c r="CJ38" s="33"/>
      <c r="CK38" s="33"/>
      <c r="CL38" s="33"/>
      <c r="CM38" s="33"/>
      <c r="CN38" s="33"/>
      <c r="CO38" s="33"/>
      <c r="CP38" s="33"/>
      <c r="CQ38" s="33"/>
      <c r="CR38" s="33"/>
      <c r="CS38" s="33"/>
      <c r="CT38" s="33"/>
      <c r="CU38" s="33"/>
      <c r="CV38" s="33"/>
      <c r="CW38" s="33"/>
      <c r="CX38" s="33"/>
      <c r="CY38" s="33"/>
      <c r="CZ38" s="33"/>
      <c r="DA38" s="33"/>
      <c r="DB38" s="33"/>
      <c r="DC38" s="33"/>
      <c r="DD38" s="33"/>
      <c r="DE38" s="33"/>
      <c r="DF38" s="33"/>
      <c r="DG38" s="33"/>
      <c r="DH38" s="33"/>
      <c r="DI38" s="33"/>
      <c r="DJ38" s="33"/>
      <c r="DK38" s="33"/>
      <c r="DL38" s="33"/>
      <c r="DM38" s="33"/>
      <c r="DN38" s="33"/>
      <c r="DO38" s="33"/>
      <c r="DP38" s="33"/>
      <c r="DQ38" s="33"/>
      <c r="DR38" s="33"/>
      <c r="DS38" s="33"/>
      <c r="DT38" s="33"/>
      <c r="DU38" s="33"/>
      <c r="DV38" s="33"/>
      <c r="DW38" s="33"/>
      <c r="DX38" s="33"/>
    </row>
    <row r="39" spans="1:128" ht="25.5" customHeight="1" x14ac:dyDescent="0.15">
      <c r="A39" s="30"/>
      <c r="B39" s="115" t="s">
        <v>71</v>
      </c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68"/>
      <c r="P39" s="77">
        <v>2</v>
      </c>
      <c r="Q39" s="118">
        <v>6</v>
      </c>
      <c r="R39" s="79">
        <f t="shared" si="1"/>
        <v>6415746</v>
      </c>
      <c r="S39" s="80">
        <v>6401692</v>
      </c>
      <c r="T39" s="80">
        <v>14054</v>
      </c>
      <c r="U39" s="80">
        <v>98788</v>
      </c>
      <c r="V39" s="80">
        <v>54</v>
      </c>
      <c r="W39" s="80">
        <v>5035000</v>
      </c>
      <c r="X39" s="80">
        <v>194173</v>
      </c>
      <c r="Y39" s="81">
        <f t="shared" si="2"/>
        <v>1087731</v>
      </c>
      <c r="Z39" s="119">
        <v>0</v>
      </c>
      <c r="AA39" s="119">
        <v>0</v>
      </c>
      <c r="AB39" s="120">
        <v>0</v>
      </c>
      <c r="AC39" s="117"/>
      <c r="AD39" s="30"/>
      <c r="AE39" s="30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  <c r="CA39" s="33"/>
      <c r="CB39" s="33"/>
      <c r="CC39" s="33"/>
      <c r="CD39" s="33"/>
      <c r="CE39" s="33"/>
      <c r="CF39" s="33"/>
      <c r="CG39" s="33"/>
      <c r="CH39" s="33"/>
      <c r="CI39" s="33"/>
      <c r="CJ39" s="33"/>
      <c r="CK39" s="33"/>
      <c r="CL39" s="33"/>
      <c r="CM39" s="33"/>
      <c r="CN39" s="33"/>
      <c r="CO39" s="33"/>
      <c r="CP39" s="33"/>
      <c r="CQ39" s="33"/>
      <c r="CR39" s="33"/>
      <c r="CS39" s="33"/>
      <c r="CT39" s="33"/>
      <c r="CU39" s="33"/>
      <c r="CV39" s="33"/>
      <c r="CW39" s="33"/>
      <c r="CX39" s="33"/>
      <c r="CY39" s="33"/>
      <c r="CZ39" s="33"/>
      <c r="DA39" s="33"/>
      <c r="DB39" s="33"/>
      <c r="DC39" s="33"/>
      <c r="DD39" s="33"/>
      <c r="DE39" s="33"/>
      <c r="DF39" s="33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3"/>
      <c r="DT39" s="33"/>
      <c r="DU39" s="33"/>
      <c r="DV39" s="33"/>
      <c r="DW39" s="33"/>
      <c r="DX39" s="33"/>
    </row>
    <row r="40" spans="1:128" ht="25.5" customHeight="1" x14ac:dyDescent="0.15">
      <c r="A40" s="30"/>
      <c r="B40" s="115" t="s">
        <v>72</v>
      </c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68"/>
      <c r="P40" s="77">
        <v>2</v>
      </c>
      <c r="Q40" s="118">
        <v>7</v>
      </c>
      <c r="R40" s="79">
        <f t="shared" si="1"/>
        <v>740053</v>
      </c>
      <c r="S40" s="80">
        <v>740053</v>
      </c>
      <c r="T40" s="80"/>
      <c r="U40" s="80"/>
      <c r="V40" s="80"/>
      <c r="W40" s="80">
        <v>717000</v>
      </c>
      <c r="X40" s="80">
        <v>3498</v>
      </c>
      <c r="Y40" s="81">
        <f t="shared" si="2"/>
        <v>19555</v>
      </c>
      <c r="Z40" s="119">
        <v>0</v>
      </c>
      <c r="AA40" s="119">
        <v>0</v>
      </c>
      <c r="AB40" s="120">
        <v>0</v>
      </c>
      <c r="AC40" s="117"/>
      <c r="AD40" s="30"/>
      <c r="AE40" s="30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  <c r="CJ40" s="33"/>
      <c r="CK40" s="33"/>
      <c r="CL40" s="33"/>
      <c r="CM40" s="33"/>
      <c r="CN40" s="33"/>
      <c r="CO40" s="33"/>
      <c r="CP40" s="33"/>
      <c r="CQ40" s="33"/>
      <c r="CR40" s="33"/>
      <c r="CS40" s="33"/>
      <c r="CT40" s="33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3"/>
      <c r="DG40" s="33"/>
      <c r="DH40" s="33"/>
      <c r="DI40" s="33"/>
      <c r="DJ40" s="33"/>
      <c r="DK40" s="33"/>
      <c r="DL40" s="33"/>
      <c r="DM40" s="33"/>
      <c r="DN40" s="33"/>
      <c r="DO40" s="33"/>
      <c r="DP40" s="33"/>
      <c r="DQ40" s="33"/>
      <c r="DR40" s="33"/>
      <c r="DS40" s="33"/>
      <c r="DT40" s="33"/>
      <c r="DU40" s="33"/>
      <c r="DV40" s="33"/>
      <c r="DW40" s="33"/>
      <c r="DX40" s="33"/>
    </row>
    <row r="41" spans="1:128" ht="25.5" customHeight="1" x14ac:dyDescent="0.15">
      <c r="A41" s="30"/>
      <c r="B41" s="115" t="s">
        <v>73</v>
      </c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68"/>
      <c r="P41" s="77">
        <v>2</v>
      </c>
      <c r="Q41" s="118">
        <v>8</v>
      </c>
      <c r="R41" s="79">
        <f t="shared" si="1"/>
        <v>199395</v>
      </c>
      <c r="S41" s="80">
        <v>199395</v>
      </c>
      <c r="T41" s="80"/>
      <c r="U41" s="80">
        <v>10000</v>
      </c>
      <c r="V41" s="80"/>
      <c r="W41" s="80">
        <v>110000</v>
      </c>
      <c r="X41" s="80">
        <v>29001</v>
      </c>
      <c r="Y41" s="81">
        <f t="shared" si="2"/>
        <v>50394</v>
      </c>
      <c r="Z41" s="119">
        <v>0</v>
      </c>
      <c r="AA41" s="119">
        <v>0</v>
      </c>
      <c r="AB41" s="120">
        <v>0</v>
      </c>
      <c r="AC41" s="117"/>
      <c r="AD41" s="30"/>
      <c r="AE41" s="30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</row>
    <row r="42" spans="1:128" ht="25.5" customHeight="1" x14ac:dyDescent="0.15">
      <c r="A42" s="30"/>
      <c r="B42" s="115" t="s">
        <v>62</v>
      </c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68"/>
      <c r="P42" s="77">
        <v>2</v>
      </c>
      <c r="Q42" s="118">
        <v>9</v>
      </c>
      <c r="R42" s="79">
        <f t="shared" si="1"/>
        <v>0</v>
      </c>
      <c r="S42" s="80"/>
      <c r="T42" s="80"/>
      <c r="U42" s="80"/>
      <c r="V42" s="80"/>
      <c r="W42" s="80"/>
      <c r="X42" s="80"/>
      <c r="Y42" s="81">
        <f t="shared" si="2"/>
        <v>0</v>
      </c>
      <c r="Z42" s="119">
        <v>0</v>
      </c>
      <c r="AA42" s="119">
        <v>0</v>
      </c>
      <c r="AB42" s="120">
        <v>0</v>
      </c>
      <c r="AC42" s="117"/>
      <c r="AD42" s="30"/>
      <c r="AE42" s="30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</row>
    <row r="43" spans="1:128" ht="25.5" customHeight="1" x14ac:dyDescent="0.15">
      <c r="A43" s="30"/>
      <c r="B43" s="115" t="s">
        <v>74</v>
      </c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68"/>
      <c r="P43" s="77">
        <v>3</v>
      </c>
      <c r="Q43" s="118">
        <v>0</v>
      </c>
      <c r="R43" s="79">
        <f t="shared" si="1"/>
        <v>0</v>
      </c>
      <c r="S43" s="80"/>
      <c r="T43" s="80"/>
      <c r="U43" s="80"/>
      <c r="V43" s="80"/>
      <c r="W43" s="80"/>
      <c r="X43" s="80"/>
      <c r="Y43" s="81">
        <f t="shared" si="2"/>
        <v>0</v>
      </c>
      <c r="Z43" s="119">
        <v>0</v>
      </c>
      <c r="AA43" s="119">
        <v>0</v>
      </c>
      <c r="AB43" s="120">
        <v>0</v>
      </c>
      <c r="AC43" s="117"/>
      <c r="AD43" s="30"/>
      <c r="AE43" s="30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  <c r="DD43" s="33"/>
      <c r="DE43" s="33"/>
      <c r="DF43" s="33"/>
      <c r="DG43" s="33"/>
      <c r="DH43" s="33"/>
      <c r="DI43" s="33"/>
      <c r="DJ43" s="33"/>
      <c r="DK43" s="33"/>
      <c r="DL43" s="33"/>
      <c r="DM43" s="33"/>
      <c r="DN43" s="33"/>
      <c r="DO43" s="33"/>
      <c r="DP43" s="33"/>
      <c r="DQ43" s="33"/>
      <c r="DR43" s="33"/>
      <c r="DS43" s="33"/>
      <c r="DT43" s="33"/>
      <c r="DU43" s="33"/>
      <c r="DV43" s="33"/>
      <c r="DW43" s="33"/>
      <c r="DX43" s="33"/>
    </row>
    <row r="44" spans="1:128" ht="25.5" customHeight="1" x14ac:dyDescent="0.15">
      <c r="A44" s="30"/>
      <c r="B44" s="115" t="s">
        <v>75</v>
      </c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68"/>
      <c r="P44" s="77">
        <v>3</v>
      </c>
      <c r="Q44" s="118">
        <v>1</v>
      </c>
      <c r="R44" s="79">
        <f t="shared" si="1"/>
        <v>0</v>
      </c>
      <c r="S44" s="80"/>
      <c r="T44" s="80"/>
      <c r="U44" s="80"/>
      <c r="V44" s="80"/>
      <c r="W44" s="80"/>
      <c r="X44" s="80"/>
      <c r="Y44" s="81">
        <f t="shared" si="2"/>
        <v>0</v>
      </c>
      <c r="Z44" s="119">
        <v>0</v>
      </c>
      <c r="AA44" s="119">
        <v>0</v>
      </c>
      <c r="AB44" s="120">
        <v>0</v>
      </c>
      <c r="AC44" s="117"/>
      <c r="AD44" s="30"/>
      <c r="AE44" s="30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</row>
    <row r="45" spans="1:128" ht="25.5" customHeight="1" x14ac:dyDescent="0.15">
      <c r="A45" s="30"/>
      <c r="B45" s="115" t="s">
        <v>76</v>
      </c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68"/>
      <c r="P45" s="77">
        <v>3</v>
      </c>
      <c r="Q45" s="118">
        <v>2</v>
      </c>
      <c r="R45" s="79">
        <f t="shared" si="1"/>
        <v>5237821</v>
      </c>
      <c r="S45" s="80">
        <v>4604911</v>
      </c>
      <c r="T45" s="80">
        <v>632910</v>
      </c>
      <c r="U45" s="80"/>
      <c r="V45" s="80">
        <v>80</v>
      </c>
      <c r="W45" s="80">
        <v>3538000</v>
      </c>
      <c r="X45" s="80">
        <v>576285</v>
      </c>
      <c r="Y45" s="81">
        <f t="shared" si="2"/>
        <v>1123456</v>
      </c>
      <c r="Z45" s="119">
        <v>0</v>
      </c>
      <c r="AA45" s="119">
        <v>0</v>
      </c>
      <c r="AB45" s="120">
        <v>0</v>
      </c>
      <c r="AC45" s="117"/>
      <c r="AD45" s="30"/>
      <c r="AE45" s="30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3"/>
      <c r="CJ45" s="33"/>
      <c r="CK45" s="33"/>
      <c r="CL45" s="33"/>
      <c r="CM45" s="33"/>
      <c r="CN45" s="33"/>
      <c r="CO45" s="33"/>
      <c r="CP45" s="33"/>
      <c r="CQ45" s="33"/>
      <c r="CR45" s="33"/>
      <c r="CS45" s="33"/>
      <c r="CT45" s="33"/>
      <c r="CU45" s="33"/>
      <c r="CV45" s="33"/>
      <c r="CW45" s="33"/>
      <c r="CX45" s="33"/>
      <c r="CY45" s="33"/>
      <c r="CZ45" s="33"/>
      <c r="DA45" s="33"/>
      <c r="DB45" s="33"/>
      <c r="DC45" s="33"/>
      <c r="DD45" s="33"/>
      <c r="DE45" s="33"/>
      <c r="DF45" s="33"/>
      <c r="DG45" s="33"/>
      <c r="DH45" s="33"/>
      <c r="DI45" s="33"/>
      <c r="DJ45" s="33"/>
      <c r="DK45" s="33"/>
      <c r="DL45" s="33"/>
      <c r="DM45" s="33"/>
      <c r="DN45" s="33"/>
      <c r="DO45" s="33"/>
      <c r="DP45" s="33"/>
      <c r="DQ45" s="33"/>
      <c r="DR45" s="33"/>
      <c r="DS45" s="33"/>
      <c r="DT45" s="33"/>
      <c r="DU45" s="33"/>
      <c r="DV45" s="33"/>
      <c r="DW45" s="33"/>
      <c r="DX45" s="33"/>
    </row>
    <row r="46" spans="1:128" ht="25.5" customHeight="1" x14ac:dyDescent="0.15">
      <c r="A46" s="30"/>
      <c r="B46" s="115" t="s">
        <v>77</v>
      </c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68"/>
      <c r="P46" s="77">
        <v>3</v>
      </c>
      <c r="Q46" s="118">
        <v>3</v>
      </c>
      <c r="R46" s="79">
        <f t="shared" si="1"/>
        <v>2037515</v>
      </c>
      <c r="S46" s="80">
        <v>1429894</v>
      </c>
      <c r="T46" s="80">
        <v>607621</v>
      </c>
      <c r="U46" s="80"/>
      <c r="V46" s="80"/>
      <c r="W46" s="80">
        <v>1431000</v>
      </c>
      <c r="X46" s="80">
        <v>434414</v>
      </c>
      <c r="Y46" s="81">
        <f t="shared" si="2"/>
        <v>172101</v>
      </c>
      <c r="Z46" s="119">
        <v>0</v>
      </c>
      <c r="AA46" s="119">
        <v>0</v>
      </c>
      <c r="AB46" s="120">
        <v>0</v>
      </c>
      <c r="AC46" s="117"/>
      <c r="AD46" s="30"/>
      <c r="AE46" s="30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  <c r="CJ46" s="33"/>
      <c r="CK46" s="33"/>
      <c r="CL46" s="33"/>
      <c r="CM46" s="33"/>
      <c r="CN46" s="33"/>
      <c r="CO46" s="33"/>
      <c r="CP46" s="33"/>
      <c r="CQ46" s="33"/>
      <c r="CR46" s="33"/>
      <c r="CS46" s="33"/>
      <c r="CT46" s="33"/>
      <c r="CU46" s="33"/>
      <c r="CV46" s="33"/>
      <c r="CW46" s="33"/>
      <c r="CX46" s="33"/>
      <c r="CY46" s="33"/>
      <c r="CZ46" s="33"/>
      <c r="DA46" s="33"/>
      <c r="DB46" s="33"/>
      <c r="DC46" s="33"/>
      <c r="DD46" s="33"/>
      <c r="DE46" s="33"/>
      <c r="DF46" s="33"/>
      <c r="DG46" s="33"/>
      <c r="DH46" s="33"/>
      <c r="DI46" s="33"/>
      <c r="DJ46" s="33"/>
      <c r="DK46" s="33"/>
      <c r="DL46" s="33"/>
      <c r="DM46" s="33"/>
      <c r="DN46" s="33"/>
      <c r="DO46" s="33"/>
      <c r="DP46" s="33"/>
      <c r="DQ46" s="33"/>
      <c r="DR46" s="33"/>
      <c r="DS46" s="33"/>
      <c r="DT46" s="33"/>
      <c r="DU46" s="33"/>
      <c r="DV46" s="33"/>
      <c r="DW46" s="33"/>
      <c r="DX46" s="33"/>
    </row>
    <row r="47" spans="1:128" ht="25.5" customHeight="1" x14ac:dyDescent="0.15">
      <c r="A47" s="30"/>
      <c r="B47" s="115" t="s">
        <v>78</v>
      </c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68"/>
      <c r="P47" s="77">
        <v>3</v>
      </c>
      <c r="Q47" s="118">
        <v>4</v>
      </c>
      <c r="R47" s="79">
        <f t="shared" si="1"/>
        <v>47659</v>
      </c>
      <c r="S47" s="80">
        <v>47659</v>
      </c>
      <c r="T47" s="80"/>
      <c r="U47" s="80"/>
      <c r="V47" s="80"/>
      <c r="W47" s="80">
        <v>36000</v>
      </c>
      <c r="X47" s="80">
        <v>140</v>
      </c>
      <c r="Y47" s="81">
        <f t="shared" si="2"/>
        <v>11519</v>
      </c>
      <c r="Z47" s="119">
        <v>0</v>
      </c>
      <c r="AA47" s="119">
        <v>0</v>
      </c>
      <c r="AB47" s="120">
        <v>0</v>
      </c>
      <c r="AC47" s="117"/>
      <c r="AD47" s="30"/>
      <c r="AE47" s="30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  <c r="CA47" s="33"/>
      <c r="CB47" s="33"/>
      <c r="CC47" s="33"/>
      <c r="CD47" s="33"/>
      <c r="CE47" s="33"/>
      <c r="CF47" s="33"/>
      <c r="CG47" s="33"/>
      <c r="CH47" s="33"/>
      <c r="CI47" s="33"/>
      <c r="CJ47" s="33"/>
      <c r="CK47" s="33"/>
      <c r="CL47" s="33"/>
      <c r="CM47" s="33"/>
      <c r="CN47" s="33"/>
      <c r="CO47" s="33"/>
      <c r="CP47" s="33"/>
      <c r="CQ47" s="33"/>
      <c r="CR47" s="33"/>
      <c r="CS47" s="33"/>
      <c r="CT47" s="33"/>
      <c r="CU47" s="33"/>
      <c r="CV47" s="33"/>
      <c r="CW47" s="33"/>
      <c r="CX47" s="33"/>
      <c r="CY47" s="33"/>
      <c r="CZ47" s="33"/>
      <c r="DA47" s="33"/>
      <c r="DB47" s="33"/>
      <c r="DC47" s="33"/>
      <c r="DD47" s="33"/>
      <c r="DE47" s="33"/>
      <c r="DF47" s="33"/>
      <c r="DG47" s="33"/>
      <c r="DH47" s="33"/>
      <c r="DI47" s="33"/>
      <c r="DJ47" s="33"/>
      <c r="DK47" s="33"/>
      <c r="DL47" s="33"/>
      <c r="DM47" s="33"/>
      <c r="DN47" s="33"/>
      <c r="DO47" s="33"/>
      <c r="DP47" s="33"/>
      <c r="DQ47" s="33"/>
      <c r="DR47" s="33"/>
      <c r="DS47" s="33"/>
      <c r="DT47" s="33"/>
      <c r="DU47" s="33"/>
      <c r="DV47" s="33"/>
      <c r="DW47" s="33"/>
      <c r="DX47" s="33"/>
    </row>
    <row r="48" spans="1:128" ht="25.5" customHeight="1" x14ac:dyDescent="0.15">
      <c r="A48" s="30"/>
      <c r="B48" s="115" t="s">
        <v>79</v>
      </c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68"/>
      <c r="P48" s="77">
        <v>3</v>
      </c>
      <c r="Q48" s="118">
        <v>5</v>
      </c>
      <c r="R48" s="79">
        <f t="shared" si="1"/>
        <v>1509133</v>
      </c>
      <c r="S48" s="80">
        <v>1483844</v>
      </c>
      <c r="T48" s="80">
        <v>25289</v>
      </c>
      <c r="U48" s="80"/>
      <c r="V48" s="80"/>
      <c r="W48" s="80">
        <v>902000</v>
      </c>
      <c r="X48" s="80">
        <v>82283</v>
      </c>
      <c r="Y48" s="81">
        <f t="shared" si="2"/>
        <v>524850</v>
      </c>
      <c r="Z48" s="119">
        <v>0</v>
      </c>
      <c r="AA48" s="119">
        <v>0</v>
      </c>
      <c r="AB48" s="120">
        <v>0</v>
      </c>
      <c r="AC48" s="117"/>
      <c r="AD48" s="30"/>
      <c r="AE48" s="30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33"/>
      <c r="CA48" s="33"/>
      <c r="CB48" s="33"/>
      <c r="CC48" s="33"/>
      <c r="CD48" s="33"/>
      <c r="CE48" s="33"/>
      <c r="CF48" s="33"/>
      <c r="CG48" s="33"/>
      <c r="CH48" s="33"/>
      <c r="CI48" s="33"/>
      <c r="CJ48" s="33"/>
      <c r="CK48" s="33"/>
      <c r="CL48" s="33"/>
      <c r="CM48" s="33"/>
      <c r="CN48" s="33"/>
      <c r="CO48" s="33"/>
      <c r="CP48" s="33"/>
      <c r="CQ48" s="33"/>
      <c r="CR48" s="33"/>
      <c r="CS48" s="33"/>
      <c r="CT48" s="33"/>
      <c r="CU48" s="33"/>
      <c r="CV48" s="33"/>
      <c r="CW48" s="33"/>
      <c r="CX48" s="33"/>
      <c r="CY48" s="33"/>
      <c r="CZ48" s="33"/>
      <c r="DA48" s="33"/>
      <c r="DB48" s="33"/>
      <c r="DC48" s="33"/>
      <c r="DD48" s="33"/>
      <c r="DE48" s="33"/>
      <c r="DF48" s="33"/>
      <c r="DG48" s="33"/>
      <c r="DH48" s="33"/>
      <c r="DI48" s="33"/>
      <c r="DJ48" s="33"/>
      <c r="DK48" s="33"/>
      <c r="DL48" s="33"/>
      <c r="DM48" s="33"/>
      <c r="DN48" s="33"/>
      <c r="DO48" s="33"/>
      <c r="DP48" s="33"/>
      <c r="DQ48" s="33"/>
      <c r="DR48" s="33"/>
      <c r="DS48" s="33"/>
      <c r="DT48" s="33"/>
      <c r="DU48" s="33"/>
      <c r="DV48" s="33"/>
      <c r="DW48" s="33"/>
      <c r="DX48" s="33"/>
    </row>
    <row r="49" spans="1:128" ht="25.5" customHeight="1" x14ac:dyDescent="0.15">
      <c r="A49" s="30"/>
      <c r="B49" s="115" t="s">
        <v>80</v>
      </c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68"/>
      <c r="P49" s="77">
        <v>3</v>
      </c>
      <c r="Q49" s="118">
        <v>6</v>
      </c>
      <c r="R49" s="79">
        <f t="shared" si="1"/>
        <v>1643514</v>
      </c>
      <c r="S49" s="80">
        <v>1643514</v>
      </c>
      <c r="T49" s="80"/>
      <c r="U49" s="80"/>
      <c r="V49" s="80">
        <v>80</v>
      </c>
      <c r="W49" s="80">
        <v>1169000</v>
      </c>
      <c r="X49" s="80">
        <v>59448</v>
      </c>
      <c r="Y49" s="81">
        <f t="shared" si="2"/>
        <v>414986</v>
      </c>
      <c r="Z49" s="119">
        <v>0</v>
      </c>
      <c r="AA49" s="119">
        <v>0</v>
      </c>
      <c r="AB49" s="120">
        <v>0</v>
      </c>
      <c r="AC49" s="117"/>
      <c r="AD49" s="30"/>
      <c r="AE49" s="30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3"/>
      <c r="CK49" s="33"/>
      <c r="CL49" s="33"/>
      <c r="CM49" s="33"/>
      <c r="CN49" s="33"/>
      <c r="CO49" s="33"/>
      <c r="CP49" s="33"/>
      <c r="CQ49" s="33"/>
      <c r="CR49" s="33"/>
      <c r="CS49" s="33"/>
      <c r="CT49" s="33"/>
      <c r="CU49" s="33"/>
      <c r="CV49" s="33"/>
      <c r="CW49" s="33"/>
      <c r="CX49" s="33"/>
      <c r="CY49" s="33"/>
      <c r="CZ49" s="33"/>
      <c r="DA49" s="33"/>
      <c r="DB49" s="33"/>
      <c r="DC49" s="33"/>
      <c r="DD49" s="33"/>
      <c r="DE49" s="33"/>
      <c r="DF49" s="33"/>
      <c r="DG49" s="33"/>
      <c r="DH49" s="33"/>
      <c r="DI49" s="33"/>
      <c r="DJ49" s="33"/>
      <c r="DK49" s="33"/>
      <c r="DL49" s="33"/>
      <c r="DM49" s="33"/>
      <c r="DN49" s="33"/>
      <c r="DO49" s="33"/>
      <c r="DP49" s="33"/>
      <c r="DQ49" s="33"/>
      <c r="DR49" s="33"/>
      <c r="DS49" s="33"/>
      <c r="DT49" s="33"/>
      <c r="DU49" s="33"/>
      <c r="DV49" s="33"/>
      <c r="DW49" s="33"/>
      <c r="DX49" s="33"/>
    </row>
    <row r="50" spans="1:128" ht="25.5" customHeight="1" x14ac:dyDescent="0.15">
      <c r="A50" s="30"/>
      <c r="B50" s="115" t="s">
        <v>81</v>
      </c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68"/>
      <c r="P50" s="77">
        <v>3</v>
      </c>
      <c r="Q50" s="118">
        <v>7</v>
      </c>
      <c r="R50" s="79">
        <f t="shared" si="1"/>
        <v>129312</v>
      </c>
      <c r="S50" s="80">
        <v>129312</v>
      </c>
      <c r="T50" s="80"/>
      <c r="U50" s="80"/>
      <c r="V50" s="80"/>
      <c r="W50" s="80">
        <v>21000</v>
      </c>
      <c r="X50" s="80">
        <v>835</v>
      </c>
      <c r="Y50" s="81">
        <f t="shared" si="2"/>
        <v>107477</v>
      </c>
      <c r="Z50" s="119">
        <v>0</v>
      </c>
      <c r="AA50" s="119">
        <v>0</v>
      </c>
      <c r="AB50" s="120">
        <v>0</v>
      </c>
      <c r="AC50" s="117"/>
      <c r="AD50" s="30"/>
      <c r="AE50" s="30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3"/>
      <c r="CK50" s="33"/>
      <c r="CL50" s="33"/>
      <c r="CM50" s="33"/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CX50" s="33"/>
      <c r="CY50" s="33"/>
      <c r="CZ50" s="33"/>
      <c r="DA50" s="33"/>
      <c r="DB50" s="33"/>
      <c r="DC50" s="33"/>
      <c r="DD50" s="33"/>
      <c r="DE50" s="33"/>
      <c r="DF50" s="33"/>
      <c r="DG50" s="33"/>
      <c r="DH50" s="33"/>
      <c r="DI50" s="33"/>
      <c r="DJ50" s="33"/>
      <c r="DK50" s="33"/>
      <c r="DL50" s="33"/>
      <c r="DM50" s="33"/>
      <c r="DN50" s="33"/>
      <c r="DO50" s="33"/>
      <c r="DP50" s="33"/>
      <c r="DQ50" s="33"/>
      <c r="DR50" s="33"/>
      <c r="DS50" s="33"/>
      <c r="DT50" s="33"/>
      <c r="DU50" s="33"/>
      <c r="DV50" s="33"/>
      <c r="DW50" s="33"/>
      <c r="DX50" s="33"/>
    </row>
    <row r="51" spans="1:128" ht="25.5" customHeight="1" x14ac:dyDescent="0.15">
      <c r="A51" s="30"/>
      <c r="B51" s="115" t="s">
        <v>82</v>
      </c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68"/>
      <c r="P51" s="77">
        <v>3</v>
      </c>
      <c r="Q51" s="118">
        <v>8</v>
      </c>
      <c r="R51" s="79">
        <f t="shared" si="1"/>
        <v>0</v>
      </c>
      <c r="S51" s="80"/>
      <c r="T51" s="80"/>
      <c r="U51" s="80"/>
      <c r="V51" s="80"/>
      <c r="W51" s="80"/>
      <c r="X51" s="80"/>
      <c r="Y51" s="81">
        <f t="shared" si="2"/>
        <v>0</v>
      </c>
      <c r="Z51" s="119">
        <v>0</v>
      </c>
      <c r="AA51" s="119">
        <v>0</v>
      </c>
      <c r="AB51" s="120">
        <v>0</v>
      </c>
      <c r="AC51" s="117"/>
      <c r="AD51" s="30"/>
      <c r="AE51" s="30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  <c r="CA51" s="33"/>
      <c r="CB51" s="33"/>
      <c r="CC51" s="33"/>
      <c r="CD51" s="33"/>
      <c r="CE51" s="33"/>
      <c r="CF51" s="33"/>
      <c r="CG51" s="33"/>
      <c r="CH51" s="33"/>
      <c r="CI51" s="33"/>
      <c r="CJ51" s="33"/>
      <c r="CK51" s="33"/>
      <c r="CL51" s="33"/>
      <c r="CM51" s="33"/>
      <c r="CN51" s="33"/>
      <c r="CO51" s="33"/>
      <c r="CP51" s="33"/>
      <c r="CQ51" s="33"/>
      <c r="CR51" s="33"/>
      <c r="CS51" s="33"/>
      <c r="CT51" s="33"/>
      <c r="CU51" s="33"/>
      <c r="CV51" s="33"/>
      <c r="CW51" s="33"/>
      <c r="CX51" s="33"/>
      <c r="CY51" s="33"/>
      <c r="CZ51" s="33"/>
      <c r="DA51" s="33"/>
      <c r="DB51" s="33"/>
      <c r="DC51" s="33"/>
      <c r="DD51" s="33"/>
      <c r="DE51" s="33"/>
      <c r="DF51" s="33"/>
      <c r="DG51" s="33"/>
      <c r="DH51" s="33"/>
      <c r="DI51" s="33"/>
      <c r="DJ51" s="33"/>
      <c r="DK51" s="33"/>
      <c r="DL51" s="33"/>
      <c r="DM51" s="33"/>
      <c r="DN51" s="33"/>
      <c r="DO51" s="33"/>
      <c r="DP51" s="33"/>
      <c r="DQ51" s="33"/>
      <c r="DR51" s="33"/>
      <c r="DS51" s="33"/>
      <c r="DT51" s="33"/>
      <c r="DU51" s="33"/>
      <c r="DV51" s="33"/>
      <c r="DW51" s="33"/>
      <c r="DX51" s="33"/>
    </row>
    <row r="52" spans="1:128" ht="25.5" customHeight="1" x14ac:dyDescent="0.15">
      <c r="A52" s="30"/>
      <c r="B52" s="115" t="s">
        <v>83</v>
      </c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68"/>
      <c r="P52" s="77">
        <v>3</v>
      </c>
      <c r="Q52" s="118">
        <v>9</v>
      </c>
      <c r="R52" s="79">
        <f t="shared" si="1"/>
        <v>1331094</v>
      </c>
      <c r="S52" s="80">
        <v>1330209</v>
      </c>
      <c r="T52" s="80">
        <v>885</v>
      </c>
      <c r="U52" s="80"/>
      <c r="V52" s="80"/>
      <c r="W52" s="80">
        <v>1225000</v>
      </c>
      <c r="X52" s="80">
        <v>5853</v>
      </c>
      <c r="Y52" s="81">
        <f t="shared" si="2"/>
        <v>100241</v>
      </c>
      <c r="Z52" s="119">
        <v>0</v>
      </c>
      <c r="AA52" s="119">
        <v>0</v>
      </c>
      <c r="AB52" s="120">
        <v>0</v>
      </c>
      <c r="AC52" s="117"/>
      <c r="AD52" s="30"/>
      <c r="AE52" s="30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  <c r="BZ52" s="33"/>
      <c r="CA52" s="33"/>
      <c r="CB52" s="33"/>
      <c r="CC52" s="33"/>
      <c r="CD52" s="33"/>
      <c r="CE52" s="33"/>
      <c r="CF52" s="33"/>
      <c r="CG52" s="33"/>
      <c r="CH52" s="33"/>
      <c r="CI52" s="33"/>
      <c r="CJ52" s="33"/>
      <c r="CK52" s="33"/>
      <c r="CL52" s="33"/>
      <c r="CM52" s="33"/>
      <c r="CN52" s="33"/>
      <c r="CO52" s="33"/>
      <c r="CP52" s="33"/>
      <c r="CQ52" s="33"/>
      <c r="CR52" s="33"/>
      <c r="CS52" s="33"/>
      <c r="CT52" s="33"/>
      <c r="CU52" s="33"/>
      <c r="CV52" s="33"/>
      <c r="CW52" s="33"/>
      <c r="CX52" s="33"/>
      <c r="CY52" s="33"/>
      <c r="CZ52" s="33"/>
      <c r="DA52" s="33"/>
      <c r="DB52" s="33"/>
      <c r="DC52" s="33"/>
      <c r="DD52" s="33"/>
      <c r="DE52" s="33"/>
      <c r="DF52" s="33"/>
      <c r="DG52" s="33"/>
      <c r="DH52" s="33"/>
      <c r="DI52" s="33"/>
      <c r="DJ52" s="33"/>
      <c r="DK52" s="33"/>
      <c r="DL52" s="33"/>
      <c r="DM52" s="33"/>
      <c r="DN52" s="33"/>
      <c r="DO52" s="33"/>
      <c r="DP52" s="33"/>
      <c r="DQ52" s="33"/>
      <c r="DR52" s="33"/>
      <c r="DS52" s="33"/>
      <c r="DT52" s="33"/>
      <c r="DU52" s="33"/>
      <c r="DV52" s="33"/>
      <c r="DW52" s="33"/>
      <c r="DX52" s="33"/>
    </row>
    <row r="53" spans="1:128" ht="25.5" customHeight="1" x14ac:dyDescent="0.15">
      <c r="A53" s="30"/>
      <c r="B53" s="115" t="s">
        <v>84</v>
      </c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68"/>
      <c r="P53" s="77">
        <v>4</v>
      </c>
      <c r="Q53" s="118">
        <v>0</v>
      </c>
      <c r="R53" s="79">
        <f t="shared" si="1"/>
        <v>1995068</v>
      </c>
      <c r="S53" s="80">
        <v>1995068</v>
      </c>
      <c r="T53" s="80"/>
      <c r="U53" s="80"/>
      <c r="V53" s="80"/>
      <c r="W53" s="80">
        <v>888000</v>
      </c>
      <c r="X53" s="80">
        <v>1010742</v>
      </c>
      <c r="Y53" s="81">
        <f t="shared" si="2"/>
        <v>96326</v>
      </c>
      <c r="Z53" s="119">
        <v>0</v>
      </c>
      <c r="AA53" s="119">
        <v>0</v>
      </c>
      <c r="AB53" s="120">
        <v>0</v>
      </c>
      <c r="AC53" s="117"/>
      <c r="AD53" s="30"/>
      <c r="AE53" s="30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33"/>
      <c r="CA53" s="33"/>
      <c r="CB53" s="33"/>
      <c r="CC53" s="33"/>
      <c r="CD53" s="33"/>
      <c r="CE53" s="33"/>
      <c r="CF53" s="33"/>
      <c r="CG53" s="33"/>
      <c r="CH53" s="33"/>
      <c r="CI53" s="33"/>
      <c r="CJ53" s="33"/>
      <c r="CK53" s="33"/>
      <c r="CL53" s="33"/>
      <c r="CM53" s="33"/>
      <c r="CN53" s="33"/>
      <c r="CO53" s="33"/>
      <c r="CP53" s="33"/>
      <c r="CQ53" s="33"/>
      <c r="CR53" s="33"/>
      <c r="CS53" s="33"/>
      <c r="CT53" s="33"/>
      <c r="CU53" s="33"/>
      <c r="CV53" s="33"/>
      <c r="CW53" s="33"/>
      <c r="CX53" s="33"/>
      <c r="CY53" s="33"/>
      <c r="CZ53" s="33"/>
      <c r="DA53" s="33"/>
      <c r="DB53" s="33"/>
      <c r="DC53" s="33"/>
      <c r="DD53" s="33"/>
      <c r="DE53" s="33"/>
      <c r="DF53" s="33"/>
      <c r="DG53" s="33"/>
      <c r="DH53" s="33"/>
      <c r="DI53" s="33"/>
      <c r="DJ53" s="33"/>
      <c r="DK53" s="33"/>
      <c r="DL53" s="33"/>
      <c r="DM53" s="33"/>
      <c r="DN53" s="33"/>
      <c r="DO53" s="33"/>
      <c r="DP53" s="33"/>
      <c r="DQ53" s="33"/>
      <c r="DR53" s="33"/>
      <c r="DS53" s="33"/>
      <c r="DT53" s="33"/>
      <c r="DU53" s="33"/>
      <c r="DV53" s="33"/>
      <c r="DW53" s="33"/>
      <c r="DX53" s="33"/>
    </row>
    <row r="54" spans="1:128" ht="25.5" customHeight="1" x14ac:dyDescent="0.15">
      <c r="A54" s="30"/>
      <c r="B54" s="115" t="s">
        <v>85</v>
      </c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68"/>
      <c r="P54" s="77">
        <v>4</v>
      </c>
      <c r="Q54" s="118">
        <v>1</v>
      </c>
      <c r="R54" s="79">
        <f t="shared" si="1"/>
        <v>296489</v>
      </c>
      <c r="S54" s="80">
        <v>296489</v>
      </c>
      <c r="T54" s="80"/>
      <c r="U54" s="80"/>
      <c r="V54" s="80"/>
      <c r="W54" s="80">
        <v>270000</v>
      </c>
      <c r="X54" s="80"/>
      <c r="Y54" s="81">
        <f t="shared" si="2"/>
        <v>26489</v>
      </c>
      <c r="Z54" s="119">
        <v>0</v>
      </c>
      <c r="AA54" s="119">
        <v>0</v>
      </c>
      <c r="AB54" s="120">
        <v>0</v>
      </c>
      <c r="AC54" s="117"/>
      <c r="AD54" s="30"/>
      <c r="AE54" s="30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  <c r="CA54" s="33"/>
      <c r="CB54" s="33"/>
      <c r="CC54" s="33"/>
      <c r="CD54" s="33"/>
      <c r="CE54" s="33"/>
      <c r="CF54" s="33"/>
      <c r="CG54" s="33"/>
      <c r="CH54" s="33"/>
      <c r="CI54" s="33"/>
      <c r="CJ54" s="33"/>
      <c r="CK54" s="33"/>
      <c r="CL54" s="33"/>
      <c r="CM54" s="33"/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CX54" s="33"/>
      <c r="CY54" s="33"/>
      <c r="CZ54" s="33"/>
      <c r="DA54" s="33"/>
      <c r="DB54" s="33"/>
      <c r="DC54" s="33"/>
      <c r="DD54" s="33"/>
      <c r="DE54" s="33"/>
      <c r="DF54" s="33"/>
      <c r="DG54" s="33"/>
      <c r="DH54" s="33"/>
      <c r="DI54" s="33"/>
      <c r="DJ54" s="33"/>
      <c r="DK54" s="33"/>
      <c r="DL54" s="33"/>
      <c r="DM54" s="33"/>
      <c r="DN54" s="33"/>
      <c r="DO54" s="33"/>
      <c r="DP54" s="33"/>
      <c r="DQ54" s="33"/>
      <c r="DR54" s="33"/>
      <c r="DS54" s="33"/>
      <c r="DT54" s="33"/>
      <c r="DU54" s="33"/>
      <c r="DV54" s="33"/>
      <c r="DW54" s="33"/>
      <c r="DX54" s="33"/>
    </row>
    <row r="55" spans="1:128" ht="25.5" customHeight="1" x14ac:dyDescent="0.15">
      <c r="A55" s="30"/>
      <c r="B55" s="115" t="s">
        <v>86</v>
      </c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68"/>
      <c r="P55" s="77">
        <v>4</v>
      </c>
      <c r="Q55" s="118">
        <v>2</v>
      </c>
      <c r="R55" s="79">
        <f t="shared" si="1"/>
        <v>4506899</v>
      </c>
      <c r="S55" s="79">
        <f>SUM(S56:S64)</f>
        <v>4506899</v>
      </c>
      <c r="T55" s="79">
        <f t="shared" ref="T55:X55" si="6">SUM(T56:T64)</f>
        <v>0</v>
      </c>
      <c r="U55" s="79">
        <f t="shared" si="6"/>
        <v>0</v>
      </c>
      <c r="V55" s="79">
        <f t="shared" si="6"/>
        <v>0</v>
      </c>
      <c r="W55" s="79">
        <f t="shared" si="6"/>
        <v>3400000</v>
      </c>
      <c r="X55" s="79">
        <f t="shared" si="6"/>
        <v>55666</v>
      </c>
      <c r="Y55" s="81">
        <f t="shared" si="2"/>
        <v>1051233</v>
      </c>
      <c r="Z55" s="119">
        <v>0</v>
      </c>
      <c r="AA55" s="119">
        <v>0</v>
      </c>
      <c r="AB55" s="120">
        <v>0</v>
      </c>
      <c r="AC55" s="117"/>
      <c r="AD55" s="30"/>
      <c r="AE55" s="30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  <c r="BZ55" s="33"/>
      <c r="CA55" s="33"/>
      <c r="CB55" s="33"/>
      <c r="CC55" s="33"/>
      <c r="CD55" s="33"/>
      <c r="CE55" s="33"/>
      <c r="CF55" s="33"/>
      <c r="CG55" s="33"/>
      <c r="CH55" s="33"/>
      <c r="CI55" s="33"/>
      <c r="CJ55" s="33"/>
      <c r="CK55" s="33"/>
      <c r="CL55" s="33"/>
      <c r="CM55" s="33"/>
      <c r="CN55" s="33"/>
      <c r="CO55" s="33"/>
      <c r="CP55" s="33"/>
      <c r="CQ55" s="33"/>
      <c r="CR55" s="33"/>
      <c r="CS55" s="33"/>
      <c r="CT55" s="33"/>
      <c r="CU55" s="33"/>
      <c r="CV55" s="33"/>
      <c r="CW55" s="33"/>
      <c r="CX55" s="33"/>
      <c r="CY55" s="33"/>
      <c r="CZ55" s="33"/>
      <c r="DA55" s="33"/>
      <c r="DB55" s="33"/>
      <c r="DC55" s="33"/>
      <c r="DD55" s="33"/>
      <c r="DE55" s="33"/>
      <c r="DF55" s="33"/>
      <c r="DG55" s="33"/>
      <c r="DH55" s="33"/>
      <c r="DI55" s="33"/>
      <c r="DJ55" s="33"/>
      <c r="DK55" s="33"/>
      <c r="DL55" s="33"/>
      <c r="DM55" s="33"/>
      <c r="DN55" s="33"/>
      <c r="DO55" s="33"/>
      <c r="DP55" s="33"/>
      <c r="DQ55" s="33"/>
      <c r="DR55" s="33"/>
      <c r="DS55" s="33"/>
      <c r="DT55" s="33"/>
      <c r="DU55" s="33"/>
      <c r="DV55" s="33"/>
      <c r="DW55" s="33"/>
      <c r="DX55" s="33"/>
    </row>
    <row r="56" spans="1:128" ht="25.5" customHeight="1" x14ac:dyDescent="0.15">
      <c r="A56" s="30"/>
      <c r="B56" s="115" t="s">
        <v>87</v>
      </c>
      <c r="C56" s="115"/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68"/>
      <c r="P56" s="77">
        <v>4</v>
      </c>
      <c r="Q56" s="118">
        <v>3</v>
      </c>
      <c r="R56" s="79">
        <f t="shared" si="1"/>
        <v>3045863</v>
      </c>
      <c r="S56" s="80">
        <v>3045863</v>
      </c>
      <c r="T56" s="80"/>
      <c r="U56" s="80"/>
      <c r="V56" s="80"/>
      <c r="W56" s="80">
        <v>2552000</v>
      </c>
      <c r="X56" s="80">
        <v>44872</v>
      </c>
      <c r="Y56" s="81">
        <f t="shared" si="2"/>
        <v>448991</v>
      </c>
      <c r="Z56" s="119">
        <v>0</v>
      </c>
      <c r="AA56" s="119">
        <v>0</v>
      </c>
      <c r="AB56" s="120">
        <v>0</v>
      </c>
      <c r="AC56" s="117"/>
      <c r="AD56" s="30"/>
      <c r="AE56" s="30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  <c r="BZ56" s="33"/>
      <c r="CA56" s="33"/>
      <c r="CB56" s="33"/>
      <c r="CC56" s="33"/>
      <c r="CD56" s="33"/>
      <c r="CE56" s="33"/>
      <c r="CF56" s="33"/>
      <c r="CG56" s="33"/>
      <c r="CH56" s="33"/>
      <c r="CI56" s="33"/>
      <c r="CJ56" s="33"/>
      <c r="CK56" s="33"/>
      <c r="CL56" s="33"/>
      <c r="CM56" s="33"/>
      <c r="CN56" s="33"/>
      <c r="CO56" s="33"/>
      <c r="CP56" s="33"/>
      <c r="CQ56" s="33"/>
      <c r="CR56" s="33"/>
      <c r="CS56" s="33"/>
      <c r="CT56" s="33"/>
      <c r="CU56" s="33"/>
      <c r="CV56" s="33"/>
      <c r="CW56" s="33"/>
      <c r="CX56" s="33"/>
      <c r="CY56" s="33"/>
      <c r="CZ56" s="33"/>
      <c r="DA56" s="33"/>
      <c r="DB56" s="33"/>
      <c r="DC56" s="33"/>
      <c r="DD56" s="33"/>
      <c r="DE56" s="33"/>
      <c r="DF56" s="33"/>
      <c r="DG56" s="33"/>
      <c r="DH56" s="33"/>
      <c r="DI56" s="33"/>
      <c r="DJ56" s="33"/>
      <c r="DK56" s="33"/>
      <c r="DL56" s="33"/>
      <c r="DM56" s="33"/>
      <c r="DN56" s="33"/>
      <c r="DO56" s="33"/>
      <c r="DP56" s="33"/>
      <c r="DQ56" s="33"/>
      <c r="DR56" s="33"/>
      <c r="DS56" s="33"/>
      <c r="DT56" s="33"/>
      <c r="DU56" s="33"/>
      <c r="DV56" s="33"/>
      <c r="DW56" s="33"/>
      <c r="DX56" s="33"/>
    </row>
    <row r="57" spans="1:128" ht="25.5" customHeight="1" x14ac:dyDescent="0.15">
      <c r="A57" s="30"/>
      <c r="B57" s="115" t="s">
        <v>88</v>
      </c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68"/>
      <c r="P57" s="77">
        <v>4</v>
      </c>
      <c r="Q57" s="118">
        <v>4</v>
      </c>
      <c r="R57" s="79">
        <f t="shared" si="1"/>
        <v>617535</v>
      </c>
      <c r="S57" s="80">
        <v>617535</v>
      </c>
      <c r="T57" s="80"/>
      <c r="U57" s="80"/>
      <c r="V57" s="80"/>
      <c r="W57" s="80">
        <v>493000</v>
      </c>
      <c r="X57" s="80">
        <v>10794</v>
      </c>
      <c r="Y57" s="81">
        <f t="shared" si="2"/>
        <v>113741</v>
      </c>
      <c r="Z57" s="119">
        <v>0</v>
      </c>
      <c r="AA57" s="119">
        <v>0</v>
      </c>
      <c r="AB57" s="120">
        <v>0</v>
      </c>
      <c r="AC57" s="117"/>
      <c r="AD57" s="30"/>
      <c r="AE57" s="30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  <c r="BO57" s="33"/>
      <c r="BP57" s="33"/>
      <c r="BQ57" s="33"/>
      <c r="BR57" s="33"/>
      <c r="BS57" s="33"/>
      <c r="BT57" s="33"/>
      <c r="BU57" s="33"/>
      <c r="BV57" s="33"/>
      <c r="BW57" s="33"/>
      <c r="BX57" s="33"/>
      <c r="BY57" s="33"/>
      <c r="BZ57" s="33"/>
      <c r="CA57" s="33"/>
      <c r="CB57" s="33"/>
      <c r="CC57" s="33"/>
      <c r="CD57" s="33"/>
      <c r="CE57" s="33"/>
      <c r="CF57" s="33"/>
      <c r="CG57" s="33"/>
      <c r="CH57" s="33"/>
      <c r="CI57" s="33"/>
      <c r="CJ57" s="33"/>
      <c r="CK57" s="33"/>
      <c r="CL57" s="33"/>
      <c r="CM57" s="33"/>
      <c r="CN57" s="33"/>
      <c r="CO57" s="33"/>
      <c r="CP57" s="33"/>
      <c r="CQ57" s="33"/>
      <c r="CR57" s="33"/>
      <c r="CS57" s="33"/>
      <c r="CT57" s="33"/>
      <c r="CU57" s="33"/>
      <c r="CV57" s="33"/>
      <c r="CW57" s="33"/>
      <c r="CX57" s="33"/>
      <c r="CY57" s="33"/>
      <c r="CZ57" s="33"/>
      <c r="DA57" s="33"/>
      <c r="DB57" s="33"/>
      <c r="DC57" s="33"/>
      <c r="DD57" s="33"/>
      <c r="DE57" s="33"/>
      <c r="DF57" s="33"/>
      <c r="DG57" s="33"/>
      <c r="DH57" s="33"/>
      <c r="DI57" s="33"/>
      <c r="DJ57" s="33"/>
      <c r="DK57" s="33"/>
      <c r="DL57" s="33"/>
      <c r="DM57" s="33"/>
      <c r="DN57" s="33"/>
      <c r="DO57" s="33"/>
      <c r="DP57" s="33"/>
      <c r="DQ57" s="33"/>
      <c r="DR57" s="33"/>
      <c r="DS57" s="33"/>
      <c r="DT57" s="33"/>
      <c r="DU57" s="33"/>
      <c r="DV57" s="33"/>
      <c r="DW57" s="33"/>
      <c r="DX57" s="33"/>
    </row>
    <row r="58" spans="1:128" ht="25.5" customHeight="1" x14ac:dyDescent="0.15">
      <c r="A58" s="30"/>
      <c r="B58" s="115" t="s">
        <v>89</v>
      </c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68"/>
      <c r="P58" s="77">
        <v>4</v>
      </c>
      <c r="Q58" s="118">
        <v>5</v>
      </c>
      <c r="R58" s="79">
        <f t="shared" si="1"/>
        <v>91428</v>
      </c>
      <c r="S58" s="80">
        <v>91428</v>
      </c>
      <c r="T58" s="80"/>
      <c r="U58" s="80"/>
      <c r="V58" s="80"/>
      <c r="W58" s="80">
        <v>84000</v>
      </c>
      <c r="X58" s="80"/>
      <c r="Y58" s="81">
        <f t="shared" si="2"/>
        <v>7428</v>
      </c>
      <c r="Z58" s="119">
        <v>0</v>
      </c>
      <c r="AA58" s="119">
        <v>0</v>
      </c>
      <c r="AB58" s="120">
        <v>0</v>
      </c>
      <c r="AC58" s="117"/>
      <c r="AD58" s="30"/>
      <c r="AE58" s="30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3"/>
      <c r="CK58" s="33"/>
      <c r="CL58" s="33"/>
      <c r="CM58" s="33"/>
      <c r="CN58" s="33"/>
      <c r="CO58" s="33"/>
      <c r="CP58" s="33"/>
      <c r="CQ58" s="33"/>
      <c r="CR58" s="33"/>
      <c r="CS58" s="33"/>
      <c r="CT58" s="33"/>
      <c r="CU58" s="33"/>
      <c r="CV58" s="33"/>
      <c r="CW58" s="33"/>
      <c r="CX58" s="33"/>
      <c r="CY58" s="33"/>
      <c r="CZ58" s="33"/>
      <c r="DA58" s="33"/>
      <c r="DB58" s="33"/>
      <c r="DC58" s="33"/>
      <c r="DD58" s="33"/>
      <c r="DE58" s="33"/>
      <c r="DF58" s="33"/>
      <c r="DG58" s="33"/>
      <c r="DH58" s="33"/>
      <c r="DI58" s="33"/>
      <c r="DJ58" s="33"/>
      <c r="DK58" s="33"/>
      <c r="DL58" s="33"/>
      <c r="DM58" s="33"/>
      <c r="DN58" s="33"/>
      <c r="DO58" s="33"/>
      <c r="DP58" s="33"/>
      <c r="DQ58" s="33"/>
      <c r="DR58" s="33"/>
      <c r="DS58" s="33"/>
      <c r="DT58" s="33"/>
      <c r="DU58" s="33"/>
      <c r="DV58" s="33"/>
      <c r="DW58" s="33"/>
      <c r="DX58" s="33"/>
    </row>
    <row r="59" spans="1:128" ht="25.5" customHeight="1" x14ac:dyDescent="0.15">
      <c r="A59" s="30"/>
      <c r="B59" s="115" t="s">
        <v>90</v>
      </c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68"/>
      <c r="P59" s="77">
        <v>4</v>
      </c>
      <c r="Q59" s="118">
        <v>6</v>
      </c>
      <c r="R59" s="79">
        <f t="shared" si="1"/>
        <v>0</v>
      </c>
      <c r="S59" s="80"/>
      <c r="T59" s="80"/>
      <c r="U59" s="80"/>
      <c r="V59" s="80"/>
      <c r="W59" s="80"/>
      <c r="X59" s="80"/>
      <c r="Y59" s="81">
        <f t="shared" si="2"/>
        <v>0</v>
      </c>
      <c r="Z59" s="119">
        <v>0</v>
      </c>
      <c r="AA59" s="119">
        <v>0</v>
      </c>
      <c r="AB59" s="120">
        <v>0</v>
      </c>
      <c r="AC59" s="117"/>
      <c r="AD59" s="30"/>
      <c r="AE59" s="30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  <c r="CJ59" s="33"/>
      <c r="CK59" s="33"/>
      <c r="CL59" s="33"/>
      <c r="CM59" s="33"/>
      <c r="CN59" s="33"/>
      <c r="CO59" s="33"/>
      <c r="CP59" s="33"/>
      <c r="CQ59" s="33"/>
      <c r="CR59" s="33"/>
      <c r="CS59" s="33"/>
      <c r="CT59" s="33"/>
      <c r="CU59" s="33"/>
      <c r="CV59" s="33"/>
      <c r="CW59" s="33"/>
      <c r="CX59" s="33"/>
      <c r="CY59" s="33"/>
      <c r="CZ59" s="33"/>
      <c r="DA59" s="33"/>
      <c r="DB59" s="33"/>
      <c r="DC59" s="33"/>
      <c r="DD59" s="33"/>
      <c r="DE59" s="33"/>
      <c r="DF59" s="33"/>
      <c r="DG59" s="33"/>
      <c r="DH59" s="33"/>
      <c r="DI59" s="33"/>
      <c r="DJ59" s="33"/>
      <c r="DK59" s="33"/>
      <c r="DL59" s="33"/>
      <c r="DM59" s="33"/>
      <c r="DN59" s="33"/>
      <c r="DO59" s="33"/>
      <c r="DP59" s="33"/>
      <c r="DQ59" s="33"/>
      <c r="DR59" s="33"/>
      <c r="DS59" s="33"/>
      <c r="DT59" s="33"/>
      <c r="DU59" s="33"/>
      <c r="DV59" s="33"/>
      <c r="DW59" s="33"/>
      <c r="DX59" s="33"/>
    </row>
    <row r="60" spans="1:128" ht="25.5" customHeight="1" x14ac:dyDescent="0.15">
      <c r="A60" s="30"/>
      <c r="B60" s="115" t="s">
        <v>91</v>
      </c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68"/>
      <c r="P60" s="77">
        <v>4</v>
      </c>
      <c r="Q60" s="118">
        <v>7</v>
      </c>
      <c r="R60" s="79">
        <f t="shared" si="1"/>
        <v>27000</v>
      </c>
      <c r="S60" s="80">
        <v>27000</v>
      </c>
      <c r="T60" s="80"/>
      <c r="U60" s="80"/>
      <c r="V60" s="80"/>
      <c r="W60" s="80">
        <v>19000</v>
      </c>
      <c r="X60" s="80"/>
      <c r="Y60" s="81">
        <f t="shared" si="2"/>
        <v>8000</v>
      </c>
      <c r="Z60" s="119">
        <v>0</v>
      </c>
      <c r="AA60" s="119">
        <v>0</v>
      </c>
      <c r="AB60" s="120">
        <v>0</v>
      </c>
      <c r="AC60" s="117"/>
      <c r="AD60" s="30"/>
      <c r="AE60" s="30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  <c r="BO60" s="33"/>
      <c r="BP60" s="33"/>
      <c r="BQ60" s="33"/>
      <c r="BR60" s="33"/>
      <c r="BS60" s="33"/>
      <c r="BT60" s="33"/>
      <c r="BU60" s="33"/>
      <c r="BV60" s="33"/>
      <c r="BW60" s="33"/>
      <c r="BX60" s="33"/>
      <c r="BY60" s="33"/>
      <c r="BZ60" s="33"/>
      <c r="CA60" s="33"/>
      <c r="CB60" s="33"/>
      <c r="CC60" s="33"/>
      <c r="CD60" s="33"/>
      <c r="CE60" s="33"/>
      <c r="CF60" s="33"/>
      <c r="CG60" s="33"/>
      <c r="CH60" s="33"/>
      <c r="CI60" s="33"/>
      <c r="CJ60" s="33"/>
      <c r="CK60" s="33"/>
      <c r="CL60" s="33"/>
      <c r="CM60" s="33"/>
      <c r="CN60" s="33"/>
      <c r="CO60" s="33"/>
      <c r="CP60" s="33"/>
      <c r="CQ60" s="33"/>
      <c r="CR60" s="33"/>
      <c r="CS60" s="33"/>
      <c r="CT60" s="33"/>
      <c r="CU60" s="33"/>
      <c r="CV60" s="33"/>
      <c r="CW60" s="33"/>
      <c r="CX60" s="33"/>
      <c r="CY60" s="33"/>
      <c r="CZ60" s="33"/>
      <c r="DA60" s="33"/>
      <c r="DB60" s="33"/>
      <c r="DC60" s="33"/>
      <c r="DD60" s="33"/>
      <c r="DE60" s="33"/>
      <c r="DF60" s="33"/>
      <c r="DG60" s="33"/>
      <c r="DH60" s="33"/>
      <c r="DI60" s="33"/>
      <c r="DJ60" s="33"/>
      <c r="DK60" s="33"/>
      <c r="DL60" s="33"/>
      <c r="DM60" s="33"/>
      <c r="DN60" s="33"/>
      <c r="DO60" s="33"/>
      <c r="DP60" s="33"/>
      <c r="DQ60" s="33"/>
      <c r="DR60" s="33"/>
      <c r="DS60" s="33"/>
      <c r="DT60" s="33"/>
      <c r="DU60" s="33"/>
      <c r="DV60" s="33"/>
      <c r="DW60" s="33"/>
      <c r="DX60" s="33"/>
    </row>
    <row r="61" spans="1:128" ht="25.5" customHeight="1" x14ac:dyDescent="0.15">
      <c r="A61" s="30"/>
      <c r="B61" s="115" t="s">
        <v>92</v>
      </c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68"/>
      <c r="P61" s="77">
        <v>4</v>
      </c>
      <c r="Q61" s="118">
        <v>8</v>
      </c>
      <c r="R61" s="79">
        <f t="shared" si="1"/>
        <v>0</v>
      </c>
      <c r="S61" s="80"/>
      <c r="T61" s="80"/>
      <c r="U61" s="80"/>
      <c r="V61" s="80"/>
      <c r="W61" s="80"/>
      <c r="X61" s="80"/>
      <c r="Y61" s="81">
        <f t="shared" si="2"/>
        <v>0</v>
      </c>
      <c r="Z61" s="119">
        <v>0</v>
      </c>
      <c r="AA61" s="119">
        <v>0</v>
      </c>
      <c r="AB61" s="120">
        <v>0</v>
      </c>
      <c r="AC61" s="117"/>
      <c r="AD61" s="30"/>
      <c r="AE61" s="30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  <c r="CH61" s="33"/>
      <c r="CI61" s="33"/>
      <c r="CJ61" s="33"/>
      <c r="CK61" s="33"/>
      <c r="CL61" s="33"/>
      <c r="CM61" s="33"/>
      <c r="CN61" s="33"/>
      <c r="CO61" s="33"/>
      <c r="CP61" s="33"/>
      <c r="CQ61" s="33"/>
      <c r="CR61" s="33"/>
      <c r="CS61" s="33"/>
      <c r="CT61" s="33"/>
      <c r="CU61" s="33"/>
      <c r="CV61" s="33"/>
      <c r="CW61" s="33"/>
      <c r="CX61" s="33"/>
      <c r="CY61" s="33"/>
      <c r="CZ61" s="33"/>
      <c r="DA61" s="33"/>
      <c r="DB61" s="33"/>
      <c r="DC61" s="33"/>
      <c r="DD61" s="33"/>
      <c r="DE61" s="33"/>
      <c r="DF61" s="33"/>
      <c r="DG61" s="33"/>
      <c r="DH61" s="33"/>
      <c r="DI61" s="33"/>
      <c r="DJ61" s="33"/>
      <c r="DK61" s="33"/>
      <c r="DL61" s="33"/>
      <c r="DM61" s="33"/>
      <c r="DN61" s="33"/>
      <c r="DO61" s="33"/>
      <c r="DP61" s="33"/>
      <c r="DQ61" s="33"/>
      <c r="DR61" s="33"/>
      <c r="DS61" s="33"/>
      <c r="DT61" s="33"/>
      <c r="DU61" s="33"/>
      <c r="DV61" s="33"/>
      <c r="DW61" s="33"/>
      <c r="DX61" s="33"/>
    </row>
    <row r="62" spans="1:128" ht="25.5" customHeight="1" x14ac:dyDescent="0.15">
      <c r="A62" s="30"/>
      <c r="B62" s="115" t="s">
        <v>93</v>
      </c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68"/>
      <c r="P62" s="77">
        <v>4</v>
      </c>
      <c r="Q62" s="118">
        <v>9</v>
      </c>
      <c r="R62" s="79">
        <f t="shared" si="1"/>
        <v>0</v>
      </c>
      <c r="S62" s="80"/>
      <c r="T62" s="80"/>
      <c r="U62" s="80"/>
      <c r="V62" s="80"/>
      <c r="W62" s="80"/>
      <c r="X62" s="80"/>
      <c r="Y62" s="81">
        <f t="shared" si="2"/>
        <v>0</v>
      </c>
      <c r="Z62" s="119">
        <v>0</v>
      </c>
      <c r="AA62" s="119">
        <v>0</v>
      </c>
      <c r="AB62" s="120">
        <v>0</v>
      </c>
      <c r="AC62" s="117"/>
      <c r="AD62" s="30"/>
      <c r="AE62" s="30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  <c r="BO62" s="33"/>
      <c r="BP62" s="33"/>
      <c r="BQ62" s="33"/>
      <c r="BR62" s="33"/>
      <c r="BS62" s="33"/>
      <c r="BT62" s="33"/>
      <c r="BU62" s="33"/>
      <c r="BV62" s="33"/>
      <c r="BW62" s="33"/>
      <c r="BX62" s="33"/>
      <c r="BY62" s="33"/>
      <c r="BZ62" s="33"/>
      <c r="CA62" s="33"/>
      <c r="CB62" s="33"/>
      <c r="CC62" s="33"/>
      <c r="CD62" s="33"/>
      <c r="CE62" s="33"/>
      <c r="CF62" s="33"/>
      <c r="CG62" s="33"/>
      <c r="CH62" s="33"/>
      <c r="CI62" s="33"/>
      <c r="CJ62" s="33"/>
      <c r="CK62" s="33"/>
      <c r="CL62" s="33"/>
      <c r="CM62" s="33"/>
      <c r="CN62" s="33"/>
      <c r="CO62" s="33"/>
      <c r="CP62" s="33"/>
      <c r="CQ62" s="33"/>
      <c r="CR62" s="33"/>
      <c r="CS62" s="33"/>
      <c r="CT62" s="33"/>
      <c r="CU62" s="33"/>
      <c r="CV62" s="33"/>
      <c r="CW62" s="33"/>
      <c r="CX62" s="33"/>
      <c r="CY62" s="33"/>
      <c r="CZ62" s="33"/>
      <c r="DA62" s="33"/>
      <c r="DB62" s="33"/>
      <c r="DC62" s="33"/>
      <c r="DD62" s="33"/>
      <c r="DE62" s="33"/>
      <c r="DF62" s="33"/>
      <c r="DG62" s="33"/>
      <c r="DH62" s="33"/>
      <c r="DI62" s="33"/>
      <c r="DJ62" s="33"/>
      <c r="DK62" s="33"/>
      <c r="DL62" s="33"/>
      <c r="DM62" s="33"/>
      <c r="DN62" s="33"/>
      <c r="DO62" s="33"/>
      <c r="DP62" s="33"/>
      <c r="DQ62" s="33"/>
      <c r="DR62" s="33"/>
      <c r="DS62" s="33"/>
      <c r="DT62" s="33"/>
      <c r="DU62" s="33"/>
      <c r="DV62" s="33"/>
      <c r="DW62" s="33"/>
      <c r="DX62" s="33"/>
    </row>
    <row r="63" spans="1:128" ht="25.5" customHeight="1" x14ac:dyDescent="0.15">
      <c r="A63" s="30"/>
      <c r="B63" s="115" t="s">
        <v>94</v>
      </c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68"/>
      <c r="P63" s="77">
        <v>5</v>
      </c>
      <c r="Q63" s="118">
        <v>0</v>
      </c>
      <c r="R63" s="79">
        <f t="shared" si="1"/>
        <v>122323</v>
      </c>
      <c r="S63" s="80">
        <v>122323</v>
      </c>
      <c r="T63" s="80"/>
      <c r="U63" s="80"/>
      <c r="V63" s="80"/>
      <c r="W63" s="80">
        <v>107000</v>
      </c>
      <c r="X63" s="80"/>
      <c r="Y63" s="81">
        <f t="shared" si="2"/>
        <v>15323</v>
      </c>
      <c r="Z63" s="119">
        <v>0</v>
      </c>
      <c r="AA63" s="119">
        <v>0</v>
      </c>
      <c r="AB63" s="120">
        <v>0</v>
      </c>
      <c r="AC63" s="117"/>
      <c r="AD63" s="30"/>
      <c r="AE63" s="30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3"/>
      <c r="CA63" s="33"/>
      <c r="CB63" s="33"/>
      <c r="CC63" s="33"/>
      <c r="CD63" s="33"/>
      <c r="CE63" s="33"/>
      <c r="CF63" s="33"/>
      <c r="CG63" s="33"/>
      <c r="CH63" s="33"/>
      <c r="CI63" s="33"/>
      <c r="CJ63" s="33"/>
      <c r="CK63" s="33"/>
      <c r="CL63" s="33"/>
      <c r="CM63" s="33"/>
      <c r="CN63" s="33"/>
      <c r="CO63" s="33"/>
      <c r="CP63" s="33"/>
      <c r="CQ63" s="33"/>
      <c r="CR63" s="33"/>
      <c r="CS63" s="33"/>
      <c r="CT63" s="33"/>
      <c r="CU63" s="33"/>
      <c r="CV63" s="33"/>
      <c r="CW63" s="33"/>
      <c r="CX63" s="33"/>
      <c r="CY63" s="33"/>
      <c r="CZ63" s="33"/>
      <c r="DA63" s="33"/>
      <c r="DB63" s="33"/>
      <c r="DC63" s="33"/>
      <c r="DD63" s="33"/>
      <c r="DE63" s="33"/>
      <c r="DF63" s="33"/>
      <c r="DG63" s="33"/>
      <c r="DH63" s="33"/>
      <c r="DI63" s="33"/>
      <c r="DJ63" s="33"/>
      <c r="DK63" s="33"/>
      <c r="DL63" s="33"/>
      <c r="DM63" s="33"/>
      <c r="DN63" s="33"/>
      <c r="DO63" s="33"/>
      <c r="DP63" s="33"/>
      <c r="DQ63" s="33"/>
      <c r="DR63" s="33"/>
      <c r="DS63" s="33"/>
      <c r="DT63" s="33"/>
      <c r="DU63" s="33"/>
      <c r="DV63" s="33"/>
      <c r="DW63" s="33"/>
      <c r="DX63" s="33"/>
    </row>
    <row r="64" spans="1:128" ht="25.5" customHeight="1" x14ac:dyDescent="0.15">
      <c r="A64" s="30"/>
      <c r="B64" s="115" t="s">
        <v>95</v>
      </c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68"/>
      <c r="P64" s="77">
        <v>5</v>
      </c>
      <c r="Q64" s="118">
        <v>1</v>
      </c>
      <c r="R64" s="79">
        <f t="shared" si="1"/>
        <v>602750</v>
      </c>
      <c r="S64" s="80">
        <v>602750</v>
      </c>
      <c r="T64" s="80"/>
      <c r="U64" s="80"/>
      <c r="V64" s="80"/>
      <c r="W64" s="80">
        <v>145000</v>
      </c>
      <c r="X64" s="80"/>
      <c r="Y64" s="81">
        <f t="shared" si="2"/>
        <v>457750</v>
      </c>
      <c r="Z64" s="119">
        <v>0</v>
      </c>
      <c r="AA64" s="119">
        <v>0</v>
      </c>
      <c r="AB64" s="120">
        <v>0</v>
      </c>
      <c r="AC64" s="117"/>
      <c r="AD64" s="30"/>
      <c r="AE64" s="30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  <c r="BO64" s="33"/>
      <c r="BP64" s="33"/>
      <c r="BQ64" s="33"/>
      <c r="BR64" s="33"/>
      <c r="BS64" s="33"/>
      <c r="BT64" s="33"/>
      <c r="BU64" s="33"/>
      <c r="BV64" s="33"/>
      <c r="BW64" s="33"/>
      <c r="BX64" s="33"/>
      <c r="BY64" s="33"/>
      <c r="BZ64" s="33"/>
      <c r="CA64" s="33"/>
      <c r="CB64" s="33"/>
      <c r="CC64" s="33"/>
      <c r="CD64" s="33"/>
      <c r="CE64" s="33"/>
      <c r="CF64" s="33"/>
      <c r="CG64" s="33"/>
      <c r="CH64" s="33"/>
      <c r="CI64" s="33"/>
      <c r="CJ64" s="33"/>
      <c r="CK64" s="33"/>
      <c r="CL64" s="33"/>
      <c r="CM64" s="33"/>
      <c r="CN64" s="33"/>
      <c r="CO64" s="33"/>
      <c r="CP64" s="33"/>
      <c r="CQ64" s="33"/>
      <c r="CR64" s="33"/>
      <c r="CS64" s="33"/>
      <c r="CT64" s="33"/>
      <c r="CU64" s="33"/>
      <c r="CV64" s="33"/>
      <c r="CW64" s="33"/>
      <c r="CX64" s="33"/>
      <c r="CY64" s="33"/>
      <c r="CZ64" s="33"/>
      <c r="DA64" s="33"/>
      <c r="DB64" s="33"/>
      <c r="DC64" s="33"/>
      <c r="DD64" s="33"/>
      <c r="DE64" s="33"/>
      <c r="DF64" s="33"/>
      <c r="DG64" s="33"/>
      <c r="DH64" s="33"/>
      <c r="DI64" s="33"/>
      <c r="DJ64" s="33"/>
      <c r="DK64" s="33"/>
      <c r="DL64" s="33"/>
      <c r="DM64" s="33"/>
      <c r="DN64" s="33"/>
      <c r="DO64" s="33"/>
      <c r="DP64" s="33"/>
      <c r="DQ64" s="33"/>
      <c r="DR64" s="33"/>
      <c r="DS64" s="33"/>
      <c r="DT64" s="33"/>
      <c r="DU64" s="33"/>
      <c r="DV64" s="33"/>
      <c r="DW64" s="33"/>
      <c r="DX64" s="33"/>
    </row>
    <row r="65" spans="1:128" ht="25.5" customHeight="1" thickBot="1" x14ac:dyDescent="0.2">
      <c r="A65" s="30"/>
      <c r="B65" s="115" t="s">
        <v>96</v>
      </c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68"/>
      <c r="P65" s="84">
        <v>5</v>
      </c>
      <c r="Q65" s="121">
        <v>2</v>
      </c>
      <c r="R65" s="122">
        <f t="shared" si="1"/>
        <v>0</v>
      </c>
      <c r="S65" s="123"/>
      <c r="T65" s="123"/>
      <c r="U65" s="123"/>
      <c r="V65" s="123"/>
      <c r="W65" s="123"/>
      <c r="X65" s="123"/>
      <c r="Y65" s="124">
        <f t="shared" si="2"/>
        <v>0</v>
      </c>
      <c r="Z65" s="125">
        <v>0</v>
      </c>
      <c r="AA65" s="125">
        <v>0</v>
      </c>
      <c r="AB65" s="126">
        <v>0</v>
      </c>
      <c r="AC65" s="117"/>
      <c r="AD65" s="30"/>
      <c r="AE65" s="30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  <c r="BO65" s="33"/>
      <c r="BP65" s="33"/>
      <c r="BQ65" s="33"/>
      <c r="BR65" s="33"/>
      <c r="BS65" s="33"/>
      <c r="BT65" s="33"/>
      <c r="BU65" s="33"/>
      <c r="BV65" s="33"/>
      <c r="BW65" s="33"/>
      <c r="BX65" s="33"/>
      <c r="BY65" s="33"/>
      <c r="BZ65" s="33"/>
      <c r="CA65" s="33"/>
      <c r="CB65" s="33"/>
      <c r="CC65" s="33"/>
      <c r="CD65" s="33"/>
      <c r="CE65" s="33"/>
      <c r="CF65" s="33"/>
      <c r="CG65" s="33"/>
      <c r="CH65" s="33"/>
      <c r="CI65" s="33"/>
      <c r="CJ65" s="33"/>
      <c r="CK65" s="33"/>
      <c r="CL65" s="33"/>
      <c r="CM65" s="33"/>
      <c r="CN65" s="33"/>
      <c r="CO65" s="33"/>
      <c r="CP65" s="33"/>
      <c r="CQ65" s="33"/>
      <c r="CR65" s="33"/>
      <c r="CS65" s="33"/>
      <c r="CT65" s="33"/>
      <c r="CU65" s="33"/>
      <c r="CV65" s="33"/>
      <c r="CW65" s="33"/>
      <c r="CX65" s="33"/>
      <c r="CY65" s="33"/>
      <c r="CZ65" s="33"/>
      <c r="DA65" s="33"/>
      <c r="DB65" s="33"/>
      <c r="DC65" s="33"/>
      <c r="DD65" s="33"/>
      <c r="DE65" s="33"/>
      <c r="DF65" s="33"/>
      <c r="DG65" s="33"/>
      <c r="DH65" s="33"/>
      <c r="DI65" s="33"/>
      <c r="DJ65" s="33"/>
      <c r="DK65" s="33"/>
      <c r="DL65" s="33"/>
      <c r="DM65" s="33"/>
      <c r="DN65" s="33"/>
      <c r="DO65" s="33"/>
      <c r="DP65" s="33"/>
      <c r="DQ65" s="33"/>
      <c r="DR65" s="33"/>
      <c r="DS65" s="33"/>
      <c r="DT65" s="33"/>
      <c r="DU65" s="33"/>
      <c r="DV65" s="33"/>
      <c r="DW65" s="33"/>
      <c r="DX65" s="33"/>
    </row>
    <row r="66" spans="1:128" ht="14.25" customHeight="1" x14ac:dyDescent="0.15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  <c r="BO66" s="33"/>
      <c r="BP66" s="33"/>
      <c r="BQ66" s="33"/>
      <c r="BR66" s="33"/>
      <c r="BS66" s="33"/>
      <c r="BT66" s="33"/>
      <c r="BU66" s="33"/>
      <c r="BV66" s="33"/>
      <c r="BW66" s="33"/>
      <c r="BX66" s="33"/>
      <c r="BY66" s="33"/>
      <c r="BZ66" s="33"/>
      <c r="CA66" s="33"/>
      <c r="CB66" s="33"/>
      <c r="CC66" s="33"/>
      <c r="CD66" s="33"/>
      <c r="CE66" s="33"/>
      <c r="CF66" s="33"/>
      <c r="CG66" s="33"/>
      <c r="CH66" s="33"/>
      <c r="CI66" s="33"/>
      <c r="CJ66" s="33"/>
      <c r="CK66" s="33"/>
      <c r="CL66" s="33"/>
      <c r="CM66" s="33"/>
      <c r="CN66" s="33"/>
      <c r="CO66" s="33"/>
      <c r="CP66" s="33"/>
      <c r="CQ66" s="33"/>
      <c r="CR66" s="33"/>
      <c r="CS66" s="33"/>
      <c r="CT66" s="33"/>
      <c r="CU66" s="33"/>
      <c r="CV66" s="33"/>
      <c r="CW66" s="33"/>
      <c r="CX66" s="33"/>
      <c r="CY66" s="33"/>
      <c r="CZ66" s="33"/>
      <c r="DA66" s="33"/>
      <c r="DB66" s="33"/>
      <c r="DC66" s="33"/>
      <c r="DD66" s="33"/>
      <c r="DE66" s="33"/>
      <c r="DF66" s="33"/>
      <c r="DG66" s="33"/>
      <c r="DH66" s="33"/>
      <c r="DI66" s="33"/>
      <c r="DJ66" s="33"/>
      <c r="DK66" s="33"/>
      <c r="DL66" s="33"/>
      <c r="DM66" s="33"/>
      <c r="DN66" s="33"/>
      <c r="DO66" s="33"/>
      <c r="DP66" s="33"/>
      <c r="DQ66" s="33"/>
      <c r="DR66" s="33"/>
      <c r="DS66" s="33"/>
      <c r="DT66" s="33"/>
      <c r="DU66" s="33"/>
      <c r="DV66" s="33"/>
      <c r="DW66" s="33"/>
      <c r="DX66" s="33"/>
    </row>
    <row r="67" spans="1:128" ht="14.25" hidden="1" x14ac:dyDescent="0.15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  <c r="BO67" s="33"/>
      <c r="BP67" s="33"/>
      <c r="BQ67" s="33"/>
      <c r="BR67" s="33"/>
      <c r="BS67" s="33"/>
      <c r="BT67" s="33"/>
      <c r="BU67" s="33"/>
      <c r="BV67" s="33"/>
      <c r="BW67" s="33"/>
      <c r="BX67" s="33"/>
      <c r="BY67" s="33"/>
      <c r="BZ67" s="33"/>
      <c r="CA67" s="33"/>
      <c r="CB67" s="33"/>
      <c r="CC67" s="33"/>
      <c r="CD67" s="33"/>
      <c r="CE67" s="33"/>
      <c r="CF67" s="33"/>
      <c r="CG67" s="33"/>
      <c r="CH67" s="33"/>
      <c r="CI67" s="33"/>
      <c r="CJ67" s="33"/>
      <c r="CK67" s="33"/>
      <c r="CL67" s="33"/>
      <c r="CM67" s="33"/>
      <c r="CN67" s="33"/>
      <c r="CO67" s="33"/>
      <c r="CP67" s="33"/>
      <c r="CQ67" s="33"/>
      <c r="CR67" s="33"/>
      <c r="CS67" s="33"/>
      <c r="CT67" s="33"/>
      <c r="CU67" s="33"/>
      <c r="CV67" s="33"/>
      <c r="CW67" s="33"/>
      <c r="CX67" s="33"/>
      <c r="CY67" s="33"/>
      <c r="CZ67" s="33"/>
      <c r="DA67" s="33"/>
      <c r="DB67" s="33"/>
      <c r="DC67" s="33"/>
      <c r="DD67" s="33"/>
      <c r="DE67" s="33"/>
      <c r="DF67" s="33"/>
      <c r="DG67" s="33"/>
      <c r="DH67" s="33"/>
      <c r="DI67" s="33"/>
      <c r="DJ67" s="33"/>
      <c r="DK67" s="33"/>
      <c r="DL67" s="33"/>
      <c r="DM67" s="33"/>
      <c r="DN67" s="33"/>
      <c r="DO67" s="33"/>
      <c r="DP67" s="33"/>
      <c r="DQ67" s="33"/>
      <c r="DR67" s="33"/>
      <c r="DS67" s="33"/>
      <c r="DT67" s="33"/>
      <c r="DU67" s="33"/>
      <c r="DV67" s="33"/>
      <c r="DW67" s="33"/>
      <c r="DX67" s="33"/>
    </row>
    <row r="68" spans="1:128" ht="14.25" hidden="1" x14ac:dyDescent="0.15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  <c r="BO68" s="33"/>
      <c r="BP68" s="33"/>
      <c r="BQ68" s="33"/>
      <c r="BR68" s="33"/>
      <c r="BS68" s="33"/>
      <c r="BT68" s="33"/>
      <c r="BU68" s="33"/>
      <c r="BV68" s="33"/>
      <c r="BW68" s="33"/>
      <c r="BX68" s="33"/>
      <c r="BY68" s="33"/>
      <c r="BZ68" s="33"/>
      <c r="CA68" s="33"/>
      <c r="CB68" s="33"/>
      <c r="CC68" s="33"/>
      <c r="CD68" s="33"/>
      <c r="CE68" s="33"/>
      <c r="CF68" s="33"/>
      <c r="CG68" s="33"/>
      <c r="CH68" s="33"/>
      <c r="CI68" s="33"/>
      <c r="CJ68" s="33"/>
      <c r="CK68" s="33"/>
      <c r="CL68" s="33"/>
      <c r="CM68" s="33"/>
      <c r="CN68" s="33"/>
      <c r="CO68" s="33"/>
      <c r="CP68" s="33"/>
      <c r="CQ68" s="33"/>
      <c r="CR68" s="33"/>
      <c r="CS68" s="33"/>
      <c r="CT68" s="33"/>
      <c r="CU68" s="33"/>
      <c r="CV68" s="33"/>
      <c r="CW68" s="33"/>
      <c r="CX68" s="33"/>
      <c r="CY68" s="33"/>
      <c r="CZ68" s="33"/>
      <c r="DA68" s="33"/>
      <c r="DB68" s="33"/>
      <c r="DC68" s="33"/>
      <c r="DD68" s="33"/>
      <c r="DE68" s="33"/>
      <c r="DF68" s="33"/>
      <c r="DG68" s="33"/>
      <c r="DH68" s="33"/>
      <c r="DI68" s="33"/>
      <c r="DJ68" s="33"/>
      <c r="DK68" s="33"/>
      <c r="DL68" s="33"/>
      <c r="DM68" s="33"/>
      <c r="DN68" s="33"/>
      <c r="DO68" s="33"/>
      <c r="DP68" s="33"/>
      <c r="DQ68" s="33"/>
      <c r="DR68" s="33"/>
      <c r="DS68" s="33"/>
      <c r="DT68" s="33"/>
      <c r="DU68" s="33"/>
      <c r="DV68" s="33"/>
      <c r="DW68" s="33"/>
      <c r="DX68" s="33"/>
    </row>
    <row r="69" spans="1:128" ht="14.25" hidden="1" x14ac:dyDescent="0.15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  <c r="BO69" s="33"/>
      <c r="BP69" s="33"/>
      <c r="BQ69" s="33"/>
      <c r="BR69" s="33"/>
      <c r="BS69" s="33"/>
      <c r="BT69" s="33"/>
      <c r="BU69" s="33"/>
      <c r="BV69" s="33"/>
      <c r="BW69" s="33"/>
      <c r="BX69" s="33"/>
      <c r="BY69" s="33"/>
      <c r="BZ69" s="33"/>
      <c r="CA69" s="33"/>
      <c r="CB69" s="33"/>
      <c r="CC69" s="33"/>
      <c r="CD69" s="33"/>
      <c r="CE69" s="33"/>
      <c r="CF69" s="33"/>
      <c r="CG69" s="33"/>
      <c r="CH69" s="33"/>
      <c r="CI69" s="33"/>
      <c r="CJ69" s="33"/>
      <c r="CK69" s="33"/>
      <c r="CL69" s="33"/>
      <c r="CM69" s="33"/>
      <c r="CN69" s="33"/>
      <c r="CO69" s="33"/>
      <c r="CP69" s="33"/>
      <c r="CQ69" s="33"/>
      <c r="CR69" s="33"/>
      <c r="CS69" s="33"/>
      <c r="CT69" s="33"/>
      <c r="CU69" s="33"/>
      <c r="CV69" s="33"/>
      <c r="CW69" s="33"/>
      <c r="CX69" s="33"/>
      <c r="CY69" s="33"/>
      <c r="CZ69" s="33"/>
      <c r="DA69" s="33"/>
      <c r="DB69" s="33"/>
      <c r="DC69" s="33"/>
      <c r="DD69" s="33"/>
      <c r="DE69" s="33"/>
      <c r="DF69" s="33"/>
      <c r="DG69" s="33"/>
      <c r="DH69" s="33"/>
      <c r="DI69" s="33"/>
      <c r="DJ69" s="33"/>
      <c r="DK69" s="33"/>
      <c r="DL69" s="33"/>
      <c r="DM69" s="33"/>
      <c r="DN69" s="33"/>
      <c r="DO69" s="33"/>
      <c r="DP69" s="33"/>
      <c r="DQ69" s="33"/>
      <c r="DR69" s="33"/>
      <c r="DS69" s="33"/>
      <c r="DT69" s="33"/>
      <c r="DU69" s="33"/>
      <c r="DV69" s="33"/>
      <c r="DW69" s="33"/>
      <c r="DX69" s="33"/>
    </row>
    <row r="70" spans="1:128" ht="14.25" hidden="1" x14ac:dyDescent="0.15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  <c r="BO70" s="33"/>
      <c r="BP70" s="33"/>
      <c r="BQ70" s="33"/>
      <c r="BR70" s="33"/>
      <c r="BS70" s="33"/>
      <c r="BT70" s="33"/>
      <c r="BU70" s="33"/>
      <c r="BV70" s="33"/>
      <c r="BW70" s="33"/>
      <c r="BX70" s="33"/>
      <c r="BY70" s="33"/>
      <c r="BZ70" s="33"/>
      <c r="CA70" s="33"/>
      <c r="CB70" s="33"/>
      <c r="CC70" s="33"/>
      <c r="CD70" s="33"/>
      <c r="CE70" s="33"/>
      <c r="CF70" s="33"/>
      <c r="CG70" s="33"/>
      <c r="CH70" s="33"/>
      <c r="CI70" s="33"/>
      <c r="CJ70" s="33"/>
      <c r="CK70" s="33"/>
      <c r="CL70" s="33"/>
      <c r="CM70" s="33"/>
      <c r="CN70" s="33"/>
      <c r="CO70" s="33"/>
      <c r="CP70" s="33"/>
      <c r="CQ70" s="33"/>
      <c r="CR70" s="33"/>
      <c r="CS70" s="33"/>
      <c r="CT70" s="33"/>
      <c r="CU70" s="33"/>
      <c r="CV70" s="33"/>
      <c r="CW70" s="33"/>
      <c r="CX70" s="33"/>
      <c r="CY70" s="33"/>
      <c r="CZ70" s="33"/>
      <c r="DA70" s="33"/>
      <c r="DB70" s="33"/>
      <c r="DC70" s="33"/>
      <c r="DD70" s="33"/>
      <c r="DE70" s="33"/>
      <c r="DF70" s="33"/>
      <c r="DG70" s="33"/>
      <c r="DH70" s="33"/>
      <c r="DI70" s="33"/>
      <c r="DJ70" s="33"/>
      <c r="DK70" s="33"/>
      <c r="DL70" s="33"/>
      <c r="DM70" s="33"/>
      <c r="DN70" s="33"/>
      <c r="DO70" s="33"/>
      <c r="DP70" s="33"/>
      <c r="DQ70" s="33"/>
      <c r="DR70" s="33"/>
      <c r="DS70" s="33"/>
      <c r="DT70" s="33"/>
      <c r="DU70" s="33"/>
      <c r="DV70" s="33"/>
      <c r="DW70" s="33"/>
      <c r="DX70" s="33"/>
    </row>
    <row r="71" spans="1:128" ht="14.25" hidden="1" x14ac:dyDescent="0.15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  <c r="BO71" s="33"/>
      <c r="BP71" s="33"/>
      <c r="BQ71" s="33"/>
      <c r="BR71" s="33"/>
      <c r="BS71" s="33"/>
      <c r="BT71" s="33"/>
      <c r="BU71" s="33"/>
      <c r="BV71" s="33"/>
      <c r="BW71" s="33"/>
      <c r="BX71" s="33"/>
      <c r="BY71" s="33"/>
      <c r="BZ71" s="33"/>
      <c r="CA71" s="33"/>
      <c r="CB71" s="33"/>
      <c r="CC71" s="33"/>
      <c r="CD71" s="33"/>
      <c r="CE71" s="33"/>
      <c r="CF71" s="33"/>
      <c r="CG71" s="33"/>
      <c r="CH71" s="33"/>
      <c r="CI71" s="33"/>
      <c r="CJ71" s="33"/>
      <c r="CK71" s="33"/>
      <c r="CL71" s="33"/>
      <c r="CM71" s="33"/>
      <c r="CN71" s="33"/>
      <c r="CO71" s="33"/>
      <c r="CP71" s="33"/>
      <c r="CQ71" s="33"/>
      <c r="CR71" s="33"/>
      <c r="CS71" s="33"/>
      <c r="CT71" s="33"/>
      <c r="CU71" s="33"/>
      <c r="CV71" s="33"/>
      <c r="CW71" s="33"/>
      <c r="CX71" s="33"/>
      <c r="CY71" s="33"/>
      <c r="CZ71" s="33"/>
      <c r="DA71" s="33"/>
      <c r="DB71" s="33"/>
      <c r="DC71" s="33"/>
      <c r="DD71" s="33"/>
      <c r="DE71" s="33"/>
      <c r="DF71" s="33"/>
      <c r="DG71" s="33"/>
      <c r="DH71" s="33"/>
      <c r="DI71" s="33"/>
      <c r="DJ71" s="33"/>
      <c r="DK71" s="33"/>
      <c r="DL71" s="33"/>
      <c r="DM71" s="33"/>
      <c r="DN71" s="33"/>
      <c r="DO71" s="33"/>
      <c r="DP71" s="33"/>
      <c r="DQ71" s="33"/>
      <c r="DR71" s="33"/>
      <c r="DS71" s="33"/>
      <c r="DT71" s="33"/>
      <c r="DU71" s="33"/>
      <c r="DV71" s="33"/>
      <c r="DW71" s="33"/>
      <c r="DX71" s="33"/>
    </row>
    <row r="72" spans="1:128" ht="14.25" hidden="1" x14ac:dyDescent="0.15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  <c r="BO72" s="33"/>
      <c r="BP72" s="33"/>
      <c r="BQ72" s="33"/>
      <c r="BR72" s="33"/>
      <c r="BS72" s="33"/>
      <c r="BT72" s="33"/>
      <c r="BU72" s="33"/>
      <c r="BV72" s="33"/>
      <c r="BW72" s="33"/>
      <c r="BX72" s="33"/>
      <c r="BY72" s="33"/>
      <c r="BZ72" s="33"/>
      <c r="CA72" s="33"/>
      <c r="CB72" s="33"/>
      <c r="CC72" s="33"/>
      <c r="CD72" s="33"/>
      <c r="CE72" s="33"/>
      <c r="CF72" s="33"/>
      <c r="CG72" s="33"/>
      <c r="CH72" s="33"/>
      <c r="CI72" s="33"/>
      <c r="CJ72" s="33"/>
      <c r="CK72" s="33"/>
      <c r="CL72" s="33"/>
      <c r="CM72" s="33"/>
      <c r="CN72" s="33"/>
      <c r="CO72" s="33"/>
      <c r="CP72" s="33"/>
      <c r="CQ72" s="33"/>
      <c r="CR72" s="33"/>
      <c r="CS72" s="33"/>
      <c r="CT72" s="33"/>
      <c r="CU72" s="33"/>
      <c r="CV72" s="33"/>
      <c r="CW72" s="33"/>
      <c r="CX72" s="33"/>
      <c r="CY72" s="33"/>
      <c r="CZ72" s="33"/>
      <c r="DA72" s="33"/>
      <c r="DB72" s="33"/>
      <c r="DC72" s="33"/>
      <c r="DD72" s="33"/>
      <c r="DE72" s="33"/>
      <c r="DF72" s="33"/>
      <c r="DG72" s="33"/>
      <c r="DH72" s="33"/>
      <c r="DI72" s="33"/>
      <c r="DJ72" s="33"/>
      <c r="DK72" s="33"/>
      <c r="DL72" s="33"/>
      <c r="DM72" s="33"/>
      <c r="DN72" s="33"/>
      <c r="DO72" s="33"/>
      <c r="DP72" s="33"/>
      <c r="DQ72" s="33"/>
      <c r="DR72" s="33"/>
      <c r="DS72" s="33"/>
      <c r="DT72" s="33"/>
      <c r="DU72" s="33"/>
      <c r="DV72" s="33"/>
      <c r="DW72" s="33"/>
      <c r="DX72" s="33"/>
    </row>
    <row r="73" spans="1:128" ht="14.25" hidden="1" x14ac:dyDescent="0.15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  <c r="BO73" s="33"/>
      <c r="BP73" s="33"/>
      <c r="BQ73" s="33"/>
      <c r="BR73" s="33"/>
      <c r="BS73" s="33"/>
      <c r="BT73" s="33"/>
      <c r="BU73" s="33"/>
      <c r="BV73" s="33"/>
      <c r="BW73" s="33"/>
      <c r="BX73" s="33"/>
      <c r="BY73" s="33"/>
      <c r="BZ73" s="33"/>
      <c r="CA73" s="33"/>
      <c r="CB73" s="33"/>
      <c r="CC73" s="33"/>
      <c r="CD73" s="33"/>
      <c r="CE73" s="33"/>
      <c r="CF73" s="33"/>
      <c r="CG73" s="33"/>
      <c r="CH73" s="33"/>
      <c r="CI73" s="33"/>
      <c r="CJ73" s="33"/>
      <c r="CK73" s="33"/>
      <c r="CL73" s="33"/>
      <c r="CM73" s="33"/>
      <c r="CN73" s="33"/>
      <c r="CO73" s="33"/>
      <c r="CP73" s="33"/>
      <c r="CQ73" s="33"/>
      <c r="CR73" s="33"/>
      <c r="CS73" s="33"/>
      <c r="CT73" s="33"/>
      <c r="CU73" s="33"/>
      <c r="CV73" s="33"/>
      <c r="CW73" s="33"/>
      <c r="CX73" s="33"/>
      <c r="CY73" s="33"/>
      <c r="CZ73" s="33"/>
      <c r="DA73" s="33"/>
      <c r="DB73" s="33"/>
      <c r="DC73" s="33"/>
      <c r="DD73" s="33"/>
      <c r="DE73" s="33"/>
      <c r="DF73" s="33"/>
      <c r="DG73" s="33"/>
      <c r="DH73" s="33"/>
      <c r="DI73" s="33"/>
      <c r="DJ73" s="33"/>
      <c r="DK73" s="33"/>
      <c r="DL73" s="33"/>
      <c r="DM73" s="33"/>
      <c r="DN73" s="33"/>
      <c r="DO73" s="33"/>
      <c r="DP73" s="33"/>
      <c r="DQ73" s="33"/>
      <c r="DR73" s="33"/>
      <c r="DS73" s="33"/>
      <c r="DT73" s="33"/>
      <c r="DU73" s="33"/>
      <c r="DV73" s="33"/>
      <c r="DW73" s="33"/>
      <c r="DX73" s="33"/>
    </row>
    <row r="74" spans="1:128" ht="14.25" hidden="1" x14ac:dyDescent="0.15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  <c r="BO74" s="33"/>
      <c r="BP74" s="33"/>
      <c r="BQ74" s="33"/>
      <c r="BR74" s="33"/>
      <c r="BS74" s="33"/>
      <c r="BT74" s="33"/>
      <c r="BU74" s="33"/>
      <c r="BV74" s="33"/>
      <c r="BW74" s="33"/>
      <c r="BX74" s="33"/>
      <c r="BY74" s="33"/>
      <c r="BZ74" s="33"/>
      <c r="CA74" s="33"/>
      <c r="CB74" s="33"/>
      <c r="CC74" s="33"/>
      <c r="CD74" s="33"/>
      <c r="CE74" s="33"/>
      <c r="CF74" s="33"/>
      <c r="CG74" s="33"/>
      <c r="CH74" s="33"/>
      <c r="CI74" s="33"/>
      <c r="CJ74" s="33"/>
      <c r="CK74" s="33"/>
      <c r="CL74" s="33"/>
      <c r="CM74" s="33"/>
      <c r="CN74" s="33"/>
      <c r="CO74" s="33"/>
      <c r="CP74" s="33"/>
      <c r="CQ74" s="33"/>
      <c r="CR74" s="33"/>
      <c r="CS74" s="33"/>
      <c r="CT74" s="33"/>
      <c r="CU74" s="33"/>
      <c r="CV74" s="33"/>
      <c r="CW74" s="33"/>
      <c r="CX74" s="33"/>
      <c r="CY74" s="33"/>
      <c r="CZ74" s="33"/>
      <c r="DA74" s="33"/>
      <c r="DB74" s="33"/>
      <c r="DC74" s="33"/>
      <c r="DD74" s="33"/>
      <c r="DE74" s="33"/>
      <c r="DF74" s="33"/>
      <c r="DG74" s="33"/>
      <c r="DH74" s="33"/>
      <c r="DI74" s="33"/>
      <c r="DJ74" s="33"/>
      <c r="DK74" s="33"/>
      <c r="DL74" s="33"/>
      <c r="DM74" s="33"/>
      <c r="DN74" s="33"/>
      <c r="DO74" s="33"/>
      <c r="DP74" s="33"/>
      <c r="DQ74" s="33"/>
      <c r="DR74" s="33"/>
      <c r="DS74" s="33"/>
      <c r="DT74" s="33"/>
      <c r="DU74" s="33"/>
      <c r="DV74" s="33"/>
      <c r="DW74" s="33"/>
      <c r="DX74" s="33"/>
    </row>
    <row r="75" spans="1:128" ht="14.25" hidden="1" x14ac:dyDescent="0.15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  <c r="BO75" s="33"/>
      <c r="BP75" s="33"/>
      <c r="BQ75" s="33"/>
      <c r="BR75" s="33"/>
      <c r="BS75" s="33"/>
      <c r="BT75" s="33"/>
      <c r="BU75" s="33"/>
      <c r="BV75" s="33"/>
      <c r="BW75" s="33"/>
      <c r="BX75" s="33"/>
      <c r="BY75" s="33"/>
      <c r="BZ75" s="33"/>
      <c r="CA75" s="33"/>
      <c r="CB75" s="33"/>
      <c r="CC75" s="33"/>
      <c r="CD75" s="33"/>
      <c r="CE75" s="33"/>
      <c r="CF75" s="33"/>
      <c r="CG75" s="33"/>
      <c r="CH75" s="33"/>
      <c r="CI75" s="33"/>
      <c r="CJ75" s="33"/>
      <c r="CK75" s="33"/>
      <c r="CL75" s="33"/>
      <c r="CM75" s="33"/>
      <c r="CN75" s="33"/>
      <c r="CO75" s="33"/>
      <c r="CP75" s="33"/>
      <c r="CQ75" s="33"/>
      <c r="CR75" s="33"/>
      <c r="CS75" s="33"/>
      <c r="CT75" s="33"/>
      <c r="CU75" s="33"/>
      <c r="CV75" s="33"/>
      <c r="CW75" s="33"/>
      <c r="CX75" s="33"/>
      <c r="CY75" s="33"/>
      <c r="CZ75" s="33"/>
      <c r="DA75" s="33"/>
      <c r="DB75" s="33"/>
      <c r="DC75" s="33"/>
      <c r="DD75" s="33"/>
      <c r="DE75" s="33"/>
      <c r="DF75" s="33"/>
      <c r="DG75" s="33"/>
      <c r="DH75" s="33"/>
      <c r="DI75" s="33"/>
      <c r="DJ75" s="33"/>
      <c r="DK75" s="33"/>
      <c r="DL75" s="33"/>
      <c r="DM75" s="33"/>
      <c r="DN75" s="33"/>
      <c r="DO75" s="33"/>
      <c r="DP75" s="33"/>
      <c r="DQ75" s="33"/>
      <c r="DR75" s="33"/>
      <c r="DS75" s="33"/>
      <c r="DT75" s="33"/>
      <c r="DU75" s="33"/>
      <c r="DV75" s="33"/>
      <c r="DW75" s="33"/>
      <c r="DX75" s="33"/>
    </row>
    <row r="76" spans="1:128" ht="14.25" hidden="1" x14ac:dyDescent="0.15"/>
    <row r="77" spans="1:128" ht="14.25" hidden="1" x14ac:dyDescent="0.15"/>
    <row r="78" spans="1:128" ht="14.25" hidden="1" x14ac:dyDescent="0.15"/>
    <row r="79" spans="1:128" ht="14.25" hidden="1" x14ac:dyDescent="0.15"/>
    <row r="80" spans="1:128" ht="14.25" hidden="1" x14ac:dyDescent="0.15"/>
    <row r="81" ht="14.25" hidden="1" x14ac:dyDescent="0.15"/>
    <row r="82" ht="14.25" hidden="1" x14ac:dyDescent="0.15"/>
    <row r="83" ht="14.25" hidden="1" x14ac:dyDescent="0.15"/>
    <row r="84" ht="14.25" hidden="1" x14ac:dyDescent="0.15"/>
    <row r="85" ht="14.25" hidden="1" x14ac:dyDescent="0.15"/>
    <row r="86" ht="14.25" hidden="1" x14ac:dyDescent="0.15"/>
    <row r="87" ht="14.25" hidden="1" x14ac:dyDescent="0.15"/>
    <row r="88" ht="14.25" hidden="1" x14ac:dyDescent="0.15"/>
    <row r="89" ht="14.25" hidden="1" x14ac:dyDescent="0.15"/>
    <row r="90" ht="14.25" hidden="1" x14ac:dyDescent="0.15"/>
    <row r="91" ht="14.25" hidden="1" x14ac:dyDescent="0.15"/>
    <row r="92" ht="14.25" hidden="1" x14ac:dyDescent="0.15"/>
    <row r="93" ht="14.25" hidden="1" x14ac:dyDescent="0.15"/>
    <row r="94" ht="14.25" hidden="1" x14ac:dyDescent="0.15"/>
    <row r="95" ht="14.25" hidden="1" x14ac:dyDescent="0.15"/>
    <row r="96" ht="14.25" hidden="1" x14ac:dyDescent="0.15"/>
    <row r="97" ht="14.25" hidden="1" x14ac:dyDescent="0.15"/>
    <row r="98" ht="14.25" hidden="1" x14ac:dyDescent="0.15"/>
    <row r="99" ht="14.25" hidden="1" x14ac:dyDescent="0.15"/>
    <row r="100" ht="14.25" hidden="1" x14ac:dyDescent="0.15"/>
    <row r="101" ht="14.25" hidden="1" x14ac:dyDescent="0.15"/>
    <row r="102" ht="14.25" hidden="1" x14ac:dyDescent="0.15"/>
    <row r="103" ht="14.25" hidden="1" x14ac:dyDescent="0.15"/>
    <row r="104" ht="14.25" hidden="1" x14ac:dyDescent="0.15"/>
    <row r="105" ht="14.25" hidden="1" x14ac:dyDescent="0.15"/>
    <row r="106" ht="14.25" hidden="1" x14ac:dyDescent="0.15"/>
    <row r="107" ht="14.25" hidden="1" x14ac:dyDescent="0.15"/>
    <row r="108" ht="14.25" hidden="1" x14ac:dyDescent="0.15"/>
    <row r="109" ht="14.25" hidden="1" x14ac:dyDescent="0.15"/>
    <row r="110" ht="14.25" hidden="1" x14ac:dyDescent="0.15"/>
    <row r="111" ht="14.25" hidden="1" x14ac:dyDescent="0.15"/>
    <row r="112" ht="14.25" hidden="1" x14ac:dyDescent="0.15"/>
    <row r="113" ht="14.25" hidden="1" x14ac:dyDescent="0.15"/>
    <row r="114" ht="14.25" hidden="1" x14ac:dyDescent="0.15"/>
    <row r="115" ht="14.25" hidden="1" x14ac:dyDescent="0.15"/>
    <row r="116" ht="14.25" hidden="1" x14ac:dyDescent="0.15"/>
    <row r="117" ht="14.25" hidden="1" customHeight="1" x14ac:dyDescent="0.15"/>
  </sheetData>
  <sheetProtection sheet="1" objects="1" scenarios="1"/>
  <dataConsolidate/>
  <mergeCells count="61">
    <mergeCell ref="B65:O65"/>
    <mergeCell ref="B59:O59"/>
    <mergeCell ref="B60:O60"/>
    <mergeCell ref="B61:O61"/>
    <mergeCell ref="B62:O62"/>
    <mergeCell ref="B63:O63"/>
    <mergeCell ref="B64:O64"/>
    <mergeCell ref="B53:O53"/>
    <mergeCell ref="B54:O54"/>
    <mergeCell ref="B55:O55"/>
    <mergeCell ref="B56:O56"/>
    <mergeCell ref="B57:O57"/>
    <mergeCell ref="B58:O58"/>
    <mergeCell ref="B47:O47"/>
    <mergeCell ref="B48:O48"/>
    <mergeCell ref="B49:O49"/>
    <mergeCell ref="B50:O50"/>
    <mergeCell ref="B51:O51"/>
    <mergeCell ref="B52:O52"/>
    <mergeCell ref="B41:O41"/>
    <mergeCell ref="B42:O42"/>
    <mergeCell ref="B43:O43"/>
    <mergeCell ref="B44:O44"/>
    <mergeCell ref="B45:O45"/>
    <mergeCell ref="B46:O46"/>
    <mergeCell ref="B35:O35"/>
    <mergeCell ref="B36:O36"/>
    <mergeCell ref="B37:O37"/>
    <mergeCell ref="B38:O38"/>
    <mergeCell ref="B39:O39"/>
    <mergeCell ref="B40:O40"/>
    <mergeCell ref="B29:O29"/>
    <mergeCell ref="B30:O30"/>
    <mergeCell ref="B31:O31"/>
    <mergeCell ref="B32:O32"/>
    <mergeCell ref="B33:O33"/>
    <mergeCell ref="B34:O34"/>
    <mergeCell ref="B23:O23"/>
    <mergeCell ref="B24:O24"/>
    <mergeCell ref="B25:O25"/>
    <mergeCell ref="B26:O26"/>
    <mergeCell ref="B27:O27"/>
    <mergeCell ref="B28:O28"/>
    <mergeCell ref="B17:O17"/>
    <mergeCell ref="B18:O18"/>
    <mergeCell ref="B19:O19"/>
    <mergeCell ref="B20:O20"/>
    <mergeCell ref="B21:O21"/>
    <mergeCell ref="B22:O22"/>
    <mergeCell ref="B12:O12"/>
    <mergeCell ref="P12:Q12"/>
    <mergeCell ref="S12:S13"/>
    <mergeCell ref="B14:O14"/>
    <mergeCell ref="B15:O15"/>
    <mergeCell ref="B16:O16"/>
    <mergeCell ref="S6:V6"/>
    <mergeCell ref="S7:V7"/>
    <mergeCell ref="S8:V8"/>
    <mergeCell ref="S10:T11"/>
    <mergeCell ref="U10:Y11"/>
    <mergeCell ref="Z10:AB11"/>
  </mergeCells>
  <phoneticPr fontId="1"/>
  <dataValidations count="1">
    <dataValidation type="decimal" imeMode="off" allowBlank="1" showErrorMessage="1" errorTitle="000072E" error="数値のみ入力可能です。_x000d__x000a_-9,999,999,999 ～ 99,999,999,999" sqref="Z14 AB14 S15:X18 S20:X25 S27:X37 S39:X54 S56:X65" xr:uid="{182EC910-43DC-4D0E-BACA-F8E34E93FCFF}">
      <formula1>-9999999999</formula1>
      <formula2>99999999999</formula2>
    </dataValidation>
  </dataValidations>
  <pageMargins left="0.59055118110236227" right="0" top="0" bottom="0" header="0" footer="0"/>
  <pageSetup paperSize="9" scale="57" fitToHeight="2" orientation="landscape" horizontalDpi="4294967293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B2849-BB5A-4C0E-AE03-C7ADCDC14EE1}">
  <sheetPr codeName="Sheet3">
    <pageSetUpPr autoPageBreaks="0" fitToPage="1"/>
  </sheetPr>
  <dimension ref="A1:WWK121"/>
  <sheetViews>
    <sheetView showGridLines="0" zoomScale="90" zoomScaleNormal="90" zoomScaleSheetLayoutView="90" workbookViewId="0">
      <pane xSplit="17" ySplit="13" topLeftCell="R14" activePane="bottomRight" state="frozen"/>
      <selection pane="topRight" activeCell="R1" sqref="R1"/>
      <selection pane="bottomLeft" activeCell="A14" sqref="A14"/>
      <selection pane="bottomRight" activeCell="R14" sqref="R14"/>
    </sheetView>
  </sheetViews>
  <sheetFormatPr defaultColWidth="0" defaultRowHeight="0" customHeight="1" zeroHeight="1" x14ac:dyDescent="0.15"/>
  <cols>
    <col min="1" max="1" width="1.625" style="34" customWidth="1"/>
    <col min="2" max="2" width="3.625" style="34" customWidth="1"/>
    <col min="3" max="3" width="2.625" style="34" customWidth="1"/>
    <col min="4" max="4" width="2.125" style="34" customWidth="1"/>
    <col min="5" max="15" width="1.625" style="34" customWidth="1"/>
    <col min="16" max="17" width="2.625" style="34" customWidth="1"/>
    <col min="18" max="18" width="19.375" style="34" customWidth="1"/>
    <col min="19" max="22" width="19.625" style="34" customWidth="1"/>
    <col min="23" max="23" width="17.75" style="34" customWidth="1"/>
    <col min="24" max="25" width="17.875" style="34" customWidth="1"/>
    <col min="26" max="26" width="1.625" style="34" customWidth="1"/>
    <col min="27" max="27" width="2.25" style="135" hidden="1" customWidth="1"/>
    <col min="28" max="253" width="2.25" style="135" hidden="1"/>
    <col min="254" max="256" width="1.625" style="135" hidden="1" customWidth="1"/>
    <col min="257" max="257" width="2.125" style="135" hidden="1" customWidth="1"/>
    <col min="258" max="271" width="1.625" style="135" hidden="1" customWidth="1"/>
    <col min="272" max="273" width="2.625" style="135" hidden="1" customWidth="1"/>
    <col min="274" max="274" width="19.375" style="135" hidden="1" customWidth="1"/>
    <col min="275" max="278" width="19.625" style="135" hidden="1" customWidth="1"/>
    <col min="279" max="279" width="17.75" style="135" hidden="1" customWidth="1"/>
    <col min="280" max="280" width="17.875" style="135" hidden="1" customWidth="1"/>
    <col min="281" max="281" width="13.375" style="135" hidden="1" customWidth="1"/>
    <col min="282" max="282" width="1.625" style="135" hidden="1" customWidth="1"/>
    <col min="283" max="283" width="2.25" style="135" hidden="1" customWidth="1"/>
    <col min="284" max="509" width="2.25" style="135" hidden="1"/>
    <col min="510" max="512" width="1.625" style="135" hidden="1" customWidth="1"/>
    <col min="513" max="513" width="2.125" style="135" hidden="1" customWidth="1"/>
    <col min="514" max="527" width="1.625" style="135" hidden="1" customWidth="1"/>
    <col min="528" max="529" width="2.625" style="135" hidden="1" customWidth="1"/>
    <col min="530" max="530" width="19.375" style="135" hidden="1" customWidth="1"/>
    <col min="531" max="534" width="19.625" style="135" hidden="1" customWidth="1"/>
    <col min="535" max="535" width="17.75" style="135" hidden="1" customWidth="1"/>
    <col min="536" max="536" width="17.875" style="135" hidden="1" customWidth="1"/>
    <col min="537" max="537" width="13.375" style="135" hidden="1" customWidth="1"/>
    <col min="538" max="538" width="1.625" style="135" hidden="1" customWidth="1"/>
    <col min="539" max="539" width="2.25" style="135" hidden="1" customWidth="1"/>
    <col min="540" max="765" width="2.25" style="135" hidden="1"/>
    <col min="766" max="768" width="1.625" style="135" hidden="1" customWidth="1"/>
    <col min="769" max="769" width="2.125" style="135" hidden="1" customWidth="1"/>
    <col min="770" max="783" width="1.625" style="135" hidden="1" customWidth="1"/>
    <col min="784" max="785" width="2.625" style="135" hidden="1" customWidth="1"/>
    <col min="786" max="786" width="19.375" style="135" hidden="1" customWidth="1"/>
    <col min="787" max="790" width="19.625" style="135" hidden="1" customWidth="1"/>
    <col min="791" max="791" width="17.75" style="135" hidden="1" customWidth="1"/>
    <col min="792" max="792" width="17.875" style="135" hidden="1" customWidth="1"/>
    <col min="793" max="793" width="13.375" style="135" hidden="1" customWidth="1"/>
    <col min="794" max="794" width="1.625" style="135" hidden="1" customWidth="1"/>
    <col min="795" max="795" width="2.25" style="135" hidden="1" customWidth="1"/>
    <col min="796" max="1021" width="2.25" style="135" hidden="1"/>
    <col min="1022" max="1024" width="1.625" style="135" hidden="1" customWidth="1"/>
    <col min="1025" max="1025" width="2.125" style="135" hidden="1" customWidth="1"/>
    <col min="1026" max="1039" width="1.625" style="135" hidden="1" customWidth="1"/>
    <col min="1040" max="1041" width="2.625" style="135" hidden="1" customWidth="1"/>
    <col min="1042" max="1042" width="19.375" style="135" hidden="1" customWidth="1"/>
    <col min="1043" max="1046" width="19.625" style="135" hidden="1" customWidth="1"/>
    <col min="1047" max="1047" width="17.75" style="135" hidden="1" customWidth="1"/>
    <col min="1048" max="1048" width="17.875" style="135" hidden="1" customWidth="1"/>
    <col min="1049" max="1049" width="13.375" style="135" hidden="1" customWidth="1"/>
    <col min="1050" max="1050" width="1.625" style="135" hidden="1" customWidth="1"/>
    <col min="1051" max="1051" width="2.25" style="135" hidden="1" customWidth="1"/>
    <col min="1052" max="1277" width="2.25" style="135" hidden="1"/>
    <col min="1278" max="1280" width="1.625" style="135" hidden="1" customWidth="1"/>
    <col min="1281" max="1281" width="2.125" style="135" hidden="1" customWidth="1"/>
    <col min="1282" max="1295" width="1.625" style="135" hidden="1" customWidth="1"/>
    <col min="1296" max="1297" width="2.625" style="135" hidden="1" customWidth="1"/>
    <col min="1298" max="1298" width="19.375" style="135" hidden="1" customWidth="1"/>
    <col min="1299" max="1302" width="19.625" style="135" hidden="1" customWidth="1"/>
    <col min="1303" max="1303" width="17.75" style="135" hidden="1" customWidth="1"/>
    <col min="1304" max="1304" width="17.875" style="135" hidden="1" customWidth="1"/>
    <col min="1305" max="1305" width="13.375" style="135" hidden="1" customWidth="1"/>
    <col min="1306" max="1306" width="1.625" style="135" hidden="1" customWidth="1"/>
    <col min="1307" max="1307" width="2.25" style="135" hidden="1" customWidth="1"/>
    <col min="1308" max="1533" width="2.25" style="135" hidden="1"/>
    <col min="1534" max="1536" width="1.625" style="135" hidden="1" customWidth="1"/>
    <col min="1537" max="1537" width="2.125" style="135" hidden="1" customWidth="1"/>
    <col min="1538" max="1551" width="1.625" style="135" hidden="1" customWidth="1"/>
    <col min="1552" max="1553" width="2.625" style="135" hidden="1" customWidth="1"/>
    <col min="1554" max="1554" width="19.375" style="135" hidden="1" customWidth="1"/>
    <col min="1555" max="1558" width="19.625" style="135" hidden="1" customWidth="1"/>
    <col min="1559" max="1559" width="17.75" style="135" hidden="1" customWidth="1"/>
    <col min="1560" max="1560" width="17.875" style="135" hidden="1" customWidth="1"/>
    <col min="1561" max="1561" width="13.375" style="135" hidden="1" customWidth="1"/>
    <col min="1562" max="1562" width="1.625" style="135" hidden="1" customWidth="1"/>
    <col min="1563" max="1563" width="2.25" style="135" hidden="1" customWidth="1"/>
    <col min="1564" max="1789" width="2.25" style="135" hidden="1"/>
    <col min="1790" max="1792" width="1.625" style="135" hidden="1" customWidth="1"/>
    <col min="1793" max="1793" width="2.125" style="135" hidden="1" customWidth="1"/>
    <col min="1794" max="1807" width="1.625" style="135" hidden="1" customWidth="1"/>
    <col min="1808" max="1809" width="2.625" style="135" hidden="1" customWidth="1"/>
    <col min="1810" max="1810" width="19.375" style="135" hidden="1" customWidth="1"/>
    <col min="1811" max="1814" width="19.625" style="135" hidden="1" customWidth="1"/>
    <col min="1815" max="1815" width="17.75" style="135" hidden="1" customWidth="1"/>
    <col min="1816" max="1816" width="17.875" style="135" hidden="1" customWidth="1"/>
    <col min="1817" max="1817" width="13.375" style="135" hidden="1" customWidth="1"/>
    <col min="1818" max="1818" width="1.625" style="135" hidden="1" customWidth="1"/>
    <col min="1819" max="1819" width="2.25" style="135" hidden="1" customWidth="1"/>
    <col min="1820" max="2045" width="2.25" style="135" hidden="1"/>
    <col min="2046" max="2048" width="1.625" style="135" hidden="1" customWidth="1"/>
    <col min="2049" max="2049" width="2.125" style="135" hidden="1" customWidth="1"/>
    <col min="2050" max="2063" width="1.625" style="135" hidden="1" customWidth="1"/>
    <col min="2064" max="2065" width="2.625" style="135" hidden="1" customWidth="1"/>
    <col min="2066" max="2066" width="19.375" style="135" hidden="1" customWidth="1"/>
    <col min="2067" max="2070" width="19.625" style="135" hidden="1" customWidth="1"/>
    <col min="2071" max="2071" width="17.75" style="135" hidden="1" customWidth="1"/>
    <col min="2072" max="2072" width="17.875" style="135" hidden="1" customWidth="1"/>
    <col min="2073" max="2073" width="13.375" style="135" hidden="1" customWidth="1"/>
    <col min="2074" max="2074" width="1.625" style="135" hidden="1" customWidth="1"/>
    <col min="2075" max="2075" width="2.25" style="135" hidden="1" customWidth="1"/>
    <col min="2076" max="2301" width="2.25" style="135" hidden="1"/>
    <col min="2302" max="2304" width="1.625" style="135" hidden="1" customWidth="1"/>
    <col min="2305" max="2305" width="2.125" style="135" hidden="1" customWidth="1"/>
    <col min="2306" max="2319" width="1.625" style="135" hidden="1" customWidth="1"/>
    <col min="2320" max="2321" width="2.625" style="135" hidden="1" customWidth="1"/>
    <col min="2322" max="2322" width="19.375" style="135" hidden="1" customWidth="1"/>
    <col min="2323" max="2326" width="19.625" style="135" hidden="1" customWidth="1"/>
    <col min="2327" max="2327" width="17.75" style="135" hidden="1" customWidth="1"/>
    <col min="2328" max="2328" width="17.875" style="135" hidden="1" customWidth="1"/>
    <col min="2329" max="2329" width="13.375" style="135" hidden="1" customWidth="1"/>
    <col min="2330" max="2330" width="1.625" style="135" hidden="1" customWidth="1"/>
    <col min="2331" max="2331" width="2.25" style="135" hidden="1" customWidth="1"/>
    <col min="2332" max="2557" width="2.25" style="135" hidden="1"/>
    <col min="2558" max="2560" width="1.625" style="135" hidden="1" customWidth="1"/>
    <col min="2561" max="2561" width="2.125" style="135" hidden="1" customWidth="1"/>
    <col min="2562" max="2575" width="1.625" style="135" hidden="1" customWidth="1"/>
    <col min="2576" max="2577" width="2.625" style="135" hidden="1" customWidth="1"/>
    <col min="2578" max="2578" width="19.375" style="135" hidden="1" customWidth="1"/>
    <col min="2579" max="2582" width="19.625" style="135" hidden="1" customWidth="1"/>
    <col min="2583" max="2583" width="17.75" style="135" hidden="1" customWidth="1"/>
    <col min="2584" max="2584" width="17.875" style="135" hidden="1" customWidth="1"/>
    <col min="2585" max="2585" width="13.375" style="135" hidden="1" customWidth="1"/>
    <col min="2586" max="2586" width="1.625" style="135" hidden="1" customWidth="1"/>
    <col min="2587" max="2587" width="2.25" style="135" hidden="1" customWidth="1"/>
    <col min="2588" max="2813" width="2.25" style="135" hidden="1"/>
    <col min="2814" max="2816" width="1.625" style="135" hidden="1" customWidth="1"/>
    <col min="2817" max="2817" width="2.125" style="135" hidden="1" customWidth="1"/>
    <col min="2818" max="2831" width="1.625" style="135" hidden="1" customWidth="1"/>
    <col min="2832" max="2833" width="2.625" style="135" hidden="1" customWidth="1"/>
    <col min="2834" max="2834" width="19.375" style="135" hidden="1" customWidth="1"/>
    <col min="2835" max="2838" width="19.625" style="135" hidden="1" customWidth="1"/>
    <col min="2839" max="2839" width="17.75" style="135" hidden="1" customWidth="1"/>
    <col min="2840" max="2840" width="17.875" style="135" hidden="1" customWidth="1"/>
    <col min="2841" max="2841" width="13.375" style="135" hidden="1" customWidth="1"/>
    <col min="2842" max="2842" width="1.625" style="135" hidden="1" customWidth="1"/>
    <col min="2843" max="2843" width="2.25" style="135" hidden="1" customWidth="1"/>
    <col min="2844" max="3069" width="2.25" style="135" hidden="1"/>
    <col min="3070" max="3072" width="1.625" style="135" hidden="1" customWidth="1"/>
    <col min="3073" max="3073" width="2.125" style="135" hidden="1" customWidth="1"/>
    <col min="3074" max="3087" width="1.625" style="135" hidden="1" customWidth="1"/>
    <col min="3088" max="3089" width="2.625" style="135" hidden="1" customWidth="1"/>
    <col min="3090" max="3090" width="19.375" style="135" hidden="1" customWidth="1"/>
    <col min="3091" max="3094" width="19.625" style="135" hidden="1" customWidth="1"/>
    <col min="3095" max="3095" width="17.75" style="135" hidden="1" customWidth="1"/>
    <col min="3096" max="3096" width="17.875" style="135" hidden="1" customWidth="1"/>
    <col min="3097" max="3097" width="13.375" style="135" hidden="1" customWidth="1"/>
    <col min="3098" max="3098" width="1.625" style="135" hidden="1" customWidth="1"/>
    <col min="3099" max="3099" width="2.25" style="135" hidden="1" customWidth="1"/>
    <col min="3100" max="3325" width="2.25" style="135" hidden="1"/>
    <col min="3326" max="3328" width="1.625" style="135" hidden="1" customWidth="1"/>
    <col min="3329" max="3329" width="2.125" style="135" hidden="1" customWidth="1"/>
    <col min="3330" max="3343" width="1.625" style="135" hidden="1" customWidth="1"/>
    <col min="3344" max="3345" width="2.625" style="135" hidden="1" customWidth="1"/>
    <col min="3346" max="3346" width="19.375" style="135" hidden="1" customWidth="1"/>
    <col min="3347" max="3350" width="19.625" style="135" hidden="1" customWidth="1"/>
    <col min="3351" max="3351" width="17.75" style="135" hidden="1" customWidth="1"/>
    <col min="3352" max="3352" width="17.875" style="135" hidden="1" customWidth="1"/>
    <col min="3353" max="3353" width="13.375" style="135" hidden="1" customWidth="1"/>
    <col min="3354" max="3354" width="1.625" style="135" hidden="1" customWidth="1"/>
    <col min="3355" max="3355" width="2.25" style="135" hidden="1" customWidth="1"/>
    <col min="3356" max="3581" width="2.25" style="135" hidden="1"/>
    <col min="3582" max="3584" width="1.625" style="135" hidden="1" customWidth="1"/>
    <col min="3585" max="3585" width="2.125" style="135" hidden="1" customWidth="1"/>
    <col min="3586" max="3599" width="1.625" style="135" hidden="1" customWidth="1"/>
    <col min="3600" max="3601" width="2.625" style="135" hidden="1" customWidth="1"/>
    <col min="3602" max="3602" width="19.375" style="135" hidden="1" customWidth="1"/>
    <col min="3603" max="3606" width="19.625" style="135" hidden="1" customWidth="1"/>
    <col min="3607" max="3607" width="17.75" style="135" hidden="1" customWidth="1"/>
    <col min="3608" max="3608" width="17.875" style="135" hidden="1" customWidth="1"/>
    <col min="3609" max="3609" width="13.375" style="135" hidden="1" customWidth="1"/>
    <col min="3610" max="3610" width="1.625" style="135" hidden="1" customWidth="1"/>
    <col min="3611" max="3611" width="2.25" style="135" hidden="1" customWidth="1"/>
    <col min="3612" max="3837" width="2.25" style="135" hidden="1"/>
    <col min="3838" max="3840" width="1.625" style="135" hidden="1" customWidth="1"/>
    <col min="3841" max="3841" width="2.125" style="135" hidden="1" customWidth="1"/>
    <col min="3842" max="3855" width="1.625" style="135" hidden="1" customWidth="1"/>
    <col min="3856" max="3857" width="2.625" style="135" hidden="1" customWidth="1"/>
    <col min="3858" max="3858" width="19.375" style="135" hidden="1" customWidth="1"/>
    <col min="3859" max="3862" width="19.625" style="135" hidden="1" customWidth="1"/>
    <col min="3863" max="3863" width="17.75" style="135" hidden="1" customWidth="1"/>
    <col min="3864" max="3864" width="17.875" style="135" hidden="1" customWidth="1"/>
    <col min="3865" max="3865" width="13.375" style="135" hidden="1" customWidth="1"/>
    <col min="3866" max="3866" width="1.625" style="135" hidden="1" customWidth="1"/>
    <col min="3867" max="3867" width="2.25" style="135" hidden="1" customWidth="1"/>
    <col min="3868" max="4093" width="2.25" style="135" hidden="1"/>
    <col min="4094" max="4096" width="1.625" style="135" hidden="1" customWidth="1"/>
    <col min="4097" max="4097" width="2.125" style="135" hidden="1" customWidth="1"/>
    <col min="4098" max="4111" width="1.625" style="135" hidden="1" customWidth="1"/>
    <col min="4112" max="4113" width="2.625" style="135" hidden="1" customWidth="1"/>
    <col min="4114" max="4114" width="19.375" style="135" hidden="1" customWidth="1"/>
    <col min="4115" max="4118" width="19.625" style="135" hidden="1" customWidth="1"/>
    <col min="4119" max="4119" width="17.75" style="135" hidden="1" customWidth="1"/>
    <col min="4120" max="4120" width="17.875" style="135" hidden="1" customWidth="1"/>
    <col min="4121" max="4121" width="13.375" style="135" hidden="1" customWidth="1"/>
    <col min="4122" max="4122" width="1.625" style="135" hidden="1" customWidth="1"/>
    <col min="4123" max="4123" width="2.25" style="135" hidden="1" customWidth="1"/>
    <col min="4124" max="4349" width="2.25" style="135" hidden="1"/>
    <col min="4350" max="4352" width="1.625" style="135" hidden="1" customWidth="1"/>
    <col min="4353" max="4353" width="2.125" style="135" hidden="1" customWidth="1"/>
    <col min="4354" max="4367" width="1.625" style="135" hidden="1" customWidth="1"/>
    <col min="4368" max="4369" width="2.625" style="135" hidden="1" customWidth="1"/>
    <col min="4370" max="4370" width="19.375" style="135" hidden="1" customWidth="1"/>
    <col min="4371" max="4374" width="19.625" style="135" hidden="1" customWidth="1"/>
    <col min="4375" max="4375" width="17.75" style="135" hidden="1" customWidth="1"/>
    <col min="4376" max="4376" width="17.875" style="135" hidden="1" customWidth="1"/>
    <col min="4377" max="4377" width="13.375" style="135" hidden="1" customWidth="1"/>
    <col min="4378" max="4378" width="1.625" style="135" hidden="1" customWidth="1"/>
    <col min="4379" max="4379" width="2.25" style="135" hidden="1" customWidth="1"/>
    <col min="4380" max="4605" width="2.25" style="135" hidden="1"/>
    <col min="4606" max="4608" width="1.625" style="135" hidden="1" customWidth="1"/>
    <col min="4609" max="4609" width="2.125" style="135" hidden="1" customWidth="1"/>
    <col min="4610" max="4623" width="1.625" style="135" hidden="1" customWidth="1"/>
    <col min="4624" max="4625" width="2.625" style="135" hidden="1" customWidth="1"/>
    <col min="4626" max="4626" width="19.375" style="135" hidden="1" customWidth="1"/>
    <col min="4627" max="4630" width="19.625" style="135" hidden="1" customWidth="1"/>
    <col min="4631" max="4631" width="17.75" style="135" hidden="1" customWidth="1"/>
    <col min="4632" max="4632" width="17.875" style="135" hidden="1" customWidth="1"/>
    <col min="4633" max="4633" width="13.375" style="135" hidden="1" customWidth="1"/>
    <col min="4634" max="4634" width="1.625" style="135" hidden="1" customWidth="1"/>
    <col min="4635" max="4635" width="2.25" style="135" hidden="1" customWidth="1"/>
    <col min="4636" max="4861" width="2.25" style="135" hidden="1"/>
    <col min="4862" max="4864" width="1.625" style="135" hidden="1" customWidth="1"/>
    <col min="4865" max="4865" width="2.125" style="135" hidden="1" customWidth="1"/>
    <col min="4866" max="4879" width="1.625" style="135" hidden="1" customWidth="1"/>
    <col min="4880" max="4881" width="2.625" style="135" hidden="1" customWidth="1"/>
    <col min="4882" max="4882" width="19.375" style="135" hidden="1" customWidth="1"/>
    <col min="4883" max="4886" width="19.625" style="135" hidden="1" customWidth="1"/>
    <col min="4887" max="4887" width="17.75" style="135" hidden="1" customWidth="1"/>
    <col min="4888" max="4888" width="17.875" style="135" hidden="1" customWidth="1"/>
    <col min="4889" max="4889" width="13.375" style="135" hidden="1" customWidth="1"/>
    <col min="4890" max="4890" width="1.625" style="135" hidden="1" customWidth="1"/>
    <col min="4891" max="4891" width="2.25" style="135" hidden="1" customWidth="1"/>
    <col min="4892" max="5117" width="2.25" style="135" hidden="1"/>
    <col min="5118" max="5120" width="1.625" style="135" hidden="1" customWidth="1"/>
    <col min="5121" max="5121" width="2.125" style="135" hidden="1" customWidth="1"/>
    <col min="5122" max="5135" width="1.625" style="135" hidden="1" customWidth="1"/>
    <col min="5136" max="5137" width="2.625" style="135" hidden="1" customWidth="1"/>
    <col min="5138" max="5138" width="19.375" style="135" hidden="1" customWidth="1"/>
    <col min="5139" max="5142" width="19.625" style="135" hidden="1" customWidth="1"/>
    <col min="5143" max="5143" width="17.75" style="135" hidden="1" customWidth="1"/>
    <col min="5144" max="5144" width="17.875" style="135" hidden="1" customWidth="1"/>
    <col min="5145" max="5145" width="13.375" style="135" hidden="1" customWidth="1"/>
    <col min="5146" max="5146" width="1.625" style="135" hidden="1" customWidth="1"/>
    <col min="5147" max="5147" width="2.25" style="135" hidden="1" customWidth="1"/>
    <col min="5148" max="5373" width="2.25" style="135" hidden="1"/>
    <col min="5374" max="5376" width="1.625" style="135" hidden="1" customWidth="1"/>
    <col min="5377" max="5377" width="2.125" style="135" hidden="1" customWidth="1"/>
    <col min="5378" max="5391" width="1.625" style="135" hidden="1" customWidth="1"/>
    <col min="5392" max="5393" width="2.625" style="135" hidden="1" customWidth="1"/>
    <col min="5394" max="5394" width="19.375" style="135" hidden="1" customWidth="1"/>
    <col min="5395" max="5398" width="19.625" style="135" hidden="1" customWidth="1"/>
    <col min="5399" max="5399" width="17.75" style="135" hidden="1" customWidth="1"/>
    <col min="5400" max="5400" width="17.875" style="135" hidden="1" customWidth="1"/>
    <col min="5401" max="5401" width="13.375" style="135" hidden="1" customWidth="1"/>
    <col min="5402" max="5402" width="1.625" style="135" hidden="1" customWidth="1"/>
    <col min="5403" max="5403" width="2.25" style="135" hidden="1" customWidth="1"/>
    <col min="5404" max="5629" width="2.25" style="135" hidden="1"/>
    <col min="5630" max="5632" width="1.625" style="135" hidden="1" customWidth="1"/>
    <col min="5633" max="5633" width="2.125" style="135" hidden="1" customWidth="1"/>
    <col min="5634" max="5647" width="1.625" style="135" hidden="1" customWidth="1"/>
    <col min="5648" max="5649" width="2.625" style="135" hidden="1" customWidth="1"/>
    <col min="5650" max="5650" width="19.375" style="135" hidden="1" customWidth="1"/>
    <col min="5651" max="5654" width="19.625" style="135" hidden="1" customWidth="1"/>
    <col min="5655" max="5655" width="17.75" style="135" hidden="1" customWidth="1"/>
    <col min="5656" max="5656" width="17.875" style="135" hidden="1" customWidth="1"/>
    <col min="5657" max="5657" width="13.375" style="135" hidden="1" customWidth="1"/>
    <col min="5658" max="5658" width="1.625" style="135" hidden="1" customWidth="1"/>
    <col min="5659" max="5659" width="2.25" style="135" hidden="1" customWidth="1"/>
    <col min="5660" max="5885" width="2.25" style="135" hidden="1"/>
    <col min="5886" max="5888" width="1.625" style="135" hidden="1" customWidth="1"/>
    <col min="5889" max="5889" width="2.125" style="135" hidden="1" customWidth="1"/>
    <col min="5890" max="5903" width="1.625" style="135" hidden="1" customWidth="1"/>
    <col min="5904" max="5905" width="2.625" style="135" hidden="1" customWidth="1"/>
    <col min="5906" max="5906" width="19.375" style="135" hidden="1" customWidth="1"/>
    <col min="5907" max="5910" width="19.625" style="135" hidden="1" customWidth="1"/>
    <col min="5911" max="5911" width="17.75" style="135" hidden="1" customWidth="1"/>
    <col min="5912" max="5912" width="17.875" style="135" hidden="1" customWidth="1"/>
    <col min="5913" max="5913" width="13.375" style="135" hidden="1" customWidth="1"/>
    <col min="5914" max="5914" width="1.625" style="135" hidden="1" customWidth="1"/>
    <col min="5915" max="5915" width="2.25" style="135" hidden="1" customWidth="1"/>
    <col min="5916" max="6141" width="2.25" style="135" hidden="1"/>
    <col min="6142" max="6144" width="1.625" style="135" hidden="1" customWidth="1"/>
    <col min="6145" max="6145" width="2.125" style="135" hidden="1" customWidth="1"/>
    <col min="6146" max="6159" width="1.625" style="135" hidden="1" customWidth="1"/>
    <col min="6160" max="6161" width="2.625" style="135" hidden="1" customWidth="1"/>
    <col min="6162" max="6162" width="19.375" style="135" hidden="1" customWidth="1"/>
    <col min="6163" max="6166" width="19.625" style="135" hidden="1" customWidth="1"/>
    <col min="6167" max="6167" width="17.75" style="135" hidden="1" customWidth="1"/>
    <col min="6168" max="6168" width="17.875" style="135" hidden="1" customWidth="1"/>
    <col min="6169" max="6169" width="13.375" style="135" hidden="1" customWidth="1"/>
    <col min="6170" max="6170" width="1.625" style="135" hidden="1" customWidth="1"/>
    <col min="6171" max="6171" width="2.25" style="135" hidden="1" customWidth="1"/>
    <col min="6172" max="6397" width="2.25" style="135" hidden="1"/>
    <col min="6398" max="6400" width="1.625" style="135" hidden="1" customWidth="1"/>
    <col min="6401" max="6401" width="2.125" style="135" hidden="1" customWidth="1"/>
    <col min="6402" max="6415" width="1.625" style="135" hidden="1" customWidth="1"/>
    <col min="6416" max="6417" width="2.625" style="135" hidden="1" customWidth="1"/>
    <col min="6418" max="6418" width="19.375" style="135" hidden="1" customWidth="1"/>
    <col min="6419" max="6422" width="19.625" style="135" hidden="1" customWidth="1"/>
    <col min="6423" max="6423" width="17.75" style="135" hidden="1" customWidth="1"/>
    <col min="6424" max="6424" width="17.875" style="135" hidden="1" customWidth="1"/>
    <col min="6425" max="6425" width="13.375" style="135" hidden="1" customWidth="1"/>
    <col min="6426" max="6426" width="1.625" style="135" hidden="1" customWidth="1"/>
    <col min="6427" max="6427" width="2.25" style="135" hidden="1" customWidth="1"/>
    <col min="6428" max="6653" width="2.25" style="135" hidden="1"/>
    <col min="6654" max="6656" width="1.625" style="135" hidden="1" customWidth="1"/>
    <col min="6657" max="6657" width="2.125" style="135" hidden="1" customWidth="1"/>
    <col min="6658" max="6671" width="1.625" style="135" hidden="1" customWidth="1"/>
    <col min="6672" max="6673" width="2.625" style="135" hidden="1" customWidth="1"/>
    <col min="6674" max="6674" width="19.375" style="135" hidden="1" customWidth="1"/>
    <col min="6675" max="6678" width="19.625" style="135" hidden="1" customWidth="1"/>
    <col min="6679" max="6679" width="17.75" style="135" hidden="1" customWidth="1"/>
    <col min="6680" max="6680" width="17.875" style="135" hidden="1" customWidth="1"/>
    <col min="6681" max="6681" width="13.375" style="135" hidden="1" customWidth="1"/>
    <col min="6682" max="6682" width="1.625" style="135" hidden="1" customWidth="1"/>
    <col min="6683" max="6683" width="2.25" style="135" hidden="1" customWidth="1"/>
    <col min="6684" max="6909" width="2.25" style="135" hidden="1"/>
    <col min="6910" max="6912" width="1.625" style="135" hidden="1" customWidth="1"/>
    <col min="6913" max="6913" width="2.125" style="135" hidden="1" customWidth="1"/>
    <col min="6914" max="6927" width="1.625" style="135" hidden="1" customWidth="1"/>
    <col min="6928" max="6929" width="2.625" style="135" hidden="1" customWidth="1"/>
    <col min="6930" max="6930" width="19.375" style="135" hidden="1" customWidth="1"/>
    <col min="6931" max="6934" width="19.625" style="135" hidden="1" customWidth="1"/>
    <col min="6935" max="6935" width="17.75" style="135" hidden="1" customWidth="1"/>
    <col min="6936" max="6936" width="17.875" style="135" hidden="1" customWidth="1"/>
    <col min="6937" max="6937" width="13.375" style="135" hidden="1" customWidth="1"/>
    <col min="6938" max="6938" width="1.625" style="135" hidden="1" customWidth="1"/>
    <col min="6939" max="6939" width="2.25" style="135" hidden="1" customWidth="1"/>
    <col min="6940" max="7165" width="2.25" style="135" hidden="1"/>
    <col min="7166" max="7168" width="1.625" style="135" hidden="1" customWidth="1"/>
    <col min="7169" max="7169" width="2.125" style="135" hidden="1" customWidth="1"/>
    <col min="7170" max="7183" width="1.625" style="135" hidden="1" customWidth="1"/>
    <col min="7184" max="7185" width="2.625" style="135" hidden="1" customWidth="1"/>
    <col min="7186" max="7186" width="19.375" style="135" hidden="1" customWidth="1"/>
    <col min="7187" max="7190" width="19.625" style="135" hidden="1" customWidth="1"/>
    <col min="7191" max="7191" width="17.75" style="135" hidden="1" customWidth="1"/>
    <col min="7192" max="7192" width="17.875" style="135" hidden="1" customWidth="1"/>
    <col min="7193" max="7193" width="13.375" style="135" hidden="1" customWidth="1"/>
    <col min="7194" max="7194" width="1.625" style="135" hidden="1" customWidth="1"/>
    <col min="7195" max="7195" width="2.25" style="135" hidden="1" customWidth="1"/>
    <col min="7196" max="7421" width="2.25" style="135" hidden="1"/>
    <col min="7422" max="7424" width="1.625" style="135" hidden="1" customWidth="1"/>
    <col min="7425" max="7425" width="2.125" style="135" hidden="1" customWidth="1"/>
    <col min="7426" max="7439" width="1.625" style="135" hidden="1" customWidth="1"/>
    <col min="7440" max="7441" width="2.625" style="135" hidden="1" customWidth="1"/>
    <col min="7442" max="7442" width="19.375" style="135" hidden="1" customWidth="1"/>
    <col min="7443" max="7446" width="19.625" style="135" hidden="1" customWidth="1"/>
    <col min="7447" max="7447" width="17.75" style="135" hidden="1" customWidth="1"/>
    <col min="7448" max="7448" width="17.875" style="135" hidden="1" customWidth="1"/>
    <col min="7449" max="7449" width="13.375" style="135" hidden="1" customWidth="1"/>
    <col min="7450" max="7450" width="1.625" style="135" hidden="1" customWidth="1"/>
    <col min="7451" max="7451" width="2.25" style="135" hidden="1" customWidth="1"/>
    <col min="7452" max="7677" width="2.25" style="135" hidden="1"/>
    <col min="7678" max="7680" width="1.625" style="135" hidden="1" customWidth="1"/>
    <col min="7681" max="7681" width="2.125" style="135" hidden="1" customWidth="1"/>
    <col min="7682" max="7695" width="1.625" style="135" hidden="1" customWidth="1"/>
    <col min="7696" max="7697" width="2.625" style="135" hidden="1" customWidth="1"/>
    <col min="7698" max="7698" width="19.375" style="135" hidden="1" customWidth="1"/>
    <col min="7699" max="7702" width="19.625" style="135" hidden="1" customWidth="1"/>
    <col min="7703" max="7703" width="17.75" style="135" hidden="1" customWidth="1"/>
    <col min="7704" max="7704" width="17.875" style="135" hidden="1" customWidth="1"/>
    <col min="7705" max="7705" width="13.375" style="135" hidden="1" customWidth="1"/>
    <col min="7706" max="7706" width="1.625" style="135" hidden="1" customWidth="1"/>
    <col min="7707" max="7707" width="2.25" style="135" hidden="1" customWidth="1"/>
    <col min="7708" max="7933" width="2.25" style="135" hidden="1"/>
    <col min="7934" max="7936" width="1.625" style="135" hidden="1" customWidth="1"/>
    <col min="7937" max="7937" width="2.125" style="135" hidden="1" customWidth="1"/>
    <col min="7938" max="7951" width="1.625" style="135" hidden="1" customWidth="1"/>
    <col min="7952" max="7953" width="2.625" style="135" hidden="1" customWidth="1"/>
    <col min="7954" max="7954" width="19.375" style="135" hidden="1" customWidth="1"/>
    <col min="7955" max="7958" width="19.625" style="135" hidden="1" customWidth="1"/>
    <col min="7959" max="7959" width="17.75" style="135" hidden="1" customWidth="1"/>
    <col min="7960" max="7960" width="17.875" style="135" hidden="1" customWidth="1"/>
    <col min="7961" max="7961" width="13.375" style="135" hidden="1" customWidth="1"/>
    <col min="7962" max="7962" width="1.625" style="135" hidden="1" customWidth="1"/>
    <col min="7963" max="7963" width="2.25" style="135" hidden="1" customWidth="1"/>
    <col min="7964" max="8189" width="2.25" style="135" hidden="1"/>
    <col min="8190" max="8192" width="1.625" style="135" hidden="1" customWidth="1"/>
    <col min="8193" max="8193" width="2.125" style="135" hidden="1" customWidth="1"/>
    <col min="8194" max="8207" width="1.625" style="135" hidden="1" customWidth="1"/>
    <col min="8208" max="8209" width="2.625" style="135" hidden="1" customWidth="1"/>
    <col min="8210" max="8210" width="19.375" style="135" hidden="1" customWidth="1"/>
    <col min="8211" max="8214" width="19.625" style="135" hidden="1" customWidth="1"/>
    <col min="8215" max="8215" width="17.75" style="135" hidden="1" customWidth="1"/>
    <col min="8216" max="8216" width="17.875" style="135" hidden="1" customWidth="1"/>
    <col min="8217" max="8217" width="13.375" style="135" hidden="1" customWidth="1"/>
    <col min="8218" max="8218" width="1.625" style="135" hidden="1" customWidth="1"/>
    <col min="8219" max="8219" width="2.25" style="135" hidden="1" customWidth="1"/>
    <col min="8220" max="8445" width="2.25" style="135" hidden="1"/>
    <col min="8446" max="8448" width="1.625" style="135" hidden="1" customWidth="1"/>
    <col min="8449" max="8449" width="2.125" style="135" hidden="1" customWidth="1"/>
    <col min="8450" max="8463" width="1.625" style="135" hidden="1" customWidth="1"/>
    <col min="8464" max="8465" width="2.625" style="135" hidden="1" customWidth="1"/>
    <col min="8466" max="8466" width="19.375" style="135" hidden="1" customWidth="1"/>
    <col min="8467" max="8470" width="19.625" style="135" hidden="1" customWidth="1"/>
    <col min="8471" max="8471" width="17.75" style="135" hidden="1" customWidth="1"/>
    <col min="8472" max="8472" width="17.875" style="135" hidden="1" customWidth="1"/>
    <col min="8473" max="8473" width="13.375" style="135" hidden="1" customWidth="1"/>
    <col min="8474" max="8474" width="1.625" style="135" hidden="1" customWidth="1"/>
    <col min="8475" max="8475" width="2.25" style="135" hidden="1" customWidth="1"/>
    <col min="8476" max="8701" width="2.25" style="135" hidden="1"/>
    <col min="8702" max="8704" width="1.625" style="135" hidden="1" customWidth="1"/>
    <col min="8705" max="8705" width="2.125" style="135" hidden="1" customWidth="1"/>
    <col min="8706" max="8719" width="1.625" style="135" hidden="1" customWidth="1"/>
    <col min="8720" max="8721" width="2.625" style="135" hidden="1" customWidth="1"/>
    <col min="8722" max="8722" width="19.375" style="135" hidden="1" customWidth="1"/>
    <col min="8723" max="8726" width="19.625" style="135" hidden="1" customWidth="1"/>
    <col min="8727" max="8727" width="17.75" style="135" hidden="1" customWidth="1"/>
    <col min="8728" max="8728" width="17.875" style="135" hidden="1" customWidth="1"/>
    <col min="8729" max="8729" width="13.375" style="135" hidden="1" customWidth="1"/>
    <col min="8730" max="8730" width="1.625" style="135" hidden="1" customWidth="1"/>
    <col min="8731" max="8731" width="2.25" style="135" hidden="1" customWidth="1"/>
    <col min="8732" max="8957" width="2.25" style="135" hidden="1"/>
    <col min="8958" max="8960" width="1.625" style="135" hidden="1" customWidth="1"/>
    <col min="8961" max="8961" width="2.125" style="135" hidden="1" customWidth="1"/>
    <col min="8962" max="8975" width="1.625" style="135" hidden="1" customWidth="1"/>
    <col min="8976" max="8977" width="2.625" style="135" hidden="1" customWidth="1"/>
    <col min="8978" max="8978" width="19.375" style="135" hidden="1" customWidth="1"/>
    <col min="8979" max="8982" width="19.625" style="135" hidden="1" customWidth="1"/>
    <col min="8983" max="8983" width="17.75" style="135" hidden="1" customWidth="1"/>
    <col min="8984" max="8984" width="17.875" style="135" hidden="1" customWidth="1"/>
    <col min="8985" max="8985" width="13.375" style="135" hidden="1" customWidth="1"/>
    <col min="8986" max="8986" width="1.625" style="135" hidden="1" customWidth="1"/>
    <col min="8987" max="8987" width="2.25" style="135" hidden="1" customWidth="1"/>
    <col min="8988" max="9213" width="2.25" style="135" hidden="1"/>
    <col min="9214" max="9216" width="1.625" style="135" hidden="1" customWidth="1"/>
    <col min="9217" max="9217" width="2.125" style="135" hidden="1" customWidth="1"/>
    <col min="9218" max="9231" width="1.625" style="135" hidden="1" customWidth="1"/>
    <col min="9232" max="9233" width="2.625" style="135" hidden="1" customWidth="1"/>
    <col min="9234" max="9234" width="19.375" style="135" hidden="1" customWidth="1"/>
    <col min="9235" max="9238" width="19.625" style="135" hidden="1" customWidth="1"/>
    <col min="9239" max="9239" width="17.75" style="135" hidden="1" customWidth="1"/>
    <col min="9240" max="9240" width="17.875" style="135" hidden="1" customWidth="1"/>
    <col min="9241" max="9241" width="13.375" style="135" hidden="1" customWidth="1"/>
    <col min="9242" max="9242" width="1.625" style="135" hidden="1" customWidth="1"/>
    <col min="9243" max="9243" width="2.25" style="135" hidden="1" customWidth="1"/>
    <col min="9244" max="9469" width="2.25" style="135" hidden="1"/>
    <col min="9470" max="9472" width="1.625" style="135" hidden="1" customWidth="1"/>
    <col min="9473" max="9473" width="2.125" style="135" hidden="1" customWidth="1"/>
    <col min="9474" max="9487" width="1.625" style="135" hidden="1" customWidth="1"/>
    <col min="9488" max="9489" width="2.625" style="135" hidden="1" customWidth="1"/>
    <col min="9490" max="9490" width="19.375" style="135" hidden="1" customWidth="1"/>
    <col min="9491" max="9494" width="19.625" style="135" hidden="1" customWidth="1"/>
    <col min="9495" max="9495" width="17.75" style="135" hidden="1" customWidth="1"/>
    <col min="9496" max="9496" width="17.875" style="135" hidden="1" customWidth="1"/>
    <col min="9497" max="9497" width="13.375" style="135" hidden="1" customWidth="1"/>
    <col min="9498" max="9498" width="1.625" style="135" hidden="1" customWidth="1"/>
    <col min="9499" max="9499" width="2.25" style="135" hidden="1" customWidth="1"/>
    <col min="9500" max="9725" width="2.25" style="135" hidden="1"/>
    <col min="9726" max="9728" width="1.625" style="135" hidden="1" customWidth="1"/>
    <col min="9729" max="9729" width="2.125" style="135" hidden="1" customWidth="1"/>
    <col min="9730" max="9743" width="1.625" style="135" hidden="1" customWidth="1"/>
    <col min="9744" max="9745" width="2.625" style="135" hidden="1" customWidth="1"/>
    <col min="9746" max="9746" width="19.375" style="135" hidden="1" customWidth="1"/>
    <col min="9747" max="9750" width="19.625" style="135" hidden="1" customWidth="1"/>
    <col min="9751" max="9751" width="17.75" style="135" hidden="1" customWidth="1"/>
    <col min="9752" max="9752" width="17.875" style="135" hidden="1" customWidth="1"/>
    <col min="9753" max="9753" width="13.375" style="135" hidden="1" customWidth="1"/>
    <col min="9754" max="9754" width="1.625" style="135" hidden="1" customWidth="1"/>
    <col min="9755" max="9755" width="2.25" style="135" hidden="1" customWidth="1"/>
    <col min="9756" max="9981" width="2.25" style="135" hidden="1"/>
    <col min="9982" max="9984" width="1.625" style="135" hidden="1" customWidth="1"/>
    <col min="9985" max="9985" width="2.125" style="135" hidden="1" customWidth="1"/>
    <col min="9986" max="9999" width="1.625" style="135" hidden="1" customWidth="1"/>
    <col min="10000" max="10001" width="2.625" style="135" hidden="1" customWidth="1"/>
    <col min="10002" max="10002" width="19.375" style="135" hidden="1" customWidth="1"/>
    <col min="10003" max="10006" width="19.625" style="135" hidden="1" customWidth="1"/>
    <col min="10007" max="10007" width="17.75" style="135" hidden="1" customWidth="1"/>
    <col min="10008" max="10008" width="17.875" style="135" hidden="1" customWidth="1"/>
    <col min="10009" max="10009" width="13.375" style="135" hidden="1" customWidth="1"/>
    <col min="10010" max="10010" width="1.625" style="135" hidden="1" customWidth="1"/>
    <col min="10011" max="10011" width="2.25" style="135" hidden="1" customWidth="1"/>
    <col min="10012" max="10237" width="2.25" style="135" hidden="1"/>
    <col min="10238" max="10240" width="1.625" style="135" hidden="1" customWidth="1"/>
    <col min="10241" max="10241" width="2.125" style="135" hidden="1" customWidth="1"/>
    <col min="10242" max="10255" width="1.625" style="135" hidden="1" customWidth="1"/>
    <col min="10256" max="10257" width="2.625" style="135" hidden="1" customWidth="1"/>
    <col min="10258" max="10258" width="19.375" style="135" hidden="1" customWidth="1"/>
    <col min="10259" max="10262" width="19.625" style="135" hidden="1" customWidth="1"/>
    <col min="10263" max="10263" width="17.75" style="135" hidden="1" customWidth="1"/>
    <col min="10264" max="10264" width="17.875" style="135" hidden="1" customWidth="1"/>
    <col min="10265" max="10265" width="13.375" style="135" hidden="1" customWidth="1"/>
    <col min="10266" max="10266" width="1.625" style="135" hidden="1" customWidth="1"/>
    <col min="10267" max="10267" width="2.25" style="135" hidden="1" customWidth="1"/>
    <col min="10268" max="10493" width="2.25" style="135" hidden="1"/>
    <col min="10494" max="10496" width="1.625" style="135" hidden="1" customWidth="1"/>
    <col min="10497" max="10497" width="2.125" style="135" hidden="1" customWidth="1"/>
    <col min="10498" max="10511" width="1.625" style="135" hidden="1" customWidth="1"/>
    <col min="10512" max="10513" width="2.625" style="135" hidden="1" customWidth="1"/>
    <col min="10514" max="10514" width="19.375" style="135" hidden="1" customWidth="1"/>
    <col min="10515" max="10518" width="19.625" style="135" hidden="1" customWidth="1"/>
    <col min="10519" max="10519" width="17.75" style="135" hidden="1" customWidth="1"/>
    <col min="10520" max="10520" width="17.875" style="135" hidden="1" customWidth="1"/>
    <col min="10521" max="10521" width="13.375" style="135" hidden="1" customWidth="1"/>
    <col min="10522" max="10522" width="1.625" style="135" hidden="1" customWidth="1"/>
    <col min="10523" max="10523" width="2.25" style="135" hidden="1" customWidth="1"/>
    <col min="10524" max="10749" width="2.25" style="135" hidden="1"/>
    <col min="10750" max="10752" width="1.625" style="135" hidden="1" customWidth="1"/>
    <col min="10753" max="10753" width="2.125" style="135" hidden="1" customWidth="1"/>
    <col min="10754" max="10767" width="1.625" style="135" hidden="1" customWidth="1"/>
    <col min="10768" max="10769" width="2.625" style="135" hidden="1" customWidth="1"/>
    <col min="10770" max="10770" width="19.375" style="135" hidden="1" customWidth="1"/>
    <col min="10771" max="10774" width="19.625" style="135" hidden="1" customWidth="1"/>
    <col min="10775" max="10775" width="17.75" style="135" hidden="1" customWidth="1"/>
    <col min="10776" max="10776" width="17.875" style="135" hidden="1" customWidth="1"/>
    <col min="10777" max="10777" width="13.375" style="135" hidden="1" customWidth="1"/>
    <col min="10778" max="10778" width="1.625" style="135" hidden="1" customWidth="1"/>
    <col min="10779" max="10779" width="2.25" style="135" hidden="1" customWidth="1"/>
    <col min="10780" max="11005" width="2.25" style="135" hidden="1"/>
    <col min="11006" max="11008" width="1.625" style="135" hidden="1" customWidth="1"/>
    <col min="11009" max="11009" width="2.125" style="135" hidden="1" customWidth="1"/>
    <col min="11010" max="11023" width="1.625" style="135" hidden="1" customWidth="1"/>
    <col min="11024" max="11025" width="2.625" style="135" hidden="1" customWidth="1"/>
    <col min="11026" max="11026" width="19.375" style="135" hidden="1" customWidth="1"/>
    <col min="11027" max="11030" width="19.625" style="135" hidden="1" customWidth="1"/>
    <col min="11031" max="11031" width="17.75" style="135" hidden="1" customWidth="1"/>
    <col min="11032" max="11032" width="17.875" style="135" hidden="1" customWidth="1"/>
    <col min="11033" max="11033" width="13.375" style="135" hidden="1" customWidth="1"/>
    <col min="11034" max="11034" width="1.625" style="135" hidden="1" customWidth="1"/>
    <col min="11035" max="11035" width="2.25" style="135" hidden="1" customWidth="1"/>
    <col min="11036" max="11261" width="2.25" style="135" hidden="1"/>
    <col min="11262" max="11264" width="1.625" style="135" hidden="1" customWidth="1"/>
    <col min="11265" max="11265" width="2.125" style="135" hidden="1" customWidth="1"/>
    <col min="11266" max="11279" width="1.625" style="135" hidden="1" customWidth="1"/>
    <col min="11280" max="11281" width="2.625" style="135" hidden="1" customWidth="1"/>
    <col min="11282" max="11282" width="19.375" style="135" hidden="1" customWidth="1"/>
    <col min="11283" max="11286" width="19.625" style="135" hidden="1" customWidth="1"/>
    <col min="11287" max="11287" width="17.75" style="135" hidden="1" customWidth="1"/>
    <col min="11288" max="11288" width="17.875" style="135" hidden="1" customWidth="1"/>
    <col min="11289" max="11289" width="13.375" style="135" hidden="1" customWidth="1"/>
    <col min="11290" max="11290" width="1.625" style="135" hidden="1" customWidth="1"/>
    <col min="11291" max="11291" width="2.25" style="135" hidden="1" customWidth="1"/>
    <col min="11292" max="11517" width="2.25" style="135" hidden="1"/>
    <col min="11518" max="11520" width="1.625" style="135" hidden="1" customWidth="1"/>
    <col min="11521" max="11521" width="2.125" style="135" hidden="1" customWidth="1"/>
    <col min="11522" max="11535" width="1.625" style="135" hidden="1" customWidth="1"/>
    <col min="11536" max="11537" width="2.625" style="135" hidden="1" customWidth="1"/>
    <col min="11538" max="11538" width="19.375" style="135" hidden="1" customWidth="1"/>
    <col min="11539" max="11542" width="19.625" style="135" hidden="1" customWidth="1"/>
    <col min="11543" max="11543" width="17.75" style="135" hidden="1" customWidth="1"/>
    <col min="11544" max="11544" width="17.875" style="135" hidden="1" customWidth="1"/>
    <col min="11545" max="11545" width="13.375" style="135" hidden="1" customWidth="1"/>
    <col min="11546" max="11546" width="1.625" style="135" hidden="1" customWidth="1"/>
    <col min="11547" max="11547" width="2.25" style="135" hidden="1" customWidth="1"/>
    <col min="11548" max="11773" width="2.25" style="135" hidden="1"/>
    <col min="11774" max="11776" width="1.625" style="135" hidden="1" customWidth="1"/>
    <col min="11777" max="11777" width="2.125" style="135" hidden="1" customWidth="1"/>
    <col min="11778" max="11791" width="1.625" style="135" hidden="1" customWidth="1"/>
    <col min="11792" max="11793" width="2.625" style="135" hidden="1" customWidth="1"/>
    <col min="11794" max="11794" width="19.375" style="135" hidden="1" customWidth="1"/>
    <col min="11795" max="11798" width="19.625" style="135" hidden="1" customWidth="1"/>
    <col min="11799" max="11799" width="17.75" style="135" hidden="1" customWidth="1"/>
    <col min="11800" max="11800" width="17.875" style="135" hidden="1" customWidth="1"/>
    <col min="11801" max="11801" width="13.375" style="135" hidden="1" customWidth="1"/>
    <col min="11802" max="11802" width="1.625" style="135" hidden="1" customWidth="1"/>
    <col min="11803" max="11803" width="2.25" style="135" hidden="1" customWidth="1"/>
    <col min="11804" max="12029" width="2.25" style="135" hidden="1"/>
    <col min="12030" max="12032" width="1.625" style="135" hidden="1" customWidth="1"/>
    <col min="12033" max="12033" width="2.125" style="135" hidden="1" customWidth="1"/>
    <col min="12034" max="12047" width="1.625" style="135" hidden="1" customWidth="1"/>
    <col min="12048" max="12049" width="2.625" style="135" hidden="1" customWidth="1"/>
    <col min="12050" max="12050" width="19.375" style="135" hidden="1" customWidth="1"/>
    <col min="12051" max="12054" width="19.625" style="135" hidden="1" customWidth="1"/>
    <col min="12055" max="12055" width="17.75" style="135" hidden="1" customWidth="1"/>
    <col min="12056" max="12056" width="17.875" style="135" hidden="1" customWidth="1"/>
    <col min="12057" max="12057" width="13.375" style="135" hidden="1" customWidth="1"/>
    <col min="12058" max="12058" width="1.625" style="135" hidden="1" customWidth="1"/>
    <col min="12059" max="12059" width="2.25" style="135" hidden="1" customWidth="1"/>
    <col min="12060" max="12285" width="2.25" style="135" hidden="1"/>
    <col min="12286" max="12288" width="1.625" style="135" hidden="1" customWidth="1"/>
    <col min="12289" max="12289" width="2.125" style="135" hidden="1" customWidth="1"/>
    <col min="12290" max="12303" width="1.625" style="135" hidden="1" customWidth="1"/>
    <col min="12304" max="12305" width="2.625" style="135" hidden="1" customWidth="1"/>
    <col min="12306" max="12306" width="19.375" style="135" hidden="1" customWidth="1"/>
    <col min="12307" max="12310" width="19.625" style="135" hidden="1" customWidth="1"/>
    <col min="12311" max="12311" width="17.75" style="135" hidden="1" customWidth="1"/>
    <col min="12312" max="12312" width="17.875" style="135" hidden="1" customWidth="1"/>
    <col min="12313" max="12313" width="13.375" style="135" hidden="1" customWidth="1"/>
    <col min="12314" max="12314" width="1.625" style="135" hidden="1" customWidth="1"/>
    <col min="12315" max="12315" width="2.25" style="135" hidden="1" customWidth="1"/>
    <col min="12316" max="12541" width="2.25" style="135" hidden="1"/>
    <col min="12542" max="12544" width="1.625" style="135" hidden="1" customWidth="1"/>
    <col min="12545" max="12545" width="2.125" style="135" hidden="1" customWidth="1"/>
    <col min="12546" max="12559" width="1.625" style="135" hidden="1" customWidth="1"/>
    <col min="12560" max="12561" width="2.625" style="135" hidden="1" customWidth="1"/>
    <col min="12562" max="12562" width="19.375" style="135" hidden="1" customWidth="1"/>
    <col min="12563" max="12566" width="19.625" style="135" hidden="1" customWidth="1"/>
    <col min="12567" max="12567" width="17.75" style="135" hidden="1" customWidth="1"/>
    <col min="12568" max="12568" width="17.875" style="135" hidden="1" customWidth="1"/>
    <col min="12569" max="12569" width="13.375" style="135" hidden="1" customWidth="1"/>
    <col min="12570" max="12570" width="1.625" style="135" hidden="1" customWidth="1"/>
    <col min="12571" max="12571" width="2.25" style="135" hidden="1" customWidth="1"/>
    <col min="12572" max="12797" width="2.25" style="135" hidden="1"/>
    <col min="12798" max="12800" width="1.625" style="135" hidden="1" customWidth="1"/>
    <col min="12801" max="12801" width="2.125" style="135" hidden="1" customWidth="1"/>
    <col min="12802" max="12815" width="1.625" style="135" hidden="1" customWidth="1"/>
    <col min="12816" max="12817" width="2.625" style="135" hidden="1" customWidth="1"/>
    <col min="12818" max="12818" width="19.375" style="135" hidden="1" customWidth="1"/>
    <col min="12819" max="12822" width="19.625" style="135" hidden="1" customWidth="1"/>
    <col min="12823" max="12823" width="17.75" style="135" hidden="1" customWidth="1"/>
    <col min="12824" max="12824" width="17.875" style="135" hidden="1" customWidth="1"/>
    <col min="12825" max="12825" width="13.375" style="135" hidden="1" customWidth="1"/>
    <col min="12826" max="12826" width="1.625" style="135" hidden="1" customWidth="1"/>
    <col min="12827" max="12827" width="2.25" style="135" hidden="1" customWidth="1"/>
    <col min="12828" max="13053" width="2.25" style="135" hidden="1"/>
    <col min="13054" max="13056" width="1.625" style="135" hidden="1" customWidth="1"/>
    <col min="13057" max="13057" width="2.125" style="135" hidden="1" customWidth="1"/>
    <col min="13058" max="13071" width="1.625" style="135" hidden="1" customWidth="1"/>
    <col min="13072" max="13073" width="2.625" style="135" hidden="1" customWidth="1"/>
    <col min="13074" max="13074" width="19.375" style="135" hidden="1" customWidth="1"/>
    <col min="13075" max="13078" width="19.625" style="135" hidden="1" customWidth="1"/>
    <col min="13079" max="13079" width="17.75" style="135" hidden="1" customWidth="1"/>
    <col min="13080" max="13080" width="17.875" style="135" hidden="1" customWidth="1"/>
    <col min="13081" max="13081" width="13.375" style="135" hidden="1" customWidth="1"/>
    <col min="13082" max="13082" width="1.625" style="135" hidden="1" customWidth="1"/>
    <col min="13083" max="13083" width="2.25" style="135" hidden="1" customWidth="1"/>
    <col min="13084" max="13309" width="2.25" style="135" hidden="1"/>
    <col min="13310" max="13312" width="1.625" style="135" hidden="1" customWidth="1"/>
    <col min="13313" max="13313" width="2.125" style="135" hidden="1" customWidth="1"/>
    <col min="13314" max="13327" width="1.625" style="135" hidden="1" customWidth="1"/>
    <col min="13328" max="13329" width="2.625" style="135" hidden="1" customWidth="1"/>
    <col min="13330" max="13330" width="19.375" style="135" hidden="1" customWidth="1"/>
    <col min="13331" max="13334" width="19.625" style="135" hidden="1" customWidth="1"/>
    <col min="13335" max="13335" width="17.75" style="135" hidden="1" customWidth="1"/>
    <col min="13336" max="13336" width="17.875" style="135" hidden="1" customWidth="1"/>
    <col min="13337" max="13337" width="13.375" style="135" hidden="1" customWidth="1"/>
    <col min="13338" max="13338" width="1.625" style="135" hidden="1" customWidth="1"/>
    <col min="13339" max="13339" width="2.25" style="135" hidden="1" customWidth="1"/>
    <col min="13340" max="13565" width="2.25" style="135" hidden="1"/>
    <col min="13566" max="13568" width="1.625" style="135" hidden="1" customWidth="1"/>
    <col min="13569" max="13569" width="2.125" style="135" hidden="1" customWidth="1"/>
    <col min="13570" max="13583" width="1.625" style="135" hidden="1" customWidth="1"/>
    <col min="13584" max="13585" width="2.625" style="135" hidden="1" customWidth="1"/>
    <col min="13586" max="13586" width="19.375" style="135" hidden="1" customWidth="1"/>
    <col min="13587" max="13590" width="19.625" style="135" hidden="1" customWidth="1"/>
    <col min="13591" max="13591" width="17.75" style="135" hidden="1" customWidth="1"/>
    <col min="13592" max="13592" width="17.875" style="135" hidden="1" customWidth="1"/>
    <col min="13593" max="13593" width="13.375" style="135" hidden="1" customWidth="1"/>
    <col min="13594" max="13594" width="1.625" style="135" hidden="1" customWidth="1"/>
    <col min="13595" max="13595" width="2.25" style="135" hidden="1" customWidth="1"/>
    <col min="13596" max="13821" width="2.25" style="135" hidden="1"/>
    <col min="13822" max="13824" width="1.625" style="135" hidden="1" customWidth="1"/>
    <col min="13825" max="13825" width="2.125" style="135" hidden="1" customWidth="1"/>
    <col min="13826" max="13839" width="1.625" style="135" hidden="1" customWidth="1"/>
    <col min="13840" max="13841" width="2.625" style="135" hidden="1" customWidth="1"/>
    <col min="13842" max="13842" width="19.375" style="135" hidden="1" customWidth="1"/>
    <col min="13843" max="13846" width="19.625" style="135" hidden="1" customWidth="1"/>
    <col min="13847" max="13847" width="17.75" style="135" hidden="1" customWidth="1"/>
    <col min="13848" max="13848" width="17.875" style="135" hidden="1" customWidth="1"/>
    <col min="13849" max="13849" width="13.375" style="135" hidden="1" customWidth="1"/>
    <col min="13850" max="13850" width="1.625" style="135" hidden="1" customWidth="1"/>
    <col min="13851" max="13851" width="2.25" style="135" hidden="1" customWidth="1"/>
    <col min="13852" max="14077" width="2.25" style="135" hidden="1"/>
    <col min="14078" max="14080" width="1.625" style="135" hidden="1" customWidth="1"/>
    <col min="14081" max="14081" width="2.125" style="135" hidden="1" customWidth="1"/>
    <col min="14082" max="14095" width="1.625" style="135" hidden="1" customWidth="1"/>
    <col min="14096" max="14097" width="2.625" style="135" hidden="1" customWidth="1"/>
    <col min="14098" max="14098" width="19.375" style="135" hidden="1" customWidth="1"/>
    <col min="14099" max="14102" width="19.625" style="135" hidden="1" customWidth="1"/>
    <col min="14103" max="14103" width="17.75" style="135" hidden="1" customWidth="1"/>
    <col min="14104" max="14104" width="17.875" style="135" hidden="1" customWidth="1"/>
    <col min="14105" max="14105" width="13.375" style="135" hidden="1" customWidth="1"/>
    <col min="14106" max="14106" width="1.625" style="135" hidden="1" customWidth="1"/>
    <col min="14107" max="14107" width="2.25" style="135" hidden="1" customWidth="1"/>
    <col min="14108" max="14333" width="2.25" style="135" hidden="1"/>
    <col min="14334" max="14336" width="1.625" style="135" hidden="1" customWidth="1"/>
    <col min="14337" max="14337" width="2.125" style="135" hidden="1" customWidth="1"/>
    <col min="14338" max="14351" width="1.625" style="135" hidden="1" customWidth="1"/>
    <col min="14352" max="14353" width="2.625" style="135" hidden="1" customWidth="1"/>
    <col min="14354" max="14354" width="19.375" style="135" hidden="1" customWidth="1"/>
    <col min="14355" max="14358" width="19.625" style="135" hidden="1" customWidth="1"/>
    <col min="14359" max="14359" width="17.75" style="135" hidden="1" customWidth="1"/>
    <col min="14360" max="14360" width="17.875" style="135" hidden="1" customWidth="1"/>
    <col min="14361" max="14361" width="13.375" style="135" hidden="1" customWidth="1"/>
    <col min="14362" max="14362" width="1.625" style="135" hidden="1" customWidth="1"/>
    <col min="14363" max="14363" width="2.25" style="135" hidden="1" customWidth="1"/>
    <col min="14364" max="14589" width="2.25" style="135" hidden="1"/>
    <col min="14590" max="14592" width="1.625" style="135" hidden="1" customWidth="1"/>
    <col min="14593" max="14593" width="2.125" style="135" hidden="1" customWidth="1"/>
    <col min="14594" max="14607" width="1.625" style="135" hidden="1" customWidth="1"/>
    <col min="14608" max="14609" width="2.625" style="135" hidden="1" customWidth="1"/>
    <col min="14610" max="14610" width="19.375" style="135" hidden="1" customWidth="1"/>
    <col min="14611" max="14614" width="19.625" style="135" hidden="1" customWidth="1"/>
    <col min="14615" max="14615" width="17.75" style="135" hidden="1" customWidth="1"/>
    <col min="14616" max="14616" width="17.875" style="135" hidden="1" customWidth="1"/>
    <col min="14617" max="14617" width="13.375" style="135" hidden="1" customWidth="1"/>
    <col min="14618" max="14618" width="1.625" style="135" hidden="1" customWidth="1"/>
    <col min="14619" max="14619" width="2.25" style="135" hidden="1" customWidth="1"/>
    <col min="14620" max="14845" width="2.25" style="135" hidden="1"/>
    <col min="14846" max="14848" width="1.625" style="135" hidden="1" customWidth="1"/>
    <col min="14849" max="14849" width="2.125" style="135" hidden="1" customWidth="1"/>
    <col min="14850" max="14863" width="1.625" style="135" hidden="1" customWidth="1"/>
    <col min="14864" max="14865" width="2.625" style="135" hidden="1" customWidth="1"/>
    <col min="14866" max="14866" width="19.375" style="135" hidden="1" customWidth="1"/>
    <col min="14867" max="14870" width="19.625" style="135" hidden="1" customWidth="1"/>
    <col min="14871" max="14871" width="17.75" style="135" hidden="1" customWidth="1"/>
    <col min="14872" max="14872" width="17.875" style="135" hidden="1" customWidth="1"/>
    <col min="14873" max="14873" width="13.375" style="135" hidden="1" customWidth="1"/>
    <col min="14874" max="14874" width="1.625" style="135" hidden="1" customWidth="1"/>
    <col min="14875" max="14875" width="2.25" style="135" hidden="1" customWidth="1"/>
    <col min="14876" max="15101" width="2.25" style="135" hidden="1"/>
    <col min="15102" max="15104" width="1.625" style="135" hidden="1" customWidth="1"/>
    <col min="15105" max="15105" width="2.125" style="135" hidden="1" customWidth="1"/>
    <col min="15106" max="15119" width="1.625" style="135" hidden="1" customWidth="1"/>
    <col min="15120" max="15121" width="2.625" style="135" hidden="1" customWidth="1"/>
    <col min="15122" max="15122" width="19.375" style="135" hidden="1" customWidth="1"/>
    <col min="15123" max="15126" width="19.625" style="135" hidden="1" customWidth="1"/>
    <col min="15127" max="15127" width="17.75" style="135" hidden="1" customWidth="1"/>
    <col min="15128" max="15128" width="17.875" style="135" hidden="1" customWidth="1"/>
    <col min="15129" max="15129" width="13.375" style="135" hidden="1" customWidth="1"/>
    <col min="15130" max="15130" width="1.625" style="135" hidden="1" customWidth="1"/>
    <col min="15131" max="15131" width="2.25" style="135" hidden="1" customWidth="1"/>
    <col min="15132" max="15357" width="2.25" style="135" hidden="1"/>
    <col min="15358" max="15360" width="1.625" style="135" hidden="1" customWidth="1"/>
    <col min="15361" max="15361" width="2.125" style="135" hidden="1" customWidth="1"/>
    <col min="15362" max="15375" width="1.625" style="135" hidden="1" customWidth="1"/>
    <col min="15376" max="15377" width="2.625" style="135" hidden="1" customWidth="1"/>
    <col min="15378" max="15378" width="19.375" style="135" hidden="1" customWidth="1"/>
    <col min="15379" max="15382" width="19.625" style="135" hidden="1" customWidth="1"/>
    <col min="15383" max="15383" width="17.75" style="135" hidden="1" customWidth="1"/>
    <col min="15384" max="15384" width="17.875" style="135" hidden="1" customWidth="1"/>
    <col min="15385" max="15385" width="13.375" style="135" hidden="1" customWidth="1"/>
    <col min="15386" max="15386" width="1.625" style="135" hidden="1" customWidth="1"/>
    <col min="15387" max="15387" width="2.25" style="135" hidden="1" customWidth="1"/>
    <col min="15388" max="15613" width="2.25" style="135" hidden="1"/>
    <col min="15614" max="15616" width="1.625" style="135" hidden="1" customWidth="1"/>
    <col min="15617" max="15617" width="2.125" style="135" hidden="1" customWidth="1"/>
    <col min="15618" max="15631" width="1.625" style="135" hidden="1" customWidth="1"/>
    <col min="15632" max="15633" width="2.625" style="135" hidden="1" customWidth="1"/>
    <col min="15634" max="15634" width="19.375" style="135" hidden="1" customWidth="1"/>
    <col min="15635" max="15638" width="19.625" style="135" hidden="1" customWidth="1"/>
    <col min="15639" max="15639" width="17.75" style="135" hidden="1" customWidth="1"/>
    <col min="15640" max="15640" width="17.875" style="135" hidden="1" customWidth="1"/>
    <col min="15641" max="15641" width="13.375" style="135" hidden="1" customWidth="1"/>
    <col min="15642" max="15642" width="1.625" style="135" hidden="1" customWidth="1"/>
    <col min="15643" max="15643" width="2.25" style="135" hidden="1" customWidth="1"/>
    <col min="15644" max="15869" width="2.25" style="135" hidden="1"/>
    <col min="15870" max="15872" width="1.625" style="135" hidden="1" customWidth="1"/>
    <col min="15873" max="15873" width="2.125" style="135" hidden="1" customWidth="1"/>
    <col min="15874" max="15887" width="1.625" style="135" hidden="1" customWidth="1"/>
    <col min="15888" max="15889" width="2.625" style="135" hidden="1" customWidth="1"/>
    <col min="15890" max="15890" width="19.375" style="135" hidden="1" customWidth="1"/>
    <col min="15891" max="15894" width="19.625" style="135" hidden="1" customWidth="1"/>
    <col min="15895" max="15895" width="17.75" style="135" hidden="1" customWidth="1"/>
    <col min="15896" max="15896" width="17.875" style="135" hidden="1" customWidth="1"/>
    <col min="15897" max="15897" width="13.375" style="135" hidden="1" customWidth="1"/>
    <col min="15898" max="15898" width="1.625" style="135" hidden="1" customWidth="1"/>
    <col min="15899" max="15899" width="2.25" style="135" hidden="1" customWidth="1"/>
    <col min="15900" max="16125" width="2.25" style="135" hidden="1"/>
    <col min="16126" max="16128" width="1.625" style="135" hidden="1" customWidth="1"/>
    <col min="16129" max="16129" width="2.125" style="135" hidden="1" customWidth="1"/>
    <col min="16130" max="16143" width="1.625" style="135" hidden="1" customWidth="1"/>
    <col min="16144" max="16145" width="2.625" style="135" hidden="1" customWidth="1"/>
    <col min="16146" max="16146" width="19.375" style="135" hidden="1" customWidth="1"/>
    <col min="16147" max="16150" width="19.625" style="135" hidden="1" customWidth="1"/>
    <col min="16151" max="16151" width="17.75" style="135" hidden="1" customWidth="1"/>
    <col min="16152" max="16152" width="17.875" style="135" hidden="1" customWidth="1"/>
    <col min="16153" max="16153" width="13.375" style="135" hidden="1" customWidth="1"/>
    <col min="16154" max="16155" width="1.625" style="135" hidden="1" customWidth="1"/>
    <col min="16156" max="16157" width="1.625" style="135" hidden="1"/>
    <col min="16158" max="16384" width="2.25" style="135" hidden="1"/>
  </cols>
  <sheetData>
    <row r="1" spans="1:124" ht="9.9499999999999993" customHeight="1" x14ac:dyDescent="0.1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  <c r="CQ1" s="43"/>
      <c r="CR1" s="43"/>
      <c r="CS1" s="43"/>
      <c r="CT1" s="43"/>
      <c r="CU1" s="43"/>
      <c r="CV1" s="43"/>
      <c r="CW1" s="43"/>
      <c r="CX1" s="43"/>
      <c r="CY1" s="43"/>
      <c r="CZ1" s="43"/>
      <c r="DA1" s="43"/>
      <c r="DB1" s="43"/>
      <c r="DC1" s="43"/>
      <c r="DD1" s="43"/>
      <c r="DE1" s="43"/>
      <c r="DF1" s="43"/>
      <c r="DG1" s="43"/>
      <c r="DH1" s="43"/>
      <c r="DI1" s="43"/>
      <c r="DJ1" s="43"/>
      <c r="DK1" s="43"/>
      <c r="DL1" s="43"/>
      <c r="DM1" s="43"/>
      <c r="DN1" s="43"/>
      <c r="DO1" s="43"/>
      <c r="DP1" s="43"/>
      <c r="DQ1" s="43"/>
      <c r="DR1" s="43"/>
      <c r="DS1" s="43"/>
      <c r="DT1" s="43"/>
    </row>
    <row r="2" spans="1:124" ht="16.350000000000001" customHeight="1" x14ac:dyDescent="0.15">
      <c r="A2" s="33" t="s">
        <v>114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  <c r="CA2" s="43"/>
      <c r="CB2" s="43"/>
      <c r="CC2" s="43"/>
      <c r="CD2" s="43"/>
      <c r="CE2" s="43"/>
      <c r="CF2" s="43"/>
      <c r="CG2" s="43"/>
      <c r="CH2" s="43"/>
      <c r="CI2" s="43"/>
      <c r="CJ2" s="43"/>
      <c r="CK2" s="43"/>
      <c r="CL2" s="43"/>
      <c r="CM2" s="43"/>
      <c r="CN2" s="43"/>
      <c r="CO2" s="43"/>
      <c r="CP2" s="43"/>
      <c r="CQ2" s="43"/>
      <c r="CR2" s="43"/>
      <c r="CS2" s="43"/>
      <c r="CT2" s="43"/>
      <c r="CU2" s="43"/>
      <c r="CV2" s="43"/>
      <c r="CW2" s="43"/>
      <c r="CX2" s="43"/>
      <c r="CY2" s="43"/>
      <c r="CZ2" s="43"/>
      <c r="DA2" s="43"/>
      <c r="DB2" s="43"/>
      <c r="DC2" s="43"/>
      <c r="DD2" s="43"/>
      <c r="DE2" s="43"/>
      <c r="DF2" s="43"/>
      <c r="DG2" s="43"/>
      <c r="DH2" s="43"/>
      <c r="DI2" s="43"/>
      <c r="DJ2" s="43"/>
      <c r="DK2" s="43"/>
      <c r="DL2" s="43"/>
      <c r="DM2" s="43"/>
      <c r="DN2" s="43"/>
      <c r="DO2" s="43"/>
      <c r="DP2" s="43"/>
      <c r="DQ2" s="43"/>
      <c r="DR2" s="43"/>
      <c r="DS2" s="43"/>
      <c r="DT2" s="43"/>
    </row>
    <row r="3" spans="1:124" ht="14.25" customHeight="1" x14ac:dyDescent="0.1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" t="s">
        <v>1</v>
      </c>
      <c r="Y3" s="4" t="s">
        <v>115</v>
      </c>
      <c r="Z3" s="136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3"/>
      <c r="DR3" s="43"/>
      <c r="DS3" s="43"/>
      <c r="DT3" s="43"/>
    </row>
    <row r="4" spans="1:124" ht="9.9499999999999993" customHeight="1" x14ac:dyDescent="0.1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137"/>
      <c r="Y4" s="33"/>
      <c r="Z4" s="3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43"/>
      <c r="DD4" s="43"/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  <c r="DP4" s="43"/>
      <c r="DQ4" s="43"/>
      <c r="DR4" s="43"/>
      <c r="DS4" s="43"/>
      <c r="DT4" s="43"/>
    </row>
    <row r="5" spans="1:124" ht="13.9" hidden="1" customHeight="1" x14ac:dyDescent="0.15">
      <c r="A5" s="138"/>
      <c r="B5" s="138"/>
      <c r="C5" s="138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139"/>
      <c r="W5" s="7"/>
      <c r="X5" s="33"/>
      <c r="Y5" s="140"/>
      <c r="Z5" s="140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</row>
    <row r="6" spans="1:124" ht="26.45" customHeight="1" x14ac:dyDescent="0.15">
      <c r="A6" s="30"/>
      <c r="B6" s="141"/>
      <c r="C6" s="142"/>
      <c r="D6" s="142"/>
      <c r="E6" s="142"/>
      <c r="F6" s="143"/>
      <c r="G6" s="143"/>
      <c r="H6" s="143"/>
      <c r="I6" s="143"/>
      <c r="J6" s="7"/>
      <c r="K6" s="7"/>
      <c r="L6" s="7"/>
      <c r="M6" s="7"/>
      <c r="N6" s="7"/>
      <c r="O6" s="7"/>
      <c r="P6" s="7"/>
      <c r="Q6" s="30"/>
      <c r="R6" s="144"/>
      <c r="S6" s="145" t="s">
        <v>3</v>
      </c>
      <c r="T6" s="145"/>
      <c r="U6" s="145"/>
      <c r="V6" s="14" t="s">
        <v>4</v>
      </c>
      <c r="W6" s="14" t="s">
        <v>5</v>
      </c>
      <c r="X6" s="15"/>
      <c r="Y6" s="146"/>
      <c r="Z6" s="146"/>
      <c r="AA6" s="147"/>
      <c r="AB6" s="148"/>
      <c r="AC6" s="43"/>
      <c r="AD6" s="43"/>
      <c r="AE6" s="43"/>
      <c r="AF6" s="43"/>
      <c r="AG6" s="43"/>
      <c r="AH6" s="149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/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/>
      <c r="CV6" s="43"/>
      <c r="CW6" s="43"/>
      <c r="CX6" s="43"/>
      <c r="CY6" s="43"/>
      <c r="CZ6" s="43"/>
      <c r="DA6" s="43"/>
      <c r="DB6" s="43"/>
      <c r="DC6" s="43"/>
      <c r="DD6" s="43"/>
      <c r="DE6" s="43"/>
      <c r="DF6" s="43"/>
      <c r="DG6" s="43"/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</row>
    <row r="7" spans="1:124" ht="17.45" customHeight="1" x14ac:dyDescent="0.15">
      <c r="A7" s="30"/>
      <c r="B7" s="141" t="s">
        <v>6</v>
      </c>
      <c r="C7" s="142"/>
      <c r="D7" s="142"/>
      <c r="E7" s="142"/>
      <c r="F7" s="143"/>
      <c r="G7" s="143"/>
      <c r="H7" s="143"/>
      <c r="I7" s="143"/>
      <c r="J7" s="19" t="s">
        <v>7</v>
      </c>
      <c r="K7" s="7"/>
      <c r="L7" s="7"/>
      <c r="M7" s="7"/>
      <c r="N7" s="7"/>
      <c r="O7" s="7"/>
      <c r="P7" s="7"/>
      <c r="Q7" s="30"/>
      <c r="R7" s="144"/>
      <c r="S7" s="150" t="s">
        <v>116</v>
      </c>
      <c r="T7" s="150"/>
      <c r="U7" s="150"/>
      <c r="V7" s="93" t="s">
        <v>9</v>
      </c>
      <c r="W7" s="14" t="s">
        <v>10</v>
      </c>
      <c r="X7" s="22"/>
      <c r="Y7" s="146"/>
      <c r="Z7" s="146"/>
      <c r="AA7" s="147"/>
      <c r="AB7" s="148"/>
      <c r="AC7" s="43"/>
      <c r="AD7" s="43"/>
      <c r="AE7" s="43"/>
      <c r="AF7" s="43"/>
      <c r="AG7" s="43"/>
      <c r="AH7" s="149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3"/>
      <c r="CC7" s="43"/>
      <c r="CD7" s="43"/>
      <c r="CE7" s="43"/>
      <c r="CF7" s="43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43"/>
      <c r="CR7" s="43"/>
      <c r="CS7" s="43"/>
      <c r="CT7" s="43"/>
      <c r="CU7" s="43"/>
      <c r="CV7" s="43"/>
      <c r="CW7" s="43"/>
      <c r="CX7" s="43"/>
      <c r="CY7" s="43"/>
      <c r="CZ7" s="43"/>
      <c r="DA7" s="43"/>
      <c r="DB7" s="43"/>
      <c r="DC7" s="43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  <c r="DO7" s="43"/>
      <c r="DP7" s="43"/>
      <c r="DQ7" s="43"/>
      <c r="DR7" s="43"/>
      <c r="DS7" s="43"/>
      <c r="DT7" s="43"/>
    </row>
    <row r="8" spans="1:124" ht="20.45" customHeight="1" x14ac:dyDescent="0.15">
      <c r="A8" s="30"/>
      <c r="B8" s="139" t="s">
        <v>11</v>
      </c>
      <c r="C8" s="151"/>
      <c r="D8" s="151"/>
      <c r="E8" s="151"/>
      <c r="F8" s="152"/>
      <c r="G8" s="152"/>
      <c r="H8" s="152"/>
      <c r="I8" s="153"/>
      <c r="J8" s="141" t="s">
        <v>117</v>
      </c>
      <c r="K8" s="154"/>
      <c r="L8" s="153"/>
      <c r="M8" s="153"/>
      <c r="N8" s="153"/>
      <c r="O8" s="153"/>
      <c r="P8" s="155"/>
      <c r="Q8" s="30"/>
      <c r="R8" s="156"/>
      <c r="S8" s="157" t="s">
        <v>118</v>
      </c>
      <c r="T8" s="157"/>
      <c r="U8" s="157"/>
      <c r="V8" s="33"/>
      <c r="W8" s="33"/>
      <c r="X8" s="148" t="s">
        <v>14</v>
      </c>
      <c r="Y8" s="33"/>
      <c r="Z8" s="33"/>
      <c r="AA8" s="158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</row>
    <row r="9" spans="1:124" ht="14.1" customHeight="1" x14ac:dyDescent="0.15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159" t="s">
        <v>15</v>
      </c>
      <c r="S9" s="31" t="s">
        <v>16</v>
      </c>
      <c r="T9" s="31" t="s">
        <v>17</v>
      </c>
      <c r="U9" s="31" t="s">
        <v>18</v>
      </c>
      <c r="V9" s="31" t="s">
        <v>19</v>
      </c>
      <c r="W9" s="31" t="s">
        <v>20</v>
      </c>
      <c r="X9" s="31" t="s">
        <v>21</v>
      </c>
      <c r="Y9" s="31"/>
      <c r="Z9" s="31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</row>
    <row r="10" spans="1:124" ht="9" customHeight="1" x14ac:dyDescent="0.15">
      <c r="A10" s="30"/>
      <c r="B10" s="35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7"/>
      <c r="P10" s="35"/>
      <c r="Q10" s="37"/>
      <c r="R10" s="108"/>
      <c r="S10" s="98" t="s">
        <v>119</v>
      </c>
      <c r="T10" s="40"/>
      <c r="U10" s="40"/>
      <c r="V10" s="40"/>
      <c r="W10" s="40"/>
      <c r="X10" s="99"/>
      <c r="Y10" s="45"/>
      <c r="Z10" s="45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</row>
    <row r="11" spans="1:124" ht="21.75" customHeight="1" x14ac:dyDescent="0.15">
      <c r="A11" s="30"/>
      <c r="B11" s="42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4"/>
      <c r="P11" s="42"/>
      <c r="Q11" s="44"/>
      <c r="R11" s="160"/>
      <c r="S11" s="100"/>
      <c r="T11" s="101"/>
      <c r="U11" s="101"/>
      <c r="V11" s="101"/>
      <c r="W11" s="101"/>
      <c r="X11" s="102"/>
      <c r="Y11" s="103"/>
      <c r="Z11" s="10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</row>
    <row r="12" spans="1:124" ht="18" customHeight="1" x14ac:dyDescent="0.15">
      <c r="A12" s="30"/>
      <c r="B12" s="161" t="s">
        <v>31</v>
      </c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3"/>
      <c r="P12" s="161" t="s">
        <v>120</v>
      </c>
      <c r="Q12" s="163"/>
      <c r="R12" s="164" t="s">
        <v>104</v>
      </c>
      <c r="S12" s="165"/>
      <c r="T12" s="166"/>
      <c r="U12" s="166"/>
      <c r="V12" s="167"/>
      <c r="W12" s="168"/>
      <c r="X12" s="168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  <c r="DJ12" s="43"/>
      <c r="DK12" s="43"/>
      <c r="DL12" s="43"/>
      <c r="DM12" s="43"/>
      <c r="DN12" s="43"/>
      <c r="DO12" s="43"/>
      <c r="DP12" s="43"/>
      <c r="DQ12" s="43"/>
      <c r="DR12" s="43"/>
      <c r="DS12" s="43"/>
      <c r="DT12" s="43"/>
    </row>
    <row r="13" spans="1:124" ht="27" customHeight="1" thickBot="1" x14ac:dyDescent="0.2">
      <c r="A13" s="30"/>
      <c r="B13" s="59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1"/>
      <c r="P13" s="42"/>
      <c r="Q13" s="44"/>
      <c r="R13" s="169"/>
      <c r="S13" s="170" t="s">
        <v>121</v>
      </c>
      <c r="T13" s="64" t="s">
        <v>122</v>
      </c>
      <c r="U13" s="171" t="s">
        <v>39</v>
      </c>
      <c r="V13" s="113" t="s">
        <v>40</v>
      </c>
      <c r="W13" s="66" t="s">
        <v>108</v>
      </c>
      <c r="X13" s="66" t="s">
        <v>42</v>
      </c>
      <c r="Y13" s="172"/>
      <c r="Z13" s="172"/>
      <c r="AA13" s="17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  <c r="DD13" s="43"/>
      <c r="DE13" s="43"/>
      <c r="DF13" s="43"/>
      <c r="DG13" s="43"/>
      <c r="DH13" s="43"/>
      <c r="DI13" s="43"/>
      <c r="DJ13" s="43"/>
      <c r="DK13" s="43"/>
      <c r="DL13" s="43"/>
      <c r="DM13" s="43"/>
      <c r="DN13" s="43"/>
      <c r="DO13" s="43"/>
      <c r="DP13" s="43"/>
      <c r="DQ13" s="43"/>
      <c r="DR13" s="43"/>
      <c r="DS13" s="43"/>
      <c r="DT13" s="43"/>
    </row>
    <row r="14" spans="1:124" ht="28.7" customHeight="1" x14ac:dyDescent="0.15">
      <c r="A14" s="30"/>
      <c r="B14" s="68" t="s">
        <v>123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71">
        <v>0</v>
      </c>
      <c r="Q14" s="72">
        <v>1</v>
      </c>
      <c r="R14" s="73">
        <f>SUM(S14:X14)</f>
        <v>278890</v>
      </c>
      <c r="S14" s="73">
        <f>S15+S16+S17+S18+S19+S21+S22+S33+S34+S36</f>
        <v>0</v>
      </c>
      <c r="T14" s="174">
        <f t="shared" ref="T14:X14" si="0">T15+T16+T17+T18+T19+T21+T22+T33+T34+T36</f>
        <v>0</v>
      </c>
      <c r="U14" s="73">
        <f t="shared" si="0"/>
        <v>0</v>
      </c>
      <c r="V14" s="73">
        <f t="shared" si="0"/>
        <v>202000</v>
      </c>
      <c r="W14" s="73">
        <f t="shared" si="0"/>
        <v>26882</v>
      </c>
      <c r="X14" s="175">
        <f t="shared" si="0"/>
        <v>50008</v>
      </c>
      <c r="Y14" s="117"/>
      <c r="Z14" s="117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  <c r="DT14" s="43"/>
    </row>
    <row r="15" spans="1:124" ht="28.7" customHeight="1" x14ac:dyDescent="0.15">
      <c r="A15" s="30"/>
      <c r="B15" s="68" t="s">
        <v>124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77">
        <v>0</v>
      </c>
      <c r="Q15" s="78">
        <v>2</v>
      </c>
      <c r="R15" s="79">
        <f t="shared" ref="R15:R65" si="1">SUM(S15:X15)</f>
        <v>0</v>
      </c>
      <c r="S15" s="80">
        <v>0</v>
      </c>
      <c r="T15" s="176">
        <v>0</v>
      </c>
      <c r="U15" s="80">
        <v>0</v>
      </c>
      <c r="V15" s="80">
        <v>0</v>
      </c>
      <c r="W15" s="80">
        <v>0</v>
      </c>
      <c r="X15" s="177">
        <v>0</v>
      </c>
      <c r="Y15" s="178"/>
      <c r="Z15" s="178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</row>
    <row r="16" spans="1:124" ht="28.7" customHeight="1" x14ac:dyDescent="0.15">
      <c r="A16" s="30"/>
      <c r="B16" s="68" t="s">
        <v>125</v>
      </c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77">
        <v>0</v>
      </c>
      <c r="Q16" s="78">
        <v>3</v>
      </c>
      <c r="R16" s="79">
        <f t="shared" si="1"/>
        <v>0</v>
      </c>
      <c r="S16" s="80">
        <v>0</v>
      </c>
      <c r="T16" s="176">
        <v>0</v>
      </c>
      <c r="U16" s="80">
        <v>0</v>
      </c>
      <c r="V16" s="80">
        <v>0</v>
      </c>
      <c r="W16" s="80">
        <v>0</v>
      </c>
      <c r="X16" s="177">
        <v>0</v>
      </c>
      <c r="Y16" s="178"/>
      <c r="Z16" s="178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</row>
    <row r="17" spans="1:124" ht="28.7" customHeight="1" x14ac:dyDescent="0.15">
      <c r="A17" s="30"/>
      <c r="B17" s="68" t="s">
        <v>126</v>
      </c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77">
        <v>0</v>
      </c>
      <c r="Q17" s="78">
        <v>4</v>
      </c>
      <c r="R17" s="79">
        <f t="shared" si="1"/>
        <v>0</v>
      </c>
      <c r="S17" s="80">
        <v>0</v>
      </c>
      <c r="T17" s="176">
        <v>0</v>
      </c>
      <c r="U17" s="80">
        <v>0</v>
      </c>
      <c r="V17" s="80">
        <v>0</v>
      </c>
      <c r="W17" s="80">
        <v>0</v>
      </c>
      <c r="X17" s="177">
        <v>0</v>
      </c>
      <c r="Y17" s="117"/>
      <c r="Z17" s="117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</row>
    <row r="18" spans="1:124" ht="28.7" customHeight="1" x14ac:dyDescent="0.15">
      <c r="A18" s="30"/>
      <c r="B18" s="68" t="s">
        <v>127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77">
        <v>0</v>
      </c>
      <c r="Q18" s="78">
        <v>5</v>
      </c>
      <c r="R18" s="79">
        <f t="shared" si="1"/>
        <v>0</v>
      </c>
      <c r="S18" s="80">
        <v>0</v>
      </c>
      <c r="T18" s="176">
        <v>0</v>
      </c>
      <c r="U18" s="80">
        <v>0</v>
      </c>
      <c r="V18" s="80">
        <v>0</v>
      </c>
      <c r="W18" s="80">
        <v>0</v>
      </c>
      <c r="X18" s="177">
        <v>0</v>
      </c>
      <c r="Y18" s="178"/>
      <c r="Z18" s="178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/>
      <c r="DO18" s="43"/>
      <c r="DP18" s="43"/>
      <c r="DQ18" s="43"/>
      <c r="DR18" s="43"/>
      <c r="DS18" s="43"/>
      <c r="DT18" s="43"/>
    </row>
    <row r="19" spans="1:124" ht="28.7" customHeight="1" x14ac:dyDescent="0.15">
      <c r="A19" s="30"/>
      <c r="B19" s="68" t="s">
        <v>128</v>
      </c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77">
        <v>0</v>
      </c>
      <c r="Q19" s="78">
        <v>6</v>
      </c>
      <c r="R19" s="79">
        <f t="shared" si="1"/>
        <v>0</v>
      </c>
      <c r="S19" s="80">
        <v>0</v>
      </c>
      <c r="T19" s="176">
        <v>0</v>
      </c>
      <c r="U19" s="80">
        <v>0</v>
      </c>
      <c r="V19" s="80">
        <v>0</v>
      </c>
      <c r="W19" s="80">
        <v>0</v>
      </c>
      <c r="X19" s="177">
        <v>0</v>
      </c>
      <c r="Y19" s="117"/>
      <c r="Z19" s="117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</row>
    <row r="20" spans="1:124" ht="28.7" customHeight="1" x14ac:dyDescent="0.15">
      <c r="A20" s="30"/>
      <c r="B20" s="68" t="s">
        <v>129</v>
      </c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77">
        <v>0</v>
      </c>
      <c r="Q20" s="78">
        <v>7</v>
      </c>
      <c r="R20" s="79">
        <f t="shared" si="1"/>
        <v>0</v>
      </c>
      <c r="S20" s="80">
        <v>0</v>
      </c>
      <c r="T20" s="176">
        <v>0</v>
      </c>
      <c r="U20" s="80">
        <v>0</v>
      </c>
      <c r="V20" s="80">
        <v>0</v>
      </c>
      <c r="W20" s="80">
        <v>0</v>
      </c>
      <c r="X20" s="177">
        <v>0</v>
      </c>
      <c r="Y20" s="178"/>
      <c r="Z20" s="178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</row>
    <row r="21" spans="1:124" ht="28.7" customHeight="1" thickBot="1" x14ac:dyDescent="0.2">
      <c r="A21" s="30"/>
      <c r="B21" s="68" t="s">
        <v>130</v>
      </c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179">
        <v>0</v>
      </c>
      <c r="Q21" s="180">
        <v>8</v>
      </c>
      <c r="R21" s="181">
        <f t="shared" si="1"/>
        <v>0</v>
      </c>
      <c r="S21" s="182">
        <v>0</v>
      </c>
      <c r="T21" s="183">
        <v>0</v>
      </c>
      <c r="U21" s="182">
        <v>0</v>
      </c>
      <c r="V21" s="182">
        <v>0</v>
      </c>
      <c r="W21" s="182">
        <v>0</v>
      </c>
      <c r="X21" s="184">
        <v>0</v>
      </c>
      <c r="Y21" s="178"/>
      <c r="Z21" s="178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</row>
    <row r="22" spans="1:124" ht="28.7" customHeight="1" x14ac:dyDescent="0.15">
      <c r="A22" s="30"/>
      <c r="B22" s="68" t="s">
        <v>131</v>
      </c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71">
        <v>0</v>
      </c>
      <c r="Q22" s="72">
        <v>9</v>
      </c>
      <c r="R22" s="73">
        <f t="shared" si="1"/>
        <v>278890</v>
      </c>
      <c r="S22" s="73">
        <f>S23+S24+S25+S26+S31+S32</f>
        <v>0</v>
      </c>
      <c r="T22" s="174">
        <f t="shared" ref="T22:X22" si="2">T23+T24+T25+T26+T31+T32</f>
        <v>0</v>
      </c>
      <c r="U22" s="73">
        <f t="shared" si="2"/>
        <v>0</v>
      </c>
      <c r="V22" s="73">
        <f t="shared" si="2"/>
        <v>202000</v>
      </c>
      <c r="W22" s="73">
        <f t="shared" si="2"/>
        <v>26882</v>
      </c>
      <c r="X22" s="175">
        <f t="shared" si="2"/>
        <v>50008</v>
      </c>
      <c r="Y22" s="117"/>
      <c r="Z22" s="117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</row>
    <row r="23" spans="1:124" ht="28.7" customHeight="1" x14ac:dyDescent="0.15">
      <c r="A23" s="30"/>
      <c r="B23" s="68" t="s">
        <v>132</v>
      </c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77">
        <v>1</v>
      </c>
      <c r="Q23" s="78">
        <v>0</v>
      </c>
      <c r="R23" s="79">
        <f t="shared" si="1"/>
        <v>0</v>
      </c>
      <c r="S23" s="80">
        <v>0</v>
      </c>
      <c r="T23" s="176">
        <v>0</v>
      </c>
      <c r="U23" s="80">
        <v>0</v>
      </c>
      <c r="V23" s="80">
        <v>0</v>
      </c>
      <c r="W23" s="80">
        <v>0</v>
      </c>
      <c r="X23" s="177">
        <v>0</v>
      </c>
      <c r="Y23" s="178"/>
      <c r="Z23" s="178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</row>
    <row r="24" spans="1:124" ht="28.7" customHeight="1" x14ac:dyDescent="0.15">
      <c r="A24" s="30"/>
      <c r="B24" s="68" t="s">
        <v>133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77">
        <v>1</v>
      </c>
      <c r="Q24" s="78">
        <v>1</v>
      </c>
      <c r="R24" s="79">
        <f t="shared" si="1"/>
        <v>17472</v>
      </c>
      <c r="S24" s="80">
        <v>0</v>
      </c>
      <c r="T24" s="176">
        <v>0</v>
      </c>
      <c r="U24" s="80">
        <v>0</v>
      </c>
      <c r="V24" s="80">
        <v>17000</v>
      </c>
      <c r="W24" s="80">
        <v>0</v>
      </c>
      <c r="X24" s="177">
        <v>472</v>
      </c>
      <c r="Y24" s="178"/>
      <c r="Z24" s="178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  <c r="DT24" s="43"/>
    </row>
    <row r="25" spans="1:124" ht="28.7" customHeight="1" x14ac:dyDescent="0.15">
      <c r="A25" s="30"/>
      <c r="B25" s="68" t="s">
        <v>134</v>
      </c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77">
        <v>1</v>
      </c>
      <c r="Q25" s="78">
        <v>2</v>
      </c>
      <c r="R25" s="79">
        <f t="shared" si="1"/>
        <v>208617</v>
      </c>
      <c r="S25" s="80">
        <v>0</v>
      </c>
      <c r="T25" s="176">
        <v>0</v>
      </c>
      <c r="U25" s="80">
        <v>0</v>
      </c>
      <c r="V25" s="80">
        <v>133000</v>
      </c>
      <c r="W25" s="80">
        <v>26882</v>
      </c>
      <c r="X25" s="177">
        <v>48735</v>
      </c>
      <c r="Y25" s="178"/>
      <c r="Z25" s="178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3"/>
      <c r="CC25" s="43"/>
      <c r="CD25" s="43"/>
      <c r="CE25" s="43"/>
      <c r="CF25" s="43"/>
      <c r="CG25" s="43"/>
      <c r="CH25" s="43"/>
      <c r="CI25" s="43"/>
      <c r="CJ25" s="43"/>
      <c r="CK25" s="43"/>
      <c r="CL25" s="43"/>
      <c r="CM25" s="43"/>
      <c r="CN25" s="43"/>
      <c r="CO25" s="43"/>
      <c r="CP25" s="43"/>
      <c r="CQ25" s="43"/>
      <c r="CR25" s="43"/>
      <c r="CS25" s="43"/>
      <c r="CT25" s="43"/>
      <c r="CU25" s="43"/>
      <c r="CV25" s="43"/>
      <c r="CW25" s="43"/>
      <c r="CX25" s="43"/>
      <c r="CY25" s="43"/>
      <c r="CZ25" s="43"/>
      <c r="DA25" s="43"/>
      <c r="DB25" s="43"/>
      <c r="DC25" s="43"/>
      <c r="DD25" s="43"/>
      <c r="DE25" s="43"/>
      <c r="DF25" s="43"/>
      <c r="DG25" s="43"/>
      <c r="DH25" s="43"/>
      <c r="DI25" s="43"/>
      <c r="DJ25" s="43"/>
      <c r="DK25" s="43"/>
      <c r="DL25" s="43"/>
      <c r="DM25" s="43"/>
      <c r="DN25" s="43"/>
      <c r="DO25" s="43"/>
      <c r="DP25" s="43"/>
      <c r="DQ25" s="43"/>
      <c r="DR25" s="43"/>
      <c r="DS25" s="43"/>
      <c r="DT25" s="43"/>
    </row>
    <row r="26" spans="1:124" ht="28.7" customHeight="1" x14ac:dyDescent="0.15">
      <c r="A26" s="30"/>
      <c r="B26" s="68" t="s">
        <v>135</v>
      </c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77">
        <v>1</v>
      </c>
      <c r="Q26" s="78">
        <v>3</v>
      </c>
      <c r="R26" s="79">
        <f t="shared" si="1"/>
        <v>52801</v>
      </c>
      <c r="S26" s="79">
        <f>SUM(S27:S30)</f>
        <v>0</v>
      </c>
      <c r="T26" s="185">
        <f t="shared" ref="T26:X26" si="3">SUM(T27:T30)</f>
        <v>0</v>
      </c>
      <c r="U26" s="79">
        <f t="shared" si="3"/>
        <v>0</v>
      </c>
      <c r="V26" s="79">
        <f t="shared" si="3"/>
        <v>52000</v>
      </c>
      <c r="W26" s="79">
        <f t="shared" si="3"/>
        <v>0</v>
      </c>
      <c r="X26" s="186">
        <f t="shared" si="3"/>
        <v>801</v>
      </c>
      <c r="Y26" s="178"/>
      <c r="Z26" s="178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43"/>
      <c r="CR26" s="43"/>
      <c r="CS26" s="43"/>
      <c r="CT26" s="43"/>
      <c r="CU26" s="43"/>
      <c r="CV26" s="43"/>
      <c r="CW26" s="43"/>
      <c r="CX26" s="43"/>
      <c r="CY26" s="43"/>
      <c r="CZ26" s="43"/>
      <c r="DA26" s="43"/>
      <c r="DB26" s="43"/>
      <c r="DC26" s="43"/>
      <c r="DD26" s="43"/>
      <c r="DE26" s="43"/>
      <c r="DF26" s="43"/>
      <c r="DG26" s="43"/>
      <c r="DH26" s="43"/>
      <c r="DI26" s="43"/>
      <c r="DJ26" s="43"/>
      <c r="DK26" s="43"/>
      <c r="DL26" s="43"/>
      <c r="DM26" s="43"/>
      <c r="DN26" s="43"/>
      <c r="DO26" s="43"/>
      <c r="DP26" s="43"/>
      <c r="DQ26" s="43"/>
      <c r="DR26" s="43"/>
      <c r="DS26" s="43"/>
      <c r="DT26" s="43"/>
    </row>
    <row r="27" spans="1:124" ht="28.7" customHeight="1" x14ac:dyDescent="0.15">
      <c r="A27" s="30"/>
      <c r="B27" s="68" t="s">
        <v>136</v>
      </c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77">
        <v>1</v>
      </c>
      <c r="Q27" s="78">
        <v>4</v>
      </c>
      <c r="R27" s="79">
        <f t="shared" si="1"/>
        <v>52801</v>
      </c>
      <c r="S27" s="80">
        <v>0</v>
      </c>
      <c r="T27" s="176">
        <v>0</v>
      </c>
      <c r="U27" s="80">
        <v>0</v>
      </c>
      <c r="V27" s="80">
        <v>52000</v>
      </c>
      <c r="W27" s="80">
        <v>0</v>
      </c>
      <c r="X27" s="177">
        <v>801</v>
      </c>
      <c r="Y27" s="178"/>
      <c r="Z27" s="178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43"/>
      <c r="CR27" s="43"/>
      <c r="CS27" s="43"/>
      <c r="CT27" s="43"/>
      <c r="CU27" s="43"/>
      <c r="CV27" s="43"/>
      <c r="CW27" s="43"/>
      <c r="CX27" s="43"/>
      <c r="CY27" s="43"/>
      <c r="CZ27" s="43"/>
      <c r="DA27" s="43"/>
      <c r="DB27" s="43"/>
      <c r="DC27" s="43"/>
      <c r="DD27" s="43"/>
      <c r="DE27" s="43"/>
      <c r="DF27" s="43"/>
      <c r="DG27" s="43"/>
      <c r="DH27" s="43"/>
      <c r="DI27" s="43"/>
      <c r="DJ27" s="43"/>
      <c r="DK27" s="43"/>
      <c r="DL27" s="43"/>
      <c r="DM27" s="43"/>
      <c r="DN27" s="43"/>
      <c r="DO27" s="43"/>
      <c r="DP27" s="43"/>
      <c r="DQ27" s="43"/>
      <c r="DR27" s="43"/>
      <c r="DS27" s="43"/>
      <c r="DT27" s="43"/>
    </row>
    <row r="28" spans="1:124" ht="28.7" customHeight="1" x14ac:dyDescent="0.15">
      <c r="A28" s="30"/>
      <c r="B28" s="68" t="s">
        <v>137</v>
      </c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77">
        <v>1</v>
      </c>
      <c r="Q28" s="78">
        <v>5</v>
      </c>
      <c r="R28" s="79">
        <f t="shared" si="1"/>
        <v>0</v>
      </c>
      <c r="S28" s="80">
        <v>0</v>
      </c>
      <c r="T28" s="176">
        <v>0</v>
      </c>
      <c r="U28" s="80">
        <v>0</v>
      </c>
      <c r="V28" s="80">
        <v>0</v>
      </c>
      <c r="W28" s="80">
        <v>0</v>
      </c>
      <c r="X28" s="177">
        <v>0</v>
      </c>
      <c r="Y28" s="178"/>
      <c r="Z28" s="178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  <c r="DO28" s="43"/>
      <c r="DP28" s="43"/>
      <c r="DQ28" s="43"/>
      <c r="DR28" s="43"/>
      <c r="DS28" s="43"/>
      <c r="DT28" s="43"/>
    </row>
    <row r="29" spans="1:124" ht="28.7" customHeight="1" x14ac:dyDescent="0.15">
      <c r="A29" s="30"/>
      <c r="B29" s="68" t="s">
        <v>138</v>
      </c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77">
        <v>1</v>
      </c>
      <c r="Q29" s="78">
        <v>6</v>
      </c>
      <c r="R29" s="79">
        <f t="shared" si="1"/>
        <v>0</v>
      </c>
      <c r="S29" s="80">
        <v>0</v>
      </c>
      <c r="T29" s="176">
        <v>0</v>
      </c>
      <c r="U29" s="80">
        <v>0</v>
      </c>
      <c r="V29" s="80">
        <v>0</v>
      </c>
      <c r="W29" s="80">
        <v>0</v>
      </c>
      <c r="X29" s="177">
        <v>0</v>
      </c>
      <c r="Y29" s="178"/>
      <c r="Z29" s="178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  <c r="DB29" s="43"/>
      <c r="DC29" s="43"/>
      <c r="DD29" s="43"/>
      <c r="DE29" s="43"/>
      <c r="DF29" s="43"/>
      <c r="DG29" s="43"/>
      <c r="DH29" s="43"/>
      <c r="DI29" s="43"/>
      <c r="DJ29" s="43"/>
      <c r="DK29" s="43"/>
      <c r="DL29" s="43"/>
      <c r="DM29" s="43"/>
      <c r="DN29" s="43"/>
      <c r="DO29" s="43"/>
      <c r="DP29" s="43"/>
      <c r="DQ29" s="43"/>
      <c r="DR29" s="43"/>
      <c r="DS29" s="43"/>
      <c r="DT29" s="43"/>
    </row>
    <row r="30" spans="1:124" ht="28.7" customHeight="1" x14ac:dyDescent="0.15">
      <c r="A30" s="30"/>
      <c r="B30" s="68" t="s">
        <v>139</v>
      </c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77">
        <v>1</v>
      </c>
      <c r="Q30" s="78">
        <v>7</v>
      </c>
      <c r="R30" s="79">
        <f t="shared" si="1"/>
        <v>0</v>
      </c>
      <c r="S30" s="80">
        <v>0</v>
      </c>
      <c r="T30" s="176">
        <v>0</v>
      </c>
      <c r="U30" s="80">
        <v>0</v>
      </c>
      <c r="V30" s="80">
        <v>0</v>
      </c>
      <c r="W30" s="80">
        <v>0</v>
      </c>
      <c r="X30" s="177">
        <v>0</v>
      </c>
      <c r="Y30" s="178"/>
      <c r="Z30" s="178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  <c r="CJ30" s="43"/>
      <c r="CK30" s="43"/>
      <c r="CL30" s="43"/>
      <c r="CM30" s="43"/>
      <c r="CN30" s="43"/>
      <c r="CO30" s="43"/>
      <c r="CP30" s="43"/>
      <c r="CQ30" s="43"/>
      <c r="CR30" s="43"/>
      <c r="CS30" s="43"/>
      <c r="CT30" s="43"/>
      <c r="CU30" s="43"/>
      <c r="CV30" s="43"/>
      <c r="CW30" s="43"/>
      <c r="CX30" s="43"/>
      <c r="CY30" s="43"/>
      <c r="CZ30" s="43"/>
      <c r="DA30" s="43"/>
      <c r="DB30" s="43"/>
      <c r="DC30" s="43"/>
      <c r="DD30" s="43"/>
      <c r="DE30" s="43"/>
      <c r="DF30" s="43"/>
      <c r="DG30" s="43"/>
      <c r="DH30" s="43"/>
      <c r="DI30" s="43"/>
      <c r="DJ30" s="43"/>
      <c r="DK30" s="43"/>
      <c r="DL30" s="43"/>
      <c r="DM30" s="43"/>
      <c r="DN30" s="43"/>
      <c r="DO30" s="43"/>
      <c r="DP30" s="43"/>
      <c r="DQ30" s="43"/>
      <c r="DR30" s="43"/>
      <c r="DS30" s="43"/>
      <c r="DT30" s="43"/>
    </row>
    <row r="31" spans="1:124" ht="28.7" customHeight="1" x14ac:dyDescent="0.15">
      <c r="A31" s="30"/>
      <c r="B31" s="68" t="s">
        <v>140</v>
      </c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77">
        <v>1</v>
      </c>
      <c r="Q31" s="78">
        <v>8</v>
      </c>
      <c r="R31" s="79">
        <f t="shared" si="1"/>
        <v>0</v>
      </c>
      <c r="S31" s="80">
        <v>0</v>
      </c>
      <c r="T31" s="176">
        <v>0</v>
      </c>
      <c r="U31" s="80">
        <v>0</v>
      </c>
      <c r="V31" s="80">
        <v>0</v>
      </c>
      <c r="W31" s="80">
        <v>0</v>
      </c>
      <c r="X31" s="177">
        <v>0</v>
      </c>
      <c r="Y31" s="178"/>
      <c r="Z31" s="178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43"/>
      <c r="CH31" s="43"/>
      <c r="CI31" s="43"/>
      <c r="CJ31" s="43"/>
      <c r="CK31" s="43"/>
      <c r="CL31" s="43"/>
      <c r="CM31" s="43"/>
      <c r="CN31" s="43"/>
      <c r="CO31" s="43"/>
      <c r="CP31" s="43"/>
      <c r="CQ31" s="43"/>
      <c r="CR31" s="43"/>
      <c r="CS31" s="43"/>
      <c r="CT31" s="43"/>
      <c r="CU31" s="43"/>
      <c r="CV31" s="43"/>
      <c r="CW31" s="43"/>
      <c r="CX31" s="43"/>
      <c r="CY31" s="43"/>
      <c r="CZ31" s="43"/>
      <c r="DA31" s="43"/>
      <c r="DB31" s="43"/>
      <c r="DC31" s="43"/>
      <c r="DD31" s="43"/>
      <c r="DE31" s="43"/>
      <c r="DF31" s="43"/>
      <c r="DG31" s="43"/>
      <c r="DH31" s="43"/>
      <c r="DI31" s="43"/>
      <c r="DJ31" s="43"/>
      <c r="DK31" s="43"/>
      <c r="DL31" s="43"/>
      <c r="DM31" s="43"/>
      <c r="DN31" s="43"/>
      <c r="DO31" s="43"/>
      <c r="DP31" s="43"/>
      <c r="DQ31" s="43"/>
      <c r="DR31" s="43"/>
      <c r="DS31" s="43"/>
      <c r="DT31" s="43"/>
    </row>
    <row r="32" spans="1:124" ht="28.7" customHeight="1" thickBot="1" x14ac:dyDescent="0.2">
      <c r="A32" s="30"/>
      <c r="B32" s="68" t="s">
        <v>141</v>
      </c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84">
        <v>1</v>
      </c>
      <c r="Q32" s="85">
        <v>9</v>
      </c>
      <c r="R32" s="122">
        <f t="shared" si="1"/>
        <v>0</v>
      </c>
      <c r="S32" s="123">
        <v>0</v>
      </c>
      <c r="T32" s="187">
        <v>0</v>
      </c>
      <c r="U32" s="123">
        <v>0</v>
      </c>
      <c r="V32" s="123">
        <v>0</v>
      </c>
      <c r="W32" s="123">
        <v>0</v>
      </c>
      <c r="X32" s="188">
        <v>0</v>
      </c>
      <c r="Y32" s="178"/>
      <c r="Z32" s="178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Q32" s="43"/>
      <c r="CR32" s="43"/>
      <c r="CS32" s="43"/>
      <c r="CT32" s="43"/>
      <c r="CU32" s="43"/>
      <c r="CV32" s="43"/>
      <c r="CW32" s="43"/>
      <c r="CX32" s="43"/>
      <c r="CY32" s="43"/>
      <c r="CZ32" s="43"/>
      <c r="DA32" s="43"/>
      <c r="DB32" s="43"/>
      <c r="DC32" s="43"/>
      <c r="DD32" s="43"/>
      <c r="DE32" s="43"/>
      <c r="DF32" s="43"/>
      <c r="DG32" s="43"/>
      <c r="DH32" s="43"/>
      <c r="DI32" s="43"/>
      <c r="DJ32" s="43"/>
      <c r="DK32" s="43"/>
      <c r="DL32" s="43"/>
      <c r="DM32" s="43"/>
      <c r="DN32" s="43"/>
      <c r="DO32" s="43"/>
      <c r="DP32" s="43"/>
      <c r="DQ32" s="43"/>
      <c r="DR32" s="43"/>
      <c r="DS32" s="43"/>
      <c r="DT32" s="43"/>
    </row>
    <row r="33" spans="1:124" ht="28.7" customHeight="1" x14ac:dyDescent="0.15">
      <c r="A33" s="30"/>
      <c r="B33" s="68" t="s">
        <v>142</v>
      </c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71">
        <v>2</v>
      </c>
      <c r="Q33" s="72">
        <v>0</v>
      </c>
      <c r="R33" s="73">
        <f t="shared" si="1"/>
        <v>0</v>
      </c>
      <c r="S33" s="75">
        <v>0</v>
      </c>
      <c r="T33" s="189">
        <v>0</v>
      </c>
      <c r="U33" s="75">
        <v>0</v>
      </c>
      <c r="V33" s="75">
        <v>0</v>
      </c>
      <c r="W33" s="75">
        <v>0</v>
      </c>
      <c r="X33" s="76">
        <v>0</v>
      </c>
      <c r="Y33" s="178"/>
      <c r="Z33" s="178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  <c r="CA33" s="43"/>
      <c r="CB33" s="43"/>
      <c r="CC33" s="43"/>
      <c r="CD33" s="43"/>
      <c r="CE33" s="43"/>
      <c r="CF33" s="43"/>
      <c r="CG33" s="43"/>
      <c r="CH33" s="43"/>
      <c r="CI33" s="43"/>
      <c r="CJ33" s="43"/>
      <c r="CK33" s="43"/>
      <c r="CL33" s="43"/>
      <c r="CM33" s="43"/>
      <c r="CN33" s="43"/>
      <c r="CO33" s="43"/>
      <c r="CP33" s="43"/>
      <c r="CQ33" s="43"/>
      <c r="CR33" s="43"/>
      <c r="CS33" s="43"/>
      <c r="CT33" s="43"/>
      <c r="CU33" s="43"/>
      <c r="CV33" s="43"/>
      <c r="CW33" s="43"/>
      <c r="CX33" s="43"/>
      <c r="CY33" s="43"/>
      <c r="CZ33" s="43"/>
      <c r="DA33" s="43"/>
      <c r="DB33" s="43"/>
      <c r="DC33" s="43"/>
      <c r="DD33" s="43"/>
      <c r="DE33" s="43"/>
      <c r="DF33" s="43"/>
      <c r="DG33" s="43"/>
      <c r="DH33" s="43"/>
      <c r="DI33" s="43"/>
      <c r="DJ33" s="43"/>
      <c r="DK33" s="43"/>
      <c r="DL33" s="43"/>
      <c r="DM33" s="43"/>
      <c r="DN33" s="43"/>
      <c r="DO33" s="43"/>
      <c r="DP33" s="43"/>
      <c r="DQ33" s="43"/>
      <c r="DR33" s="43"/>
      <c r="DS33" s="43"/>
      <c r="DT33" s="43"/>
    </row>
    <row r="34" spans="1:124" ht="28.7" customHeight="1" x14ac:dyDescent="0.15">
      <c r="A34" s="30"/>
      <c r="B34" s="68" t="s">
        <v>143</v>
      </c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77">
        <v>2</v>
      </c>
      <c r="Q34" s="78">
        <v>1</v>
      </c>
      <c r="R34" s="79">
        <f t="shared" si="1"/>
        <v>0</v>
      </c>
      <c r="S34" s="80">
        <v>0</v>
      </c>
      <c r="T34" s="176">
        <v>0</v>
      </c>
      <c r="U34" s="80">
        <v>0</v>
      </c>
      <c r="V34" s="80">
        <v>0</v>
      </c>
      <c r="W34" s="80">
        <v>0</v>
      </c>
      <c r="X34" s="177">
        <v>0</v>
      </c>
      <c r="Y34" s="117"/>
      <c r="Z34" s="117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3"/>
      <c r="CA34" s="43"/>
      <c r="CB34" s="43"/>
      <c r="CC34" s="43"/>
      <c r="CD34" s="43"/>
      <c r="CE34" s="43"/>
      <c r="CF34" s="43"/>
      <c r="CG34" s="43"/>
      <c r="CH34" s="43"/>
      <c r="CI34" s="43"/>
      <c r="CJ34" s="43"/>
      <c r="CK34" s="43"/>
      <c r="CL34" s="43"/>
      <c r="CM34" s="43"/>
      <c r="CN34" s="43"/>
      <c r="CO34" s="43"/>
      <c r="CP34" s="43"/>
      <c r="CQ34" s="43"/>
      <c r="CR34" s="43"/>
      <c r="CS34" s="43"/>
      <c r="CT34" s="43"/>
      <c r="CU34" s="43"/>
      <c r="CV34" s="43"/>
      <c r="CW34" s="43"/>
      <c r="CX34" s="43"/>
      <c r="CY34" s="43"/>
      <c r="CZ34" s="43"/>
      <c r="DA34" s="43"/>
      <c r="DB34" s="43"/>
      <c r="DC34" s="43"/>
      <c r="DD34" s="43"/>
      <c r="DE34" s="43"/>
      <c r="DF34" s="43"/>
      <c r="DG34" s="43"/>
      <c r="DH34" s="43"/>
      <c r="DI34" s="43"/>
      <c r="DJ34" s="43"/>
      <c r="DK34" s="43"/>
      <c r="DL34" s="43"/>
      <c r="DM34" s="43"/>
      <c r="DN34" s="43"/>
      <c r="DO34" s="43"/>
      <c r="DP34" s="43"/>
      <c r="DQ34" s="43"/>
      <c r="DR34" s="43"/>
      <c r="DS34" s="43"/>
      <c r="DT34" s="43"/>
    </row>
    <row r="35" spans="1:124" ht="28.7" customHeight="1" x14ac:dyDescent="0.15">
      <c r="A35" s="30"/>
      <c r="B35" s="68" t="s">
        <v>144</v>
      </c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77">
        <v>2</v>
      </c>
      <c r="Q35" s="78">
        <v>2</v>
      </c>
      <c r="R35" s="79">
        <f t="shared" si="1"/>
        <v>0</v>
      </c>
      <c r="S35" s="80">
        <v>0</v>
      </c>
      <c r="T35" s="176">
        <v>0</v>
      </c>
      <c r="U35" s="80">
        <v>0</v>
      </c>
      <c r="V35" s="80">
        <v>0</v>
      </c>
      <c r="W35" s="80">
        <v>0</v>
      </c>
      <c r="X35" s="177">
        <v>0</v>
      </c>
      <c r="Y35" s="178"/>
      <c r="Z35" s="178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  <c r="CV35" s="43"/>
      <c r="CW35" s="43"/>
      <c r="CX35" s="43"/>
      <c r="CY35" s="43"/>
      <c r="CZ35" s="43"/>
      <c r="DA35" s="43"/>
      <c r="DB35" s="43"/>
      <c r="DC35" s="43"/>
      <c r="DD35" s="43"/>
      <c r="DE35" s="43"/>
      <c r="DF35" s="43"/>
      <c r="DG35" s="43"/>
      <c r="DH35" s="43"/>
      <c r="DI35" s="43"/>
      <c r="DJ35" s="43"/>
      <c r="DK35" s="43"/>
      <c r="DL35" s="43"/>
      <c r="DM35" s="43"/>
      <c r="DN35" s="43"/>
      <c r="DO35" s="43"/>
      <c r="DP35" s="43"/>
      <c r="DQ35" s="43"/>
      <c r="DR35" s="43"/>
      <c r="DS35" s="43"/>
      <c r="DT35" s="43"/>
    </row>
    <row r="36" spans="1:124" ht="28.7" customHeight="1" thickBot="1" x14ac:dyDescent="0.2">
      <c r="A36" s="30"/>
      <c r="B36" s="68" t="s">
        <v>145</v>
      </c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84">
        <v>2</v>
      </c>
      <c r="Q36" s="85">
        <v>3</v>
      </c>
      <c r="R36" s="122">
        <f t="shared" si="1"/>
        <v>0</v>
      </c>
      <c r="S36" s="123">
        <v>0</v>
      </c>
      <c r="T36" s="187">
        <v>0</v>
      </c>
      <c r="U36" s="123">
        <v>0</v>
      </c>
      <c r="V36" s="123">
        <v>0</v>
      </c>
      <c r="W36" s="123">
        <v>0</v>
      </c>
      <c r="X36" s="188">
        <v>0</v>
      </c>
      <c r="Y36" s="178"/>
      <c r="Z36" s="178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  <c r="CA36" s="43"/>
      <c r="CB36" s="43"/>
      <c r="CC36" s="43"/>
      <c r="CD36" s="43"/>
      <c r="CE36" s="43"/>
      <c r="CF36" s="43"/>
      <c r="CG36" s="43"/>
      <c r="CH36" s="43"/>
      <c r="CI36" s="43"/>
      <c r="CJ36" s="43"/>
      <c r="CK36" s="43"/>
      <c r="CL36" s="43"/>
      <c r="CM36" s="43"/>
      <c r="CN36" s="43"/>
      <c r="CO36" s="43"/>
      <c r="CP36" s="43"/>
      <c r="CQ36" s="43"/>
      <c r="CR36" s="43"/>
      <c r="CS36" s="43"/>
      <c r="CT36" s="43"/>
      <c r="CU36" s="43"/>
      <c r="CV36" s="43"/>
      <c r="CW36" s="43"/>
      <c r="CX36" s="43"/>
      <c r="CY36" s="43"/>
      <c r="CZ36" s="43"/>
      <c r="DA36" s="43"/>
      <c r="DB36" s="43"/>
      <c r="DC36" s="43"/>
      <c r="DD36" s="43"/>
      <c r="DE36" s="43"/>
      <c r="DF36" s="43"/>
      <c r="DG36" s="43"/>
      <c r="DH36" s="43"/>
      <c r="DI36" s="43"/>
      <c r="DJ36" s="43"/>
      <c r="DK36" s="43"/>
      <c r="DL36" s="43"/>
      <c r="DM36" s="43"/>
      <c r="DN36" s="43"/>
      <c r="DO36" s="43"/>
      <c r="DP36" s="43"/>
      <c r="DQ36" s="43"/>
      <c r="DR36" s="43"/>
      <c r="DS36" s="43"/>
      <c r="DT36" s="43"/>
    </row>
    <row r="37" spans="1:124" ht="28.7" customHeight="1" x14ac:dyDescent="0.15">
      <c r="A37" s="30"/>
      <c r="B37" s="68" t="s">
        <v>146</v>
      </c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71">
        <v>2</v>
      </c>
      <c r="Q37" s="72">
        <v>4</v>
      </c>
      <c r="R37" s="73">
        <f t="shared" si="1"/>
        <v>632792</v>
      </c>
      <c r="S37" s="73">
        <f>S38+S39+S40+S41+S42+S44+S45+S56+S57+S59</f>
        <v>0</v>
      </c>
      <c r="T37" s="73">
        <f t="shared" ref="T37:X37" si="4">T38+T39+T40+T41+T42+T44+T45+T56+T57+T59</f>
        <v>0</v>
      </c>
      <c r="U37" s="73">
        <f t="shared" si="4"/>
        <v>0</v>
      </c>
      <c r="V37" s="73">
        <f t="shared" si="4"/>
        <v>629000</v>
      </c>
      <c r="W37" s="73">
        <f t="shared" si="4"/>
        <v>0</v>
      </c>
      <c r="X37" s="175">
        <f t="shared" si="4"/>
        <v>3792</v>
      </c>
      <c r="Y37" s="117"/>
      <c r="Z37" s="117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3"/>
      <c r="CA37" s="43"/>
      <c r="CB37" s="43"/>
      <c r="CC37" s="43"/>
      <c r="CD37" s="43"/>
      <c r="CE37" s="43"/>
      <c r="CF37" s="43"/>
      <c r="CG37" s="43"/>
      <c r="CH37" s="43"/>
      <c r="CI37" s="43"/>
      <c r="CJ37" s="43"/>
      <c r="CK37" s="43"/>
      <c r="CL37" s="43"/>
      <c r="CM37" s="43"/>
      <c r="CN37" s="43"/>
      <c r="CO37" s="43"/>
      <c r="CP37" s="43"/>
      <c r="CQ37" s="43"/>
      <c r="CR37" s="43"/>
      <c r="CS37" s="43"/>
      <c r="CT37" s="43"/>
      <c r="CU37" s="43"/>
      <c r="CV37" s="43"/>
      <c r="CW37" s="43"/>
      <c r="CX37" s="43"/>
      <c r="CY37" s="43"/>
      <c r="CZ37" s="43"/>
      <c r="DA37" s="43"/>
      <c r="DB37" s="43"/>
      <c r="DC37" s="43"/>
      <c r="DD37" s="43"/>
      <c r="DE37" s="43"/>
      <c r="DF37" s="43"/>
      <c r="DG37" s="43"/>
      <c r="DH37" s="43"/>
      <c r="DI37" s="43"/>
      <c r="DJ37" s="43"/>
      <c r="DK37" s="43"/>
      <c r="DL37" s="43"/>
      <c r="DM37" s="43"/>
      <c r="DN37" s="43"/>
      <c r="DO37" s="43"/>
      <c r="DP37" s="43"/>
      <c r="DQ37" s="43"/>
      <c r="DR37" s="43"/>
      <c r="DS37" s="43"/>
      <c r="DT37" s="43"/>
    </row>
    <row r="38" spans="1:124" ht="28.7" customHeight="1" x14ac:dyDescent="0.15">
      <c r="A38" s="30"/>
      <c r="B38" s="68" t="s">
        <v>124</v>
      </c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77">
        <v>2</v>
      </c>
      <c r="Q38" s="78">
        <v>5</v>
      </c>
      <c r="R38" s="79">
        <f t="shared" si="1"/>
        <v>0</v>
      </c>
      <c r="S38" s="80">
        <v>0</v>
      </c>
      <c r="T38" s="80">
        <v>0</v>
      </c>
      <c r="U38" s="80">
        <v>0</v>
      </c>
      <c r="V38" s="80">
        <v>0</v>
      </c>
      <c r="W38" s="80">
        <v>0</v>
      </c>
      <c r="X38" s="177">
        <v>0</v>
      </c>
      <c r="Y38" s="178"/>
      <c r="Z38" s="178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3"/>
      <c r="CA38" s="43"/>
      <c r="CB38" s="43"/>
      <c r="CC38" s="43"/>
      <c r="CD38" s="43"/>
      <c r="CE38" s="43"/>
      <c r="CF38" s="43"/>
      <c r="CG38" s="43"/>
      <c r="CH38" s="43"/>
      <c r="CI38" s="43"/>
      <c r="CJ38" s="43"/>
      <c r="CK38" s="43"/>
      <c r="CL38" s="43"/>
      <c r="CM38" s="43"/>
      <c r="CN38" s="43"/>
      <c r="CO38" s="43"/>
      <c r="CP38" s="43"/>
      <c r="CQ38" s="43"/>
      <c r="CR38" s="43"/>
      <c r="CS38" s="43"/>
      <c r="CT38" s="43"/>
      <c r="CU38" s="43"/>
      <c r="CV38" s="43"/>
      <c r="CW38" s="43"/>
      <c r="CX38" s="43"/>
      <c r="CY38" s="43"/>
      <c r="CZ38" s="43"/>
      <c r="DA38" s="43"/>
      <c r="DB38" s="43"/>
      <c r="DC38" s="43"/>
      <c r="DD38" s="43"/>
      <c r="DE38" s="43"/>
      <c r="DF38" s="43"/>
      <c r="DG38" s="43"/>
      <c r="DH38" s="43"/>
      <c r="DI38" s="43"/>
      <c r="DJ38" s="43"/>
      <c r="DK38" s="43"/>
      <c r="DL38" s="43"/>
      <c r="DM38" s="43"/>
      <c r="DN38" s="43"/>
      <c r="DO38" s="43"/>
      <c r="DP38" s="43"/>
      <c r="DQ38" s="43"/>
      <c r="DR38" s="43"/>
      <c r="DS38" s="43"/>
      <c r="DT38" s="43"/>
    </row>
    <row r="39" spans="1:124" ht="28.7" customHeight="1" x14ac:dyDescent="0.15">
      <c r="A39" s="30"/>
      <c r="B39" s="68" t="s">
        <v>125</v>
      </c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77">
        <v>2</v>
      </c>
      <c r="Q39" s="78">
        <v>6</v>
      </c>
      <c r="R39" s="79">
        <f t="shared" si="1"/>
        <v>0</v>
      </c>
      <c r="S39" s="80">
        <v>0</v>
      </c>
      <c r="T39" s="80">
        <v>0</v>
      </c>
      <c r="U39" s="80">
        <v>0</v>
      </c>
      <c r="V39" s="80">
        <v>0</v>
      </c>
      <c r="W39" s="80">
        <v>0</v>
      </c>
      <c r="X39" s="177">
        <v>0</v>
      </c>
      <c r="Y39" s="178"/>
      <c r="Z39" s="178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43"/>
      <c r="CA39" s="43"/>
      <c r="CB39" s="43"/>
      <c r="CC39" s="43"/>
      <c r="CD39" s="43"/>
      <c r="CE39" s="43"/>
      <c r="CF39" s="43"/>
      <c r="CG39" s="43"/>
      <c r="CH39" s="43"/>
      <c r="CI39" s="43"/>
      <c r="CJ39" s="43"/>
      <c r="CK39" s="43"/>
      <c r="CL39" s="43"/>
      <c r="CM39" s="43"/>
      <c r="CN39" s="43"/>
      <c r="CO39" s="43"/>
      <c r="CP39" s="43"/>
      <c r="CQ39" s="43"/>
      <c r="CR39" s="43"/>
      <c r="CS39" s="43"/>
      <c r="CT39" s="43"/>
      <c r="CU39" s="43"/>
      <c r="CV39" s="43"/>
      <c r="CW39" s="43"/>
      <c r="CX39" s="43"/>
      <c r="CY39" s="43"/>
      <c r="CZ39" s="43"/>
      <c r="DA39" s="43"/>
      <c r="DB39" s="43"/>
      <c r="DC39" s="43"/>
      <c r="DD39" s="43"/>
      <c r="DE39" s="43"/>
      <c r="DF39" s="43"/>
      <c r="DG39" s="43"/>
      <c r="DH39" s="43"/>
      <c r="DI39" s="43"/>
      <c r="DJ39" s="43"/>
      <c r="DK39" s="43"/>
      <c r="DL39" s="43"/>
      <c r="DM39" s="43"/>
      <c r="DN39" s="43"/>
      <c r="DO39" s="43"/>
      <c r="DP39" s="43"/>
      <c r="DQ39" s="43"/>
      <c r="DR39" s="43"/>
      <c r="DS39" s="43"/>
      <c r="DT39" s="43"/>
    </row>
    <row r="40" spans="1:124" ht="28.7" customHeight="1" x14ac:dyDescent="0.15">
      <c r="A40" s="30"/>
      <c r="B40" s="68" t="s">
        <v>126</v>
      </c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77">
        <v>2</v>
      </c>
      <c r="Q40" s="78">
        <v>7</v>
      </c>
      <c r="R40" s="79">
        <f t="shared" si="1"/>
        <v>0</v>
      </c>
      <c r="S40" s="80">
        <v>0</v>
      </c>
      <c r="T40" s="80">
        <v>0</v>
      </c>
      <c r="U40" s="80">
        <v>0</v>
      </c>
      <c r="V40" s="80">
        <v>0</v>
      </c>
      <c r="W40" s="80">
        <v>0</v>
      </c>
      <c r="X40" s="177">
        <v>0</v>
      </c>
      <c r="Y40" s="117"/>
      <c r="Z40" s="117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3"/>
      <c r="CA40" s="43"/>
      <c r="CB40" s="43"/>
      <c r="CC40" s="43"/>
      <c r="CD40" s="43"/>
      <c r="CE40" s="43"/>
      <c r="CF40" s="43"/>
      <c r="CG40" s="43"/>
      <c r="CH40" s="43"/>
      <c r="CI40" s="43"/>
      <c r="CJ40" s="43"/>
      <c r="CK40" s="43"/>
      <c r="CL40" s="43"/>
      <c r="CM40" s="43"/>
      <c r="CN40" s="43"/>
      <c r="CO40" s="43"/>
      <c r="CP40" s="43"/>
      <c r="CQ40" s="43"/>
      <c r="CR40" s="43"/>
      <c r="CS40" s="43"/>
      <c r="CT40" s="43"/>
      <c r="CU40" s="43"/>
      <c r="CV40" s="43"/>
      <c r="CW40" s="43"/>
      <c r="CX40" s="43"/>
      <c r="CY40" s="43"/>
      <c r="CZ40" s="43"/>
      <c r="DA40" s="43"/>
      <c r="DB40" s="43"/>
      <c r="DC40" s="43"/>
      <c r="DD40" s="43"/>
      <c r="DE40" s="43"/>
      <c r="DF40" s="43"/>
      <c r="DG40" s="43"/>
      <c r="DH40" s="43"/>
      <c r="DI40" s="43"/>
      <c r="DJ40" s="43"/>
      <c r="DK40" s="43"/>
      <c r="DL40" s="43"/>
      <c r="DM40" s="43"/>
      <c r="DN40" s="43"/>
      <c r="DO40" s="43"/>
      <c r="DP40" s="43"/>
      <c r="DQ40" s="43"/>
      <c r="DR40" s="43"/>
      <c r="DS40" s="43"/>
      <c r="DT40" s="43"/>
    </row>
    <row r="41" spans="1:124" ht="28.7" customHeight="1" x14ac:dyDescent="0.15">
      <c r="A41" s="30"/>
      <c r="B41" s="68" t="s">
        <v>127</v>
      </c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77">
        <v>2</v>
      </c>
      <c r="Q41" s="78">
        <v>8</v>
      </c>
      <c r="R41" s="79">
        <f t="shared" si="1"/>
        <v>0</v>
      </c>
      <c r="S41" s="80">
        <v>0</v>
      </c>
      <c r="T41" s="80">
        <v>0</v>
      </c>
      <c r="U41" s="80">
        <v>0</v>
      </c>
      <c r="V41" s="80">
        <v>0</v>
      </c>
      <c r="W41" s="80">
        <v>0</v>
      </c>
      <c r="X41" s="177">
        <v>0</v>
      </c>
      <c r="Y41" s="178"/>
      <c r="Z41" s="178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3"/>
      <c r="CA41" s="43"/>
      <c r="CB41" s="43"/>
      <c r="CC41" s="43"/>
      <c r="CD41" s="43"/>
      <c r="CE41" s="43"/>
      <c r="CF41" s="43"/>
      <c r="CG41" s="43"/>
      <c r="CH41" s="43"/>
      <c r="CI41" s="43"/>
      <c r="CJ41" s="43"/>
      <c r="CK41" s="43"/>
      <c r="CL41" s="43"/>
      <c r="CM41" s="43"/>
      <c r="CN41" s="43"/>
      <c r="CO41" s="43"/>
      <c r="CP41" s="43"/>
      <c r="CQ41" s="43"/>
      <c r="CR41" s="43"/>
      <c r="CS41" s="43"/>
      <c r="CT41" s="43"/>
      <c r="CU41" s="43"/>
      <c r="CV41" s="43"/>
      <c r="CW41" s="43"/>
      <c r="CX41" s="43"/>
      <c r="CY41" s="43"/>
      <c r="CZ41" s="43"/>
      <c r="DA41" s="43"/>
      <c r="DB41" s="43"/>
      <c r="DC41" s="43"/>
      <c r="DD41" s="43"/>
      <c r="DE41" s="43"/>
      <c r="DF41" s="43"/>
      <c r="DG41" s="43"/>
      <c r="DH41" s="43"/>
      <c r="DI41" s="43"/>
      <c r="DJ41" s="43"/>
      <c r="DK41" s="43"/>
      <c r="DL41" s="43"/>
      <c r="DM41" s="43"/>
      <c r="DN41" s="43"/>
      <c r="DO41" s="43"/>
      <c r="DP41" s="43"/>
      <c r="DQ41" s="43"/>
      <c r="DR41" s="43"/>
      <c r="DS41" s="43"/>
      <c r="DT41" s="43"/>
    </row>
    <row r="42" spans="1:124" ht="28.7" customHeight="1" x14ac:dyDescent="0.15">
      <c r="A42" s="30"/>
      <c r="B42" s="68" t="s">
        <v>128</v>
      </c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77">
        <v>2</v>
      </c>
      <c r="Q42" s="78">
        <v>9</v>
      </c>
      <c r="R42" s="79">
        <f t="shared" si="1"/>
        <v>0</v>
      </c>
      <c r="S42" s="80">
        <v>0</v>
      </c>
      <c r="T42" s="80">
        <v>0</v>
      </c>
      <c r="U42" s="80">
        <v>0</v>
      </c>
      <c r="V42" s="80">
        <v>0</v>
      </c>
      <c r="W42" s="80">
        <v>0</v>
      </c>
      <c r="X42" s="177">
        <v>0</v>
      </c>
      <c r="Y42" s="117"/>
      <c r="Z42" s="117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43"/>
      <c r="CA42" s="43"/>
      <c r="CB42" s="43"/>
      <c r="CC42" s="43"/>
      <c r="CD42" s="43"/>
      <c r="CE42" s="43"/>
      <c r="CF42" s="43"/>
      <c r="CG42" s="43"/>
      <c r="CH42" s="43"/>
      <c r="CI42" s="43"/>
      <c r="CJ42" s="43"/>
      <c r="CK42" s="43"/>
      <c r="CL42" s="43"/>
      <c r="CM42" s="43"/>
      <c r="CN42" s="43"/>
      <c r="CO42" s="43"/>
      <c r="CP42" s="43"/>
      <c r="CQ42" s="43"/>
      <c r="CR42" s="43"/>
      <c r="CS42" s="43"/>
      <c r="CT42" s="43"/>
      <c r="CU42" s="43"/>
      <c r="CV42" s="43"/>
      <c r="CW42" s="43"/>
      <c r="CX42" s="43"/>
      <c r="CY42" s="43"/>
      <c r="CZ42" s="43"/>
      <c r="DA42" s="43"/>
      <c r="DB42" s="43"/>
      <c r="DC42" s="43"/>
      <c r="DD42" s="43"/>
      <c r="DE42" s="43"/>
      <c r="DF42" s="43"/>
      <c r="DG42" s="43"/>
      <c r="DH42" s="43"/>
      <c r="DI42" s="43"/>
      <c r="DJ42" s="43"/>
      <c r="DK42" s="43"/>
      <c r="DL42" s="43"/>
      <c r="DM42" s="43"/>
      <c r="DN42" s="43"/>
      <c r="DO42" s="43"/>
      <c r="DP42" s="43"/>
      <c r="DQ42" s="43"/>
      <c r="DR42" s="43"/>
      <c r="DS42" s="43"/>
      <c r="DT42" s="43"/>
    </row>
    <row r="43" spans="1:124" ht="28.7" customHeight="1" x14ac:dyDescent="0.15">
      <c r="A43" s="30"/>
      <c r="B43" s="68" t="s">
        <v>129</v>
      </c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77">
        <v>3</v>
      </c>
      <c r="Q43" s="78">
        <v>0</v>
      </c>
      <c r="R43" s="79">
        <f t="shared" si="1"/>
        <v>0</v>
      </c>
      <c r="S43" s="80">
        <v>0</v>
      </c>
      <c r="T43" s="80">
        <v>0</v>
      </c>
      <c r="U43" s="80">
        <v>0</v>
      </c>
      <c r="V43" s="80">
        <v>0</v>
      </c>
      <c r="W43" s="80">
        <v>0</v>
      </c>
      <c r="X43" s="177">
        <v>0</v>
      </c>
      <c r="Y43" s="178"/>
      <c r="Z43" s="178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43"/>
      <c r="CA43" s="43"/>
      <c r="CB43" s="43"/>
      <c r="CC43" s="43"/>
      <c r="CD43" s="43"/>
      <c r="CE43" s="43"/>
      <c r="CF43" s="43"/>
      <c r="CG43" s="43"/>
      <c r="CH43" s="43"/>
      <c r="CI43" s="43"/>
      <c r="CJ43" s="43"/>
      <c r="CK43" s="43"/>
      <c r="CL43" s="43"/>
      <c r="CM43" s="43"/>
      <c r="CN43" s="43"/>
      <c r="CO43" s="43"/>
      <c r="CP43" s="43"/>
      <c r="CQ43" s="43"/>
      <c r="CR43" s="43"/>
      <c r="CS43" s="43"/>
      <c r="CT43" s="43"/>
      <c r="CU43" s="43"/>
      <c r="CV43" s="43"/>
      <c r="CW43" s="43"/>
      <c r="CX43" s="43"/>
      <c r="CY43" s="43"/>
      <c r="CZ43" s="43"/>
      <c r="DA43" s="43"/>
      <c r="DB43" s="43"/>
      <c r="DC43" s="43"/>
      <c r="DD43" s="43"/>
      <c r="DE43" s="43"/>
      <c r="DF43" s="43"/>
      <c r="DG43" s="43"/>
      <c r="DH43" s="43"/>
      <c r="DI43" s="43"/>
      <c r="DJ43" s="43"/>
      <c r="DK43" s="43"/>
      <c r="DL43" s="43"/>
      <c r="DM43" s="43"/>
      <c r="DN43" s="43"/>
      <c r="DO43" s="43"/>
      <c r="DP43" s="43"/>
      <c r="DQ43" s="43"/>
      <c r="DR43" s="43"/>
      <c r="DS43" s="43"/>
      <c r="DT43" s="43"/>
    </row>
    <row r="44" spans="1:124" ht="28.7" customHeight="1" thickBot="1" x14ac:dyDescent="0.2">
      <c r="A44" s="30"/>
      <c r="B44" s="68" t="s">
        <v>130</v>
      </c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84">
        <v>3</v>
      </c>
      <c r="Q44" s="85">
        <v>1</v>
      </c>
      <c r="R44" s="122">
        <f t="shared" si="1"/>
        <v>0</v>
      </c>
      <c r="S44" s="123">
        <v>0</v>
      </c>
      <c r="T44" s="123">
        <v>0</v>
      </c>
      <c r="U44" s="123">
        <v>0</v>
      </c>
      <c r="V44" s="123">
        <v>0</v>
      </c>
      <c r="W44" s="123">
        <v>0</v>
      </c>
      <c r="X44" s="188">
        <v>0</v>
      </c>
      <c r="Y44" s="178"/>
      <c r="Z44" s="178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  <c r="BK44" s="43"/>
      <c r="BL44" s="43"/>
      <c r="BM44" s="43"/>
      <c r="BN44" s="43"/>
      <c r="BO44" s="43"/>
      <c r="BP44" s="43"/>
      <c r="BQ44" s="43"/>
      <c r="BR44" s="43"/>
      <c r="BS44" s="43"/>
      <c r="BT44" s="43"/>
      <c r="BU44" s="43"/>
      <c r="BV44" s="43"/>
      <c r="BW44" s="43"/>
      <c r="BX44" s="43"/>
      <c r="BY44" s="43"/>
      <c r="BZ44" s="43"/>
      <c r="CA44" s="43"/>
      <c r="CB44" s="43"/>
      <c r="CC44" s="43"/>
      <c r="CD44" s="43"/>
      <c r="CE44" s="43"/>
      <c r="CF44" s="43"/>
      <c r="CG44" s="43"/>
      <c r="CH44" s="43"/>
      <c r="CI44" s="43"/>
      <c r="CJ44" s="43"/>
      <c r="CK44" s="43"/>
      <c r="CL44" s="43"/>
      <c r="CM44" s="43"/>
      <c r="CN44" s="43"/>
      <c r="CO44" s="43"/>
      <c r="CP44" s="43"/>
      <c r="CQ44" s="43"/>
      <c r="CR44" s="43"/>
      <c r="CS44" s="43"/>
      <c r="CT44" s="43"/>
      <c r="CU44" s="43"/>
      <c r="CV44" s="43"/>
      <c r="CW44" s="43"/>
      <c r="CX44" s="43"/>
      <c r="CY44" s="43"/>
      <c r="CZ44" s="43"/>
      <c r="DA44" s="43"/>
      <c r="DB44" s="43"/>
      <c r="DC44" s="43"/>
      <c r="DD44" s="43"/>
      <c r="DE44" s="43"/>
      <c r="DF44" s="43"/>
      <c r="DG44" s="43"/>
      <c r="DH44" s="43"/>
      <c r="DI44" s="43"/>
      <c r="DJ44" s="43"/>
      <c r="DK44" s="43"/>
      <c r="DL44" s="43"/>
      <c r="DM44" s="43"/>
      <c r="DN44" s="43"/>
      <c r="DO44" s="43"/>
      <c r="DP44" s="43"/>
      <c r="DQ44" s="43"/>
      <c r="DR44" s="43"/>
      <c r="DS44" s="43"/>
      <c r="DT44" s="43"/>
    </row>
    <row r="45" spans="1:124" ht="28.7" customHeight="1" x14ac:dyDescent="0.15">
      <c r="A45" s="30"/>
      <c r="B45" s="68" t="s">
        <v>131</v>
      </c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71">
        <v>3</v>
      </c>
      <c r="Q45" s="72">
        <v>2</v>
      </c>
      <c r="R45" s="73">
        <f t="shared" si="1"/>
        <v>632792</v>
      </c>
      <c r="S45" s="73">
        <f>S46+S47+S48+S49+S54+S55</f>
        <v>0</v>
      </c>
      <c r="T45" s="73">
        <f t="shared" ref="T45:X45" si="5">T46+T47+T48+T49+T54+T55</f>
        <v>0</v>
      </c>
      <c r="U45" s="73">
        <f t="shared" si="5"/>
        <v>0</v>
      </c>
      <c r="V45" s="73">
        <f t="shared" si="5"/>
        <v>629000</v>
      </c>
      <c r="W45" s="73">
        <f t="shared" si="5"/>
        <v>0</v>
      </c>
      <c r="X45" s="175">
        <f t="shared" si="5"/>
        <v>3792</v>
      </c>
      <c r="Y45" s="117"/>
      <c r="Z45" s="117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  <c r="BF45" s="43"/>
      <c r="BG45" s="43"/>
      <c r="BH45" s="43"/>
      <c r="BI45" s="43"/>
      <c r="BJ45" s="43"/>
      <c r="BK45" s="43"/>
      <c r="BL45" s="43"/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  <c r="BZ45" s="43"/>
      <c r="CA45" s="43"/>
      <c r="CB45" s="43"/>
      <c r="CC45" s="43"/>
      <c r="CD45" s="43"/>
      <c r="CE45" s="43"/>
      <c r="CF45" s="43"/>
      <c r="CG45" s="43"/>
      <c r="CH45" s="43"/>
      <c r="CI45" s="43"/>
      <c r="CJ45" s="43"/>
      <c r="CK45" s="43"/>
      <c r="CL45" s="43"/>
      <c r="CM45" s="43"/>
      <c r="CN45" s="43"/>
      <c r="CO45" s="43"/>
      <c r="CP45" s="43"/>
      <c r="CQ45" s="43"/>
      <c r="CR45" s="43"/>
      <c r="CS45" s="43"/>
      <c r="CT45" s="43"/>
      <c r="CU45" s="43"/>
      <c r="CV45" s="43"/>
      <c r="CW45" s="43"/>
      <c r="CX45" s="43"/>
      <c r="CY45" s="43"/>
      <c r="CZ45" s="43"/>
      <c r="DA45" s="43"/>
      <c r="DB45" s="43"/>
      <c r="DC45" s="43"/>
      <c r="DD45" s="43"/>
      <c r="DE45" s="43"/>
      <c r="DF45" s="43"/>
      <c r="DG45" s="43"/>
      <c r="DH45" s="43"/>
      <c r="DI45" s="43"/>
      <c r="DJ45" s="43"/>
      <c r="DK45" s="43"/>
      <c r="DL45" s="43"/>
      <c r="DM45" s="43"/>
      <c r="DN45" s="43"/>
      <c r="DO45" s="43"/>
      <c r="DP45" s="43"/>
      <c r="DQ45" s="43"/>
      <c r="DR45" s="43"/>
      <c r="DS45" s="43"/>
      <c r="DT45" s="43"/>
    </row>
    <row r="46" spans="1:124" ht="28.7" customHeight="1" x14ac:dyDescent="0.15">
      <c r="A46" s="30"/>
      <c r="B46" s="68" t="s">
        <v>132</v>
      </c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77">
        <v>3</v>
      </c>
      <c r="Q46" s="78">
        <v>3</v>
      </c>
      <c r="R46" s="79">
        <f t="shared" si="1"/>
        <v>630000</v>
      </c>
      <c r="S46" s="80">
        <v>0</v>
      </c>
      <c r="T46" s="80">
        <v>0</v>
      </c>
      <c r="U46" s="80">
        <v>0</v>
      </c>
      <c r="V46" s="80">
        <v>629000</v>
      </c>
      <c r="W46" s="80">
        <v>0</v>
      </c>
      <c r="X46" s="177">
        <v>1000</v>
      </c>
      <c r="Y46" s="178"/>
      <c r="Z46" s="178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/>
      <c r="BK46" s="43"/>
      <c r="BL46" s="43"/>
      <c r="BM46" s="43"/>
      <c r="BN46" s="43"/>
      <c r="BO46" s="43"/>
      <c r="BP46" s="43"/>
      <c r="BQ46" s="43"/>
      <c r="BR46" s="43"/>
      <c r="BS46" s="43"/>
      <c r="BT46" s="43"/>
      <c r="BU46" s="43"/>
      <c r="BV46" s="43"/>
      <c r="BW46" s="43"/>
      <c r="BX46" s="43"/>
      <c r="BY46" s="43"/>
      <c r="BZ46" s="43"/>
      <c r="CA46" s="43"/>
      <c r="CB46" s="43"/>
      <c r="CC46" s="43"/>
      <c r="CD46" s="43"/>
      <c r="CE46" s="43"/>
      <c r="CF46" s="43"/>
      <c r="CG46" s="43"/>
      <c r="CH46" s="43"/>
      <c r="CI46" s="43"/>
      <c r="CJ46" s="43"/>
      <c r="CK46" s="43"/>
      <c r="CL46" s="43"/>
      <c r="CM46" s="43"/>
      <c r="CN46" s="43"/>
      <c r="CO46" s="43"/>
      <c r="CP46" s="43"/>
      <c r="CQ46" s="43"/>
      <c r="CR46" s="43"/>
      <c r="CS46" s="43"/>
      <c r="CT46" s="43"/>
      <c r="CU46" s="43"/>
      <c r="CV46" s="43"/>
      <c r="CW46" s="43"/>
      <c r="CX46" s="43"/>
      <c r="CY46" s="43"/>
      <c r="CZ46" s="43"/>
      <c r="DA46" s="43"/>
      <c r="DB46" s="43"/>
      <c r="DC46" s="43"/>
      <c r="DD46" s="43"/>
      <c r="DE46" s="43"/>
      <c r="DF46" s="43"/>
      <c r="DG46" s="43"/>
      <c r="DH46" s="43"/>
      <c r="DI46" s="43"/>
      <c r="DJ46" s="43"/>
      <c r="DK46" s="43"/>
      <c r="DL46" s="43"/>
      <c r="DM46" s="43"/>
      <c r="DN46" s="43"/>
      <c r="DO46" s="43"/>
      <c r="DP46" s="43"/>
      <c r="DQ46" s="43"/>
      <c r="DR46" s="43"/>
      <c r="DS46" s="43"/>
      <c r="DT46" s="43"/>
    </row>
    <row r="47" spans="1:124" ht="28.7" customHeight="1" x14ac:dyDescent="0.15">
      <c r="A47" s="30"/>
      <c r="B47" s="68" t="s">
        <v>133</v>
      </c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77">
        <v>3</v>
      </c>
      <c r="Q47" s="78">
        <v>4</v>
      </c>
      <c r="R47" s="79">
        <f t="shared" si="1"/>
        <v>0</v>
      </c>
      <c r="S47" s="80">
        <v>0</v>
      </c>
      <c r="T47" s="80">
        <v>0</v>
      </c>
      <c r="U47" s="80">
        <v>0</v>
      </c>
      <c r="V47" s="80">
        <v>0</v>
      </c>
      <c r="W47" s="80">
        <v>0</v>
      </c>
      <c r="X47" s="177">
        <v>0</v>
      </c>
      <c r="Y47" s="178"/>
      <c r="Z47" s="178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43"/>
      <c r="BI47" s="43"/>
      <c r="BJ47" s="43"/>
      <c r="BK47" s="43"/>
      <c r="BL47" s="43"/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43"/>
      <c r="CA47" s="43"/>
      <c r="CB47" s="43"/>
      <c r="CC47" s="43"/>
      <c r="CD47" s="43"/>
      <c r="CE47" s="43"/>
      <c r="CF47" s="43"/>
      <c r="CG47" s="43"/>
      <c r="CH47" s="43"/>
      <c r="CI47" s="43"/>
      <c r="CJ47" s="43"/>
      <c r="CK47" s="43"/>
      <c r="CL47" s="43"/>
      <c r="CM47" s="43"/>
      <c r="CN47" s="43"/>
      <c r="CO47" s="43"/>
      <c r="CP47" s="43"/>
      <c r="CQ47" s="43"/>
      <c r="CR47" s="43"/>
      <c r="CS47" s="43"/>
      <c r="CT47" s="43"/>
      <c r="CU47" s="43"/>
      <c r="CV47" s="43"/>
      <c r="CW47" s="43"/>
      <c r="CX47" s="43"/>
      <c r="CY47" s="43"/>
      <c r="CZ47" s="43"/>
      <c r="DA47" s="43"/>
      <c r="DB47" s="43"/>
      <c r="DC47" s="43"/>
      <c r="DD47" s="43"/>
      <c r="DE47" s="43"/>
      <c r="DF47" s="43"/>
      <c r="DG47" s="43"/>
      <c r="DH47" s="43"/>
      <c r="DI47" s="43"/>
      <c r="DJ47" s="43"/>
      <c r="DK47" s="43"/>
      <c r="DL47" s="43"/>
      <c r="DM47" s="43"/>
      <c r="DN47" s="43"/>
      <c r="DO47" s="43"/>
      <c r="DP47" s="43"/>
      <c r="DQ47" s="43"/>
      <c r="DR47" s="43"/>
      <c r="DS47" s="43"/>
      <c r="DT47" s="43"/>
    </row>
    <row r="48" spans="1:124" ht="28.7" customHeight="1" x14ac:dyDescent="0.15">
      <c r="A48" s="30"/>
      <c r="B48" s="68" t="s">
        <v>134</v>
      </c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77">
        <v>3</v>
      </c>
      <c r="Q48" s="78">
        <v>5</v>
      </c>
      <c r="R48" s="79">
        <f t="shared" si="1"/>
        <v>0</v>
      </c>
      <c r="S48" s="80">
        <v>0</v>
      </c>
      <c r="T48" s="80">
        <v>0</v>
      </c>
      <c r="U48" s="80">
        <v>0</v>
      </c>
      <c r="V48" s="80">
        <v>0</v>
      </c>
      <c r="W48" s="80">
        <v>0</v>
      </c>
      <c r="X48" s="177">
        <v>0</v>
      </c>
      <c r="Y48" s="178"/>
      <c r="Z48" s="178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43"/>
      <c r="CA48" s="43"/>
      <c r="CB48" s="43"/>
      <c r="CC48" s="43"/>
      <c r="CD48" s="43"/>
      <c r="CE48" s="43"/>
      <c r="CF48" s="43"/>
      <c r="CG48" s="43"/>
      <c r="CH48" s="43"/>
      <c r="CI48" s="43"/>
      <c r="CJ48" s="43"/>
      <c r="CK48" s="43"/>
      <c r="CL48" s="43"/>
      <c r="CM48" s="43"/>
      <c r="CN48" s="43"/>
      <c r="CO48" s="43"/>
      <c r="CP48" s="43"/>
      <c r="CQ48" s="43"/>
      <c r="CR48" s="43"/>
      <c r="CS48" s="43"/>
      <c r="CT48" s="43"/>
      <c r="CU48" s="43"/>
      <c r="CV48" s="43"/>
      <c r="CW48" s="43"/>
      <c r="CX48" s="43"/>
      <c r="CY48" s="43"/>
      <c r="CZ48" s="43"/>
      <c r="DA48" s="43"/>
      <c r="DB48" s="43"/>
      <c r="DC48" s="43"/>
      <c r="DD48" s="43"/>
      <c r="DE48" s="43"/>
      <c r="DF48" s="43"/>
      <c r="DG48" s="43"/>
      <c r="DH48" s="43"/>
      <c r="DI48" s="43"/>
      <c r="DJ48" s="43"/>
      <c r="DK48" s="43"/>
      <c r="DL48" s="43"/>
      <c r="DM48" s="43"/>
      <c r="DN48" s="43"/>
      <c r="DO48" s="43"/>
      <c r="DP48" s="43"/>
      <c r="DQ48" s="43"/>
      <c r="DR48" s="43"/>
      <c r="DS48" s="43"/>
      <c r="DT48" s="43"/>
    </row>
    <row r="49" spans="1:124" ht="28.7" customHeight="1" x14ac:dyDescent="0.15">
      <c r="A49" s="30"/>
      <c r="B49" s="68" t="s">
        <v>135</v>
      </c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77">
        <v>3</v>
      </c>
      <c r="Q49" s="78">
        <v>6</v>
      </c>
      <c r="R49" s="79">
        <f t="shared" si="1"/>
        <v>2792</v>
      </c>
      <c r="S49" s="79">
        <f>SUM(S50:S53)</f>
        <v>0</v>
      </c>
      <c r="T49" s="79">
        <f t="shared" ref="T49:X49" si="6">SUM(T50:T53)</f>
        <v>0</v>
      </c>
      <c r="U49" s="79">
        <f t="shared" si="6"/>
        <v>0</v>
      </c>
      <c r="V49" s="79">
        <f t="shared" si="6"/>
        <v>0</v>
      </c>
      <c r="W49" s="79">
        <f t="shared" si="6"/>
        <v>0</v>
      </c>
      <c r="X49" s="186">
        <f t="shared" si="6"/>
        <v>2792</v>
      </c>
      <c r="Y49" s="178"/>
      <c r="Z49" s="178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43"/>
      <c r="CA49" s="43"/>
      <c r="CB49" s="43"/>
      <c r="CC49" s="43"/>
      <c r="CD49" s="43"/>
      <c r="CE49" s="43"/>
      <c r="CF49" s="43"/>
      <c r="CG49" s="43"/>
      <c r="CH49" s="43"/>
      <c r="CI49" s="43"/>
      <c r="CJ49" s="43"/>
      <c r="CK49" s="43"/>
      <c r="CL49" s="43"/>
      <c r="CM49" s="43"/>
      <c r="CN49" s="43"/>
      <c r="CO49" s="43"/>
      <c r="CP49" s="43"/>
      <c r="CQ49" s="43"/>
      <c r="CR49" s="43"/>
      <c r="CS49" s="43"/>
      <c r="CT49" s="43"/>
      <c r="CU49" s="43"/>
      <c r="CV49" s="43"/>
      <c r="CW49" s="43"/>
      <c r="CX49" s="43"/>
      <c r="CY49" s="43"/>
      <c r="CZ49" s="43"/>
      <c r="DA49" s="43"/>
      <c r="DB49" s="43"/>
      <c r="DC49" s="43"/>
      <c r="DD49" s="43"/>
      <c r="DE49" s="43"/>
      <c r="DF49" s="43"/>
      <c r="DG49" s="43"/>
      <c r="DH49" s="43"/>
      <c r="DI49" s="43"/>
      <c r="DJ49" s="43"/>
      <c r="DK49" s="43"/>
      <c r="DL49" s="43"/>
      <c r="DM49" s="43"/>
      <c r="DN49" s="43"/>
      <c r="DO49" s="43"/>
      <c r="DP49" s="43"/>
      <c r="DQ49" s="43"/>
      <c r="DR49" s="43"/>
      <c r="DS49" s="43"/>
      <c r="DT49" s="43"/>
    </row>
    <row r="50" spans="1:124" ht="28.7" customHeight="1" x14ac:dyDescent="0.15">
      <c r="A50" s="30"/>
      <c r="B50" s="68" t="s">
        <v>136</v>
      </c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77">
        <v>3</v>
      </c>
      <c r="Q50" s="78">
        <v>7</v>
      </c>
      <c r="R50" s="79">
        <f t="shared" si="1"/>
        <v>0</v>
      </c>
      <c r="S50" s="80">
        <v>0</v>
      </c>
      <c r="T50" s="80">
        <v>0</v>
      </c>
      <c r="U50" s="80">
        <v>0</v>
      </c>
      <c r="V50" s="80">
        <v>0</v>
      </c>
      <c r="W50" s="80">
        <v>0</v>
      </c>
      <c r="X50" s="177">
        <v>0</v>
      </c>
      <c r="Y50" s="178"/>
      <c r="Z50" s="178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3"/>
      <c r="CA50" s="43"/>
      <c r="CB50" s="43"/>
      <c r="CC50" s="43"/>
      <c r="CD50" s="43"/>
      <c r="CE50" s="43"/>
      <c r="CF50" s="43"/>
      <c r="CG50" s="43"/>
      <c r="CH50" s="43"/>
      <c r="CI50" s="43"/>
      <c r="CJ50" s="43"/>
      <c r="CK50" s="43"/>
      <c r="CL50" s="43"/>
      <c r="CM50" s="43"/>
      <c r="CN50" s="43"/>
      <c r="CO50" s="43"/>
      <c r="CP50" s="43"/>
      <c r="CQ50" s="43"/>
      <c r="CR50" s="43"/>
      <c r="CS50" s="43"/>
      <c r="CT50" s="43"/>
      <c r="CU50" s="43"/>
      <c r="CV50" s="43"/>
      <c r="CW50" s="43"/>
      <c r="CX50" s="43"/>
      <c r="CY50" s="43"/>
      <c r="CZ50" s="43"/>
      <c r="DA50" s="43"/>
      <c r="DB50" s="43"/>
      <c r="DC50" s="43"/>
      <c r="DD50" s="43"/>
      <c r="DE50" s="43"/>
      <c r="DF50" s="43"/>
      <c r="DG50" s="43"/>
      <c r="DH50" s="43"/>
      <c r="DI50" s="43"/>
      <c r="DJ50" s="43"/>
      <c r="DK50" s="43"/>
      <c r="DL50" s="43"/>
      <c r="DM50" s="43"/>
      <c r="DN50" s="43"/>
      <c r="DO50" s="43"/>
      <c r="DP50" s="43"/>
      <c r="DQ50" s="43"/>
      <c r="DR50" s="43"/>
      <c r="DS50" s="43"/>
      <c r="DT50" s="43"/>
    </row>
    <row r="51" spans="1:124" ht="28.7" customHeight="1" x14ac:dyDescent="0.15">
      <c r="A51" s="30"/>
      <c r="B51" s="68" t="s">
        <v>137</v>
      </c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77">
        <v>3</v>
      </c>
      <c r="Q51" s="78">
        <v>8</v>
      </c>
      <c r="R51" s="79">
        <f t="shared" si="1"/>
        <v>2792</v>
      </c>
      <c r="S51" s="80">
        <v>0</v>
      </c>
      <c r="T51" s="80">
        <v>0</v>
      </c>
      <c r="U51" s="80">
        <v>0</v>
      </c>
      <c r="V51" s="80">
        <v>0</v>
      </c>
      <c r="W51" s="80">
        <v>0</v>
      </c>
      <c r="X51" s="177">
        <v>2792</v>
      </c>
      <c r="Y51" s="178"/>
      <c r="Z51" s="178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43"/>
      <c r="CA51" s="43"/>
      <c r="CB51" s="43"/>
      <c r="CC51" s="43"/>
      <c r="CD51" s="43"/>
      <c r="CE51" s="43"/>
      <c r="CF51" s="43"/>
      <c r="CG51" s="43"/>
      <c r="CH51" s="43"/>
      <c r="CI51" s="43"/>
      <c r="CJ51" s="43"/>
      <c r="CK51" s="43"/>
      <c r="CL51" s="43"/>
      <c r="CM51" s="43"/>
      <c r="CN51" s="43"/>
      <c r="CO51" s="43"/>
      <c r="CP51" s="43"/>
      <c r="CQ51" s="43"/>
      <c r="CR51" s="43"/>
      <c r="CS51" s="43"/>
      <c r="CT51" s="43"/>
      <c r="CU51" s="43"/>
      <c r="CV51" s="43"/>
      <c r="CW51" s="43"/>
      <c r="CX51" s="43"/>
      <c r="CY51" s="43"/>
      <c r="CZ51" s="43"/>
      <c r="DA51" s="43"/>
      <c r="DB51" s="43"/>
      <c r="DC51" s="43"/>
      <c r="DD51" s="43"/>
      <c r="DE51" s="43"/>
      <c r="DF51" s="43"/>
      <c r="DG51" s="43"/>
      <c r="DH51" s="43"/>
      <c r="DI51" s="43"/>
      <c r="DJ51" s="43"/>
      <c r="DK51" s="43"/>
      <c r="DL51" s="43"/>
      <c r="DM51" s="43"/>
      <c r="DN51" s="43"/>
      <c r="DO51" s="43"/>
      <c r="DP51" s="43"/>
      <c r="DQ51" s="43"/>
      <c r="DR51" s="43"/>
      <c r="DS51" s="43"/>
      <c r="DT51" s="43"/>
    </row>
    <row r="52" spans="1:124" ht="28.7" customHeight="1" x14ac:dyDescent="0.15">
      <c r="A52" s="30"/>
      <c r="B52" s="68" t="s">
        <v>138</v>
      </c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77">
        <v>3</v>
      </c>
      <c r="Q52" s="78">
        <v>9</v>
      </c>
      <c r="R52" s="79">
        <f t="shared" si="1"/>
        <v>0</v>
      </c>
      <c r="S52" s="80">
        <v>0</v>
      </c>
      <c r="T52" s="80">
        <v>0</v>
      </c>
      <c r="U52" s="80">
        <v>0</v>
      </c>
      <c r="V52" s="80">
        <v>0</v>
      </c>
      <c r="W52" s="80">
        <v>0</v>
      </c>
      <c r="X52" s="177">
        <v>0</v>
      </c>
      <c r="Y52" s="178"/>
      <c r="Z52" s="178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/>
      <c r="BI52" s="43"/>
      <c r="BJ52" s="43"/>
      <c r="BK52" s="43"/>
      <c r="BL52" s="43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43"/>
      <c r="CA52" s="43"/>
      <c r="CB52" s="43"/>
      <c r="CC52" s="43"/>
      <c r="CD52" s="43"/>
      <c r="CE52" s="43"/>
      <c r="CF52" s="43"/>
      <c r="CG52" s="43"/>
      <c r="CH52" s="43"/>
      <c r="CI52" s="43"/>
      <c r="CJ52" s="43"/>
      <c r="CK52" s="43"/>
      <c r="CL52" s="43"/>
      <c r="CM52" s="43"/>
      <c r="CN52" s="43"/>
      <c r="CO52" s="43"/>
      <c r="CP52" s="43"/>
      <c r="CQ52" s="43"/>
      <c r="CR52" s="43"/>
      <c r="CS52" s="43"/>
      <c r="CT52" s="43"/>
      <c r="CU52" s="43"/>
      <c r="CV52" s="43"/>
      <c r="CW52" s="43"/>
      <c r="CX52" s="43"/>
      <c r="CY52" s="43"/>
      <c r="CZ52" s="43"/>
      <c r="DA52" s="43"/>
      <c r="DB52" s="43"/>
      <c r="DC52" s="43"/>
      <c r="DD52" s="43"/>
      <c r="DE52" s="43"/>
      <c r="DF52" s="43"/>
      <c r="DG52" s="43"/>
      <c r="DH52" s="43"/>
      <c r="DI52" s="43"/>
      <c r="DJ52" s="43"/>
      <c r="DK52" s="43"/>
      <c r="DL52" s="43"/>
      <c r="DM52" s="43"/>
      <c r="DN52" s="43"/>
      <c r="DO52" s="43"/>
      <c r="DP52" s="43"/>
      <c r="DQ52" s="43"/>
      <c r="DR52" s="43"/>
      <c r="DS52" s="43"/>
      <c r="DT52" s="43"/>
    </row>
    <row r="53" spans="1:124" ht="28.7" customHeight="1" x14ac:dyDescent="0.15">
      <c r="A53" s="30"/>
      <c r="B53" s="68" t="s">
        <v>139</v>
      </c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77">
        <v>4</v>
      </c>
      <c r="Q53" s="78">
        <v>0</v>
      </c>
      <c r="R53" s="79">
        <f t="shared" si="1"/>
        <v>0</v>
      </c>
      <c r="S53" s="80">
        <v>0</v>
      </c>
      <c r="T53" s="80">
        <v>0</v>
      </c>
      <c r="U53" s="80">
        <v>0</v>
      </c>
      <c r="V53" s="80">
        <v>0</v>
      </c>
      <c r="W53" s="80">
        <v>0</v>
      </c>
      <c r="X53" s="177"/>
      <c r="Y53" s="178"/>
      <c r="Z53" s="178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43"/>
      <c r="CA53" s="43"/>
      <c r="CB53" s="43"/>
      <c r="CC53" s="43"/>
      <c r="CD53" s="43"/>
      <c r="CE53" s="43"/>
      <c r="CF53" s="43"/>
      <c r="CG53" s="43"/>
      <c r="CH53" s="43"/>
      <c r="CI53" s="43"/>
      <c r="CJ53" s="43"/>
      <c r="CK53" s="43"/>
      <c r="CL53" s="43"/>
      <c r="CM53" s="43"/>
      <c r="CN53" s="43"/>
      <c r="CO53" s="43"/>
      <c r="CP53" s="43"/>
      <c r="CQ53" s="43"/>
      <c r="CR53" s="43"/>
      <c r="CS53" s="43"/>
      <c r="CT53" s="43"/>
      <c r="CU53" s="43"/>
      <c r="CV53" s="43"/>
      <c r="CW53" s="43"/>
      <c r="CX53" s="43"/>
      <c r="CY53" s="43"/>
      <c r="CZ53" s="43"/>
      <c r="DA53" s="43"/>
      <c r="DB53" s="43"/>
      <c r="DC53" s="43"/>
      <c r="DD53" s="43"/>
      <c r="DE53" s="43"/>
      <c r="DF53" s="43"/>
      <c r="DG53" s="43"/>
      <c r="DH53" s="43"/>
      <c r="DI53" s="43"/>
      <c r="DJ53" s="43"/>
      <c r="DK53" s="43"/>
      <c r="DL53" s="43"/>
      <c r="DM53" s="43"/>
      <c r="DN53" s="43"/>
      <c r="DO53" s="43"/>
      <c r="DP53" s="43"/>
      <c r="DQ53" s="43"/>
      <c r="DR53" s="43"/>
      <c r="DS53" s="43"/>
      <c r="DT53" s="43"/>
    </row>
    <row r="54" spans="1:124" ht="28.7" customHeight="1" x14ac:dyDescent="0.15">
      <c r="A54" s="30"/>
      <c r="B54" s="68" t="s">
        <v>140</v>
      </c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77">
        <v>4</v>
      </c>
      <c r="Q54" s="78">
        <v>1</v>
      </c>
      <c r="R54" s="79">
        <f t="shared" si="1"/>
        <v>0</v>
      </c>
      <c r="S54" s="80">
        <v>0</v>
      </c>
      <c r="T54" s="80">
        <v>0</v>
      </c>
      <c r="U54" s="80">
        <v>0</v>
      </c>
      <c r="V54" s="80">
        <v>0</v>
      </c>
      <c r="W54" s="80">
        <v>0</v>
      </c>
      <c r="X54" s="177">
        <v>0</v>
      </c>
      <c r="Y54" s="178"/>
      <c r="Z54" s="178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  <c r="BF54" s="43"/>
      <c r="BG54" s="43"/>
      <c r="BH54" s="43"/>
      <c r="BI54" s="43"/>
      <c r="BJ54" s="43"/>
      <c r="BK54" s="43"/>
      <c r="BL54" s="43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3"/>
      <c r="BZ54" s="43"/>
      <c r="CA54" s="43"/>
      <c r="CB54" s="43"/>
      <c r="CC54" s="43"/>
      <c r="CD54" s="43"/>
      <c r="CE54" s="43"/>
      <c r="CF54" s="43"/>
      <c r="CG54" s="43"/>
      <c r="CH54" s="43"/>
      <c r="CI54" s="43"/>
      <c r="CJ54" s="43"/>
      <c r="CK54" s="43"/>
      <c r="CL54" s="43"/>
      <c r="CM54" s="43"/>
      <c r="CN54" s="43"/>
      <c r="CO54" s="43"/>
      <c r="CP54" s="43"/>
      <c r="CQ54" s="43"/>
      <c r="CR54" s="43"/>
      <c r="CS54" s="43"/>
      <c r="CT54" s="43"/>
      <c r="CU54" s="43"/>
      <c r="CV54" s="43"/>
      <c r="CW54" s="43"/>
      <c r="CX54" s="43"/>
      <c r="CY54" s="43"/>
      <c r="CZ54" s="43"/>
      <c r="DA54" s="43"/>
      <c r="DB54" s="43"/>
      <c r="DC54" s="43"/>
      <c r="DD54" s="43"/>
      <c r="DE54" s="43"/>
      <c r="DF54" s="43"/>
      <c r="DG54" s="43"/>
      <c r="DH54" s="43"/>
      <c r="DI54" s="43"/>
      <c r="DJ54" s="43"/>
      <c r="DK54" s="43"/>
      <c r="DL54" s="43"/>
      <c r="DM54" s="43"/>
      <c r="DN54" s="43"/>
      <c r="DO54" s="43"/>
      <c r="DP54" s="43"/>
      <c r="DQ54" s="43"/>
      <c r="DR54" s="43"/>
      <c r="DS54" s="43"/>
      <c r="DT54" s="43"/>
    </row>
    <row r="55" spans="1:124" ht="28.7" customHeight="1" thickBot="1" x14ac:dyDescent="0.2">
      <c r="A55" s="30"/>
      <c r="B55" s="68" t="s">
        <v>141</v>
      </c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84">
        <v>4</v>
      </c>
      <c r="Q55" s="85">
        <v>2</v>
      </c>
      <c r="R55" s="122">
        <f t="shared" si="1"/>
        <v>0</v>
      </c>
      <c r="S55" s="123">
        <v>0</v>
      </c>
      <c r="T55" s="123">
        <v>0</v>
      </c>
      <c r="U55" s="123">
        <v>0</v>
      </c>
      <c r="V55" s="123">
        <v>0</v>
      </c>
      <c r="W55" s="123">
        <v>0</v>
      </c>
      <c r="X55" s="188">
        <v>0</v>
      </c>
      <c r="Y55" s="178"/>
      <c r="Z55" s="178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  <c r="BF55" s="43"/>
      <c r="BG55" s="43"/>
      <c r="BH55" s="43"/>
      <c r="BI55" s="43"/>
      <c r="BJ55" s="43"/>
      <c r="BK55" s="43"/>
      <c r="BL55" s="43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43"/>
      <c r="BZ55" s="43"/>
      <c r="CA55" s="43"/>
      <c r="CB55" s="43"/>
      <c r="CC55" s="43"/>
      <c r="CD55" s="43"/>
      <c r="CE55" s="43"/>
      <c r="CF55" s="43"/>
      <c r="CG55" s="43"/>
      <c r="CH55" s="43"/>
      <c r="CI55" s="43"/>
      <c r="CJ55" s="43"/>
      <c r="CK55" s="43"/>
      <c r="CL55" s="43"/>
      <c r="CM55" s="43"/>
      <c r="CN55" s="43"/>
      <c r="CO55" s="43"/>
      <c r="CP55" s="43"/>
      <c r="CQ55" s="43"/>
      <c r="CR55" s="43"/>
      <c r="CS55" s="43"/>
      <c r="CT55" s="43"/>
      <c r="CU55" s="43"/>
      <c r="CV55" s="43"/>
      <c r="CW55" s="43"/>
      <c r="CX55" s="43"/>
      <c r="CY55" s="43"/>
      <c r="CZ55" s="43"/>
      <c r="DA55" s="43"/>
      <c r="DB55" s="43"/>
      <c r="DC55" s="43"/>
      <c r="DD55" s="43"/>
      <c r="DE55" s="43"/>
      <c r="DF55" s="43"/>
      <c r="DG55" s="43"/>
      <c r="DH55" s="43"/>
      <c r="DI55" s="43"/>
      <c r="DJ55" s="43"/>
      <c r="DK55" s="43"/>
      <c r="DL55" s="43"/>
      <c r="DM55" s="43"/>
      <c r="DN55" s="43"/>
      <c r="DO55" s="43"/>
      <c r="DP55" s="43"/>
      <c r="DQ55" s="43"/>
      <c r="DR55" s="43"/>
      <c r="DS55" s="43"/>
      <c r="DT55" s="43"/>
    </row>
    <row r="56" spans="1:124" ht="28.7" customHeight="1" x14ac:dyDescent="0.15">
      <c r="A56" s="30"/>
      <c r="B56" s="68" t="s">
        <v>142</v>
      </c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71">
        <v>4</v>
      </c>
      <c r="Q56" s="72">
        <v>3</v>
      </c>
      <c r="R56" s="73">
        <f t="shared" si="1"/>
        <v>0</v>
      </c>
      <c r="S56" s="75">
        <v>0</v>
      </c>
      <c r="T56" s="75">
        <v>0</v>
      </c>
      <c r="U56" s="75">
        <v>0</v>
      </c>
      <c r="V56" s="75">
        <v>0</v>
      </c>
      <c r="W56" s="75">
        <v>0</v>
      </c>
      <c r="X56" s="76">
        <v>0</v>
      </c>
      <c r="Y56" s="178"/>
      <c r="Z56" s="178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  <c r="BF56" s="43"/>
      <c r="BG56" s="43"/>
      <c r="BH56" s="43"/>
      <c r="BI56" s="43"/>
      <c r="BJ56" s="43"/>
      <c r="BK56" s="43"/>
      <c r="BL56" s="43"/>
      <c r="BM56" s="43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43"/>
      <c r="BZ56" s="43"/>
      <c r="CA56" s="43"/>
      <c r="CB56" s="43"/>
      <c r="CC56" s="43"/>
      <c r="CD56" s="43"/>
      <c r="CE56" s="43"/>
      <c r="CF56" s="43"/>
      <c r="CG56" s="43"/>
      <c r="CH56" s="43"/>
      <c r="CI56" s="43"/>
      <c r="CJ56" s="43"/>
      <c r="CK56" s="43"/>
      <c r="CL56" s="43"/>
      <c r="CM56" s="43"/>
      <c r="CN56" s="43"/>
      <c r="CO56" s="43"/>
      <c r="CP56" s="43"/>
      <c r="CQ56" s="43"/>
      <c r="CR56" s="43"/>
      <c r="CS56" s="43"/>
      <c r="CT56" s="43"/>
      <c r="CU56" s="43"/>
      <c r="CV56" s="43"/>
      <c r="CW56" s="43"/>
      <c r="CX56" s="43"/>
      <c r="CY56" s="43"/>
      <c r="CZ56" s="43"/>
      <c r="DA56" s="43"/>
      <c r="DB56" s="43"/>
      <c r="DC56" s="43"/>
      <c r="DD56" s="43"/>
      <c r="DE56" s="43"/>
      <c r="DF56" s="43"/>
      <c r="DG56" s="43"/>
      <c r="DH56" s="43"/>
      <c r="DI56" s="43"/>
      <c r="DJ56" s="43"/>
      <c r="DK56" s="43"/>
      <c r="DL56" s="43"/>
      <c r="DM56" s="43"/>
      <c r="DN56" s="43"/>
      <c r="DO56" s="43"/>
      <c r="DP56" s="43"/>
      <c r="DQ56" s="43"/>
      <c r="DR56" s="43"/>
      <c r="DS56" s="43"/>
      <c r="DT56" s="43"/>
    </row>
    <row r="57" spans="1:124" ht="28.7" customHeight="1" x14ac:dyDescent="0.15">
      <c r="A57" s="30"/>
      <c r="B57" s="68" t="s">
        <v>143</v>
      </c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77">
        <v>4</v>
      </c>
      <c r="Q57" s="78">
        <v>4</v>
      </c>
      <c r="R57" s="79">
        <f t="shared" si="1"/>
        <v>0</v>
      </c>
      <c r="S57" s="80">
        <v>0</v>
      </c>
      <c r="T57" s="80">
        <v>0</v>
      </c>
      <c r="U57" s="80">
        <v>0</v>
      </c>
      <c r="V57" s="80">
        <v>0</v>
      </c>
      <c r="W57" s="80">
        <v>0</v>
      </c>
      <c r="X57" s="177">
        <v>0</v>
      </c>
      <c r="Y57" s="117"/>
      <c r="Z57" s="117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  <c r="BF57" s="43"/>
      <c r="BG57" s="43"/>
      <c r="BH57" s="43"/>
      <c r="BI57" s="43"/>
      <c r="BJ57" s="43"/>
      <c r="BK57" s="43"/>
      <c r="BL57" s="43"/>
      <c r="BM57" s="43"/>
      <c r="BN57" s="43"/>
      <c r="BO57" s="43"/>
      <c r="BP57" s="43"/>
      <c r="BQ57" s="43"/>
      <c r="BR57" s="43"/>
      <c r="BS57" s="43"/>
      <c r="BT57" s="43"/>
      <c r="BU57" s="43"/>
      <c r="BV57" s="43"/>
      <c r="BW57" s="43"/>
      <c r="BX57" s="43"/>
      <c r="BY57" s="43"/>
      <c r="BZ57" s="43"/>
      <c r="CA57" s="43"/>
      <c r="CB57" s="43"/>
      <c r="CC57" s="43"/>
      <c r="CD57" s="43"/>
      <c r="CE57" s="43"/>
      <c r="CF57" s="43"/>
      <c r="CG57" s="43"/>
      <c r="CH57" s="43"/>
      <c r="CI57" s="43"/>
      <c r="CJ57" s="43"/>
      <c r="CK57" s="43"/>
      <c r="CL57" s="43"/>
      <c r="CM57" s="43"/>
      <c r="CN57" s="43"/>
      <c r="CO57" s="43"/>
      <c r="CP57" s="43"/>
      <c r="CQ57" s="43"/>
      <c r="CR57" s="43"/>
      <c r="CS57" s="43"/>
      <c r="CT57" s="43"/>
      <c r="CU57" s="43"/>
      <c r="CV57" s="43"/>
      <c r="CW57" s="43"/>
      <c r="CX57" s="43"/>
      <c r="CY57" s="43"/>
      <c r="CZ57" s="43"/>
      <c r="DA57" s="43"/>
      <c r="DB57" s="43"/>
      <c r="DC57" s="43"/>
      <c r="DD57" s="43"/>
      <c r="DE57" s="43"/>
      <c r="DF57" s="43"/>
      <c r="DG57" s="43"/>
      <c r="DH57" s="43"/>
      <c r="DI57" s="43"/>
      <c r="DJ57" s="43"/>
      <c r="DK57" s="43"/>
      <c r="DL57" s="43"/>
      <c r="DM57" s="43"/>
      <c r="DN57" s="43"/>
      <c r="DO57" s="43"/>
      <c r="DP57" s="43"/>
      <c r="DQ57" s="43"/>
      <c r="DR57" s="43"/>
      <c r="DS57" s="43"/>
      <c r="DT57" s="43"/>
    </row>
    <row r="58" spans="1:124" ht="28.7" customHeight="1" x14ac:dyDescent="0.15">
      <c r="A58" s="30"/>
      <c r="B58" s="68" t="s">
        <v>144</v>
      </c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77">
        <v>4</v>
      </c>
      <c r="Q58" s="78">
        <v>5</v>
      </c>
      <c r="R58" s="79">
        <f t="shared" si="1"/>
        <v>0</v>
      </c>
      <c r="S58" s="80">
        <v>0</v>
      </c>
      <c r="T58" s="80">
        <v>0</v>
      </c>
      <c r="U58" s="80">
        <v>0</v>
      </c>
      <c r="V58" s="80">
        <v>0</v>
      </c>
      <c r="W58" s="80">
        <v>0</v>
      </c>
      <c r="X58" s="177">
        <v>0</v>
      </c>
      <c r="Y58" s="178"/>
      <c r="Z58" s="178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  <c r="BF58" s="43"/>
      <c r="BG58" s="43"/>
      <c r="BH58" s="43"/>
      <c r="BI58" s="43"/>
      <c r="BJ58" s="43"/>
      <c r="BK58" s="43"/>
      <c r="BL58" s="43"/>
      <c r="BM58" s="43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43"/>
      <c r="BZ58" s="43"/>
      <c r="CA58" s="43"/>
      <c r="CB58" s="43"/>
      <c r="CC58" s="43"/>
      <c r="CD58" s="43"/>
      <c r="CE58" s="43"/>
      <c r="CF58" s="43"/>
      <c r="CG58" s="43"/>
      <c r="CH58" s="43"/>
      <c r="CI58" s="43"/>
      <c r="CJ58" s="43"/>
      <c r="CK58" s="43"/>
      <c r="CL58" s="43"/>
      <c r="CM58" s="43"/>
      <c r="CN58" s="43"/>
      <c r="CO58" s="43"/>
      <c r="CP58" s="43"/>
      <c r="CQ58" s="43"/>
      <c r="CR58" s="43"/>
      <c r="CS58" s="43"/>
      <c r="CT58" s="43"/>
      <c r="CU58" s="43"/>
      <c r="CV58" s="43"/>
      <c r="CW58" s="43"/>
      <c r="CX58" s="43"/>
      <c r="CY58" s="43"/>
      <c r="CZ58" s="43"/>
      <c r="DA58" s="43"/>
      <c r="DB58" s="43"/>
      <c r="DC58" s="43"/>
      <c r="DD58" s="43"/>
      <c r="DE58" s="43"/>
      <c r="DF58" s="43"/>
      <c r="DG58" s="43"/>
      <c r="DH58" s="43"/>
      <c r="DI58" s="43"/>
      <c r="DJ58" s="43"/>
      <c r="DK58" s="43"/>
      <c r="DL58" s="43"/>
      <c r="DM58" s="43"/>
      <c r="DN58" s="43"/>
      <c r="DO58" s="43"/>
      <c r="DP58" s="43"/>
      <c r="DQ58" s="43"/>
      <c r="DR58" s="43"/>
      <c r="DS58" s="43"/>
      <c r="DT58" s="43"/>
    </row>
    <row r="59" spans="1:124" ht="28.7" customHeight="1" thickBot="1" x14ac:dyDescent="0.2">
      <c r="A59" s="30"/>
      <c r="B59" s="68" t="s">
        <v>145</v>
      </c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84">
        <v>4</v>
      </c>
      <c r="Q59" s="85">
        <v>6</v>
      </c>
      <c r="R59" s="122">
        <f t="shared" si="1"/>
        <v>0</v>
      </c>
      <c r="S59" s="123">
        <v>0</v>
      </c>
      <c r="T59" s="123">
        <v>0</v>
      </c>
      <c r="U59" s="123">
        <v>0</v>
      </c>
      <c r="V59" s="123">
        <v>0</v>
      </c>
      <c r="W59" s="123">
        <v>0</v>
      </c>
      <c r="X59" s="188">
        <v>0</v>
      </c>
      <c r="Y59" s="178"/>
      <c r="Z59" s="178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  <c r="BF59" s="43"/>
      <c r="BG59" s="43"/>
      <c r="BH59" s="43"/>
      <c r="BI59" s="43"/>
      <c r="BJ59" s="43"/>
      <c r="BK59" s="43"/>
      <c r="BL59" s="43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BZ59" s="43"/>
      <c r="CA59" s="43"/>
      <c r="CB59" s="43"/>
      <c r="CC59" s="43"/>
      <c r="CD59" s="43"/>
      <c r="CE59" s="43"/>
      <c r="CF59" s="43"/>
      <c r="CG59" s="43"/>
      <c r="CH59" s="43"/>
      <c r="CI59" s="43"/>
      <c r="CJ59" s="43"/>
      <c r="CK59" s="43"/>
      <c r="CL59" s="43"/>
      <c r="CM59" s="43"/>
      <c r="CN59" s="43"/>
      <c r="CO59" s="43"/>
      <c r="CP59" s="43"/>
      <c r="CQ59" s="43"/>
      <c r="CR59" s="43"/>
      <c r="CS59" s="43"/>
      <c r="CT59" s="43"/>
      <c r="CU59" s="43"/>
      <c r="CV59" s="43"/>
      <c r="CW59" s="43"/>
      <c r="CX59" s="43"/>
      <c r="CY59" s="43"/>
      <c r="CZ59" s="43"/>
      <c r="DA59" s="43"/>
      <c r="DB59" s="43"/>
      <c r="DC59" s="43"/>
      <c r="DD59" s="43"/>
      <c r="DE59" s="43"/>
      <c r="DF59" s="43"/>
      <c r="DG59" s="43"/>
      <c r="DH59" s="43"/>
      <c r="DI59" s="43"/>
      <c r="DJ59" s="43"/>
      <c r="DK59" s="43"/>
      <c r="DL59" s="43"/>
      <c r="DM59" s="43"/>
      <c r="DN59" s="43"/>
      <c r="DO59" s="43"/>
      <c r="DP59" s="43"/>
      <c r="DQ59" s="43"/>
      <c r="DR59" s="43"/>
      <c r="DS59" s="43"/>
      <c r="DT59" s="43"/>
    </row>
    <row r="60" spans="1:124" ht="28.7" customHeight="1" x14ac:dyDescent="0.15">
      <c r="A60" s="30"/>
      <c r="B60" s="190" t="s">
        <v>147</v>
      </c>
      <c r="C60" s="191" t="s">
        <v>148</v>
      </c>
      <c r="D60" s="115" t="s">
        <v>149</v>
      </c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68"/>
      <c r="P60" s="129">
        <v>4</v>
      </c>
      <c r="Q60" s="192">
        <v>7</v>
      </c>
      <c r="R60" s="131">
        <f t="shared" si="1"/>
        <v>630000</v>
      </c>
      <c r="S60" s="193">
        <v>0</v>
      </c>
      <c r="T60" s="194">
        <v>0</v>
      </c>
      <c r="U60" s="194">
        <v>0</v>
      </c>
      <c r="V60" s="194">
        <v>629000</v>
      </c>
      <c r="W60" s="194">
        <v>0</v>
      </c>
      <c r="X60" s="195">
        <v>1000</v>
      </c>
      <c r="Y60" s="178"/>
      <c r="Z60" s="178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43"/>
      <c r="CA60" s="43"/>
      <c r="CB60" s="43"/>
      <c r="CC60" s="43"/>
      <c r="CD60" s="43"/>
      <c r="CE60" s="43"/>
      <c r="CF60" s="43"/>
      <c r="CG60" s="43"/>
      <c r="CH60" s="43"/>
      <c r="CI60" s="43"/>
      <c r="CJ60" s="43"/>
      <c r="CK60" s="43"/>
      <c r="CL60" s="43"/>
      <c r="CM60" s="43"/>
      <c r="CN60" s="43"/>
      <c r="CO60" s="43"/>
      <c r="CP60" s="43"/>
      <c r="CQ60" s="43"/>
      <c r="CR60" s="43"/>
      <c r="CS60" s="43"/>
      <c r="CT60" s="43"/>
      <c r="CU60" s="43"/>
      <c r="CV60" s="43"/>
      <c r="CW60" s="43"/>
      <c r="CX60" s="43"/>
      <c r="CY60" s="43"/>
      <c r="CZ60" s="43"/>
      <c r="DA60" s="43"/>
      <c r="DB60" s="43"/>
      <c r="DC60" s="43"/>
      <c r="DD60" s="43"/>
      <c r="DE60" s="43"/>
      <c r="DF60" s="43"/>
      <c r="DG60" s="43"/>
      <c r="DH60" s="43"/>
      <c r="DI60" s="43"/>
      <c r="DJ60" s="43"/>
      <c r="DK60" s="43"/>
      <c r="DL60" s="43"/>
      <c r="DM60" s="43"/>
      <c r="DN60" s="43"/>
      <c r="DO60" s="43"/>
      <c r="DP60" s="43"/>
      <c r="DQ60" s="43"/>
      <c r="DR60" s="43"/>
      <c r="DS60" s="43"/>
      <c r="DT60" s="43"/>
    </row>
    <row r="61" spans="1:124" ht="28.7" customHeight="1" x14ac:dyDescent="0.15">
      <c r="A61" s="30"/>
      <c r="B61" s="196"/>
      <c r="C61" s="197"/>
      <c r="D61" s="198" t="s">
        <v>150</v>
      </c>
      <c r="E61" s="198"/>
      <c r="F61" s="198"/>
      <c r="G61" s="198"/>
      <c r="H61" s="198"/>
      <c r="I61" s="198"/>
      <c r="J61" s="198"/>
      <c r="K61" s="198"/>
      <c r="L61" s="198"/>
      <c r="M61" s="198"/>
      <c r="N61" s="198"/>
      <c r="O61" s="199"/>
      <c r="P61" s="77">
        <v>4</v>
      </c>
      <c r="Q61" s="78">
        <v>8</v>
      </c>
      <c r="R61" s="79">
        <f t="shared" si="1"/>
        <v>0</v>
      </c>
      <c r="S61" s="176">
        <v>0</v>
      </c>
      <c r="T61" s="80">
        <v>0</v>
      </c>
      <c r="U61" s="80">
        <v>0</v>
      </c>
      <c r="V61" s="80">
        <v>0</v>
      </c>
      <c r="W61" s="80">
        <v>0</v>
      </c>
      <c r="X61" s="177">
        <v>0</v>
      </c>
      <c r="Y61" s="178"/>
      <c r="Z61" s="178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43"/>
      <c r="CA61" s="43"/>
      <c r="CB61" s="43"/>
      <c r="CC61" s="43"/>
      <c r="CD61" s="43"/>
      <c r="CE61" s="43"/>
      <c r="CF61" s="43"/>
      <c r="CG61" s="43"/>
      <c r="CH61" s="43"/>
      <c r="CI61" s="43"/>
      <c r="CJ61" s="43"/>
      <c r="CK61" s="43"/>
      <c r="CL61" s="43"/>
      <c r="CM61" s="43"/>
      <c r="CN61" s="43"/>
      <c r="CO61" s="43"/>
      <c r="CP61" s="43"/>
      <c r="CQ61" s="43"/>
      <c r="CR61" s="43"/>
      <c r="CS61" s="43"/>
      <c r="CT61" s="43"/>
      <c r="CU61" s="43"/>
      <c r="CV61" s="43"/>
      <c r="CW61" s="43"/>
      <c r="CX61" s="43"/>
      <c r="CY61" s="43"/>
      <c r="CZ61" s="43"/>
      <c r="DA61" s="43"/>
      <c r="DB61" s="43"/>
      <c r="DC61" s="43"/>
      <c r="DD61" s="43"/>
      <c r="DE61" s="43"/>
      <c r="DF61" s="43"/>
      <c r="DG61" s="43"/>
      <c r="DH61" s="43"/>
      <c r="DI61" s="43"/>
      <c r="DJ61" s="43"/>
      <c r="DK61" s="43"/>
      <c r="DL61" s="43"/>
      <c r="DM61" s="43"/>
      <c r="DN61" s="43"/>
      <c r="DO61" s="43"/>
      <c r="DP61" s="43"/>
      <c r="DQ61" s="43"/>
      <c r="DR61" s="43"/>
      <c r="DS61" s="43"/>
      <c r="DT61" s="43"/>
    </row>
    <row r="62" spans="1:124" ht="28.7" customHeight="1" x14ac:dyDescent="0.15">
      <c r="A62" s="30"/>
      <c r="B62" s="196"/>
      <c r="C62" s="197"/>
      <c r="D62" s="198" t="s">
        <v>151</v>
      </c>
      <c r="E62" s="198"/>
      <c r="F62" s="198"/>
      <c r="G62" s="198"/>
      <c r="H62" s="198"/>
      <c r="I62" s="198"/>
      <c r="J62" s="198"/>
      <c r="K62" s="198"/>
      <c r="L62" s="198"/>
      <c r="M62" s="198"/>
      <c r="N62" s="198"/>
      <c r="O62" s="199"/>
      <c r="P62" s="77">
        <v>4</v>
      </c>
      <c r="Q62" s="78">
        <v>9</v>
      </c>
      <c r="R62" s="79">
        <f t="shared" si="1"/>
        <v>0</v>
      </c>
      <c r="S62" s="176">
        <v>0</v>
      </c>
      <c r="T62" s="80">
        <v>0</v>
      </c>
      <c r="U62" s="80">
        <v>0</v>
      </c>
      <c r="V62" s="80">
        <v>0</v>
      </c>
      <c r="W62" s="80">
        <v>0</v>
      </c>
      <c r="X62" s="177">
        <v>0</v>
      </c>
      <c r="Y62" s="178"/>
      <c r="Z62" s="178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43"/>
      <c r="CH62" s="43"/>
      <c r="CI62" s="43"/>
      <c r="CJ62" s="43"/>
      <c r="CK62" s="43"/>
      <c r="CL62" s="43"/>
      <c r="CM62" s="43"/>
      <c r="CN62" s="43"/>
      <c r="CO62" s="43"/>
      <c r="CP62" s="43"/>
      <c r="CQ62" s="43"/>
      <c r="CR62" s="43"/>
      <c r="CS62" s="43"/>
      <c r="CT62" s="43"/>
      <c r="CU62" s="43"/>
      <c r="CV62" s="43"/>
      <c r="CW62" s="43"/>
      <c r="CX62" s="43"/>
      <c r="CY62" s="43"/>
      <c r="CZ62" s="43"/>
      <c r="DA62" s="43"/>
      <c r="DB62" s="43"/>
      <c r="DC62" s="43"/>
      <c r="DD62" s="43"/>
      <c r="DE62" s="43"/>
      <c r="DF62" s="43"/>
      <c r="DG62" s="43"/>
      <c r="DH62" s="43"/>
      <c r="DI62" s="43"/>
      <c r="DJ62" s="43"/>
      <c r="DK62" s="43"/>
      <c r="DL62" s="43"/>
      <c r="DM62" s="43"/>
      <c r="DN62" s="43"/>
      <c r="DO62" s="43"/>
      <c r="DP62" s="43"/>
      <c r="DQ62" s="43"/>
      <c r="DR62" s="43"/>
      <c r="DS62" s="43"/>
      <c r="DT62" s="43"/>
    </row>
    <row r="63" spans="1:124" ht="28.7" customHeight="1" x14ac:dyDescent="0.15">
      <c r="A63" s="30"/>
      <c r="B63" s="196"/>
      <c r="C63" s="197"/>
      <c r="D63" s="198" t="s">
        <v>152</v>
      </c>
      <c r="E63" s="198"/>
      <c r="F63" s="198"/>
      <c r="G63" s="198"/>
      <c r="H63" s="198"/>
      <c r="I63" s="198"/>
      <c r="J63" s="198"/>
      <c r="K63" s="198"/>
      <c r="L63" s="198"/>
      <c r="M63" s="198"/>
      <c r="N63" s="198"/>
      <c r="O63" s="199"/>
      <c r="P63" s="77">
        <v>5</v>
      </c>
      <c r="Q63" s="78">
        <v>0</v>
      </c>
      <c r="R63" s="79">
        <f t="shared" si="1"/>
        <v>0</v>
      </c>
      <c r="S63" s="176">
        <v>0</v>
      </c>
      <c r="T63" s="80">
        <v>0</v>
      </c>
      <c r="U63" s="80">
        <v>0</v>
      </c>
      <c r="V63" s="80">
        <v>0</v>
      </c>
      <c r="W63" s="80">
        <v>0</v>
      </c>
      <c r="X63" s="177">
        <v>0</v>
      </c>
      <c r="Y63" s="178"/>
      <c r="Z63" s="178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  <c r="BF63" s="43"/>
      <c r="BG63" s="43"/>
      <c r="BH63" s="43"/>
      <c r="BI63" s="43"/>
      <c r="BJ63" s="43"/>
      <c r="BK63" s="43"/>
      <c r="BL63" s="43"/>
      <c r="BM63" s="43"/>
      <c r="BN63" s="43"/>
      <c r="BO63" s="43"/>
      <c r="BP63" s="43"/>
      <c r="BQ63" s="43"/>
      <c r="BR63" s="43"/>
      <c r="BS63" s="43"/>
      <c r="BT63" s="43"/>
      <c r="BU63" s="43"/>
      <c r="BV63" s="43"/>
      <c r="BW63" s="43"/>
      <c r="BX63" s="43"/>
      <c r="BY63" s="43"/>
      <c r="BZ63" s="43"/>
      <c r="CA63" s="43"/>
      <c r="CB63" s="43"/>
      <c r="CC63" s="43"/>
      <c r="CD63" s="43"/>
      <c r="CE63" s="43"/>
      <c r="CF63" s="43"/>
      <c r="CG63" s="43"/>
      <c r="CH63" s="43"/>
      <c r="CI63" s="43"/>
      <c r="CJ63" s="43"/>
      <c r="CK63" s="43"/>
      <c r="CL63" s="43"/>
      <c r="CM63" s="43"/>
      <c r="CN63" s="43"/>
      <c r="CO63" s="43"/>
      <c r="CP63" s="43"/>
      <c r="CQ63" s="43"/>
      <c r="CR63" s="43"/>
      <c r="CS63" s="43"/>
      <c r="CT63" s="43"/>
      <c r="CU63" s="43"/>
      <c r="CV63" s="43"/>
      <c r="CW63" s="43"/>
      <c r="CX63" s="43"/>
      <c r="CY63" s="43"/>
      <c r="CZ63" s="43"/>
      <c r="DA63" s="43"/>
      <c r="DB63" s="43"/>
      <c r="DC63" s="43"/>
      <c r="DD63" s="43"/>
      <c r="DE63" s="43"/>
      <c r="DF63" s="43"/>
      <c r="DG63" s="43"/>
      <c r="DH63" s="43"/>
      <c r="DI63" s="43"/>
      <c r="DJ63" s="43"/>
      <c r="DK63" s="43"/>
      <c r="DL63" s="43"/>
      <c r="DM63" s="43"/>
      <c r="DN63" s="43"/>
      <c r="DO63" s="43"/>
      <c r="DP63" s="43"/>
      <c r="DQ63" s="43"/>
      <c r="DR63" s="43"/>
      <c r="DS63" s="43"/>
      <c r="DT63" s="43"/>
    </row>
    <row r="64" spans="1:124" ht="28.7" customHeight="1" x14ac:dyDescent="0.15">
      <c r="A64" s="30"/>
      <c r="B64" s="196"/>
      <c r="C64" s="197"/>
      <c r="D64" s="198" t="s">
        <v>153</v>
      </c>
      <c r="E64" s="198"/>
      <c r="F64" s="198"/>
      <c r="G64" s="198"/>
      <c r="H64" s="198"/>
      <c r="I64" s="198"/>
      <c r="J64" s="198"/>
      <c r="K64" s="198"/>
      <c r="L64" s="198"/>
      <c r="M64" s="198"/>
      <c r="N64" s="198"/>
      <c r="O64" s="199"/>
      <c r="P64" s="77">
        <v>5</v>
      </c>
      <c r="Q64" s="78">
        <v>1</v>
      </c>
      <c r="R64" s="79">
        <f t="shared" si="1"/>
        <v>0</v>
      </c>
      <c r="S64" s="176">
        <v>0</v>
      </c>
      <c r="T64" s="80">
        <v>0</v>
      </c>
      <c r="U64" s="80">
        <v>0</v>
      </c>
      <c r="V64" s="80">
        <v>0</v>
      </c>
      <c r="W64" s="80">
        <v>0</v>
      </c>
      <c r="X64" s="177">
        <v>0</v>
      </c>
      <c r="Y64" s="178"/>
      <c r="Z64" s="178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  <c r="BF64" s="43"/>
      <c r="BG64" s="43"/>
      <c r="BH64" s="43"/>
      <c r="BI64" s="43"/>
      <c r="BJ64" s="43"/>
      <c r="BK64" s="43"/>
      <c r="BL64" s="43"/>
      <c r="BM64" s="43"/>
      <c r="BN64" s="43"/>
      <c r="BO64" s="43"/>
      <c r="BP64" s="43"/>
      <c r="BQ64" s="43"/>
      <c r="BR64" s="43"/>
      <c r="BS64" s="43"/>
      <c r="BT64" s="43"/>
      <c r="BU64" s="43"/>
      <c r="BV64" s="43"/>
      <c r="BW64" s="43"/>
      <c r="BX64" s="43"/>
      <c r="BY64" s="43"/>
      <c r="BZ64" s="43"/>
      <c r="CA64" s="43"/>
      <c r="CB64" s="43"/>
      <c r="CC64" s="43"/>
      <c r="CD64" s="43"/>
      <c r="CE64" s="43"/>
      <c r="CF64" s="43"/>
      <c r="CG64" s="43"/>
      <c r="CH64" s="43"/>
      <c r="CI64" s="43"/>
      <c r="CJ64" s="43"/>
      <c r="CK64" s="43"/>
      <c r="CL64" s="43"/>
      <c r="CM64" s="43"/>
      <c r="CN64" s="43"/>
      <c r="CO64" s="43"/>
      <c r="CP64" s="43"/>
      <c r="CQ64" s="43"/>
      <c r="CR64" s="43"/>
      <c r="CS64" s="43"/>
      <c r="CT64" s="43"/>
      <c r="CU64" s="43"/>
      <c r="CV64" s="43"/>
      <c r="CW64" s="43"/>
      <c r="CX64" s="43"/>
      <c r="CY64" s="43"/>
      <c r="CZ64" s="43"/>
      <c r="DA64" s="43"/>
      <c r="DB64" s="43"/>
      <c r="DC64" s="43"/>
      <c r="DD64" s="43"/>
      <c r="DE64" s="43"/>
      <c r="DF64" s="43"/>
      <c r="DG64" s="43"/>
      <c r="DH64" s="43"/>
      <c r="DI64" s="43"/>
      <c r="DJ64" s="43"/>
      <c r="DK64" s="43"/>
      <c r="DL64" s="43"/>
      <c r="DM64" s="43"/>
      <c r="DN64" s="43"/>
      <c r="DO64" s="43"/>
      <c r="DP64" s="43"/>
      <c r="DQ64" s="43"/>
      <c r="DR64" s="43"/>
      <c r="DS64" s="43"/>
      <c r="DT64" s="43"/>
    </row>
    <row r="65" spans="1:124" ht="28.7" customHeight="1" thickBot="1" x14ac:dyDescent="0.2">
      <c r="A65" s="30"/>
      <c r="B65" s="200"/>
      <c r="C65" s="201"/>
      <c r="D65" s="198" t="s">
        <v>154</v>
      </c>
      <c r="E65" s="198"/>
      <c r="F65" s="198"/>
      <c r="G65" s="198"/>
      <c r="H65" s="198"/>
      <c r="I65" s="198"/>
      <c r="J65" s="198"/>
      <c r="K65" s="198"/>
      <c r="L65" s="198"/>
      <c r="M65" s="198"/>
      <c r="N65" s="198"/>
      <c r="O65" s="199"/>
      <c r="P65" s="84">
        <v>5</v>
      </c>
      <c r="Q65" s="85">
        <v>2</v>
      </c>
      <c r="R65" s="122">
        <f t="shared" si="1"/>
        <v>630000</v>
      </c>
      <c r="S65" s="202">
        <f>SUM(S60:S64)</f>
        <v>0</v>
      </c>
      <c r="T65" s="122">
        <f t="shared" ref="T65:X65" si="7">SUM(T60:T64)</f>
        <v>0</v>
      </c>
      <c r="U65" s="122">
        <f t="shared" si="7"/>
        <v>0</v>
      </c>
      <c r="V65" s="122">
        <f t="shared" si="7"/>
        <v>629000</v>
      </c>
      <c r="W65" s="122">
        <f t="shared" si="7"/>
        <v>0</v>
      </c>
      <c r="X65" s="203">
        <f t="shared" si="7"/>
        <v>1000</v>
      </c>
      <c r="Y65" s="178"/>
      <c r="Z65" s="178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  <c r="BF65" s="43"/>
      <c r="BG65" s="43"/>
      <c r="BH65" s="43"/>
      <c r="BI65" s="43"/>
      <c r="BJ65" s="43"/>
      <c r="BK65" s="43"/>
      <c r="BL65" s="43"/>
      <c r="BM65" s="43"/>
      <c r="BN65" s="43"/>
      <c r="BO65" s="43"/>
      <c r="BP65" s="43"/>
      <c r="BQ65" s="43"/>
      <c r="BR65" s="43"/>
      <c r="BS65" s="43"/>
      <c r="BT65" s="43"/>
      <c r="BU65" s="43"/>
      <c r="BV65" s="43"/>
      <c r="BW65" s="43"/>
      <c r="BX65" s="43"/>
      <c r="BY65" s="43"/>
      <c r="BZ65" s="43"/>
      <c r="CA65" s="43"/>
      <c r="CB65" s="43"/>
      <c r="CC65" s="43"/>
      <c r="CD65" s="43"/>
      <c r="CE65" s="43"/>
      <c r="CF65" s="43"/>
      <c r="CG65" s="43"/>
      <c r="CH65" s="43"/>
      <c r="CI65" s="43"/>
      <c r="CJ65" s="43"/>
      <c r="CK65" s="43"/>
      <c r="CL65" s="43"/>
      <c r="CM65" s="43"/>
      <c r="CN65" s="43"/>
      <c r="CO65" s="43"/>
      <c r="CP65" s="43"/>
      <c r="CQ65" s="43"/>
      <c r="CR65" s="43"/>
      <c r="CS65" s="43"/>
      <c r="CT65" s="43"/>
      <c r="CU65" s="43"/>
      <c r="CV65" s="43"/>
      <c r="CW65" s="43"/>
      <c r="CX65" s="43"/>
      <c r="CY65" s="43"/>
      <c r="CZ65" s="43"/>
      <c r="DA65" s="43"/>
      <c r="DB65" s="43"/>
      <c r="DC65" s="43"/>
      <c r="DD65" s="43"/>
      <c r="DE65" s="43"/>
      <c r="DF65" s="43"/>
      <c r="DG65" s="43"/>
      <c r="DH65" s="43"/>
      <c r="DI65" s="43"/>
      <c r="DJ65" s="43"/>
      <c r="DK65" s="43"/>
      <c r="DL65" s="43"/>
      <c r="DM65" s="43"/>
      <c r="DN65" s="43"/>
      <c r="DO65" s="43"/>
      <c r="DP65" s="43"/>
      <c r="DQ65" s="43"/>
      <c r="DR65" s="43"/>
      <c r="DS65" s="43"/>
      <c r="DT65" s="43"/>
    </row>
    <row r="66" spans="1:124" ht="28.7" customHeight="1" x14ac:dyDescent="0.15">
      <c r="A66" s="30"/>
      <c r="B66" s="68" t="s">
        <v>155</v>
      </c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204"/>
      <c r="P66" s="205"/>
      <c r="Q66" s="206"/>
      <c r="R66" s="131">
        <f>R80+R81+R14+R37</f>
        <v>42221698</v>
      </c>
      <c r="S66" s="131">
        <f t="shared" ref="S66:X66" si="8">S80+S81+S14+S37</f>
        <v>5830825</v>
      </c>
      <c r="T66" s="131">
        <f t="shared" si="8"/>
        <v>593757</v>
      </c>
      <c r="U66" s="131">
        <f t="shared" si="8"/>
        <v>134</v>
      </c>
      <c r="V66" s="131">
        <f t="shared" si="8"/>
        <v>27623000</v>
      </c>
      <c r="W66" s="131">
        <f t="shared" si="8"/>
        <v>2238447</v>
      </c>
      <c r="X66" s="131">
        <f t="shared" si="8"/>
        <v>5935535</v>
      </c>
      <c r="Y66" s="178"/>
      <c r="Z66" s="178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  <c r="BF66" s="43"/>
      <c r="BG66" s="43"/>
      <c r="BH66" s="43"/>
      <c r="BI66" s="43"/>
      <c r="BJ66" s="43"/>
      <c r="BK66" s="43"/>
      <c r="BL66" s="43"/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43"/>
      <c r="CA66" s="43"/>
      <c r="CB66" s="43"/>
      <c r="CC66" s="43"/>
      <c r="CD66" s="43"/>
      <c r="CE66" s="43"/>
      <c r="CF66" s="43"/>
      <c r="CG66" s="43"/>
      <c r="CH66" s="43"/>
      <c r="CI66" s="43"/>
      <c r="CJ66" s="43"/>
      <c r="CK66" s="43"/>
      <c r="CL66" s="43"/>
      <c r="CM66" s="43"/>
      <c r="CN66" s="43"/>
      <c r="CO66" s="43"/>
      <c r="CP66" s="43"/>
      <c r="CQ66" s="43"/>
      <c r="CR66" s="43"/>
      <c r="CS66" s="43"/>
      <c r="CT66" s="43"/>
      <c r="CU66" s="43"/>
      <c r="CV66" s="43"/>
      <c r="CW66" s="43"/>
      <c r="CX66" s="43"/>
      <c r="CY66" s="43"/>
      <c r="CZ66" s="43"/>
      <c r="DA66" s="43"/>
      <c r="DB66" s="43"/>
      <c r="DC66" s="43"/>
      <c r="DD66" s="43"/>
      <c r="DE66" s="43"/>
      <c r="DF66" s="43"/>
      <c r="DG66" s="43"/>
      <c r="DH66" s="43"/>
      <c r="DI66" s="43"/>
      <c r="DJ66" s="43"/>
      <c r="DK66" s="43"/>
      <c r="DL66" s="43"/>
      <c r="DM66" s="43"/>
      <c r="DN66" s="43"/>
      <c r="DO66" s="43"/>
      <c r="DP66" s="43"/>
      <c r="DQ66" s="43"/>
      <c r="DR66" s="43"/>
      <c r="DS66" s="43"/>
      <c r="DT66" s="43"/>
    </row>
    <row r="67" spans="1:124" ht="15.75" customHeight="1" x14ac:dyDescent="0.15">
      <c r="A67" s="33"/>
      <c r="B67" s="33"/>
      <c r="C67" s="207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  <c r="BF67" s="43"/>
      <c r="BG67" s="43"/>
      <c r="BH67" s="43"/>
      <c r="BI67" s="43"/>
      <c r="BJ67" s="43"/>
      <c r="BK67" s="43"/>
      <c r="BL67" s="43"/>
      <c r="BM67" s="43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43"/>
      <c r="BZ67" s="43"/>
      <c r="CA67" s="43"/>
      <c r="CB67" s="43"/>
      <c r="CC67" s="43"/>
      <c r="CD67" s="43"/>
      <c r="CE67" s="43"/>
      <c r="CF67" s="43"/>
      <c r="CG67" s="43"/>
      <c r="CH67" s="43"/>
      <c r="CI67" s="43"/>
      <c r="CJ67" s="43"/>
      <c r="CK67" s="43"/>
      <c r="CL67" s="43"/>
      <c r="CM67" s="43"/>
      <c r="CN67" s="43"/>
      <c r="CO67" s="43"/>
      <c r="CP67" s="43"/>
      <c r="CQ67" s="43"/>
      <c r="CR67" s="43"/>
      <c r="CS67" s="43"/>
      <c r="CT67" s="43"/>
      <c r="CU67" s="43"/>
      <c r="CV67" s="43"/>
      <c r="CW67" s="43"/>
      <c r="CX67" s="43"/>
      <c r="CY67" s="43"/>
      <c r="CZ67" s="43"/>
      <c r="DA67" s="43"/>
      <c r="DB67" s="43"/>
      <c r="DC67" s="43"/>
      <c r="DD67" s="43"/>
      <c r="DE67" s="43"/>
      <c r="DF67" s="43"/>
      <c r="DG67" s="43"/>
      <c r="DH67" s="43"/>
      <c r="DI67" s="43"/>
      <c r="DJ67" s="43"/>
      <c r="DK67" s="43"/>
      <c r="DL67" s="43"/>
      <c r="DM67" s="43"/>
      <c r="DN67" s="43"/>
      <c r="DO67" s="43"/>
      <c r="DP67" s="43"/>
      <c r="DQ67" s="43"/>
      <c r="DR67" s="43"/>
      <c r="DS67" s="43"/>
      <c r="DT67" s="43"/>
    </row>
    <row r="68" spans="1:124" ht="14.25" hidden="1" customHeight="1" x14ac:dyDescent="0.15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  <c r="BF68" s="43"/>
      <c r="BG68" s="43"/>
      <c r="BH68" s="43"/>
      <c r="BI68" s="43"/>
      <c r="BJ68" s="43"/>
      <c r="BK68" s="43"/>
      <c r="BL68" s="43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43"/>
      <c r="BZ68" s="43"/>
      <c r="CA68" s="43"/>
      <c r="CB68" s="43"/>
      <c r="CC68" s="43"/>
      <c r="CD68" s="43"/>
      <c r="CE68" s="43"/>
      <c r="CF68" s="43"/>
      <c r="CG68" s="43"/>
      <c r="CH68" s="43"/>
      <c r="CI68" s="43"/>
      <c r="CJ68" s="43"/>
      <c r="CK68" s="43"/>
      <c r="CL68" s="43"/>
      <c r="CM68" s="43"/>
      <c r="CN68" s="43"/>
      <c r="CO68" s="43"/>
      <c r="CP68" s="43"/>
      <c r="CQ68" s="43"/>
      <c r="CR68" s="43"/>
      <c r="CS68" s="43"/>
      <c r="CT68" s="43"/>
      <c r="CU68" s="43"/>
      <c r="CV68" s="43"/>
      <c r="CW68" s="43"/>
      <c r="CX68" s="43"/>
      <c r="CY68" s="43"/>
      <c r="CZ68" s="43"/>
      <c r="DA68" s="43"/>
      <c r="DB68" s="43"/>
      <c r="DC68" s="43"/>
      <c r="DD68" s="43"/>
      <c r="DE68" s="43"/>
      <c r="DF68" s="43"/>
      <c r="DG68" s="43"/>
      <c r="DH68" s="43"/>
      <c r="DI68" s="43"/>
      <c r="DJ68" s="43"/>
      <c r="DK68" s="43"/>
      <c r="DL68" s="43"/>
      <c r="DM68" s="43"/>
      <c r="DN68" s="43"/>
      <c r="DO68" s="43"/>
      <c r="DP68" s="43"/>
      <c r="DQ68" s="43"/>
      <c r="DR68" s="43"/>
      <c r="DS68" s="43"/>
      <c r="DT68" s="43"/>
    </row>
    <row r="69" spans="1:124" ht="14.25" hidden="1" x14ac:dyDescent="0.15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  <c r="BF69" s="43"/>
      <c r="BG69" s="43"/>
      <c r="BH69" s="43"/>
      <c r="BI69" s="43"/>
      <c r="BJ69" s="43"/>
      <c r="BK69" s="43"/>
      <c r="BL69" s="43"/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43"/>
      <c r="BZ69" s="43"/>
      <c r="CA69" s="43"/>
      <c r="CB69" s="43"/>
      <c r="CC69" s="43"/>
      <c r="CD69" s="43"/>
      <c r="CE69" s="43"/>
      <c r="CF69" s="43"/>
      <c r="CG69" s="43"/>
      <c r="CH69" s="43"/>
      <c r="CI69" s="43"/>
      <c r="CJ69" s="43"/>
      <c r="CK69" s="43"/>
      <c r="CL69" s="43"/>
      <c r="CM69" s="43"/>
      <c r="CN69" s="43"/>
      <c r="CO69" s="43"/>
      <c r="CP69" s="43"/>
      <c r="CQ69" s="43"/>
      <c r="CR69" s="43"/>
      <c r="CS69" s="43"/>
      <c r="CT69" s="43"/>
      <c r="CU69" s="43"/>
      <c r="CV69" s="43"/>
      <c r="CW69" s="43"/>
      <c r="CX69" s="43"/>
      <c r="CY69" s="43"/>
      <c r="CZ69" s="43"/>
      <c r="DA69" s="43"/>
      <c r="DB69" s="43"/>
      <c r="DC69" s="43"/>
      <c r="DD69" s="43"/>
      <c r="DE69" s="43"/>
      <c r="DF69" s="43"/>
      <c r="DG69" s="43"/>
      <c r="DH69" s="43"/>
      <c r="DI69" s="43"/>
      <c r="DJ69" s="43"/>
      <c r="DK69" s="43"/>
      <c r="DL69" s="43"/>
      <c r="DM69" s="43"/>
      <c r="DN69" s="43"/>
      <c r="DO69" s="43"/>
      <c r="DP69" s="43"/>
      <c r="DQ69" s="43"/>
      <c r="DR69" s="43"/>
      <c r="DS69" s="43"/>
      <c r="DT69" s="43"/>
    </row>
    <row r="70" spans="1:124" ht="14.25" hidden="1" x14ac:dyDescent="0.15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  <c r="BF70" s="43"/>
      <c r="BG70" s="43"/>
      <c r="BH70" s="43"/>
      <c r="BI70" s="43"/>
      <c r="BJ70" s="43"/>
      <c r="BK70" s="43"/>
      <c r="BL70" s="43"/>
      <c r="BM70" s="43"/>
      <c r="BN70" s="43"/>
      <c r="BO70" s="43"/>
      <c r="BP70" s="43"/>
      <c r="BQ70" s="43"/>
      <c r="BR70" s="43"/>
      <c r="BS70" s="43"/>
      <c r="BT70" s="43"/>
      <c r="BU70" s="43"/>
      <c r="BV70" s="43"/>
      <c r="BW70" s="43"/>
      <c r="BX70" s="43"/>
      <c r="BY70" s="43"/>
      <c r="BZ70" s="43"/>
      <c r="CA70" s="43"/>
      <c r="CB70" s="43"/>
      <c r="CC70" s="43"/>
      <c r="CD70" s="43"/>
      <c r="CE70" s="43"/>
      <c r="CF70" s="43"/>
      <c r="CG70" s="43"/>
      <c r="CH70" s="43"/>
      <c r="CI70" s="43"/>
      <c r="CJ70" s="43"/>
      <c r="CK70" s="43"/>
      <c r="CL70" s="43"/>
      <c r="CM70" s="43"/>
      <c r="CN70" s="43"/>
      <c r="CO70" s="43"/>
      <c r="CP70" s="43"/>
      <c r="CQ70" s="43"/>
      <c r="CR70" s="43"/>
      <c r="CS70" s="43"/>
      <c r="CT70" s="43"/>
      <c r="CU70" s="43"/>
      <c r="CV70" s="43"/>
      <c r="CW70" s="43"/>
      <c r="CX70" s="43"/>
      <c r="CY70" s="43"/>
      <c r="CZ70" s="43"/>
      <c r="DA70" s="43"/>
      <c r="DB70" s="43"/>
      <c r="DC70" s="43"/>
      <c r="DD70" s="43"/>
      <c r="DE70" s="43"/>
      <c r="DF70" s="43"/>
      <c r="DG70" s="43"/>
      <c r="DH70" s="43"/>
      <c r="DI70" s="43"/>
      <c r="DJ70" s="43"/>
      <c r="DK70" s="43"/>
      <c r="DL70" s="43"/>
      <c r="DM70" s="43"/>
      <c r="DN70" s="43"/>
      <c r="DO70" s="43"/>
      <c r="DP70" s="43"/>
      <c r="DQ70" s="43"/>
      <c r="DR70" s="43"/>
      <c r="DS70" s="43"/>
      <c r="DT70" s="43"/>
    </row>
    <row r="71" spans="1:124" ht="14.25" hidden="1" x14ac:dyDescent="0.15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  <c r="BF71" s="43"/>
      <c r="BG71" s="43"/>
      <c r="BH71" s="43"/>
      <c r="BI71" s="43"/>
      <c r="BJ71" s="43"/>
      <c r="BK71" s="43"/>
      <c r="BL71" s="43"/>
      <c r="BM71" s="43"/>
      <c r="BN71" s="43"/>
      <c r="BO71" s="43"/>
      <c r="BP71" s="43"/>
      <c r="BQ71" s="43"/>
      <c r="BR71" s="43"/>
      <c r="BS71" s="43"/>
      <c r="BT71" s="43"/>
      <c r="BU71" s="43"/>
      <c r="BV71" s="43"/>
      <c r="BW71" s="43"/>
      <c r="BX71" s="43"/>
      <c r="BY71" s="43"/>
      <c r="BZ71" s="43"/>
      <c r="CA71" s="43"/>
      <c r="CB71" s="43"/>
      <c r="CC71" s="43"/>
      <c r="CD71" s="43"/>
      <c r="CE71" s="43"/>
      <c r="CF71" s="43"/>
      <c r="CG71" s="43"/>
      <c r="CH71" s="43"/>
      <c r="CI71" s="43"/>
      <c r="CJ71" s="43"/>
      <c r="CK71" s="43"/>
      <c r="CL71" s="43"/>
      <c r="CM71" s="43"/>
      <c r="CN71" s="43"/>
      <c r="CO71" s="43"/>
      <c r="CP71" s="43"/>
      <c r="CQ71" s="43"/>
      <c r="CR71" s="43"/>
      <c r="CS71" s="43"/>
      <c r="CT71" s="43"/>
      <c r="CU71" s="43"/>
      <c r="CV71" s="43"/>
      <c r="CW71" s="43"/>
      <c r="CX71" s="43"/>
      <c r="CY71" s="43"/>
      <c r="CZ71" s="43"/>
      <c r="DA71" s="43"/>
      <c r="DB71" s="43"/>
      <c r="DC71" s="43"/>
      <c r="DD71" s="43"/>
      <c r="DE71" s="43"/>
      <c r="DF71" s="43"/>
      <c r="DG71" s="43"/>
      <c r="DH71" s="43"/>
      <c r="DI71" s="43"/>
      <c r="DJ71" s="43"/>
      <c r="DK71" s="43"/>
      <c r="DL71" s="43"/>
      <c r="DM71" s="43"/>
      <c r="DN71" s="43"/>
      <c r="DO71" s="43"/>
      <c r="DP71" s="43"/>
      <c r="DQ71" s="43"/>
      <c r="DR71" s="43"/>
      <c r="DS71" s="43"/>
      <c r="DT71" s="43"/>
    </row>
    <row r="72" spans="1:124" ht="14.25" hidden="1" customHeight="1" x14ac:dyDescent="0.15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  <c r="BF72" s="43"/>
      <c r="BG72" s="43"/>
      <c r="BH72" s="43"/>
      <c r="BI72" s="43"/>
      <c r="BJ72" s="43"/>
      <c r="BK72" s="43"/>
      <c r="BL72" s="43"/>
      <c r="BM72" s="43"/>
      <c r="BN72" s="43"/>
      <c r="BO72" s="43"/>
      <c r="BP72" s="43"/>
      <c r="BQ72" s="43"/>
      <c r="BR72" s="43"/>
      <c r="BS72" s="43"/>
      <c r="BT72" s="43"/>
      <c r="BU72" s="43"/>
      <c r="BV72" s="43"/>
      <c r="BW72" s="43"/>
      <c r="BX72" s="43"/>
      <c r="BY72" s="43"/>
      <c r="BZ72" s="43"/>
      <c r="CA72" s="43"/>
      <c r="CB72" s="43"/>
      <c r="CC72" s="43"/>
      <c r="CD72" s="43"/>
      <c r="CE72" s="43"/>
      <c r="CF72" s="43"/>
      <c r="CG72" s="43"/>
      <c r="CH72" s="43"/>
      <c r="CI72" s="43"/>
      <c r="CJ72" s="43"/>
      <c r="CK72" s="43"/>
      <c r="CL72" s="43"/>
      <c r="CM72" s="43"/>
      <c r="CN72" s="43"/>
      <c r="CO72" s="43"/>
      <c r="CP72" s="43"/>
      <c r="CQ72" s="43"/>
      <c r="CR72" s="43"/>
      <c r="CS72" s="43"/>
      <c r="CT72" s="43"/>
      <c r="CU72" s="43"/>
      <c r="CV72" s="43"/>
      <c r="CW72" s="43"/>
      <c r="CX72" s="43"/>
      <c r="CY72" s="43"/>
      <c r="CZ72" s="43"/>
      <c r="DA72" s="43"/>
      <c r="DB72" s="43"/>
      <c r="DC72" s="43"/>
      <c r="DD72" s="43"/>
      <c r="DE72" s="43"/>
      <c r="DF72" s="43"/>
      <c r="DG72" s="43"/>
      <c r="DH72" s="43"/>
      <c r="DI72" s="43"/>
      <c r="DJ72" s="43"/>
      <c r="DK72" s="43"/>
      <c r="DL72" s="43"/>
      <c r="DM72" s="43"/>
      <c r="DN72" s="43"/>
      <c r="DO72" s="43"/>
      <c r="DP72" s="43"/>
      <c r="DQ72" s="43"/>
      <c r="DR72" s="43"/>
      <c r="DS72" s="43"/>
      <c r="DT72" s="43"/>
    </row>
    <row r="73" spans="1:124" ht="14.25" hidden="1" x14ac:dyDescent="0.15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O73" s="43"/>
      <c r="AP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  <c r="BF73" s="43"/>
      <c r="BG73" s="43"/>
      <c r="BH73" s="43"/>
      <c r="BI73" s="43"/>
      <c r="BJ73" s="43"/>
      <c r="BK73" s="43"/>
      <c r="BL73" s="43"/>
      <c r="BM73" s="43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/>
      <c r="BY73" s="43"/>
      <c r="BZ73" s="43"/>
      <c r="CA73" s="43"/>
      <c r="CB73" s="43"/>
      <c r="CC73" s="43"/>
      <c r="CD73" s="43"/>
      <c r="CE73" s="43"/>
      <c r="CF73" s="43"/>
      <c r="CG73" s="43"/>
      <c r="CH73" s="43"/>
      <c r="CI73" s="43"/>
      <c r="CJ73" s="43"/>
      <c r="CK73" s="43"/>
      <c r="CL73" s="43"/>
      <c r="CM73" s="43"/>
      <c r="CN73" s="43"/>
      <c r="CO73" s="43"/>
      <c r="CP73" s="43"/>
      <c r="CQ73" s="43"/>
      <c r="CR73" s="43"/>
      <c r="CS73" s="43"/>
      <c r="CT73" s="43"/>
      <c r="CU73" s="43"/>
      <c r="CV73" s="43"/>
      <c r="CW73" s="43"/>
      <c r="CX73" s="43"/>
      <c r="CY73" s="43"/>
      <c r="CZ73" s="43"/>
      <c r="DA73" s="43"/>
      <c r="DB73" s="43"/>
      <c r="DC73" s="43"/>
      <c r="DD73" s="43"/>
      <c r="DE73" s="43"/>
      <c r="DF73" s="43"/>
      <c r="DG73" s="43"/>
      <c r="DH73" s="43"/>
      <c r="DI73" s="43"/>
      <c r="DJ73" s="43"/>
      <c r="DK73" s="43"/>
      <c r="DL73" s="43"/>
      <c r="DM73" s="43"/>
      <c r="DN73" s="43"/>
      <c r="DO73" s="43"/>
      <c r="DP73" s="43"/>
      <c r="DQ73" s="43"/>
      <c r="DR73" s="43"/>
      <c r="DS73" s="43"/>
      <c r="DT73" s="43"/>
    </row>
    <row r="74" spans="1:124" ht="14.25" hidden="1" customHeight="1" x14ac:dyDescent="0.15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O74" s="43"/>
      <c r="AP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  <c r="BF74" s="43"/>
      <c r="BG74" s="43"/>
      <c r="BH74" s="43"/>
      <c r="BI74" s="43"/>
      <c r="BJ74" s="43"/>
      <c r="BK74" s="43"/>
      <c r="BL74" s="43"/>
      <c r="BM74" s="43"/>
      <c r="BN74" s="43"/>
      <c r="BO74" s="43"/>
      <c r="BP74" s="43"/>
      <c r="BQ74" s="43"/>
      <c r="BR74" s="43"/>
      <c r="BS74" s="43"/>
      <c r="BT74" s="43"/>
      <c r="BU74" s="43"/>
      <c r="BV74" s="43"/>
      <c r="BW74" s="43"/>
      <c r="BX74" s="43"/>
      <c r="BY74" s="43"/>
      <c r="BZ74" s="43"/>
      <c r="CA74" s="43"/>
      <c r="CB74" s="43"/>
      <c r="CC74" s="43"/>
      <c r="CD74" s="43"/>
      <c r="CE74" s="43"/>
      <c r="CF74" s="43"/>
      <c r="CG74" s="43"/>
      <c r="CH74" s="43"/>
      <c r="CI74" s="43"/>
      <c r="CJ74" s="43"/>
      <c r="CK74" s="43"/>
      <c r="CL74" s="43"/>
      <c r="CM74" s="43"/>
      <c r="CN74" s="43"/>
      <c r="CO74" s="43"/>
      <c r="CP74" s="43"/>
      <c r="CQ74" s="43"/>
      <c r="CR74" s="43"/>
      <c r="CS74" s="43"/>
      <c r="CT74" s="43"/>
      <c r="CU74" s="43"/>
      <c r="CV74" s="43"/>
      <c r="CW74" s="43"/>
      <c r="CX74" s="43"/>
      <c r="CY74" s="43"/>
      <c r="CZ74" s="43"/>
      <c r="DA74" s="43"/>
      <c r="DB74" s="43"/>
      <c r="DC74" s="43"/>
      <c r="DD74" s="43"/>
      <c r="DE74" s="43"/>
      <c r="DF74" s="43"/>
      <c r="DG74" s="43"/>
      <c r="DH74" s="43"/>
      <c r="DI74" s="43"/>
      <c r="DJ74" s="43"/>
      <c r="DK74" s="43"/>
      <c r="DL74" s="43"/>
      <c r="DM74" s="43"/>
      <c r="DN74" s="43"/>
      <c r="DO74" s="43"/>
      <c r="DP74" s="43"/>
      <c r="DQ74" s="43"/>
      <c r="DR74" s="43"/>
      <c r="DS74" s="43"/>
      <c r="DT74" s="43"/>
    </row>
    <row r="75" spans="1:124" ht="14.25" hidden="1" x14ac:dyDescent="0.15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  <c r="BF75" s="43"/>
      <c r="BG75" s="43"/>
      <c r="BH75" s="43"/>
      <c r="BI75" s="43"/>
      <c r="BJ75" s="43"/>
      <c r="BK75" s="43"/>
      <c r="BL75" s="43"/>
      <c r="BM75" s="43"/>
      <c r="BN75" s="43"/>
      <c r="BO75" s="43"/>
      <c r="BP75" s="43"/>
      <c r="BQ75" s="43"/>
      <c r="BR75" s="43"/>
      <c r="BS75" s="43"/>
      <c r="BT75" s="43"/>
      <c r="BU75" s="43"/>
      <c r="BV75" s="43"/>
      <c r="BW75" s="43"/>
      <c r="BX75" s="43"/>
      <c r="BY75" s="43"/>
      <c r="BZ75" s="43"/>
      <c r="CA75" s="43"/>
      <c r="CB75" s="43"/>
      <c r="CC75" s="43"/>
      <c r="CD75" s="43"/>
      <c r="CE75" s="43"/>
      <c r="CF75" s="43"/>
      <c r="CG75" s="43"/>
      <c r="CH75" s="43"/>
      <c r="CI75" s="43"/>
      <c r="CJ75" s="43"/>
      <c r="CK75" s="43"/>
      <c r="CL75" s="43"/>
      <c r="CM75" s="43"/>
      <c r="CN75" s="43"/>
      <c r="CO75" s="43"/>
      <c r="CP75" s="43"/>
      <c r="CQ75" s="43"/>
      <c r="CR75" s="43"/>
      <c r="CS75" s="43"/>
      <c r="CT75" s="43"/>
      <c r="CU75" s="43"/>
      <c r="CV75" s="43"/>
      <c r="CW75" s="43"/>
      <c r="CX75" s="43"/>
      <c r="CY75" s="43"/>
      <c r="CZ75" s="43"/>
      <c r="DA75" s="43"/>
      <c r="DB75" s="43"/>
      <c r="DC75" s="43"/>
      <c r="DD75" s="43"/>
      <c r="DE75" s="43"/>
      <c r="DF75" s="43"/>
      <c r="DG75" s="43"/>
      <c r="DH75" s="43"/>
      <c r="DI75" s="43"/>
      <c r="DJ75" s="43"/>
      <c r="DK75" s="43"/>
      <c r="DL75" s="43"/>
      <c r="DM75" s="43"/>
      <c r="DN75" s="43"/>
      <c r="DO75" s="43"/>
      <c r="DP75" s="43"/>
      <c r="DQ75" s="43"/>
      <c r="DR75" s="43"/>
      <c r="DS75" s="43"/>
      <c r="DT75" s="43"/>
    </row>
    <row r="76" spans="1:124" ht="14.25" hidden="1" x14ac:dyDescent="0.15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  <c r="BF76" s="43"/>
      <c r="BG76" s="43"/>
      <c r="BH76" s="43"/>
      <c r="BI76" s="43"/>
      <c r="BJ76" s="43"/>
      <c r="BK76" s="43"/>
      <c r="BL76" s="43"/>
      <c r="BM76" s="43"/>
      <c r="BN76" s="43"/>
      <c r="BO76" s="43"/>
      <c r="BP76" s="43"/>
      <c r="BQ76" s="43"/>
      <c r="BR76" s="43"/>
      <c r="BS76" s="43"/>
      <c r="BT76" s="43"/>
      <c r="BU76" s="43"/>
      <c r="BV76" s="43"/>
      <c r="BW76" s="43"/>
      <c r="BX76" s="43"/>
      <c r="BY76" s="43"/>
      <c r="BZ76" s="43"/>
      <c r="CA76" s="43"/>
      <c r="CB76" s="43"/>
      <c r="CC76" s="43"/>
      <c r="CD76" s="43"/>
      <c r="CE76" s="43"/>
      <c r="CF76" s="43"/>
      <c r="CG76" s="43"/>
      <c r="CH76" s="43"/>
      <c r="CI76" s="43"/>
      <c r="CJ76" s="43"/>
      <c r="CK76" s="43"/>
      <c r="CL76" s="43"/>
      <c r="CM76" s="43"/>
      <c r="CN76" s="43"/>
      <c r="CO76" s="43"/>
      <c r="CP76" s="43"/>
      <c r="CQ76" s="43"/>
      <c r="CR76" s="43"/>
      <c r="CS76" s="43"/>
      <c r="CT76" s="43"/>
      <c r="CU76" s="43"/>
      <c r="CV76" s="43"/>
      <c r="CW76" s="43"/>
      <c r="CX76" s="43"/>
      <c r="CY76" s="43"/>
      <c r="CZ76" s="43"/>
      <c r="DA76" s="43"/>
      <c r="DB76" s="43"/>
      <c r="DC76" s="43"/>
      <c r="DD76" s="43"/>
      <c r="DE76" s="43"/>
      <c r="DF76" s="43"/>
      <c r="DG76" s="43"/>
      <c r="DH76" s="43"/>
      <c r="DI76" s="43"/>
      <c r="DJ76" s="43"/>
      <c r="DK76" s="43"/>
      <c r="DL76" s="43"/>
      <c r="DM76" s="43"/>
      <c r="DN76" s="43"/>
      <c r="DO76" s="43"/>
      <c r="DP76" s="43"/>
      <c r="DQ76" s="43"/>
      <c r="DR76" s="43"/>
      <c r="DS76" s="43"/>
      <c r="DT76" s="43"/>
    </row>
    <row r="77" spans="1:124" ht="14.25" hidden="1" x14ac:dyDescent="0.15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43"/>
      <c r="AS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  <c r="BF77" s="43"/>
      <c r="BG77" s="43"/>
      <c r="BH77" s="43"/>
      <c r="BI77" s="43"/>
      <c r="BJ77" s="43"/>
      <c r="BK77" s="43"/>
      <c r="BL77" s="43"/>
      <c r="BM77" s="43"/>
      <c r="BN77" s="43"/>
      <c r="BO77" s="43"/>
      <c r="BP77" s="43"/>
      <c r="BQ77" s="43"/>
      <c r="BR77" s="43"/>
      <c r="BS77" s="43"/>
      <c r="BT77" s="43"/>
      <c r="BU77" s="43"/>
      <c r="BV77" s="43"/>
      <c r="BW77" s="43"/>
      <c r="BX77" s="43"/>
      <c r="BY77" s="43"/>
      <c r="BZ77" s="43"/>
      <c r="CA77" s="43"/>
      <c r="CB77" s="43"/>
      <c r="CC77" s="43"/>
      <c r="CD77" s="43"/>
      <c r="CE77" s="43"/>
      <c r="CF77" s="43"/>
      <c r="CG77" s="43"/>
      <c r="CH77" s="43"/>
      <c r="CI77" s="43"/>
      <c r="CJ77" s="43"/>
      <c r="CK77" s="43"/>
      <c r="CL77" s="43"/>
      <c r="CM77" s="43"/>
      <c r="CN77" s="43"/>
      <c r="CO77" s="43"/>
      <c r="CP77" s="43"/>
      <c r="CQ77" s="43"/>
      <c r="CR77" s="43"/>
      <c r="CS77" s="43"/>
      <c r="CT77" s="43"/>
      <c r="CU77" s="43"/>
      <c r="CV77" s="43"/>
      <c r="CW77" s="43"/>
      <c r="CX77" s="43"/>
      <c r="CY77" s="43"/>
      <c r="CZ77" s="43"/>
      <c r="DA77" s="43"/>
      <c r="DB77" s="43"/>
      <c r="DC77" s="43"/>
      <c r="DD77" s="43"/>
      <c r="DE77" s="43"/>
      <c r="DF77" s="43"/>
      <c r="DG77" s="43"/>
      <c r="DH77" s="43"/>
      <c r="DI77" s="43"/>
      <c r="DJ77" s="43"/>
      <c r="DK77" s="43"/>
      <c r="DL77" s="43"/>
      <c r="DM77" s="43"/>
      <c r="DN77" s="43"/>
      <c r="DO77" s="43"/>
      <c r="DP77" s="43"/>
      <c r="DQ77" s="43"/>
      <c r="DR77" s="43"/>
      <c r="DS77" s="43"/>
      <c r="DT77" s="43"/>
    </row>
    <row r="78" spans="1:124" ht="14.25" hidden="1" x14ac:dyDescent="0.15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43"/>
      <c r="AR78" s="43"/>
      <c r="AS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  <c r="BF78" s="43"/>
      <c r="BG78" s="43"/>
      <c r="BH78" s="43"/>
      <c r="BI78" s="43"/>
      <c r="BJ78" s="43"/>
      <c r="BK78" s="43"/>
      <c r="BL78" s="43"/>
      <c r="BM78" s="43"/>
      <c r="BN78" s="43"/>
      <c r="BO78" s="43"/>
      <c r="BP78" s="43"/>
      <c r="BQ78" s="43"/>
      <c r="BR78" s="43"/>
      <c r="BS78" s="43"/>
      <c r="BT78" s="43"/>
      <c r="BU78" s="43"/>
      <c r="BV78" s="43"/>
      <c r="BW78" s="43"/>
      <c r="BX78" s="43"/>
      <c r="BY78" s="43"/>
      <c r="BZ78" s="43"/>
      <c r="CA78" s="43"/>
      <c r="CB78" s="43"/>
      <c r="CC78" s="43"/>
      <c r="CD78" s="43"/>
      <c r="CE78" s="43"/>
      <c r="CF78" s="43"/>
      <c r="CG78" s="43"/>
      <c r="CH78" s="43"/>
      <c r="CI78" s="43"/>
      <c r="CJ78" s="43"/>
      <c r="CK78" s="43"/>
      <c r="CL78" s="43"/>
      <c r="CM78" s="43"/>
      <c r="CN78" s="43"/>
      <c r="CO78" s="43"/>
      <c r="CP78" s="43"/>
      <c r="CQ78" s="43"/>
      <c r="CR78" s="43"/>
      <c r="CS78" s="43"/>
      <c r="CT78" s="43"/>
      <c r="CU78" s="43"/>
      <c r="CV78" s="43"/>
      <c r="CW78" s="43"/>
      <c r="CX78" s="43"/>
      <c r="CY78" s="43"/>
      <c r="CZ78" s="43"/>
      <c r="DA78" s="43"/>
      <c r="DB78" s="43"/>
      <c r="DC78" s="43"/>
      <c r="DD78" s="43"/>
      <c r="DE78" s="43"/>
      <c r="DF78" s="43"/>
      <c r="DG78" s="43"/>
      <c r="DH78" s="43"/>
      <c r="DI78" s="43"/>
      <c r="DJ78" s="43"/>
      <c r="DK78" s="43"/>
      <c r="DL78" s="43"/>
      <c r="DM78" s="43"/>
      <c r="DN78" s="43"/>
      <c r="DO78" s="43"/>
      <c r="DP78" s="43"/>
      <c r="DQ78" s="43"/>
      <c r="DR78" s="43"/>
      <c r="DS78" s="43"/>
      <c r="DT78" s="43"/>
    </row>
    <row r="79" spans="1:124" ht="14.25" hidden="1" x14ac:dyDescent="0.15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208" t="s">
        <v>156</v>
      </c>
      <c r="S79" s="208" t="s">
        <v>157</v>
      </c>
      <c r="T79" s="208" t="s">
        <v>106</v>
      </c>
      <c r="U79" s="208" t="s">
        <v>39</v>
      </c>
      <c r="V79" s="208" t="s">
        <v>107</v>
      </c>
      <c r="W79" s="208" t="s">
        <v>108</v>
      </c>
      <c r="X79" s="208" t="s">
        <v>109</v>
      </c>
      <c r="Y79" s="33"/>
      <c r="Z79" s="3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  <c r="BF79" s="43"/>
      <c r="BG79" s="43"/>
      <c r="BH79" s="43"/>
      <c r="BI79" s="43"/>
      <c r="BJ79" s="43"/>
      <c r="BK79" s="43"/>
      <c r="BL79" s="43"/>
      <c r="BM79" s="43"/>
      <c r="BN79" s="43"/>
      <c r="BO79" s="43"/>
      <c r="BP79" s="43"/>
      <c r="BQ79" s="43"/>
      <c r="BR79" s="43"/>
      <c r="BS79" s="43"/>
      <c r="BT79" s="43"/>
      <c r="BU79" s="43"/>
      <c r="BV79" s="43"/>
      <c r="BW79" s="43"/>
      <c r="BX79" s="43"/>
      <c r="BY79" s="43"/>
      <c r="BZ79" s="43"/>
      <c r="CA79" s="43"/>
      <c r="CB79" s="43"/>
      <c r="CC79" s="43"/>
      <c r="CD79" s="43"/>
      <c r="CE79" s="43"/>
      <c r="CF79" s="43"/>
      <c r="CG79" s="43"/>
      <c r="CH79" s="43"/>
      <c r="CI79" s="43"/>
      <c r="CJ79" s="43"/>
      <c r="CK79" s="43"/>
      <c r="CL79" s="43"/>
      <c r="CM79" s="43"/>
      <c r="CN79" s="43"/>
      <c r="CO79" s="43"/>
      <c r="CP79" s="43"/>
      <c r="CQ79" s="43"/>
      <c r="CR79" s="43"/>
      <c r="CS79" s="43"/>
      <c r="CT79" s="43"/>
      <c r="CU79" s="43"/>
      <c r="CV79" s="43"/>
      <c r="CW79" s="43"/>
      <c r="CX79" s="43"/>
      <c r="CY79" s="43"/>
      <c r="CZ79" s="43"/>
      <c r="DA79" s="43"/>
      <c r="DB79" s="43"/>
      <c r="DC79" s="43"/>
      <c r="DD79" s="43"/>
      <c r="DE79" s="43"/>
      <c r="DF79" s="43"/>
      <c r="DG79" s="43"/>
      <c r="DH79" s="43"/>
      <c r="DI79" s="43"/>
      <c r="DJ79" s="43"/>
      <c r="DK79" s="43"/>
      <c r="DL79" s="43"/>
      <c r="DM79" s="43"/>
      <c r="DN79" s="43"/>
      <c r="DO79" s="43"/>
      <c r="DP79" s="43"/>
      <c r="DQ79" s="43"/>
      <c r="DR79" s="43"/>
      <c r="DS79" s="43"/>
      <c r="DT79" s="43"/>
    </row>
    <row r="80" spans="1:124" ht="14.25" hidden="1" x14ac:dyDescent="0.15">
      <c r="A80" s="33"/>
      <c r="B80" s="41" t="s">
        <v>158</v>
      </c>
      <c r="C80" s="41"/>
      <c r="D80" s="209" t="s">
        <v>159</v>
      </c>
      <c r="E80" s="209"/>
      <c r="F80" s="209"/>
      <c r="G80" s="209"/>
      <c r="H80" s="209"/>
      <c r="I80" s="209"/>
      <c r="J80" s="209"/>
      <c r="K80" s="209"/>
      <c r="L80" s="209"/>
      <c r="M80" s="209"/>
      <c r="N80" s="209"/>
      <c r="O80" s="209"/>
      <c r="P80" s="209"/>
      <c r="Q80" s="209"/>
      <c r="R80" s="210">
        <v>14808586</v>
      </c>
      <c r="S80" s="210">
        <v>5830825</v>
      </c>
      <c r="T80" s="210">
        <v>484969</v>
      </c>
      <c r="U80" s="210">
        <v>0</v>
      </c>
      <c r="V80" s="210">
        <v>7404000</v>
      </c>
      <c r="W80" s="210">
        <v>333871</v>
      </c>
      <c r="X80" s="210">
        <v>754921</v>
      </c>
      <c r="Y80" s="33"/>
      <c r="Z80" s="3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  <c r="BF80" s="43"/>
      <c r="BG80" s="43"/>
      <c r="BH80" s="43"/>
      <c r="BI80" s="43"/>
      <c r="BJ80" s="43"/>
      <c r="BK80" s="43"/>
      <c r="BL80" s="43"/>
      <c r="BM80" s="43"/>
      <c r="BN80" s="43"/>
      <c r="BO80" s="43"/>
      <c r="BP80" s="43"/>
      <c r="BQ80" s="43"/>
      <c r="BR80" s="43"/>
      <c r="BS80" s="43"/>
      <c r="BT80" s="43"/>
      <c r="BU80" s="43"/>
      <c r="BV80" s="43"/>
      <c r="BW80" s="43"/>
      <c r="BX80" s="43"/>
      <c r="BY80" s="43"/>
      <c r="BZ80" s="43"/>
      <c r="CA80" s="43"/>
      <c r="CB80" s="43"/>
      <c r="CC80" s="43"/>
      <c r="CD80" s="43"/>
      <c r="CE80" s="43"/>
      <c r="CF80" s="43"/>
      <c r="CG80" s="43"/>
      <c r="CH80" s="43"/>
      <c r="CI80" s="43"/>
      <c r="CJ80" s="43"/>
      <c r="CK80" s="43"/>
      <c r="CL80" s="43"/>
      <c r="CM80" s="43"/>
      <c r="CN80" s="43"/>
      <c r="CO80" s="43"/>
      <c r="CP80" s="43"/>
      <c r="CQ80" s="43"/>
      <c r="CR80" s="43"/>
      <c r="CS80" s="43"/>
      <c r="CT80" s="43"/>
      <c r="CU80" s="43"/>
      <c r="CV80" s="43"/>
      <c r="CW80" s="43"/>
      <c r="CX80" s="43"/>
      <c r="CY80" s="43"/>
      <c r="CZ80" s="43"/>
      <c r="DA80" s="43"/>
      <c r="DB80" s="43"/>
      <c r="DC80" s="43"/>
      <c r="DD80" s="43"/>
      <c r="DE80" s="43"/>
      <c r="DF80" s="43"/>
      <c r="DG80" s="43"/>
      <c r="DH80" s="43"/>
      <c r="DI80" s="43"/>
      <c r="DJ80" s="43"/>
      <c r="DK80" s="43"/>
      <c r="DL80" s="43"/>
      <c r="DM80" s="43"/>
      <c r="DN80" s="43"/>
      <c r="DO80" s="43"/>
      <c r="DP80" s="43"/>
      <c r="DQ80" s="43"/>
      <c r="DR80" s="43"/>
      <c r="DS80" s="43"/>
      <c r="DT80" s="43"/>
    </row>
    <row r="81" spans="1:124" ht="14.25" hidden="1" x14ac:dyDescent="0.15">
      <c r="A81" s="33"/>
      <c r="B81" s="41" t="s">
        <v>160</v>
      </c>
      <c r="C81" s="41"/>
      <c r="D81" s="209" t="s">
        <v>161</v>
      </c>
      <c r="E81" s="209"/>
      <c r="F81" s="209"/>
      <c r="G81" s="209"/>
      <c r="H81" s="209"/>
      <c r="I81" s="209"/>
      <c r="J81" s="209"/>
      <c r="K81" s="209"/>
      <c r="L81" s="209"/>
      <c r="M81" s="209"/>
      <c r="N81" s="209"/>
      <c r="O81" s="209"/>
      <c r="P81" s="209"/>
      <c r="Q81" s="209"/>
      <c r="R81" s="210">
        <v>26501430</v>
      </c>
      <c r="S81" s="176">
        <v>0</v>
      </c>
      <c r="T81" s="210">
        <v>108788</v>
      </c>
      <c r="U81" s="210">
        <v>134</v>
      </c>
      <c r="V81" s="210">
        <v>19388000</v>
      </c>
      <c r="W81" s="210">
        <v>1877694</v>
      </c>
      <c r="X81" s="210">
        <v>5126814</v>
      </c>
      <c r="Y81" s="33"/>
      <c r="Z81" s="3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  <c r="BF81" s="43"/>
      <c r="BG81" s="43"/>
      <c r="BH81" s="43"/>
      <c r="BI81" s="43"/>
      <c r="BJ81" s="43"/>
      <c r="BK81" s="43"/>
      <c r="BL81" s="43"/>
      <c r="BM81" s="43"/>
      <c r="BN81" s="43"/>
      <c r="BO81" s="43"/>
      <c r="BP81" s="43"/>
      <c r="BQ81" s="43"/>
      <c r="BR81" s="43"/>
      <c r="BS81" s="43"/>
      <c r="BT81" s="43"/>
      <c r="BU81" s="43"/>
      <c r="BV81" s="43"/>
      <c r="BW81" s="43"/>
      <c r="BX81" s="43"/>
      <c r="BY81" s="43"/>
      <c r="BZ81" s="43"/>
      <c r="CA81" s="43"/>
      <c r="CB81" s="43"/>
      <c r="CC81" s="43"/>
      <c r="CD81" s="43"/>
      <c r="CE81" s="43"/>
      <c r="CF81" s="43"/>
      <c r="CG81" s="43"/>
      <c r="CH81" s="43"/>
      <c r="CI81" s="43"/>
      <c r="CJ81" s="43"/>
      <c r="CK81" s="43"/>
      <c r="CL81" s="43"/>
      <c r="CM81" s="43"/>
      <c r="CN81" s="43"/>
      <c r="CO81" s="43"/>
      <c r="CP81" s="43"/>
      <c r="CQ81" s="43"/>
      <c r="CR81" s="43"/>
      <c r="CS81" s="43"/>
      <c r="CT81" s="43"/>
      <c r="CU81" s="43"/>
      <c r="CV81" s="43"/>
      <c r="CW81" s="43"/>
      <c r="CX81" s="43"/>
      <c r="CY81" s="43"/>
      <c r="CZ81" s="43"/>
      <c r="DA81" s="43"/>
      <c r="DB81" s="43"/>
      <c r="DC81" s="43"/>
      <c r="DD81" s="43"/>
      <c r="DE81" s="43"/>
      <c r="DF81" s="43"/>
      <c r="DG81" s="43"/>
      <c r="DH81" s="43"/>
      <c r="DI81" s="43"/>
      <c r="DJ81" s="43"/>
      <c r="DK81" s="43"/>
      <c r="DL81" s="43"/>
      <c r="DM81" s="43"/>
      <c r="DN81" s="43"/>
      <c r="DO81" s="43"/>
      <c r="DP81" s="43"/>
      <c r="DQ81" s="43"/>
      <c r="DR81" s="43"/>
      <c r="DS81" s="43"/>
      <c r="DT81" s="43"/>
    </row>
    <row r="82" spans="1:124" ht="14.25" hidden="1" x14ac:dyDescent="0.15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  <c r="BF82" s="43"/>
      <c r="BG82" s="43"/>
      <c r="BH82" s="43"/>
      <c r="BI82" s="43"/>
      <c r="BJ82" s="43"/>
      <c r="BK82" s="43"/>
      <c r="BL82" s="43"/>
      <c r="BM82" s="43"/>
      <c r="BN82" s="43"/>
      <c r="BO82" s="43"/>
      <c r="BP82" s="43"/>
      <c r="BQ82" s="43"/>
      <c r="BR82" s="43"/>
      <c r="BS82" s="43"/>
      <c r="BT82" s="43"/>
      <c r="BU82" s="43"/>
      <c r="BV82" s="43"/>
      <c r="BW82" s="43"/>
      <c r="BX82" s="43"/>
      <c r="BY82" s="43"/>
      <c r="BZ82" s="43"/>
      <c r="CA82" s="43"/>
      <c r="CB82" s="43"/>
      <c r="CC82" s="43"/>
      <c r="CD82" s="43"/>
      <c r="CE82" s="43"/>
      <c r="CF82" s="43"/>
      <c r="CG82" s="43"/>
      <c r="CH82" s="43"/>
      <c r="CI82" s="43"/>
      <c r="CJ82" s="43"/>
      <c r="CK82" s="43"/>
      <c r="CL82" s="43"/>
      <c r="CM82" s="43"/>
      <c r="CN82" s="43"/>
      <c r="CO82" s="43"/>
      <c r="CP82" s="43"/>
      <c r="CQ82" s="43"/>
      <c r="CR82" s="43"/>
      <c r="CS82" s="43"/>
      <c r="CT82" s="43"/>
      <c r="CU82" s="43"/>
      <c r="CV82" s="43"/>
      <c r="CW82" s="43"/>
      <c r="CX82" s="43"/>
      <c r="CY82" s="43"/>
      <c r="CZ82" s="43"/>
      <c r="DA82" s="43"/>
      <c r="DB82" s="43"/>
      <c r="DC82" s="43"/>
      <c r="DD82" s="43"/>
      <c r="DE82" s="43"/>
      <c r="DF82" s="43"/>
      <c r="DG82" s="43"/>
      <c r="DH82" s="43"/>
      <c r="DI82" s="43"/>
      <c r="DJ82" s="43"/>
      <c r="DK82" s="43"/>
      <c r="DL82" s="43"/>
      <c r="DM82" s="43"/>
      <c r="DN82" s="43"/>
      <c r="DO82" s="43"/>
      <c r="DP82" s="43"/>
      <c r="DQ82" s="43"/>
      <c r="DR82" s="43"/>
      <c r="DS82" s="43"/>
      <c r="DT82" s="43"/>
    </row>
    <row r="83" spans="1:124" ht="14.25" hidden="1" x14ac:dyDescent="0.15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  <c r="BK83" s="43"/>
      <c r="BL83" s="43"/>
      <c r="BM83" s="43"/>
      <c r="BN83" s="43"/>
      <c r="BO83" s="43"/>
      <c r="BP83" s="43"/>
      <c r="BQ83" s="43"/>
      <c r="BR83" s="43"/>
      <c r="BS83" s="43"/>
      <c r="BT83" s="43"/>
      <c r="BU83" s="43"/>
      <c r="BV83" s="43"/>
      <c r="BW83" s="43"/>
      <c r="BX83" s="43"/>
      <c r="BY83" s="43"/>
      <c r="BZ83" s="43"/>
      <c r="CA83" s="43"/>
      <c r="CB83" s="43"/>
      <c r="CC83" s="43"/>
      <c r="CD83" s="43"/>
      <c r="CE83" s="43"/>
      <c r="CF83" s="43"/>
      <c r="CG83" s="43"/>
      <c r="CH83" s="43"/>
      <c r="CI83" s="43"/>
      <c r="CJ83" s="43"/>
      <c r="CK83" s="43"/>
      <c r="CL83" s="43"/>
      <c r="CM83" s="43"/>
      <c r="CN83" s="43"/>
      <c r="CO83" s="43"/>
      <c r="CP83" s="43"/>
      <c r="CQ83" s="43"/>
      <c r="CR83" s="43"/>
      <c r="CS83" s="43"/>
      <c r="CT83" s="43"/>
      <c r="CU83" s="43"/>
      <c r="CV83" s="43"/>
      <c r="CW83" s="43"/>
      <c r="CX83" s="43"/>
      <c r="CY83" s="43"/>
      <c r="CZ83" s="43"/>
      <c r="DA83" s="43"/>
      <c r="DB83" s="43"/>
      <c r="DC83" s="43"/>
      <c r="DD83" s="43"/>
      <c r="DE83" s="43"/>
      <c r="DF83" s="43"/>
      <c r="DG83" s="43"/>
      <c r="DH83" s="43"/>
      <c r="DI83" s="43"/>
      <c r="DJ83" s="43"/>
      <c r="DK83" s="43"/>
      <c r="DL83" s="43"/>
      <c r="DM83" s="43"/>
      <c r="DN83" s="43"/>
      <c r="DO83" s="43"/>
      <c r="DP83" s="43"/>
      <c r="DQ83" s="43"/>
      <c r="DR83" s="43"/>
      <c r="DS83" s="43"/>
      <c r="DT83" s="43"/>
    </row>
    <row r="84" spans="1:124" ht="14.25" hidden="1" x14ac:dyDescent="0.15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  <c r="BF84" s="43"/>
      <c r="BG84" s="43"/>
      <c r="BH84" s="43"/>
      <c r="BI84" s="43"/>
      <c r="BJ84" s="43"/>
      <c r="BK84" s="43"/>
      <c r="BL84" s="43"/>
      <c r="BM84" s="43"/>
      <c r="BN84" s="43"/>
      <c r="BO84" s="43"/>
      <c r="BP84" s="43"/>
      <c r="BQ84" s="43"/>
      <c r="BR84" s="43"/>
      <c r="BS84" s="43"/>
      <c r="BT84" s="43"/>
      <c r="BU84" s="43"/>
      <c r="BV84" s="43"/>
      <c r="BW84" s="43"/>
      <c r="BX84" s="43"/>
      <c r="BY84" s="43"/>
      <c r="BZ84" s="43"/>
      <c r="CA84" s="43"/>
      <c r="CB84" s="43"/>
      <c r="CC84" s="43"/>
      <c r="CD84" s="43"/>
      <c r="CE84" s="43"/>
      <c r="CF84" s="43"/>
      <c r="CG84" s="43"/>
      <c r="CH84" s="43"/>
      <c r="CI84" s="43"/>
      <c r="CJ84" s="43"/>
      <c r="CK84" s="43"/>
      <c r="CL84" s="43"/>
      <c r="CM84" s="43"/>
      <c r="CN84" s="43"/>
      <c r="CO84" s="43"/>
      <c r="CP84" s="43"/>
      <c r="CQ84" s="43"/>
      <c r="CR84" s="43"/>
      <c r="CS84" s="43"/>
      <c r="CT84" s="43"/>
      <c r="CU84" s="43"/>
      <c r="CV84" s="43"/>
      <c r="CW84" s="43"/>
      <c r="CX84" s="43"/>
      <c r="CY84" s="43"/>
      <c r="CZ84" s="43"/>
      <c r="DA84" s="43"/>
      <c r="DB84" s="43"/>
      <c r="DC84" s="43"/>
      <c r="DD84" s="43"/>
      <c r="DE84" s="43"/>
      <c r="DF84" s="43"/>
      <c r="DG84" s="43"/>
      <c r="DH84" s="43"/>
      <c r="DI84" s="43"/>
      <c r="DJ84" s="43"/>
      <c r="DK84" s="43"/>
      <c r="DL84" s="43"/>
      <c r="DM84" s="43"/>
      <c r="DN84" s="43"/>
      <c r="DO84" s="43"/>
      <c r="DP84" s="43"/>
      <c r="DQ84" s="43"/>
      <c r="DR84" s="43"/>
      <c r="DS84" s="43"/>
      <c r="DT84" s="43"/>
    </row>
    <row r="85" spans="1:124" ht="14.25" hidden="1" x14ac:dyDescent="0.15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M85" s="43"/>
      <c r="AN85" s="43"/>
      <c r="AO85" s="43"/>
      <c r="AP85" s="43"/>
      <c r="AQ85" s="43"/>
      <c r="AR85" s="43"/>
      <c r="AS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  <c r="BF85" s="43"/>
      <c r="BG85" s="43"/>
      <c r="BH85" s="43"/>
      <c r="BI85" s="43"/>
      <c r="BJ85" s="43"/>
      <c r="BK85" s="43"/>
      <c r="BL85" s="43"/>
      <c r="BM85" s="43"/>
      <c r="BN85" s="43"/>
      <c r="BO85" s="43"/>
      <c r="BP85" s="43"/>
      <c r="BQ85" s="43"/>
      <c r="BR85" s="43"/>
      <c r="BS85" s="43"/>
      <c r="BT85" s="43"/>
      <c r="BU85" s="43"/>
      <c r="BV85" s="43"/>
      <c r="BW85" s="43"/>
      <c r="BX85" s="43"/>
      <c r="BY85" s="43"/>
      <c r="BZ85" s="43"/>
      <c r="CA85" s="43"/>
      <c r="CB85" s="43"/>
      <c r="CC85" s="43"/>
      <c r="CD85" s="43"/>
      <c r="CE85" s="43"/>
      <c r="CF85" s="43"/>
      <c r="CG85" s="43"/>
      <c r="CH85" s="43"/>
      <c r="CI85" s="43"/>
      <c r="CJ85" s="43"/>
      <c r="CK85" s="43"/>
      <c r="CL85" s="43"/>
      <c r="CM85" s="43"/>
      <c r="CN85" s="43"/>
      <c r="CO85" s="43"/>
      <c r="CP85" s="43"/>
      <c r="CQ85" s="43"/>
      <c r="CR85" s="43"/>
      <c r="CS85" s="43"/>
      <c r="CT85" s="43"/>
      <c r="CU85" s="43"/>
      <c r="CV85" s="43"/>
      <c r="CW85" s="43"/>
      <c r="CX85" s="43"/>
      <c r="CY85" s="43"/>
      <c r="CZ85" s="43"/>
      <c r="DA85" s="43"/>
      <c r="DB85" s="43"/>
      <c r="DC85" s="43"/>
      <c r="DD85" s="43"/>
      <c r="DE85" s="43"/>
      <c r="DF85" s="43"/>
      <c r="DG85" s="43"/>
      <c r="DH85" s="43"/>
      <c r="DI85" s="43"/>
      <c r="DJ85" s="43"/>
      <c r="DK85" s="43"/>
      <c r="DL85" s="43"/>
      <c r="DM85" s="43"/>
      <c r="DN85" s="43"/>
      <c r="DO85" s="43"/>
      <c r="DP85" s="43"/>
      <c r="DQ85" s="43"/>
      <c r="DR85" s="43"/>
      <c r="DS85" s="43"/>
      <c r="DT85" s="43"/>
    </row>
    <row r="86" spans="1:124" ht="14.25" hidden="1" x14ac:dyDescent="0.15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3"/>
      <c r="AP86" s="43"/>
      <c r="AQ86" s="43"/>
      <c r="AR86" s="43"/>
      <c r="AS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  <c r="BF86" s="43"/>
      <c r="BG86" s="43"/>
      <c r="BH86" s="43"/>
      <c r="BI86" s="43"/>
      <c r="BJ86" s="43"/>
      <c r="BK86" s="43"/>
      <c r="BL86" s="43"/>
      <c r="BM86" s="43"/>
      <c r="BN86" s="43"/>
      <c r="BO86" s="43"/>
      <c r="BP86" s="43"/>
      <c r="BQ86" s="43"/>
      <c r="BR86" s="43"/>
      <c r="BS86" s="43"/>
      <c r="BT86" s="43"/>
      <c r="BU86" s="43"/>
      <c r="BV86" s="43"/>
      <c r="BW86" s="43"/>
      <c r="BX86" s="43"/>
      <c r="BY86" s="43"/>
      <c r="BZ86" s="43"/>
      <c r="CA86" s="43"/>
      <c r="CB86" s="43"/>
      <c r="CC86" s="43"/>
      <c r="CD86" s="43"/>
      <c r="CE86" s="43"/>
      <c r="CF86" s="43"/>
      <c r="CG86" s="43"/>
      <c r="CH86" s="43"/>
      <c r="CI86" s="43"/>
      <c r="CJ86" s="43"/>
      <c r="CK86" s="43"/>
      <c r="CL86" s="43"/>
      <c r="CM86" s="43"/>
      <c r="CN86" s="43"/>
      <c r="CO86" s="43"/>
      <c r="CP86" s="43"/>
      <c r="CQ86" s="43"/>
      <c r="CR86" s="43"/>
      <c r="CS86" s="43"/>
      <c r="CT86" s="43"/>
      <c r="CU86" s="43"/>
      <c r="CV86" s="43"/>
      <c r="CW86" s="43"/>
      <c r="CX86" s="43"/>
      <c r="CY86" s="43"/>
      <c r="CZ86" s="43"/>
      <c r="DA86" s="43"/>
      <c r="DB86" s="43"/>
      <c r="DC86" s="43"/>
      <c r="DD86" s="43"/>
      <c r="DE86" s="43"/>
      <c r="DF86" s="43"/>
      <c r="DG86" s="43"/>
      <c r="DH86" s="43"/>
      <c r="DI86" s="43"/>
      <c r="DJ86" s="43"/>
      <c r="DK86" s="43"/>
      <c r="DL86" s="43"/>
      <c r="DM86" s="43"/>
      <c r="DN86" s="43"/>
      <c r="DO86" s="43"/>
      <c r="DP86" s="43"/>
      <c r="DQ86" s="43"/>
      <c r="DR86" s="43"/>
      <c r="DS86" s="43"/>
      <c r="DT86" s="43"/>
    </row>
    <row r="87" spans="1:124" ht="14.25" hidden="1" x14ac:dyDescent="0.15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43"/>
      <c r="BH87" s="43"/>
      <c r="BI87" s="43"/>
      <c r="BJ87" s="43"/>
      <c r="BK87" s="43"/>
      <c r="BL87" s="43"/>
      <c r="BM87" s="43"/>
      <c r="BN87" s="43"/>
      <c r="BO87" s="43"/>
      <c r="BP87" s="43"/>
      <c r="BQ87" s="43"/>
      <c r="BR87" s="43"/>
      <c r="BS87" s="43"/>
      <c r="BT87" s="43"/>
      <c r="BU87" s="43"/>
      <c r="BV87" s="43"/>
      <c r="BW87" s="43"/>
      <c r="BX87" s="43"/>
      <c r="BY87" s="43"/>
      <c r="BZ87" s="43"/>
      <c r="CA87" s="43"/>
      <c r="CB87" s="43"/>
      <c r="CC87" s="43"/>
      <c r="CD87" s="43"/>
      <c r="CE87" s="43"/>
      <c r="CF87" s="43"/>
      <c r="CG87" s="43"/>
      <c r="CH87" s="43"/>
      <c r="CI87" s="43"/>
      <c r="CJ87" s="43"/>
      <c r="CK87" s="43"/>
      <c r="CL87" s="43"/>
      <c r="CM87" s="43"/>
      <c r="CN87" s="43"/>
      <c r="CO87" s="43"/>
      <c r="CP87" s="43"/>
      <c r="CQ87" s="43"/>
      <c r="CR87" s="43"/>
      <c r="CS87" s="43"/>
      <c r="CT87" s="43"/>
      <c r="CU87" s="43"/>
      <c r="CV87" s="43"/>
      <c r="CW87" s="43"/>
      <c r="CX87" s="43"/>
      <c r="CY87" s="43"/>
      <c r="CZ87" s="43"/>
      <c r="DA87" s="43"/>
      <c r="DB87" s="43"/>
      <c r="DC87" s="43"/>
      <c r="DD87" s="43"/>
      <c r="DE87" s="43"/>
      <c r="DF87" s="43"/>
      <c r="DG87" s="43"/>
      <c r="DH87" s="43"/>
      <c r="DI87" s="43"/>
      <c r="DJ87" s="43"/>
      <c r="DK87" s="43"/>
      <c r="DL87" s="43"/>
      <c r="DM87" s="43"/>
      <c r="DN87" s="43"/>
      <c r="DO87" s="43"/>
      <c r="DP87" s="43"/>
      <c r="DQ87" s="43"/>
      <c r="DR87" s="43"/>
      <c r="DS87" s="43"/>
      <c r="DT87" s="43"/>
    </row>
    <row r="88" spans="1:124" ht="14.25" hidden="1" x14ac:dyDescent="0.15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43"/>
      <c r="AN88" s="43"/>
      <c r="AO88" s="43"/>
      <c r="AP88" s="43"/>
      <c r="AQ88" s="43"/>
      <c r="AR88" s="43"/>
      <c r="AS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  <c r="BF88" s="43"/>
      <c r="BG88" s="43"/>
      <c r="BH88" s="43"/>
      <c r="BI88" s="43"/>
      <c r="BJ88" s="43"/>
      <c r="BK88" s="43"/>
      <c r="BL88" s="43"/>
      <c r="BM88" s="43"/>
      <c r="BN88" s="43"/>
      <c r="BO88" s="43"/>
      <c r="BP88" s="43"/>
      <c r="BQ88" s="43"/>
      <c r="BR88" s="43"/>
      <c r="BS88" s="43"/>
      <c r="BT88" s="43"/>
      <c r="BU88" s="43"/>
      <c r="BV88" s="43"/>
      <c r="BW88" s="43"/>
      <c r="BX88" s="43"/>
      <c r="BY88" s="43"/>
      <c r="BZ88" s="43"/>
      <c r="CA88" s="43"/>
      <c r="CB88" s="43"/>
      <c r="CC88" s="43"/>
      <c r="CD88" s="43"/>
      <c r="CE88" s="43"/>
      <c r="CF88" s="43"/>
      <c r="CG88" s="43"/>
      <c r="CH88" s="43"/>
      <c r="CI88" s="43"/>
      <c r="CJ88" s="43"/>
      <c r="CK88" s="43"/>
      <c r="CL88" s="43"/>
      <c r="CM88" s="43"/>
      <c r="CN88" s="43"/>
      <c r="CO88" s="43"/>
      <c r="CP88" s="43"/>
      <c r="CQ88" s="43"/>
      <c r="CR88" s="43"/>
      <c r="CS88" s="43"/>
      <c r="CT88" s="43"/>
      <c r="CU88" s="43"/>
      <c r="CV88" s="43"/>
      <c r="CW88" s="43"/>
      <c r="CX88" s="43"/>
      <c r="CY88" s="43"/>
      <c r="CZ88" s="43"/>
      <c r="DA88" s="43"/>
      <c r="DB88" s="43"/>
      <c r="DC88" s="43"/>
      <c r="DD88" s="43"/>
      <c r="DE88" s="43"/>
      <c r="DF88" s="43"/>
      <c r="DG88" s="43"/>
      <c r="DH88" s="43"/>
      <c r="DI88" s="43"/>
      <c r="DJ88" s="43"/>
      <c r="DK88" s="43"/>
      <c r="DL88" s="43"/>
      <c r="DM88" s="43"/>
      <c r="DN88" s="43"/>
      <c r="DO88" s="43"/>
      <c r="DP88" s="43"/>
      <c r="DQ88" s="43"/>
      <c r="DR88" s="43"/>
      <c r="DS88" s="43"/>
      <c r="DT88" s="43"/>
    </row>
    <row r="89" spans="1:124" ht="14.25" hidden="1" x14ac:dyDescent="0.1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43"/>
      <c r="AM89" s="43"/>
      <c r="AN89" s="43"/>
      <c r="AO89" s="43"/>
      <c r="AP89" s="43"/>
      <c r="AQ89" s="43"/>
      <c r="AR89" s="43"/>
      <c r="AS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  <c r="BF89" s="43"/>
      <c r="BG89" s="43"/>
      <c r="BH89" s="43"/>
      <c r="BI89" s="43"/>
      <c r="BJ89" s="43"/>
      <c r="BK89" s="43"/>
      <c r="BL89" s="43"/>
      <c r="BM89" s="43"/>
      <c r="BN89" s="43"/>
      <c r="BO89" s="43"/>
      <c r="BP89" s="43"/>
      <c r="BQ89" s="43"/>
      <c r="BR89" s="43"/>
      <c r="BS89" s="43"/>
      <c r="BT89" s="43"/>
      <c r="BU89" s="43"/>
      <c r="BV89" s="43"/>
      <c r="BW89" s="43"/>
      <c r="BX89" s="43"/>
      <c r="BY89" s="43"/>
      <c r="BZ89" s="43"/>
      <c r="CA89" s="43"/>
      <c r="CB89" s="43"/>
      <c r="CC89" s="43"/>
      <c r="CD89" s="43"/>
      <c r="CE89" s="43"/>
      <c r="CF89" s="43"/>
      <c r="CG89" s="43"/>
      <c r="CH89" s="43"/>
      <c r="CI89" s="43"/>
      <c r="CJ89" s="43"/>
      <c r="CK89" s="43"/>
      <c r="CL89" s="43"/>
      <c r="CM89" s="43"/>
      <c r="CN89" s="43"/>
      <c r="CO89" s="43"/>
      <c r="CP89" s="43"/>
      <c r="CQ89" s="43"/>
      <c r="CR89" s="43"/>
      <c r="CS89" s="43"/>
      <c r="CT89" s="43"/>
      <c r="CU89" s="43"/>
      <c r="CV89" s="43"/>
      <c r="CW89" s="43"/>
      <c r="CX89" s="43"/>
      <c r="CY89" s="43"/>
      <c r="CZ89" s="43"/>
      <c r="DA89" s="43"/>
      <c r="DB89" s="43"/>
      <c r="DC89" s="43"/>
      <c r="DD89" s="43"/>
      <c r="DE89" s="43"/>
      <c r="DF89" s="43"/>
      <c r="DG89" s="43"/>
      <c r="DH89" s="43"/>
      <c r="DI89" s="43"/>
      <c r="DJ89" s="43"/>
      <c r="DK89" s="43"/>
      <c r="DL89" s="43"/>
      <c r="DM89" s="43"/>
      <c r="DN89" s="43"/>
      <c r="DO89" s="43"/>
      <c r="DP89" s="43"/>
      <c r="DQ89" s="43"/>
      <c r="DR89" s="43"/>
      <c r="DS89" s="43"/>
      <c r="DT89" s="43"/>
    </row>
    <row r="90" spans="1:124" ht="14.25" hidden="1" x14ac:dyDescent="0.1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  <c r="AM90" s="43"/>
      <c r="AN90" s="43"/>
      <c r="AO90" s="43"/>
      <c r="AP90" s="43"/>
      <c r="AQ90" s="43"/>
      <c r="AR90" s="43"/>
      <c r="AS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  <c r="BF90" s="43"/>
      <c r="BG90" s="43"/>
      <c r="BH90" s="43"/>
      <c r="BI90" s="43"/>
      <c r="BJ90" s="43"/>
      <c r="BK90" s="43"/>
      <c r="BL90" s="43"/>
      <c r="BM90" s="43"/>
      <c r="BN90" s="43"/>
      <c r="BO90" s="43"/>
      <c r="BP90" s="43"/>
      <c r="BQ90" s="43"/>
      <c r="BR90" s="43"/>
      <c r="BS90" s="43"/>
      <c r="BT90" s="43"/>
      <c r="BU90" s="43"/>
      <c r="BV90" s="43"/>
      <c r="BW90" s="43"/>
      <c r="BX90" s="43"/>
      <c r="BY90" s="43"/>
      <c r="BZ90" s="43"/>
      <c r="CA90" s="43"/>
      <c r="CB90" s="43"/>
      <c r="CC90" s="43"/>
      <c r="CD90" s="43"/>
      <c r="CE90" s="43"/>
      <c r="CF90" s="43"/>
      <c r="CG90" s="43"/>
      <c r="CH90" s="43"/>
      <c r="CI90" s="43"/>
      <c r="CJ90" s="43"/>
      <c r="CK90" s="43"/>
      <c r="CL90" s="43"/>
      <c r="CM90" s="43"/>
      <c r="CN90" s="43"/>
      <c r="CO90" s="43"/>
      <c r="CP90" s="43"/>
      <c r="CQ90" s="43"/>
      <c r="CR90" s="43"/>
      <c r="CS90" s="43"/>
      <c r="CT90" s="43"/>
      <c r="CU90" s="43"/>
      <c r="CV90" s="43"/>
      <c r="CW90" s="43"/>
      <c r="CX90" s="43"/>
      <c r="CY90" s="43"/>
      <c r="CZ90" s="43"/>
      <c r="DA90" s="43"/>
      <c r="DB90" s="43"/>
      <c r="DC90" s="43"/>
      <c r="DD90" s="43"/>
      <c r="DE90" s="43"/>
      <c r="DF90" s="43"/>
      <c r="DG90" s="43"/>
      <c r="DH90" s="43"/>
      <c r="DI90" s="43"/>
      <c r="DJ90" s="43"/>
      <c r="DK90" s="43"/>
      <c r="DL90" s="43"/>
      <c r="DM90" s="43"/>
      <c r="DN90" s="43"/>
      <c r="DO90" s="43"/>
      <c r="DP90" s="43"/>
      <c r="DQ90" s="43"/>
      <c r="DR90" s="43"/>
      <c r="DS90" s="43"/>
      <c r="DT90" s="43"/>
    </row>
    <row r="91" spans="1:124" ht="14.25" hidden="1" x14ac:dyDescent="0.15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  <c r="BF91" s="43"/>
      <c r="BG91" s="43"/>
      <c r="BH91" s="43"/>
      <c r="BI91" s="43"/>
      <c r="BJ91" s="43"/>
      <c r="BK91" s="43"/>
      <c r="BL91" s="43"/>
      <c r="BM91" s="43"/>
      <c r="BN91" s="43"/>
      <c r="BO91" s="43"/>
      <c r="BP91" s="43"/>
      <c r="BQ91" s="43"/>
      <c r="BR91" s="43"/>
      <c r="BS91" s="43"/>
      <c r="BT91" s="43"/>
      <c r="BU91" s="43"/>
      <c r="BV91" s="43"/>
      <c r="BW91" s="43"/>
      <c r="BX91" s="43"/>
      <c r="BY91" s="43"/>
      <c r="BZ91" s="43"/>
      <c r="CA91" s="43"/>
      <c r="CB91" s="43"/>
      <c r="CC91" s="43"/>
      <c r="CD91" s="43"/>
      <c r="CE91" s="43"/>
      <c r="CF91" s="43"/>
      <c r="CG91" s="43"/>
      <c r="CH91" s="43"/>
      <c r="CI91" s="43"/>
      <c r="CJ91" s="43"/>
      <c r="CK91" s="43"/>
      <c r="CL91" s="43"/>
      <c r="CM91" s="43"/>
      <c r="CN91" s="43"/>
      <c r="CO91" s="43"/>
      <c r="CP91" s="43"/>
      <c r="CQ91" s="43"/>
      <c r="CR91" s="43"/>
      <c r="CS91" s="43"/>
      <c r="CT91" s="43"/>
      <c r="CU91" s="43"/>
      <c r="CV91" s="43"/>
      <c r="CW91" s="43"/>
      <c r="CX91" s="43"/>
      <c r="CY91" s="43"/>
      <c r="CZ91" s="43"/>
      <c r="DA91" s="43"/>
      <c r="DB91" s="43"/>
      <c r="DC91" s="43"/>
      <c r="DD91" s="43"/>
      <c r="DE91" s="43"/>
      <c r="DF91" s="43"/>
      <c r="DG91" s="43"/>
      <c r="DH91" s="43"/>
      <c r="DI91" s="43"/>
      <c r="DJ91" s="43"/>
      <c r="DK91" s="43"/>
      <c r="DL91" s="43"/>
      <c r="DM91" s="43"/>
      <c r="DN91" s="43"/>
      <c r="DO91" s="43"/>
      <c r="DP91" s="43"/>
      <c r="DQ91" s="43"/>
      <c r="DR91" s="43"/>
      <c r="DS91" s="43"/>
      <c r="DT91" s="43"/>
    </row>
    <row r="92" spans="1:124" ht="14.25" hidden="1" x14ac:dyDescent="0.15"/>
    <row r="93" spans="1:124" ht="14.25" hidden="1" x14ac:dyDescent="0.15"/>
    <row r="94" spans="1:124" ht="14.25" hidden="1" x14ac:dyDescent="0.15"/>
    <row r="95" spans="1:124" ht="14.25" hidden="1" x14ac:dyDescent="0.15"/>
    <row r="96" spans="1:124" ht="14.25" hidden="1" x14ac:dyDescent="0.15"/>
    <row r="97" ht="14.25" hidden="1" x14ac:dyDescent="0.15"/>
    <row r="98" ht="14.25" hidden="1" x14ac:dyDescent="0.15"/>
    <row r="99" ht="14.25" hidden="1" x14ac:dyDescent="0.15"/>
    <row r="100" ht="14.25" hidden="1" x14ac:dyDescent="0.15"/>
    <row r="101" ht="14.25" hidden="1" x14ac:dyDescent="0.15"/>
    <row r="102" ht="14.25" hidden="1" x14ac:dyDescent="0.15"/>
    <row r="103" ht="14.25" hidden="1" x14ac:dyDescent="0.15"/>
    <row r="104" ht="14.25" hidden="1" x14ac:dyDescent="0.15"/>
    <row r="105" ht="14.25" hidden="1" x14ac:dyDescent="0.15"/>
    <row r="106" ht="14.25" hidden="1" x14ac:dyDescent="0.15"/>
    <row r="107" ht="14.25" hidden="1" x14ac:dyDescent="0.15"/>
    <row r="108" ht="14.25" hidden="1" x14ac:dyDescent="0.15"/>
    <row r="109" ht="14.25" hidden="1" x14ac:dyDescent="0.15"/>
    <row r="110" ht="14.25" hidden="1" x14ac:dyDescent="0.15"/>
    <row r="111" ht="14.25" hidden="1" x14ac:dyDescent="0.15"/>
    <row r="112" ht="14.25" hidden="1" x14ac:dyDescent="0.15"/>
    <row r="113" ht="14.25" hidden="1" x14ac:dyDescent="0.15"/>
    <row r="114" ht="14.25" hidden="1" x14ac:dyDescent="0.15"/>
    <row r="115" ht="14.25" hidden="1" x14ac:dyDescent="0.15"/>
    <row r="116" ht="14.25" hidden="1" x14ac:dyDescent="0.15"/>
    <row r="117" ht="14.25" hidden="1" x14ac:dyDescent="0.15"/>
    <row r="118" ht="14.25" hidden="1" x14ac:dyDescent="0.15"/>
    <row r="119" ht="14.25" hidden="1" x14ac:dyDescent="0.15"/>
    <row r="120" ht="14.25" hidden="1" x14ac:dyDescent="0.15"/>
    <row r="121" ht="14.25" hidden="1" customHeight="1" x14ac:dyDescent="0.15"/>
  </sheetData>
  <sheetProtection sheet="1" objects="1" scenarios="1"/>
  <dataConsolidate/>
  <mergeCells count="65">
    <mergeCell ref="D64:O64"/>
    <mergeCell ref="D65:O65"/>
    <mergeCell ref="B66:O66"/>
    <mergeCell ref="B80:C80"/>
    <mergeCell ref="D80:Q80"/>
    <mergeCell ref="B81:C81"/>
    <mergeCell ref="D81:Q81"/>
    <mergeCell ref="B56:O56"/>
    <mergeCell ref="B57:O57"/>
    <mergeCell ref="B58:O58"/>
    <mergeCell ref="B59:O59"/>
    <mergeCell ref="B60:B65"/>
    <mergeCell ref="C60:C65"/>
    <mergeCell ref="D60:O60"/>
    <mergeCell ref="D61:O61"/>
    <mergeCell ref="D62:O62"/>
    <mergeCell ref="D63:O63"/>
    <mergeCell ref="B50:O50"/>
    <mergeCell ref="B51:O51"/>
    <mergeCell ref="B52:O52"/>
    <mergeCell ref="B53:O53"/>
    <mergeCell ref="B54:O54"/>
    <mergeCell ref="B55:O55"/>
    <mergeCell ref="B44:O44"/>
    <mergeCell ref="B45:O45"/>
    <mergeCell ref="B46:O46"/>
    <mergeCell ref="B47:O47"/>
    <mergeCell ref="B48:O48"/>
    <mergeCell ref="B49:O49"/>
    <mergeCell ref="B38:O38"/>
    <mergeCell ref="B39:O39"/>
    <mergeCell ref="B40:O40"/>
    <mergeCell ref="B41:O41"/>
    <mergeCell ref="B42:O42"/>
    <mergeCell ref="B43:O43"/>
    <mergeCell ref="B32:O32"/>
    <mergeCell ref="B33:O33"/>
    <mergeCell ref="B34:O34"/>
    <mergeCell ref="B35:O35"/>
    <mergeCell ref="B36:O36"/>
    <mergeCell ref="B37:O37"/>
    <mergeCell ref="B26:O26"/>
    <mergeCell ref="B27:O27"/>
    <mergeCell ref="B28:O28"/>
    <mergeCell ref="B29:O29"/>
    <mergeCell ref="B30:O30"/>
    <mergeCell ref="B31:O31"/>
    <mergeCell ref="B20:O20"/>
    <mergeCell ref="B21:O21"/>
    <mergeCell ref="B22:O22"/>
    <mergeCell ref="B23:O23"/>
    <mergeCell ref="B24:O24"/>
    <mergeCell ref="B25:O25"/>
    <mergeCell ref="B14:O14"/>
    <mergeCell ref="B15:O15"/>
    <mergeCell ref="B16:O16"/>
    <mergeCell ref="B17:O17"/>
    <mergeCell ref="B18:O18"/>
    <mergeCell ref="B19:O19"/>
    <mergeCell ref="S6:U6"/>
    <mergeCell ref="S7:U7"/>
    <mergeCell ref="S8:U8"/>
    <mergeCell ref="S10:X11"/>
    <mergeCell ref="B12:O12"/>
    <mergeCell ref="P12:Q12"/>
  </mergeCells>
  <phoneticPr fontId="1"/>
  <dataValidations count="1">
    <dataValidation type="decimal" imeMode="off" allowBlank="1" showErrorMessage="1" errorTitle="000072E" error="数値のみ入力可能です。_x000d__x000a_-9,999,999,999 ～ 99,999,999,999" sqref="S15:S21 U15:X21 S23:S25 U23:X25 S27:S36 U27:X36 S38:X44 S46:X48 S50:X59 T60:X64" xr:uid="{A3569B93-108B-4396-A04D-9C3CDEDD84A5}">
      <formula1>-9999999999</formula1>
      <formula2>99999999999</formula2>
    </dataValidation>
  </dataValidations>
  <pageMargins left="0.59055118110236227" right="0" top="0" bottom="0" header="0" footer="0"/>
  <pageSetup paperSize="9" scale="56" fitToHeight="2" orientation="landscape" horizontalDpi="4294967293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A1DF7-4977-410F-84E0-23CEF6D2E117}">
  <sheetPr codeName="Sheet4">
    <pageSetUpPr autoPageBreaks="0" fitToPage="1"/>
  </sheetPr>
  <dimension ref="A1:WWR50"/>
  <sheetViews>
    <sheetView showGridLines="0" zoomScale="90" zoomScaleNormal="90" workbookViewId="0">
      <pane xSplit="23" ySplit="13" topLeftCell="X14" activePane="bottomRight" state="frozen"/>
      <selection pane="topRight" activeCell="X1" sqref="X1"/>
      <selection pane="bottomLeft" activeCell="A14" sqref="A14"/>
      <selection pane="bottomRight" activeCell="X14" sqref="X14"/>
    </sheetView>
  </sheetViews>
  <sheetFormatPr defaultColWidth="0" defaultRowHeight="0" customHeight="1" zeroHeight="1" x14ac:dyDescent="0.15"/>
  <cols>
    <col min="1" max="20" width="1.625" style="211" customWidth="1"/>
    <col min="21" max="21" width="1.875" style="211" customWidth="1"/>
    <col min="22" max="23" width="2.5" style="211" customWidth="1"/>
    <col min="24" max="34" width="15.625" style="211" customWidth="1"/>
    <col min="35" max="35" width="2.625" style="211" customWidth="1"/>
    <col min="36" max="36" width="3.25" style="211" hidden="1" customWidth="1"/>
    <col min="37" max="255" width="3.75" style="211" hidden="1"/>
    <col min="256" max="256" width="0.625" style="211" hidden="1" customWidth="1"/>
    <col min="257" max="264" width="1.625" style="211" hidden="1" customWidth="1"/>
    <col min="265" max="265" width="0.75" style="211" hidden="1" customWidth="1"/>
    <col min="266" max="275" width="1.625" style="211" hidden="1" customWidth="1"/>
    <col min="276" max="276" width="1.875" style="211" hidden="1" customWidth="1"/>
    <col min="277" max="277" width="0.25" style="211" hidden="1" customWidth="1"/>
    <col min="278" max="279" width="2.5" style="211" hidden="1" customWidth="1"/>
    <col min="280" max="283" width="15.625" style="211" hidden="1" customWidth="1"/>
    <col min="284" max="284" width="16.875" style="211" hidden="1" customWidth="1"/>
    <col min="285" max="286" width="15.625" style="211" hidden="1" customWidth="1"/>
    <col min="287" max="287" width="16.625" style="211" hidden="1" customWidth="1"/>
    <col min="288" max="290" width="15.625" style="211" hidden="1" customWidth="1"/>
    <col min="291" max="292" width="3.25" style="211" hidden="1" customWidth="1"/>
    <col min="293" max="511" width="3.75" style="211" hidden="1"/>
    <col min="512" max="512" width="0.625" style="211" hidden="1" customWidth="1"/>
    <col min="513" max="520" width="1.625" style="211" hidden="1" customWidth="1"/>
    <col min="521" max="521" width="0.75" style="211" hidden="1" customWidth="1"/>
    <col min="522" max="531" width="1.625" style="211" hidden="1" customWidth="1"/>
    <col min="532" max="532" width="1.875" style="211" hidden="1" customWidth="1"/>
    <col min="533" max="533" width="0.25" style="211" hidden="1" customWidth="1"/>
    <col min="534" max="535" width="2.5" style="211" hidden="1" customWidth="1"/>
    <col min="536" max="539" width="15.625" style="211" hidden="1" customWidth="1"/>
    <col min="540" max="540" width="16.875" style="211" hidden="1" customWidth="1"/>
    <col min="541" max="542" width="15.625" style="211" hidden="1" customWidth="1"/>
    <col min="543" max="543" width="16.625" style="211" hidden="1" customWidth="1"/>
    <col min="544" max="546" width="15.625" style="211" hidden="1" customWidth="1"/>
    <col min="547" max="548" width="3.25" style="211" hidden="1" customWidth="1"/>
    <col min="549" max="767" width="3.75" style="211" hidden="1"/>
    <col min="768" max="768" width="0.625" style="211" hidden="1" customWidth="1"/>
    <col min="769" max="776" width="1.625" style="211" hidden="1" customWidth="1"/>
    <col min="777" max="777" width="0.75" style="211" hidden="1" customWidth="1"/>
    <col min="778" max="787" width="1.625" style="211" hidden="1" customWidth="1"/>
    <col min="788" max="788" width="1.875" style="211" hidden="1" customWidth="1"/>
    <col min="789" max="789" width="0.25" style="211" hidden="1" customWidth="1"/>
    <col min="790" max="791" width="2.5" style="211" hidden="1" customWidth="1"/>
    <col min="792" max="795" width="15.625" style="211" hidden="1" customWidth="1"/>
    <col min="796" max="796" width="16.875" style="211" hidden="1" customWidth="1"/>
    <col min="797" max="798" width="15.625" style="211" hidden="1" customWidth="1"/>
    <col min="799" max="799" width="16.625" style="211" hidden="1" customWidth="1"/>
    <col min="800" max="802" width="15.625" style="211" hidden="1" customWidth="1"/>
    <col min="803" max="804" width="3.25" style="211" hidden="1" customWidth="1"/>
    <col min="805" max="1023" width="3.75" style="211" hidden="1"/>
    <col min="1024" max="1024" width="0.625" style="211" hidden="1" customWidth="1"/>
    <col min="1025" max="1032" width="1.625" style="211" hidden="1" customWidth="1"/>
    <col min="1033" max="1033" width="0.75" style="211" hidden="1" customWidth="1"/>
    <col min="1034" max="1043" width="1.625" style="211" hidden="1" customWidth="1"/>
    <col min="1044" max="1044" width="1.875" style="211" hidden="1" customWidth="1"/>
    <col min="1045" max="1045" width="0.25" style="211" hidden="1" customWidth="1"/>
    <col min="1046" max="1047" width="2.5" style="211" hidden="1" customWidth="1"/>
    <col min="1048" max="1051" width="15.625" style="211" hidden="1" customWidth="1"/>
    <col min="1052" max="1052" width="16.875" style="211" hidden="1" customWidth="1"/>
    <col min="1053" max="1054" width="15.625" style="211" hidden="1" customWidth="1"/>
    <col min="1055" max="1055" width="16.625" style="211" hidden="1" customWidth="1"/>
    <col min="1056" max="1058" width="15.625" style="211" hidden="1" customWidth="1"/>
    <col min="1059" max="1060" width="3.25" style="211" hidden="1" customWidth="1"/>
    <col min="1061" max="1279" width="3.75" style="211" hidden="1"/>
    <col min="1280" max="1280" width="0.625" style="211" hidden="1" customWidth="1"/>
    <col min="1281" max="1288" width="1.625" style="211" hidden="1" customWidth="1"/>
    <col min="1289" max="1289" width="0.75" style="211" hidden="1" customWidth="1"/>
    <col min="1290" max="1299" width="1.625" style="211" hidden="1" customWidth="1"/>
    <col min="1300" max="1300" width="1.875" style="211" hidden="1" customWidth="1"/>
    <col min="1301" max="1301" width="0.25" style="211" hidden="1" customWidth="1"/>
    <col min="1302" max="1303" width="2.5" style="211" hidden="1" customWidth="1"/>
    <col min="1304" max="1307" width="15.625" style="211" hidden="1" customWidth="1"/>
    <col min="1308" max="1308" width="16.875" style="211" hidden="1" customWidth="1"/>
    <col min="1309" max="1310" width="15.625" style="211" hidden="1" customWidth="1"/>
    <col min="1311" max="1311" width="16.625" style="211" hidden="1" customWidth="1"/>
    <col min="1312" max="1314" width="15.625" style="211" hidden="1" customWidth="1"/>
    <col min="1315" max="1316" width="3.25" style="211" hidden="1" customWidth="1"/>
    <col min="1317" max="1535" width="3.75" style="211" hidden="1"/>
    <col min="1536" max="1536" width="0.625" style="211" hidden="1" customWidth="1"/>
    <col min="1537" max="1544" width="1.625" style="211" hidden="1" customWidth="1"/>
    <col min="1545" max="1545" width="0.75" style="211" hidden="1" customWidth="1"/>
    <col min="1546" max="1555" width="1.625" style="211" hidden="1" customWidth="1"/>
    <col min="1556" max="1556" width="1.875" style="211" hidden="1" customWidth="1"/>
    <col min="1557" max="1557" width="0.25" style="211" hidden="1" customWidth="1"/>
    <col min="1558" max="1559" width="2.5" style="211" hidden="1" customWidth="1"/>
    <col min="1560" max="1563" width="15.625" style="211" hidden="1" customWidth="1"/>
    <col min="1564" max="1564" width="16.875" style="211" hidden="1" customWidth="1"/>
    <col min="1565" max="1566" width="15.625" style="211" hidden="1" customWidth="1"/>
    <col min="1567" max="1567" width="16.625" style="211" hidden="1" customWidth="1"/>
    <col min="1568" max="1570" width="15.625" style="211" hidden="1" customWidth="1"/>
    <col min="1571" max="1572" width="3.25" style="211" hidden="1" customWidth="1"/>
    <col min="1573" max="1791" width="3.75" style="211" hidden="1"/>
    <col min="1792" max="1792" width="0.625" style="211" hidden="1" customWidth="1"/>
    <col min="1793" max="1800" width="1.625" style="211" hidden="1" customWidth="1"/>
    <col min="1801" max="1801" width="0.75" style="211" hidden="1" customWidth="1"/>
    <col min="1802" max="1811" width="1.625" style="211" hidden="1" customWidth="1"/>
    <col min="1812" max="1812" width="1.875" style="211" hidden="1" customWidth="1"/>
    <col min="1813" max="1813" width="0.25" style="211" hidden="1" customWidth="1"/>
    <col min="1814" max="1815" width="2.5" style="211" hidden="1" customWidth="1"/>
    <col min="1816" max="1819" width="15.625" style="211" hidden="1" customWidth="1"/>
    <col min="1820" max="1820" width="16.875" style="211" hidden="1" customWidth="1"/>
    <col min="1821" max="1822" width="15.625" style="211" hidden="1" customWidth="1"/>
    <col min="1823" max="1823" width="16.625" style="211" hidden="1" customWidth="1"/>
    <col min="1824" max="1826" width="15.625" style="211" hidden="1" customWidth="1"/>
    <col min="1827" max="1828" width="3.25" style="211" hidden="1" customWidth="1"/>
    <col min="1829" max="2047" width="3.75" style="211" hidden="1"/>
    <col min="2048" max="2048" width="0.625" style="211" hidden="1" customWidth="1"/>
    <col min="2049" max="2056" width="1.625" style="211" hidden="1" customWidth="1"/>
    <col min="2057" max="2057" width="0.75" style="211" hidden="1" customWidth="1"/>
    <col min="2058" max="2067" width="1.625" style="211" hidden="1" customWidth="1"/>
    <col min="2068" max="2068" width="1.875" style="211" hidden="1" customWidth="1"/>
    <col min="2069" max="2069" width="0.25" style="211" hidden="1" customWidth="1"/>
    <col min="2070" max="2071" width="2.5" style="211" hidden="1" customWidth="1"/>
    <col min="2072" max="2075" width="15.625" style="211" hidden="1" customWidth="1"/>
    <col min="2076" max="2076" width="16.875" style="211" hidden="1" customWidth="1"/>
    <col min="2077" max="2078" width="15.625" style="211" hidden="1" customWidth="1"/>
    <col min="2079" max="2079" width="16.625" style="211" hidden="1" customWidth="1"/>
    <col min="2080" max="2082" width="15.625" style="211" hidden="1" customWidth="1"/>
    <col min="2083" max="2084" width="3.25" style="211" hidden="1" customWidth="1"/>
    <col min="2085" max="2303" width="3.75" style="211" hidden="1"/>
    <col min="2304" max="2304" width="0.625" style="211" hidden="1" customWidth="1"/>
    <col min="2305" max="2312" width="1.625" style="211" hidden="1" customWidth="1"/>
    <col min="2313" max="2313" width="0.75" style="211" hidden="1" customWidth="1"/>
    <col min="2314" max="2323" width="1.625" style="211" hidden="1" customWidth="1"/>
    <col min="2324" max="2324" width="1.875" style="211" hidden="1" customWidth="1"/>
    <col min="2325" max="2325" width="0.25" style="211" hidden="1" customWidth="1"/>
    <col min="2326" max="2327" width="2.5" style="211" hidden="1" customWidth="1"/>
    <col min="2328" max="2331" width="15.625" style="211" hidden="1" customWidth="1"/>
    <col min="2332" max="2332" width="16.875" style="211" hidden="1" customWidth="1"/>
    <col min="2333" max="2334" width="15.625" style="211" hidden="1" customWidth="1"/>
    <col min="2335" max="2335" width="16.625" style="211" hidden="1" customWidth="1"/>
    <col min="2336" max="2338" width="15.625" style="211" hidden="1" customWidth="1"/>
    <col min="2339" max="2340" width="3.25" style="211" hidden="1" customWidth="1"/>
    <col min="2341" max="2559" width="3.75" style="211" hidden="1"/>
    <col min="2560" max="2560" width="0.625" style="211" hidden="1" customWidth="1"/>
    <col min="2561" max="2568" width="1.625" style="211" hidden="1" customWidth="1"/>
    <col min="2569" max="2569" width="0.75" style="211" hidden="1" customWidth="1"/>
    <col min="2570" max="2579" width="1.625" style="211" hidden="1" customWidth="1"/>
    <col min="2580" max="2580" width="1.875" style="211" hidden="1" customWidth="1"/>
    <col min="2581" max="2581" width="0.25" style="211" hidden="1" customWidth="1"/>
    <col min="2582" max="2583" width="2.5" style="211" hidden="1" customWidth="1"/>
    <col min="2584" max="2587" width="15.625" style="211" hidden="1" customWidth="1"/>
    <col min="2588" max="2588" width="16.875" style="211" hidden="1" customWidth="1"/>
    <col min="2589" max="2590" width="15.625" style="211" hidden="1" customWidth="1"/>
    <col min="2591" max="2591" width="16.625" style="211" hidden="1" customWidth="1"/>
    <col min="2592" max="2594" width="15.625" style="211" hidden="1" customWidth="1"/>
    <col min="2595" max="2596" width="3.25" style="211" hidden="1" customWidth="1"/>
    <col min="2597" max="2815" width="3.75" style="211" hidden="1"/>
    <col min="2816" max="2816" width="0.625" style="211" hidden="1" customWidth="1"/>
    <col min="2817" max="2824" width="1.625" style="211" hidden="1" customWidth="1"/>
    <col min="2825" max="2825" width="0.75" style="211" hidden="1" customWidth="1"/>
    <col min="2826" max="2835" width="1.625" style="211" hidden="1" customWidth="1"/>
    <col min="2836" max="2836" width="1.875" style="211" hidden="1" customWidth="1"/>
    <col min="2837" max="2837" width="0.25" style="211" hidden="1" customWidth="1"/>
    <col min="2838" max="2839" width="2.5" style="211" hidden="1" customWidth="1"/>
    <col min="2840" max="2843" width="15.625" style="211" hidden="1" customWidth="1"/>
    <col min="2844" max="2844" width="16.875" style="211" hidden="1" customWidth="1"/>
    <col min="2845" max="2846" width="15.625" style="211" hidden="1" customWidth="1"/>
    <col min="2847" max="2847" width="16.625" style="211" hidden="1" customWidth="1"/>
    <col min="2848" max="2850" width="15.625" style="211" hidden="1" customWidth="1"/>
    <col min="2851" max="2852" width="3.25" style="211" hidden="1" customWidth="1"/>
    <col min="2853" max="3071" width="3.75" style="211" hidden="1"/>
    <col min="3072" max="3072" width="0.625" style="211" hidden="1" customWidth="1"/>
    <col min="3073" max="3080" width="1.625" style="211" hidden="1" customWidth="1"/>
    <col min="3081" max="3081" width="0.75" style="211" hidden="1" customWidth="1"/>
    <col min="3082" max="3091" width="1.625" style="211" hidden="1" customWidth="1"/>
    <col min="3092" max="3092" width="1.875" style="211" hidden="1" customWidth="1"/>
    <col min="3093" max="3093" width="0.25" style="211" hidden="1" customWidth="1"/>
    <col min="3094" max="3095" width="2.5" style="211" hidden="1" customWidth="1"/>
    <col min="3096" max="3099" width="15.625" style="211" hidden="1" customWidth="1"/>
    <col min="3100" max="3100" width="16.875" style="211" hidden="1" customWidth="1"/>
    <col min="3101" max="3102" width="15.625" style="211" hidden="1" customWidth="1"/>
    <col min="3103" max="3103" width="16.625" style="211" hidden="1" customWidth="1"/>
    <col min="3104" max="3106" width="15.625" style="211" hidden="1" customWidth="1"/>
    <col min="3107" max="3108" width="3.25" style="211" hidden="1" customWidth="1"/>
    <col min="3109" max="3327" width="3.75" style="211" hidden="1"/>
    <col min="3328" max="3328" width="0.625" style="211" hidden="1" customWidth="1"/>
    <col min="3329" max="3336" width="1.625" style="211" hidden="1" customWidth="1"/>
    <col min="3337" max="3337" width="0.75" style="211" hidden="1" customWidth="1"/>
    <col min="3338" max="3347" width="1.625" style="211" hidden="1" customWidth="1"/>
    <col min="3348" max="3348" width="1.875" style="211" hidden="1" customWidth="1"/>
    <col min="3349" max="3349" width="0.25" style="211" hidden="1" customWidth="1"/>
    <col min="3350" max="3351" width="2.5" style="211" hidden="1" customWidth="1"/>
    <col min="3352" max="3355" width="15.625" style="211" hidden="1" customWidth="1"/>
    <col min="3356" max="3356" width="16.875" style="211" hidden="1" customWidth="1"/>
    <col min="3357" max="3358" width="15.625" style="211" hidden="1" customWidth="1"/>
    <col min="3359" max="3359" width="16.625" style="211" hidden="1" customWidth="1"/>
    <col min="3360" max="3362" width="15.625" style="211" hidden="1" customWidth="1"/>
    <col min="3363" max="3364" width="3.25" style="211" hidden="1" customWidth="1"/>
    <col min="3365" max="3583" width="3.75" style="211" hidden="1"/>
    <col min="3584" max="3584" width="0.625" style="211" hidden="1" customWidth="1"/>
    <col min="3585" max="3592" width="1.625" style="211" hidden="1" customWidth="1"/>
    <col min="3593" max="3593" width="0.75" style="211" hidden="1" customWidth="1"/>
    <col min="3594" max="3603" width="1.625" style="211" hidden="1" customWidth="1"/>
    <col min="3604" max="3604" width="1.875" style="211" hidden="1" customWidth="1"/>
    <col min="3605" max="3605" width="0.25" style="211" hidden="1" customWidth="1"/>
    <col min="3606" max="3607" width="2.5" style="211" hidden="1" customWidth="1"/>
    <col min="3608" max="3611" width="15.625" style="211" hidden="1" customWidth="1"/>
    <col min="3612" max="3612" width="16.875" style="211" hidden="1" customWidth="1"/>
    <col min="3613" max="3614" width="15.625" style="211" hidden="1" customWidth="1"/>
    <col min="3615" max="3615" width="16.625" style="211" hidden="1" customWidth="1"/>
    <col min="3616" max="3618" width="15.625" style="211" hidden="1" customWidth="1"/>
    <col min="3619" max="3620" width="3.25" style="211" hidden="1" customWidth="1"/>
    <col min="3621" max="3839" width="3.75" style="211" hidden="1"/>
    <col min="3840" max="3840" width="0.625" style="211" hidden="1" customWidth="1"/>
    <col min="3841" max="3848" width="1.625" style="211" hidden="1" customWidth="1"/>
    <col min="3849" max="3849" width="0.75" style="211" hidden="1" customWidth="1"/>
    <col min="3850" max="3859" width="1.625" style="211" hidden="1" customWidth="1"/>
    <col min="3860" max="3860" width="1.875" style="211" hidden="1" customWidth="1"/>
    <col min="3861" max="3861" width="0.25" style="211" hidden="1" customWidth="1"/>
    <col min="3862" max="3863" width="2.5" style="211" hidden="1" customWidth="1"/>
    <col min="3864" max="3867" width="15.625" style="211" hidden="1" customWidth="1"/>
    <col min="3868" max="3868" width="16.875" style="211" hidden="1" customWidth="1"/>
    <col min="3869" max="3870" width="15.625" style="211" hidden="1" customWidth="1"/>
    <col min="3871" max="3871" width="16.625" style="211" hidden="1" customWidth="1"/>
    <col min="3872" max="3874" width="15.625" style="211" hidden="1" customWidth="1"/>
    <col min="3875" max="3876" width="3.25" style="211" hidden="1" customWidth="1"/>
    <col min="3877" max="4095" width="3.75" style="211" hidden="1"/>
    <col min="4096" max="4096" width="0.625" style="211" hidden="1" customWidth="1"/>
    <col min="4097" max="4104" width="1.625" style="211" hidden="1" customWidth="1"/>
    <col min="4105" max="4105" width="0.75" style="211" hidden="1" customWidth="1"/>
    <col min="4106" max="4115" width="1.625" style="211" hidden="1" customWidth="1"/>
    <col min="4116" max="4116" width="1.875" style="211" hidden="1" customWidth="1"/>
    <col min="4117" max="4117" width="0.25" style="211" hidden="1" customWidth="1"/>
    <col min="4118" max="4119" width="2.5" style="211" hidden="1" customWidth="1"/>
    <col min="4120" max="4123" width="15.625" style="211" hidden="1" customWidth="1"/>
    <col min="4124" max="4124" width="16.875" style="211" hidden="1" customWidth="1"/>
    <col min="4125" max="4126" width="15.625" style="211" hidden="1" customWidth="1"/>
    <col min="4127" max="4127" width="16.625" style="211" hidden="1" customWidth="1"/>
    <col min="4128" max="4130" width="15.625" style="211" hidden="1" customWidth="1"/>
    <col min="4131" max="4132" width="3.25" style="211" hidden="1" customWidth="1"/>
    <col min="4133" max="4351" width="3.75" style="211" hidden="1"/>
    <col min="4352" max="4352" width="0.625" style="211" hidden="1" customWidth="1"/>
    <col min="4353" max="4360" width="1.625" style="211" hidden="1" customWidth="1"/>
    <col min="4361" max="4361" width="0.75" style="211" hidden="1" customWidth="1"/>
    <col min="4362" max="4371" width="1.625" style="211" hidden="1" customWidth="1"/>
    <col min="4372" max="4372" width="1.875" style="211" hidden="1" customWidth="1"/>
    <col min="4373" max="4373" width="0.25" style="211" hidden="1" customWidth="1"/>
    <col min="4374" max="4375" width="2.5" style="211" hidden="1" customWidth="1"/>
    <col min="4376" max="4379" width="15.625" style="211" hidden="1" customWidth="1"/>
    <col min="4380" max="4380" width="16.875" style="211" hidden="1" customWidth="1"/>
    <col min="4381" max="4382" width="15.625" style="211" hidden="1" customWidth="1"/>
    <col min="4383" max="4383" width="16.625" style="211" hidden="1" customWidth="1"/>
    <col min="4384" max="4386" width="15.625" style="211" hidden="1" customWidth="1"/>
    <col min="4387" max="4388" width="3.25" style="211" hidden="1" customWidth="1"/>
    <col min="4389" max="4607" width="3.75" style="211" hidden="1"/>
    <col min="4608" max="4608" width="0.625" style="211" hidden="1" customWidth="1"/>
    <col min="4609" max="4616" width="1.625" style="211" hidden="1" customWidth="1"/>
    <col min="4617" max="4617" width="0.75" style="211" hidden="1" customWidth="1"/>
    <col min="4618" max="4627" width="1.625" style="211" hidden="1" customWidth="1"/>
    <col min="4628" max="4628" width="1.875" style="211" hidden="1" customWidth="1"/>
    <col min="4629" max="4629" width="0.25" style="211" hidden="1" customWidth="1"/>
    <col min="4630" max="4631" width="2.5" style="211" hidden="1" customWidth="1"/>
    <col min="4632" max="4635" width="15.625" style="211" hidden="1" customWidth="1"/>
    <col min="4636" max="4636" width="16.875" style="211" hidden="1" customWidth="1"/>
    <col min="4637" max="4638" width="15.625" style="211" hidden="1" customWidth="1"/>
    <col min="4639" max="4639" width="16.625" style="211" hidden="1" customWidth="1"/>
    <col min="4640" max="4642" width="15.625" style="211" hidden="1" customWidth="1"/>
    <col min="4643" max="4644" width="3.25" style="211" hidden="1" customWidth="1"/>
    <col min="4645" max="4863" width="3.75" style="211" hidden="1"/>
    <col min="4864" max="4864" width="0.625" style="211" hidden="1" customWidth="1"/>
    <col min="4865" max="4872" width="1.625" style="211" hidden="1" customWidth="1"/>
    <col min="4873" max="4873" width="0.75" style="211" hidden="1" customWidth="1"/>
    <col min="4874" max="4883" width="1.625" style="211" hidden="1" customWidth="1"/>
    <col min="4884" max="4884" width="1.875" style="211" hidden="1" customWidth="1"/>
    <col min="4885" max="4885" width="0.25" style="211" hidden="1" customWidth="1"/>
    <col min="4886" max="4887" width="2.5" style="211" hidden="1" customWidth="1"/>
    <col min="4888" max="4891" width="15.625" style="211" hidden="1" customWidth="1"/>
    <col min="4892" max="4892" width="16.875" style="211" hidden="1" customWidth="1"/>
    <col min="4893" max="4894" width="15.625" style="211" hidden="1" customWidth="1"/>
    <col min="4895" max="4895" width="16.625" style="211" hidden="1" customWidth="1"/>
    <col min="4896" max="4898" width="15.625" style="211" hidden="1" customWidth="1"/>
    <col min="4899" max="4900" width="3.25" style="211" hidden="1" customWidth="1"/>
    <col min="4901" max="5119" width="3.75" style="211" hidden="1"/>
    <col min="5120" max="5120" width="0.625" style="211" hidden="1" customWidth="1"/>
    <col min="5121" max="5128" width="1.625" style="211" hidden="1" customWidth="1"/>
    <col min="5129" max="5129" width="0.75" style="211" hidden="1" customWidth="1"/>
    <col min="5130" max="5139" width="1.625" style="211" hidden="1" customWidth="1"/>
    <col min="5140" max="5140" width="1.875" style="211" hidden="1" customWidth="1"/>
    <col min="5141" max="5141" width="0.25" style="211" hidden="1" customWidth="1"/>
    <col min="5142" max="5143" width="2.5" style="211" hidden="1" customWidth="1"/>
    <col min="5144" max="5147" width="15.625" style="211" hidden="1" customWidth="1"/>
    <col min="5148" max="5148" width="16.875" style="211" hidden="1" customWidth="1"/>
    <col min="5149" max="5150" width="15.625" style="211" hidden="1" customWidth="1"/>
    <col min="5151" max="5151" width="16.625" style="211" hidden="1" customWidth="1"/>
    <col min="5152" max="5154" width="15.625" style="211" hidden="1" customWidth="1"/>
    <col min="5155" max="5156" width="3.25" style="211" hidden="1" customWidth="1"/>
    <col min="5157" max="5375" width="3.75" style="211" hidden="1"/>
    <col min="5376" max="5376" width="0.625" style="211" hidden="1" customWidth="1"/>
    <col min="5377" max="5384" width="1.625" style="211" hidden="1" customWidth="1"/>
    <col min="5385" max="5385" width="0.75" style="211" hidden="1" customWidth="1"/>
    <col min="5386" max="5395" width="1.625" style="211" hidden="1" customWidth="1"/>
    <col min="5396" max="5396" width="1.875" style="211" hidden="1" customWidth="1"/>
    <col min="5397" max="5397" width="0.25" style="211" hidden="1" customWidth="1"/>
    <col min="5398" max="5399" width="2.5" style="211" hidden="1" customWidth="1"/>
    <col min="5400" max="5403" width="15.625" style="211" hidden="1" customWidth="1"/>
    <col min="5404" max="5404" width="16.875" style="211" hidden="1" customWidth="1"/>
    <col min="5405" max="5406" width="15.625" style="211" hidden="1" customWidth="1"/>
    <col min="5407" max="5407" width="16.625" style="211" hidden="1" customWidth="1"/>
    <col min="5408" max="5410" width="15.625" style="211" hidden="1" customWidth="1"/>
    <col min="5411" max="5412" width="3.25" style="211" hidden="1" customWidth="1"/>
    <col min="5413" max="5631" width="3.75" style="211" hidden="1"/>
    <col min="5632" max="5632" width="0.625" style="211" hidden="1" customWidth="1"/>
    <col min="5633" max="5640" width="1.625" style="211" hidden="1" customWidth="1"/>
    <col min="5641" max="5641" width="0.75" style="211" hidden="1" customWidth="1"/>
    <col min="5642" max="5651" width="1.625" style="211" hidden="1" customWidth="1"/>
    <col min="5652" max="5652" width="1.875" style="211" hidden="1" customWidth="1"/>
    <col min="5653" max="5653" width="0.25" style="211" hidden="1" customWidth="1"/>
    <col min="5654" max="5655" width="2.5" style="211" hidden="1" customWidth="1"/>
    <col min="5656" max="5659" width="15.625" style="211" hidden="1" customWidth="1"/>
    <col min="5660" max="5660" width="16.875" style="211" hidden="1" customWidth="1"/>
    <col min="5661" max="5662" width="15.625" style="211" hidden="1" customWidth="1"/>
    <col min="5663" max="5663" width="16.625" style="211" hidden="1" customWidth="1"/>
    <col min="5664" max="5666" width="15.625" style="211" hidden="1" customWidth="1"/>
    <col min="5667" max="5668" width="3.25" style="211" hidden="1" customWidth="1"/>
    <col min="5669" max="5887" width="3.75" style="211" hidden="1"/>
    <col min="5888" max="5888" width="0.625" style="211" hidden="1" customWidth="1"/>
    <col min="5889" max="5896" width="1.625" style="211" hidden="1" customWidth="1"/>
    <col min="5897" max="5897" width="0.75" style="211" hidden="1" customWidth="1"/>
    <col min="5898" max="5907" width="1.625" style="211" hidden="1" customWidth="1"/>
    <col min="5908" max="5908" width="1.875" style="211" hidden="1" customWidth="1"/>
    <col min="5909" max="5909" width="0.25" style="211" hidden="1" customWidth="1"/>
    <col min="5910" max="5911" width="2.5" style="211" hidden="1" customWidth="1"/>
    <col min="5912" max="5915" width="15.625" style="211" hidden="1" customWidth="1"/>
    <col min="5916" max="5916" width="16.875" style="211" hidden="1" customWidth="1"/>
    <col min="5917" max="5918" width="15.625" style="211" hidden="1" customWidth="1"/>
    <col min="5919" max="5919" width="16.625" style="211" hidden="1" customWidth="1"/>
    <col min="5920" max="5922" width="15.625" style="211" hidden="1" customWidth="1"/>
    <col min="5923" max="5924" width="3.25" style="211" hidden="1" customWidth="1"/>
    <col min="5925" max="6143" width="3.75" style="211" hidden="1"/>
    <col min="6144" max="6144" width="0.625" style="211" hidden="1" customWidth="1"/>
    <col min="6145" max="6152" width="1.625" style="211" hidden="1" customWidth="1"/>
    <col min="6153" max="6153" width="0.75" style="211" hidden="1" customWidth="1"/>
    <col min="6154" max="6163" width="1.625" style="211" hidden="1" customWidth="1"/>
    <col min="6164" max="6164" width="1.875" style="211" hidden="1" customWidth="1"/>
    <col min="6165" max="6165" width="0.25" style="211" hidden="1" customWidth="1"/>
    <col min="6166" max="6167" width="2.5" style="211" hidden="1" customWidth="1"/>
    <col min="6168" max="6171" width="15.625" style="211" hidden="1" customWidth="1"/>
    <col min="6172" max="6172" width="16.875" style="211" hidden="1" customWidth="1"/>
    <col min="6173" max="6174" width="15.625" style="211" hidden="1" customWidth="1"/>
    <col min="6175" max="6175" width="16.625" style="211" hidden="1" customWidth="1"/>
    <col min="6176" max="6178" width="15.625" style="211" hidden="1" customWidth="1"/>
    <col min="6179" max="6180" width="3.25" style="211" hidden="1" customWidth="1"/>
    <col min="6181" max="6399" width="3.75" style="211" hidden="1"/>
    <col min="6400" max="6400" width="0.625" style="211" hidden="1" customWidth="1"/>
    <col min="6401" max="6408" width="1.625" style="211" hidden="1" customWidth="1"/>
    <col min="6409" max="6409" width="0.75" style="211" hidden="1" customWidth="1"/>
    <col min="6410" max="6419" width="1.625" style="211" hidden="1" customWidth="1"/>
    <col min="6420" max="6420" width="1.875" style="211" hidden="1" customWidth="1"/>
    <col min="6421" max="6421" width="0.25" style="211" hidden="1" customWidth="1"/>
    <col min="6422" max="6423" width="2.5" style="211" hidden="1" customWidth="1"/>
    <col min="6424" max="6427" width="15.625" style="211" hidden="1" customWidth="1"/>
    <col min="6428" max="6428" width="16.875" style="211" hidden="1" customWidth="1"/>
    <col min="6429" max="6430" width="15.625" style="211" hidden="1" customWidth="1"/>
    <col min="6431" max="6431" width="16.625" style="211" hidden="1" customWidth="1"/>
    <col min="6432" max="6434" width="15.625" style="211" hidden="1" customWidth="1"/>
    <col min="6435" max="6436" width="3.25" style="211" hidden="1" customWidth="1"/>
    <col min="6437" max="6655" width="3.75" style="211" hidden="1"/>
    <col min="6656" max="6656" width="0.625" style="211" hidden="1" customWidth="1"/>
    <col min="6657" max="6664" width="1.625" style="211" hidden="1" customWidth="1"/>
    <col min="6665" max="6665" width="0.75" style="211" hidden="1" customWidth="1"/>
    <col min="6666" max="6675" width="1.625" style="211" hidden="1" customWidth="1"/>
    <col min="6676" max="6676" width="1.875" style="211" hidden="1" customWidth="1"/>
    <col min="6677" max="6677" width="0.25" style="211" hidden="1" customWidth="1"/>
    <col min="6678" max="6679" width="2.5" style="211" hidden="1" customWidth="1"/>
    <col min="6680" max="6683" width="15.625" style="211" hidden="1" customWidth="1"/>
    <col min="6684" max="6684" width="16.875" style="211" hidden="1" customWidth="1"/>
    <col min="6685" max="6686" width="15.625" style="211" hidden="1" customWidth="1"/>
    <col min="6687" max="6687" width="16.625" style="211" hidden="1" customWidth="1"/>
    <col min="6688" max="6690" width="15.625" style="211" hidden="1" customWidth="1"/>
    <col min="6691" max="6692" width="3.25" style="211" hidden="1" customWidth="1"/>
    <col min="6693" max="6911" width="3.75" style="211" hidden="1"/>
    <col min="6912" max="6912" width="0.625" style="211" hidden="1" customWidth="1"/>
    <col min="6913" max="6920" width="1.625" style="211" hidden="1" customWidth="1"/>
    <col min="6921" max="6921" width="0.75" style="211" hidden="1" customWidth="1"/>
    <col min="6922" max="6931" width="1.625" style="211" hidden="1" customWidth="1"/>
    <col min="6932" max="6932" width="1.875" style="211" hidden="1" customWidth="1"/>
    <col min="6933" max="6933" width="0.25" style="211" hidden="1" customWidth="1"/>
    <col min="6934" max="6935" width="2.5" style="211" hidden="1" customWidth="1"/>
    <col min="6936" max="6939" width="15.625" style="211" hidden="1" customWidth="1"/>
    <col min="6940" max="6940" width="16.875" style="211" hidden="1" customWidth="1"/>
    <col min="6941" max="6942" width="15.625" style="211" hidden="1" customWidth="1"/>
    <col min="6943" max="6943" width="16.625" style="211" hidden="1" customWidth="1"/>
    <col min="6944" max="6946" width="15.625" style="211" hidden="1" customWidth="1"/>
    <col min="6947" max="6948" width="3.25" style="211" hidden="1" customWidth="1"/>
    <col min="6949" max="7167" width="3.75" style="211" hidden="1"/>
    <col min="7168" max="7168" width="0.625" style="211" hidden="1" customWidth="1"/>
    <col min="7169" max="7176" width="1.625" style="211" hidden="1" customWidth="1"/>
    <col min="7177" max="7177" width="0.75" style="211" hidden="1" customWidth="1"/>
    <col min="7178" max="7187" width="1.625" style="211" hidden="1" customWidth="1"/>
    <col min="7188" max="7188" width="1.875" style="211" hidden="1" customWidth="1"/>
    <col min="7189" max="7189" width="0.25" style="211" hidden="1" customWidth="1"/>
    <col min="7190" max="7191" width="2.5" style="211" hidden="1" customWidth="1"/>
    <col min="7192" max="7195" width="15.625" style="211" hidden="1" customWidth="1"/>
    <col min="7196" max="7196" width="16.875" style="211" hidden="1" customWidth="1"/>
    <col min="7197" max="7198" width="15.625" style="211" hidden="1" customWidth="1"/>
    <col min="7199" max="7199" width="16.625" style="211" hidden="1" customWidth="1"/>
    <col min="7200" max="7202" width="15.625" style="211" hidden="1" customWidth="1"/>
    <col min="7203" max="7204" width="3.25" style="211" hidden="1" customWidth="1"/>
    <col min="7205" max="7423" width="3.75" style="211" hidden="1"/>
    <col min="7424" max="7424" width="0.625" style="211" hidden="1" customWidth="1"/>
    <col min="7425" max="7432" width="1.625" style="211" hidden="1" customWidth="1"/>
    <col min="7433" max="7433" width="0.75" style="211" hidden="1" customWidth="1"/>
    <col min="7434" max="7443" width="1.625" style="211" hidden="1" customWidth="1"/>
    <col min="7444" max="7444" width="1.875" style="211" hidden="1" customWidth="1"/>
    <col min="7445" max="7445" width="0.25" style="211" hidden="1" customWidth="1"/>
    <col min="7446" max="7447" width="2.5" style="211" hidden="1" customWidth="1"/>
    <col min="7448" max="7451" width="15.625" style="211" hidden="1" customWidth="1"/>
    <col min="7452" max="7452" width="16.875" style="211" hidden="1" customWidth="1"/>
    <col min="7453" max="7454" width="15.625" style="211" hidden="1" customWidth="1"/>
    <col min="7455" max="7455" width="16.625" style="211" hidden="1" customWidth="1"/>
    <col min="7456" max="7458" width="15.625" style="211" hidden="1" customWidth="1"/>
    <col min="7459" max="7460" width="3.25" style="211" hidden="1" customWidth="1"/>
    <col min="7461" max="7679" width="3.75" style="211" hidden="1"/>
    <col min="7680" max="7680" width="0.625" style="211" hidden="1" customWidth="1"/>
    <col min="7681" max="7688" width="1.625" style="211" hidden="1" customWidth="1"/>
    <col min="7689" max="7689" width="0.75" style="211" hidden="1" customWidth="1"/>
    <col min="7690" max="7699" width="1.625" style="211" hidden="1" customWidth="1"/>
    <col min="7700" max="7700" width="1.875" style="211" hidden="1" customWidth="1"/>
    <col min="7701" max="7701" width="0.25" style="211" hidden="1" customWidth="1"/>
    <col min="7702" max="7703" width="2.5" style="211" hidden="1" customWidth="1"/>
    <col min="7704" max="7707" width="15.625" style="211" hidden="1" customWidth="1"/>
    <col min="7708" max="7708" width="16.875" style="211" hidden="1" customWidth="1"/>
    <col min="7709" max="7710" width="15.625" style="211" hidden="1" customWidth="1"/>
    <col min="7711" max="7711" width="16.625" style="211" hidden="1" customWidth="1"/>
    <col min="7712" max="7714" width="15.625" style="211" hidden="1" customWidth="1"/>
    <col min="7715" max="7716" width="3.25" style="211" hidden="1" customWidth="1"/>
    <col min="7717" max="7935" width="3.75" style="211" hidden="1"/>
    <col min="7936" max="7936" width="0.625" style="211" hidden="1" customWidth="1"/>
    <col min="7937" max="7944" width="1.625" style="211" hidden="1" customWidth="1"/>
    <col min="7945" max="7945" width="0.75" style="211" hidden="1" customWidth="1"/>
    <col min="7946" max="7955" width="1.625" style="211" hidden="1" customWidth="1"/>
    <col min="7956" max="7956" width="1.875" style="211" hidden="1" customWidth="1"/>
    <col min="7957" max="7957" width="0.25" style="211" hidden="1" customWidth="1"/>
    <col min="7958" max="7959" width="2.5" style="211" hidden="1" customWidth="1"/>
    <col min="7960" max="7963" width="15.625" style="211" hidden="1" customWidth="1"/>
    <col min="7964" max="7964" width="16.875" style="211" hidden="1" customWidth="1"/>
    <col min="7965" max="7966" width="15.625" style="211" hidden="1" customWidth="1"/>
    <col min="7967" max="7967" width="16.625" style="211" hidden="1" customWidth="1"/>
    <col min="7968" max="7970" width="15.625" style="211" hidden="1" customWidth="1"/>
    <col min="7971" max="7972" width="3.25" style="211" hidden="1" customWidth="1"/>
    <col min="7973" max="8191" width="3.75" style="211" hidden="1"/>
    <col min="8192" max="8192" width="0.625" style="211" hidden="1" customWidth="1"/>
    <col min="8193" max="8200" width="1.625" style="211" hidden="1" customWidth="1"/>
    <col min="8201" max="8201" width="0.75" style="211" hidden="1" customWidth="1"/>
    <col min="8202" max="8211" width="1.625" style="211" hidden="1" customWidth="1"/>
    <col min="8212" max="8212" width="1.875" style="211" hidden="1" customWidth="1"/>
    <col min="8213" max="8213" width="0.25" style="211" hidden="1" customWidth="1"/>
    <col min="8214" max="8215" width="2.5" style="211" hidden="1" customWidth="1"/>
    <col min="8216" max="8219" width="15.625" style="211" hidden="1" customWidth="1"/>
    <col min="8220" max="8220" width="16.875" style="211" hidden="1" customWidth="1"/>
    <col min="8221" max="8222" width="15.625" style="211" hidden="1" customWidth="1"/>
    <col min="8223" max="8223" width="16.625" style="211" hidden="1" customWidth="1"/>
    <col min="8224" max="8226" width="15.625" style="211" hidden="1" customWidth="1"/>
    <col min="8227" max="8228" width="3.25" style="211" hidden="1" customWidth="1"/>
    <col min="8229" max="8447" width="3.75" style="211" hidden="1"/>
    <col min="8448" max="8448" width="0.625" style="211" hidden="1" customWidth="1"/>
    <col min="8449" max="8456" width="1.625" style="211" hidden="1" customWidth="1"/>
    <col min="8457" max="8457" width="0.75" style="211" hidden="1" customWidth="1"/>
    <col min="8458" max="8467" width="1.625" style="211" hidden="1" customWidth="1"/>
    <col min="8468" max="8468" width="1.875" style="211" hidden="1" customWidth="1"/>
    <col min="8469" max="8469" width="0.25" style="211" hidden="1" customWidth="1"/>
    <col min="8470" max="8471" width="2.5" style="211" hidden="1" customWidth="1"/>
    <col min="8472" max="8475" width="15.625" style="211" hidden="1" customWidth="1"/>
    <col min="8476" max="8476" width="16.875" style="211" hidden="1" customWidth="1"/>
    <col min="8477" max="8478" width="15.625" style="211" hidden="1" customWidth="1"/>
    <col min="8479" max="8479" width="16.625" style="211" hidden="1" customWidth="1"/>
    <col min="8480" max="8482" width="15.625" style="211" hidden="1" customWidth="1"/>
    <col min="8483" max="8484" width="3.25" style="211" hidden="1" customWidth="1"/>
    <col min="8485" max="8703" width="3.75" style="211" hidden="1"/>
    <col min="8704" max="8704" width="0.625" style="211" hidden="1" customWidth="1"/>
    <col min="8705" max="8712" width="1.625" style="211" hidden="1" customWidth="1"/>
    <col min="8713" max="8713" width="0.75" style="211" hidden="1" customWidth="1"/>
    <col min="8714" max="8723" width="1.625" style="211" hidden="1" customWidth="1"/>
    <col min="8724" max="8724" width="1.875" style="211" hidden="1" customWidth="1"/>
    <col min="8725" max="8725" width="0.25" style="211" hidden="1" customWidth="1"/>
    <col min="8726" max="8727" width="2.5" style="211" hidden="1" customWidth="1"/>
    <col min="8728" max="8731" width="15.625" style="211" hidden="1" customWidth="1"/>
    <col min="8732" max="8732" width="16.875" style="211" hidden="1" customWidth="1"/>
    <col min="8733" max="8734" width="15.625" style="211" hidden="1" customWidth="1"/>
    <col min="8735" max="8735" width="16.625" style="211" hidden="1" customWidth="1"/>
    <col min="8736" max="8738" width="15.625" style="211" hidden="1" customWidth="1"/>
    <col min="8739" max="8740" width="3.25" style="211" hidden="1" customWidth="1"/>
    <col min="8741" max="8959" width="3.75" style="211" hidden="1"/>
    <col min="8960" max="8960" width="0.625" style="211" hidden="1" customWidth="1"/>
    <col min="8961" max="8968" width="1.625" style="211" hidden="1" customWidth="1"/>
    <col min="8969" max="8969" width="0.75" style="211" hidden="1" customWidth="1"/>
    <col min="8970" max="8979" width="1.625" style="211" hidden="1" customWidth="1"/>
    <col min="8980" max="8980" width="1.875" style="211" hidden="1" customWidth="1"/>
    <col min="8981" max="8981" width="0.25" style="211" hidden="1" customWidth="1"/>
    <col min="8982" max="8983" width="2.5" style="211" hidden="1" customWidth="1"/>
    <col min="8984" max="8987" width="15.625" style="211" hidden="1" customWidth="1"/>
    <col min="8988" max="8988" width="16.875" style="211" hidden="1" customWidth="1"/>
    <col min="8989" max="8990" width="15.625" style="211" hidden="1" customWidth="1"/>
    <col min="8991" max="8991" width="16.625" style="211" hidden="1" customWidth="1"/>
    <col min="8992" max="8994" width="15.625" style="211" hidden="1" customWidth="1"/>
    <col min="8995" max="8996" width="3.25" style="211" hidden="1" customWidth="1"/>
    <col min="8997" max="9215" width="3.75" style="211" hidden="1"/>
    <col min="9216" max="9216" width="0.625" style="211" hidden="1" customWidth="1"/>
    <col min="9217" max="9224" width="1.625" style="211" hidden="1" customWidth="1"/>
    <col min="9225" max="9225" width="0.75" style="211" hidden="1" customWidth="1"/>
    <col min="9226" max="9235" width="1.625" style="211" hidden="1" customWidth="1"/>
    <col min="9236" max="9236" width="1.875" style="211" hidden="1" customWidth="1"/>
    <col min="9237" max="9237" width="0.25" style="211" hidden="1" customWidth="1"/>
    <col min="9238" max="9239" width="2.5" style="211" hidden="1" customWidth="1"/>
    <col min="9240" max="9243" width="15.625" style="211" hidden="1" customWidth="1"/>
    <col min="9244" max="9244" width="16.875" style="211" hidden="1" customWidth="1"/>
    <col min="9245" max="9246" width="15.625" style="211" hidden="1" customWidth="1"/>
    <col min="9247" max="9247" width="16.625" style="211" hidden="1" customWidth="1"/>
    <col min="9248" max="9250" width="15.625" style="211" hidden="1" customWidth="1"/>
    <col min="9251" max="9252" width="3.25" style="211" hidden="1" customWidth="1"/>
    <col min="9253" max="9471" width="3.75" style="211" hidden="1"/>
    <col min="9472" max="9472" width="0.625" style="211" hidden="1" customWidth="1"/>
    <col min="9473" max="9480" width="1.625" style="211" hidden="1" customWidth="1"/>
    <col min="9481" max="9481" width="0.75" style="211" hidden="1" customWidth="1"/>
    <col min="9482" max="9491" width="1.625" style="211" hidden="1" customWidth="1"/>
    <col min="9492" max="9492" width="1.875" style="211" hidden="1" customWidth="1"/>
    <col min="9493" max="9493" width="0.25" style="211" hidden="1" customWidth="1"/>
    <col min="9494" max="9495" width="2.5" style="211" hidden="1" customWidth="1"/>
    <col min="9496" max="9499" width="15.625" style="211" hidden="1" customWidth="1"/>
    <col min="9500" max="9500" width="16.875" style="211" hidden="1" customWidth="1"/>
    <col min="9501" max="9502" width="15.625" style="211" hidden="1" customWidth="1"/>
    <col min="9503" max="9503" width="16.625" style="211" hidden="1" customWidth="1"/>
    <col min="9504" max="9506" width="15.625" style="211" hidden="1" customWidth="1"/>
    <col min="9507" max="9508" width="3.25" style="211" hidden="1" customWidth="1"/>
    <col min="9509" max="9727" width="3.75" style="211" hidden="1"/>
    <col min="9728" max="9728" width="0.625" style="211" hidden="1" customWidth="1"/>
    <col min="9729" max="9736" width="1.625" style="211" hidden="1" customWidth="1"/>
    <col min="9737" max="9737" width="0.75" style="211" hidden="1" customWidth="1"/>
    <col min="9738" max="9747" width="1.625" style="211" hidden="1" customWidth="1"/>
    <col min="9748" max="9748" width="1.875" style="211" hidden="1" customWidth="1"/>
    <col min="9749" max="9749" width="0.25" style="211" hidden="1" customWidth="1"/>
    <col min="9750" max="9751" width="2.5" style="211" hidden="1" customWidth="1"/>
    <col min="9752" max="9755" width="15.625" style="211" hidden="1" customWidth="1"/>
    <col min="9756" max="9756" width="16.875" style="211" hidden="1" customWidth="1"/>
    <col min="9757" max="9758" width="15.625" style="211" hidden="1" customWidth="1"/>
    <col min="9759" max="9759" width="16.625" style="211" hidden="1" customWidth="1"/>
    <col min="9760" max="9762" width="15.625" style="211" hidden="1" customWidth="1"/>
    <col min="9763" max="9764" width="3.25" style="211" hidden="1" customWidth="1"/>
    <col min="9765" max="9983" width="3.75" style="211" hidden="1"/>
    <col min="9984" max="9984" width="0.625" style="211" hidden="1" customWidth="1"/>
    <col min="9985" max="9992" width="1.625" style="211" hidden="1" customWidth="1"/>
    <col min="9993" max="9993" width="0.75" style="211" hidden="1" customWidth="1"/>
    <col min="9994" max="10003" width="1.625" style="211" hidden="1" customWidth="1"/>
    <col min="10004" max="10004" width="1.875" style="211" hidden="1" customWidth="1"/>
    <col min="10005" max="10005" width="0.25" style="211" hidden="1" customWidth="1"/>
    <col min="10006" max="10007" width="2.5" style="211" hidden="1" customWidth="1"/>
    <col min="10008" max="10011" width="15.625" style="211" hidden="1" customWidth="1"/>
    <col min="10012" max="10012" width="16.875" style="211" hidden="1" customWidth="1"/>
    <col min="10013" max="10014" width="15.625" style="211" hidden="1" customWidth="1"/>
    <col min="10015" max="10015" width="16.625" style="211" hidden="1" customWidth="1"/>
    <col min="10016" max="10018" width="15.625" style="211" hidden="1" customWidth="1"/>
    <col min="10019" max="10020" width="3.25" style="211" hidden="1" customWidth="1"/>
    <col min="10021" max="10239" width="3.75" style="211" hidden="1"/>
    <col min="10240" max="10240" width="0.625" style="211" hidden="1" customWidth="1"/>
    <col min="10241" max="10248" width="1.625" style="211" hidden="1" customWidth="1"/>
    <col min="10249" max="10249" width="0.75" style="211" hidden="1" customWidth="1"/>
    <col min="10250" max="10259" width="1.625" style="211" hidden="1" customWidth="1"/>
    <col min="10260" max="10260" width="1.875" style="211" hidden="1" customWidth="1"/>
    <col min="10261" max="10261" width="0.25" style="211" hidden="1" customWidth="1"/>
    <col min="10262" max="10263" width="2.5" style="211" hidden="1" customWidth="1"/>
    <col min="10264" max="10267" width="15.625" style="211" hidden="1" customWidth="1"/>
    <col min="10268" max="10268" width="16.875" style="211" hidden="1" customWidth="1"/>
    <col min="10269" max="10270" width="15.625" style="211" hidden="1" customWidth="1"/>
    <col min="10271" max="10271" width="16.625" style="211" hidden="1" customWidth="1"/>
    <col min="10272" max="10274" width="15.625" style="211" hidden="1" customWidth="1"/>
    <col min="10275" max="10276" width="3.25" style="211" hidden="1" customWidth="1"/>
    <col min="10277" max="10495" width="3.75" style="211" hidden="1"/>
    <col min="10496" max="10496" width="0.625" style="211" hidden="1" customWidth="1"/>
    <col min="10497" max="10504" width="1.625" style="211" hidden="1" customWidth="1"/>
    <col min="10505" max="10505" width="0.75" style="211" hidden="1" customWidth="1"/>
    <col min="10506" max="10515" width="1.625" style="211" hidden="1" customWidth="1"/>
    <col min="10516" max="10516" width="1.875" style="211" hidden="1" customWidth="1"/>
    <col min="10517" max="10517" width="0.25" style="211" hidden="1" customWidth="1"/>
    <col min="10518" max="10519" width="2.5" style="211" hidden="1" customWidth="1"/>
    <col min="10520" max="10523" width="15.625" style="211" hidden="1" customWidth="1"/>
    <col min="10524" max="10524" width="16.875" style="211" hidden="1" customWidth="1"/>
    <col min="10525" max="10526" width="15.625" style="211" hidden="1" customWidth="1"/>
    <col min="10527" max="10527" width="16.625" style="211" hidden="1" customWidth="1"/>
    <col min="10528" max="10530" width="15.625" style="211" hidden="1" customWidth="1"/>
    <col min="10531" max="10532" width="3.25" style="211" hidden="1" customWidth="1"/>
    <col min="10533" max="10751" width="3.75" style="211" hidden="1"/>
    <col min="10752" max="10752" width="0.625" style="211" hidden="1" customWidth="1"/>
    <col min="10753" max="10760" width="1.625" style="211" hidden="1" customWidth="1"/>
    <col min="10761" max="10761" width="0.75" style="211" hidden="1" customWidth="1"/>
    <col min="10762" max="10771" width="1.625" style="211" hidden="1" customWidth="1"/>
    <col min="10772" max="10772" width="1.875" style="211" hidden="1" customWidth="1"/>
    <col min="10773" max="10773" width="0.25" style="211" hidden="1" customWidth="1"/>
    <col min="10774" max="10775" width="2.5" style="211" hidden="1" customWidth="1"/>
    <col min="10776" max="10779" width="15.625" style="211" hidden="1" customWidth="1"/>
    <col min="10780" max="10780" width="16.875" style="211" hidden="1" customWidth="1"/>
    <col min="10781" max="10782" width="15.625" style="211" hidden="1" customWidth="1"/>
    <col min="10783" max="10783" width="16.625" style="211" hidden="1" customWidth="1"/>
    <col min="10784" max="10786" width="15.625" style="211" hidden="1" customWidth="1"/>
    <col min="10787" max="10788" width="3.25" style="211" hidden="1" customWidth="1"/>
    <col min="10789" max="11007" width="3.75" style="211" hidden="1"/>
    <col min="11008" max="11008" width="0.625" style="211" hidden="1" customWidth="1"/>
    <col min="11009" max="11016" width="1.625" style="211" hidden="1" customWidth="1"/>
    <col min="11017" max="11017" width="0.75" style="211" hidden="1" customWidth="1"/>
    <col min="11018" max="11027" width="1.625" style="211" hidden="1" customWidth="1"/>
    <col min="11028" max="11028" width="1.875" style="211" hidden="1" customWidth="1"/>
    <col min="11029" max="11029" width="0.25" style="211" hidden="1" customWidth="1"/>
    <col min="11030" max="11031" width="2.5" style="211" hidden="1" customWidth="1"/>
    <col min="11032" max="11035" width="15.625" style="211" hidden="1" customWidth="1"/>
    <col min="11036" max="11036" width="16.875" style="211" hidden="1" customWidth="1"/>
    <col min="11037" max="11038" width="15.625" style="211" hidden="1" customWidth="1"/>
    <col min="11039" max="11039" width="16.625" style="211" hidden="1" customWidth="1"/>
    <col min="11040" max="11042" width="15.625" style="211" hidden="1" customWidth="1"/>
    <col min="11043" max="11044" width="3.25" style="211" hidden="1" customWidth="1"/>
    <col min="11045" max="11263" width="3.75" style="211" hidden="1"/>
    <col min="11264" max="11264" width="0.625" style="211" hidden="1" customWidth="1"/>
    <col min="11265" max="11272" width="1.625" style="211" hidden="1" customWidth="1"/>
    <col min="11273" max="11273" width="0.75" style="211" hidden="1" customWidth="1"/>
    <col min="11274" max="11283" width="1.625" style="211" hidden="1" customWidth="1"/>
    <col min="11284" max="11284" width="1.875" style="211" hidden="1" customWidth="1"/>
    <col min="11285" max="11285" width="0.25" style="211" hidden="1" customWidth="1"/>
    <col min="11286" max="11287" width="2.5" style="211" hidden="1" customWidth="1"/>
    <col min="11288" max="11291" width="15.625" style="211" hidden="1" customWidth="1"/>
    <col min="11292" max="11292" width="16.875" style="211" hidden="1" customWidth="1"/>
    <col min="11293" max="11294" width="15.625" style="211" hidden="1" customWidth="1"/>
    <col min="11295" max="11295" width="16.625" style="211" hidden="1" customWidth="1"/>
    <col min="11296" max="11298" width="15.625" style="211" hidden="1" customWidth="1"/>
    <col min="11299" max="11300" width="3.25" style="211" hidden="1" customWidth="1"/>
    <col min="11301" max="11519" width="3.75" style="211" hidden="1"/>
    <col min="11520" max="11520" width="0.625" style="211" hidden="1" customWidth="1"/>
    <col min="11521" max="11528" width="1.625" style="211" hidden="1" customWidth="1"/>
    <col min="11529" max="11529" width="0.75" style="211" hidden="1" customWidth="1"/>
    <col min="11530" max="11539" width="1.625" style="211" hidden="1" customWidth="1"/>
    <col min="11540" max="11540" width="1.875" style="211" hidden="1" customWidth="1"/>
    <col min="11541" max="11541" width="0.25" style="211" hidden="1" customWidth="1"/>
    <col min="11542" max="11543" width="2.5" style="211" hidden="1" customWidth="1"/>
    <col min="11544" max="11547" width="15.625" style="211" hidden="1" customWidth="1"/>
    <col min="11548" max="11548" width="16.875" style="211" hidden="1" customWidth="1"/>
    <col min="11549" max="11550" width="15.625" style="211" hidden="1" customWidth="1"/>
    <col min="11551" max="11551" width="16.625" style="211" hidden="1" customWidth="1"/>
    <col min="11552" max="11554" width="15.625" style="211" hidden="1" customWidth="1"/>
    <col min="11555" max="11556" width="3.25" style="211" hidden="1" customWidth="1"/>
    <col min="11557" max="11775" width="3.75" style="211" hidden="1"/>
    <col min="11776" max="11776" width="0.625" style="211" hidden="1" customWidth="1"/>
    <col min="11777" max="11784" width="1.625" style="211" hidden="1" customWidth="1"/>
    <col min="11785" max="11785" width="0.75" style="211" hidden="1" customWidth="1"/>
    <col min="11786" max="11795" width="1.625" style="211" hidden="1" customWidth="1"/>
    <col min="11796" max="11796" width="1.875" style="211" hidden="1" customWidth="1"/>
    <col min="11797" max="11797" width="0.25" style="211" hidden="1" customWidth="1"/>
    <col min="11798" max="11799" width="2.5" style="211" hidden="1" customWidth="1"/>
    <col min="11800" max="11803" width="15.625" style="211" hidden="1" customWidth="1"/>
    <col min="11804" max="11804" width="16.875" style="211" hidden="1" customWidth="1"/>
    <col min="11805" max="11806" width="15.625" style="211" hidden="1" customWidth="1"/>
    <col min="11807" max="11807" width="16.625" style="211" hidden="1" customWidth="1"/>
    <col min="11808" max="11810" width="15.625" style="211" hidden="1" customWidth="1"/>
    <col min="11811" max="11812" width="3.25" style="211" hidden="1" customWidth="1"/>
    <col min="11813" max="12031" width="3.75" style="211" hidden="1"/>
    <col min="12032" max="12032" width="0.625" style="211" hidden="1" customWidth="1"/>
    <col min="12033" max="12040" width="1.625" style="211" hidden="1" customWidth="1"/>
    <col min="12041" max="12041" width="0.75" style="211" hidden="1" customWidth="1"/>
    <col min="12042" max="12051" width="1.625" style="211" hidden="1" customWidth="1"/>
    <col min="12052" max="12052" width="1.875" style="211" hidden="1" customWidth="1"/>
    <col min="12053" max="12053" width="0.25" style="211" hidden="1" customWidth="1"/>
    <col min="12054" max="12055" width="2.5" style="211" hidden="1" customWidth="1"/>
    <col min="12056" max="12059" width="15.625" style="211" hidden="1" customWidth="1"/>
    <col min="12060" max="12060" width="16.875" style="211" hidden="1" customWidth="1"/>
    <col min="12061" max="12062" width="15.625" style="211" hidden="1" customWidth="1"/>
    <col min="12063" max="12063" width="16.625" style="211" hidden="1" customWidth="1"/>
    <col min="12064" max="12066" width="15.625" style="211" hidden="1" customWidth="1"/>
    <col min="12067" max="12068" width="3.25" style="211" hidden="1" customWidth="1"/>
    <col min="12069" max="12287" width="3.75" style="211" hidden="1"/>
    <col min="12288" max="12288" width="0.625" style="211" hidden="1" customWidth="1"/>
    <col min="12289" max="12296" width="1.625" style="211" hidden="1" customWidth="1"/>
    <col min="12297" max="12297" width="0.75" style="211" hidden="1" customWidth="1"/>
    <col min="12298" max="12307" width="1.625" style="211" hidden="1" customWidth="1"/>
    <col min="12308" max="12308" width="1.875" style="211" hidden="1" customWidth="1"/>
    <col min="12309" max="12309" width="0.25" style="211" hidden="1" customWidth="1"/>
    <col min="12310" max="12311" width="2.5" style="211" hidden="1" customWidth="1"/>
    <col min="12312" max="12315" width="15.625" style="211" hidden="1" customWidth="1"/>
    <col min="12316" max="12316" width="16.875" style="211" hidden="1" customWidth="1"/>
    <col min="12317" max="12318" width="15.625" style="211" hidden="1" customWidth="1"/>
    <col min="12319" max="12319" width="16.625" style="211" hidden="1" customWidth="1"/>
    <col min="12320" max="12322" width="15.625" style="211" hidden="1" customWidth="1"/>
    <col min="12323" max="12324" width="3.25" style="211" hidden="1" customWidth="1"/>
    <col min="12325" max="12543" width="3.75" style="211" hidden="1"/>
    <col min="12544" max="12544" width="0.625" style="211" hidden="1" customWidth="1"/>
    <col min="12545" max="12552" width="1.625" style="211" hidden="1" customWidth="1"/>
    <col min="12553" max="12553" width="0.75" style="211" hidden="1" customWidth="1"/>
    <col min="12554" max="12563" width="1.625" style="211" hidden="1" customWidth="1"/>
    <col min="12564" max="12564" width="1.875" style="211" hidden="1" customWidth="1"/>
    <col min="12565" max="12565" width="0.25" style="211" hidden="1" customWidth="1"/>
    <col min="12566" max="12567" width="2.5" style="211" hidden="1" customWidth="1"/>
    <col min="12568" max="12571" width="15.625" style="211" hidden="1" customWidth="1"/>
    <col min="12572" max="12572" width="16.875" style="211" hidden="1" customWidth="1"/>
    <col min="12573" max="12574" width="15.625" style="211" hidden="1" customWidth="1"/>
    <col min="12575" max="12575" width="16.625" style="211" hidden="1" customWidth="1"/>
    <col min="12576" max="12578" width="15.625" style="211" hidden="1" customWidth="1"/>
    <col min="12579" max="12580" width="3.25" style="211" hidden="1" customWidth="1"/>
    <col min="12581" max="12799" width="3.75" style="211" hidden="1"/>
    <col min="12800" max="12800" width="0.625" style="211" hidden="1" customWidth="1"/>
    <col min="12801" max="12808" width="1.625" style="211" hidden="1" customWidth="1"/>
    <col min="12809" max="12809" width="0.75" style="211" hidden="1" customWidth="1"/>
    <col min="12810" max="12819" width="1.625" style="211" hidden="1" customWidth="1"/>
    <col min="12820" max="12820" width="1.875" style="211" hidden="1" customWidth="1"/>
    <col min="12821" max="12821" width="0.25" style="211" hidden="1" customWidth="1"/>
    <col min="12822" max="12823" width="2.5" style="211" hidden="1" customWidth="1"/>
    <col min="12824" max="12827" width="15.625" style="211" hidden="1" customWidth="1"/>
    <col min="12828" max="12828" width="16.875" style="211" hidden="1" customWidth="1"/>
    <col min="12829" max="12830" width="15.625" style="211" hidden="1" customWidth="1"/>
    <col min="12831" max="12831" width="16.625" style="211" hidden="1" customWidth="1"/>
    <col min="12832" max="12834" width="15.625" style="211" hidden="1" customWidth="1"/>
    <col min="12835" max="12836" width="3.25" style="211" hidden="1" customWidth="1"/>
    <col min="12837" max="13055" width="3.75" style="211" hidden="1"/>
    <col min="13056" max="13056" width="0.625" style="211" hidden="1" customWidth="1"/>
    <col min="13057" max="13064" width="1.625" style="211" hidden="1" customWidth="1"/>
    <col min="13065" max="13065" width="0.75" style="211" hidden="1" customWidth="1"/>
    <col min="13066" max="13075" width="1.625" style="211" hidden="1" customWidth="1"/>
    <col min="13076" max="13076" width="1.875" style="211" hidden="1" customWidth="1"/>
    <col min="13077" max="13077" width="0.25" style="211" hidden="1" customWidth="1"/>
    <col min="13078" max="13079" width="2.5" style="211" hidden="1" customWidth="1"/>
    <col min="13080" max="13083" width="15.625" style="211" hidden="1" customWidth="1"/>
    <col min="13084" max="13084" width="16.875" style="211" hidden="1" customWidth="1"/>
    <col min="13085" max="13086" width="15.625" style="211" hidden="1" customWidth="1"/>
    <col min="13087" max="13087" width="16.625" style="211" hidden="1" customWidth="1"/>
    <col min="13088" max="13090" width="15.625" style="211" hidden="1" customWidth="1"/>
    <col min="13091" max="13092" width="3.25" style="211" hidden="1" customWidth="1"/>
    <col min="13093" max="13311" width="3.75" style="211" hidden="1"/>
    <col min="13312" max="13312" width="0.625" style="211" hidden="1" customWidth="1"/>
    <col min="13313" max="13320" width="1.625" style="211" hidden="1" customWidth="1"/>
    <col min="13321" max="13321" width="0.75" style="211" hidden="1" customWidth="1"/>
    <col min="13322" max="13331" width="1.625" style="211" hidden="1" customWidth="1"/>
    <col min="13332" max="13332" width="1.875" style="211" hidden="1" customWidth="1"/>
    <col min="13333" max="13333" width="0.25" style="211" hidden="1" customWidth="1"/>
    <col min="13334" max="13335" width="2.5" style="211" hidden="1" customWidth="1"/>
    <col min="13336" max="13339" width="15.625" style="211" hidden="1" customWidth="1"/>
    <col min="13340" max="13340" width="16.875" style="211" hidden="1" customWidth="1"/>
    <col min="13341" max="13342" width="15.625" style="211" hidden="1" customWidth="1"/>
    <col min="13343" max="13343" width="16.625" style="211" hidden="1" customWidth="1"/>
    <col min="13344" max="13346" width="15.625" style="211" hidden="1" customWidth="1"/>
    <col min="13347" max="13348" width="3.25" style="211" hidden="1" customWidth="1"/>
    <col min="13349" max="13567" width="3.75" style="211" hidden="1"/>
    <col min="13568" max="13568" width="0.625" style="211" hidden="1" customWidth="1"/>
    <col min="13569" max="13576" width="1.625" style="211" hidden="1" customWidth="1"/>
    <col min="13577" max="13577" width="0.75" style="211" hidden="1" customWidth="1"/>
    <col min="13578" max="13587" width="1.625" style="211" hidden="1" customWidth="1"/>
    <col min="13588" max="13588" width="1.875" style="211" hidden="1" customWidth="1"/>
    <col min="13589" max="13589" width="0.25" style="211" hidden="1" customWidth="1"/>
    <col min="13590" max="13591" width="2.5" style="211" hidden="1" customWidth="1"/>
    <col min="13592" max="13595" width="15.625" style="211" hidden="1" customWidth="1"/>
    <col min="13596" max="13596" width="16.875" style="211" hidden="1" customWidth="1"/>
    <col min="13597" max="13598" width="15.625" style="211" hidden="1" customWidth="1"/>
    <col min="13599" max="13599" width="16.625" style="211" hidden="1" customWidth="1"/>
    <col min="13600" max="13602" width="15.625" style="211" hidden="1" customWidth="1"/>
    <col min="13603" max="13604" width="3.25" style="211" hidden="1" customWidth="1"/>
    <col min="13605" max="13823" width="3.75" style="211" hidden="1"/>
    <col min="13824" max="13824" width="0.625" style="211" hidden="1" customWidth="1"/>
    <col min="13825" max="13832" width="1.625" style="211" hidden="1" customWidth="1"/>
    <col min="13833" max="13833" width="0.75" style="211" hidden="1" customWidth="1"/>
    <col min="13834" max="13843" width="1.625" style="211" hidden="1" customWidth="1"/>
    <col min="13844" max="13844" width="1.875" style="211" hidden="1" customWidth="1"/>
    <col min="13845" max="13845" width="0.25" style="211" hidden="1" customWidth="1"/>
    <col min="13846" max="13847" width="2.5" style="211" hidden="1" customWidth="1"/>
    <col min="13848" max="13851" width="15.625" style="211" hidden="1" customWidth="1"/>
    <col min="13852" max="13852" width="16.875" style="211" hidden="1" customWidth="1"/>
    <col min="13853" max="13854" width="15.625" style="211" hidden="1" customWidth="1"/>
    <col min="13855" max="13855" width="16.625" style="211" hidden="1" customWidth="1"/>
    <col min="13856" max="13858" width="15.625" style="211" hidden="1" customWidth="1"/>
    <col min="13859" max="13860" width="3.25" style="211" hidden="1" customWidth="1"/>
    <col min="13861" max="14079" width="3.75" style="211" hidden="1"/>
    <col min="14080" max="14080" width="0.625" style="211" hidden="1" customWidth="1"/>
    <col min="14081" max="14088" width="1.625" style="211" hidden="1" customWidth="1"/>
    <col min="14089" max="14089" width="0.75" style="211" hidden="1" customWidth="1"/>
    <col min="14090" max="14099" width="1.625" style="211" hidden="1" customWidth="1"/>
    <col min="14100" max="14100" width="1.875" style="211" hidden="1" customWidth="1"/>
    <col min="14101" max="14101" width="0.25" style="211" hidden="1" customWidth="1"/>
    <col min="14102" max="14103" width="2.5" style="211" hidden="1" customWidth="1"/>
    <col min="14104" max="14107" width="15.625" style="211" hidden="1" customWidth="1"/>
    <col min="14108" max="14108" width="16.875" style="211" hidden="1" customWidth="1"/>
    <col min="14109" max="14110" width="15.625" style="211" hidden="1" customWidth="1"/>
    <col min="14111" max="14111" width="16.625" style="211" hidden="1" customWidth="1"/>
    <col min="14112" max="14114" width="15.625" style="211" hidden="1" customWidth="1"/>
    <col min="14115" max="14116" width="3.25" style="211" hidden="1" customWidth="1"/>
    <col min="14117" max="14335" width="3.75" style="211" hidden="1"/>
    <col min="14336" max="14336" width="0.625" style="211" hidden="1" customWidth="1"/>
    <col min="14337" max="14344" width="1.625" style="211" hidden="1" customWidth="1"/>
    <col min="14345" max="14345" width="0.75" style="211" hidden="1" customWidth="1"/>
    <col min="14346" max="14355" width="1.625" style="211" hidden="1" customWidth="1"/>
    <col min="14356" max="14356" width="1.875" style="211" hidden="1" customWidth="1"/>
    <col min="14357" max="14357" width="0.25" style="211" hidden="1" customWidth="1"/>
    <col min="14358" max="14359" width="2.5" style="211" hidden="1" customWidth="1"/>
    <col min="14360" max="14363" width="15.625" style="211" hidden="1" customWidth="1"/>
    <col min="14364" max="14364" width="16.875" style="211" hidden="1" customWidth="1"/>
    <col min="14365" max="14366" width="15.625" style="211" hidden="1" customWidth="1"/>
    <col min="14367" max="14367" width="16.625" style="211" hidden="1" customWidth="1"/>
    <col min="14368" max="14370" width="15.625" style="211" hidden="1" customWidth="1"/>
    <col min="14371" max="14372" width="3.25" style="211" hidden="1" customWidth="1"/>
    <col min="14373" max="14591" width="3.75" style="211" hidden="1"/>
    <col min="14592" max="14592" width="0.625" style="211" hidden="1" customWidth="1"/>
    <col min="14593" max="14600" width="1.625" style="211" hidden="1" customWidth="1"/>
    <col min="14601" max="14601" width="0.75" style="211" hidden="1" customWidth="1"/>
    <col min="14602" max="14611" width="1.625" style="211" hidden="1" customWidth="1"/>
    <col min="14612" max="14612" width="1.875" style="211" hidden="1" customWidth="1"/>
    <col min="14613" max="14613" width="0.25" style="211" hidden="1" customWidth="1"/>
    <col min="14614" max="14615" width="2.5" style="211" hidden="1" customWidth="1"/>
    <col min="14616" max="14619" width="15.625" style="211" hidden="1" customWidth="1"/>
    <col min="14620" max="14620" width="16.875" style="211" hidden="1" customWidth="1"/>
    <col min="14621" max="14622" width="15.625" style="211" hidden="1" customWidth="1"/>
    <col min="14623" max="14623" width="16.625" style="211" hidden="1" customWidth="1"/>
    <col min="14624" max="14626" width="15.625" style="211" hidden="1" customWidth="1"/>
    <col min="14627" max="14628" width="3.25" style="211" hidden="1" customWidth="1"/>
    <col min="14629" max="14847" width="3.75" style="211" hidden="1"/>
    <col min="14848" max="14848" width="0.625" style="211" hidden="1" customWidth="1"/>
    <col min="14849" max="14856" width="1.625" style="211" hidden="1" customWidth="1"/>
    <col min="14857" max="14857" width="0.75" style="211" hidden="1" customWidth="1"/>
    <col min="14858" max="14867" width="1.625" style="211" hidden="1" customWidth="1"/>
    <col min="14868" max="14868" width="1.875" style="211" hidden="1" customWidth="1"/>
    <col min="14869" max="14869" width="0.25" style="211" hidden="1" customWidth="1"/>
    <col min="14870" max="14871" width="2.5" style="211" hidden="1" customWidth="1"/>
    <col min="14872" max="14875" width="15.625" style="211" hidden="1" customWidth="1"/>
    <col min="14876" max="14876" width="16.875" style="211" hidden="1" customWidth="1"/>
    <col min="14877" max="14878" width="15.625" style="211" hidden="1" customWidth="1"/>
    <col min="14879" max="14879" width="16.625" style="211" hidden="1" customWidth="1"/>
    <col min="14880" max="14882" width="15.625" style="211" hidden="1" customWidth="1"/>
    <col min="14883" max="14884" width="3.25" style="211" hidden="1" customWidth="1"/>
    <col min="14885" max="15103" width="3.75" style="211" hidden="1"/>
    <col min="15104" max="15104" width="0.625" style="211" hidden="1" customWidth="1"/>
    <col min="15105" max="15112" width="1.625" style="211" hidden="1" customWidth="1"/>
    <col min="15113" max="15113" width="0.75" style="211" hidden="1" customWidth="1"/>
    <col min="15114" max="15123" width="1.625" style="211" hidden="1" customWidth="1"/>
    <col min="15124" max="15124" width="1.875" style="211" hidden="1" customWidth="1"/>
    <col min="15125" max="15125" width="0.25" style="211" hidden="1" customWidth="1"/>
    <col min="15126" max="15127" width="2.5" style="211" hidden="1" customWidth="1"/>
    <col min="15128" max="15131" width="15.625" style="211" hidden="1" customWidth="1"/>
    <col min="15132" max="15132" width="16.875" style="211" hidden="1" customWidth="1"/>
    <col min="15133" max="15134" width="15.625" style="211" hidden="1" customWidth="1"/>
    <col min="15135" max="15135" width="16.625" style="211" hidden="1" customWidth="1"/>
    <col min="15136" max="15138" width="15.625" style="211" hidden="1" customWidth="1"/>
    <col min="15139" max="15140" width="3.25" style="211" hidden="1" customWidth="1"/>
    <col min="15141" max="15359" width="3.75" style="211" hidden="1"/>
    <col min="15360" max="15360" width="0.625" style="211" hidden="1" customWidth="1"/>
    <col min="15361" max="15368" width="1.625" style="211" hidden="1" customWidth="1"/>
    <col min="15369" max="15369" width="0.75" style="211" hidden="1" customWidth="1"/>
    <col min="15370" max="15379" width="1.625" style="211" hidden="1" customWidth="1"/>
    <col min="15380" max="15380" width="1.875" style="211" hidden="1" customWidth="1"/>
    <col min="15381" max="15381" width="0.25" style="211" hidden="1" customWidth="1"/>
    <col min="15382" max="15383" width="2.5" style="211" hidden="1" customWidth="1"/>
    <col min="15384" max="15387" width="15.625" style="211" hidden="1" customWidth="1"/>
    <col min="15388" max="15388" width="16.875" style="211" hidden="1" customWidth="1"/>
    <col min="15389" max="15390" width="15.625" style="211" hidden="1" customWidth="1"/>
    <col min="15391" max="15391" width="16.625" style="211" hidden="1" customWidth="1"/>
    <col min="15392" max="15394" width="15.625" style="211" hidden="1" customWidth="1"/>
    <col min="15395" max="15396" width="3.25" style="211" hidden="1" customWidth="1"/>
    <col min="15397" max="15615" width="3.75" style="211" hidden="1"/>
    <col min="15616" max="15616" width="0.625" style="211" hidden="1" customWidth="1"/>
    <col min="15617" max="15624" width="1.625" style="211" hidden="1" customWidth="1"/>
    <col min="15625" max="15625" width="0.75" style="211" hidden="1" customWidth="1"/>
    <col min="15626" max="15635" width="1.625" style="211" hidden="1" customWidth="1"/>
    <col min="15636" max="15636" width="1.875" style="211" hidden="1" customWidth="1"/>
    <col min="15637" max="15637" width="0.25" style="211" hidden="1" customWidth="1"/>
    <col min="15638" max="15639" width="2.5" style="211" hidden="1" customWidth="1"/>
    <col min="15640" max="15643" width="15.625" style="211" hidden="1" customWidth="1"/>
    <col min="15644" max="15644" width="16.875" style="211" hidden="1" customWidth="1"/>
    <col min="15645" max="15646" width="15.625" style="211" hidden="1" customWidth="1"/>
    <col min="15647" max="15647" width="16.625" style="211" hidden="1" customWidth="1"/>
    <col min="15648" max="15650" width="15.625" style="211" hidden="1" customWidth="1"/>
    <col min="15651" max="15652" width="3.25" style="211" hidden="1" customWidth="1"/>
    <col min="15653" max="15871" width="3.75" style="211" hidden="1"/>
    <col min="15872" max="15872" width="0.625" style="211" hidden="1" customWidth="1"/>
    <col min="15873" max="15880" width="1.625" style="211" hidden="1" customWidth="1"/>
    <col min="15881" max="15881" width="0.75" style="211" hidden="1" customWidth="1"/>
    <col min="15882" max="15891" width="1.625" style="211" hidden="1" customWidth="1"/>
    <col min="15892" max="15892" width="1.875" style="211" hidden="1" customWidth="1"/>
    <col min="15893" max="15893" width="0.25" style="211" hidden="1" customWidth="1"/>
    <col min="15894" max="15895" width="2.5" style="211" hidden="1" customWidth="1"/>
    <col min="15896" max="15899" width="15.625" style="211" hidden="1" customWidth="1"/>
    <col min="15900" max="15900" width="16.875" style="211" hidden="1" customWidth="1"/>
    <col min="15901" max="15902" width="15.625" style="211" hidden="1" customWidth="1"/>
    <col min="15903" max="15903" width="16.625" style="211" hidden="1" customWidth="1"/>
    <col min="15904" max="15906" width="15.625" style="211" hidden="1" customWidth="1"/>
    <col min="15907" max="15908" width="3.25" style="211" hidden="1" customWidth="1"/>
    <col min="15909" max="16127" width="3.75" style="211" hidden="1"/>
    <col min="16128" max="16128" width="0.625" style="211" hidden="1" customWidth="1"/>
    <col min="16129" max="16136" width="1.625" style="211" hidden="1" customWidth="1"/>
    <col min="16137" max="16137" width="0.75" style="211" hidden="1" customWidth="1"/>
    <col min="16138" max="16147" width="1.625" style="211" hidden="1" customWidth="1"/>
    <col min="16148" max="16148" width="1.875" style="211" hidden="1" customWidth="1"/>
    <col min="16149" max="16149" width="0.25" style="211" hidden="1" customWidth="1"/>
    <col min="16150" max="16151" width="2.5" style="211" hidden="1" customWidth="1"/>
    <col min="16152" max="16155" width="15.625" style="211" hidden="1" customWidth="1"/>
    <col min="16156" max="16156" width="16.875" style="211" hidden="1" customWidth="1"/>
    <col min="16157" max="16158" width="15.625" style="211" hidden="1" customWidth="1"/>
    <col min="16159" max="16159" width="16.625" style="211" hidden="1" customWidth="1"/>
    <col min="16160" max="16162" width="15.625" style="211" hidden="1" customWidth="1"/>
    <col min="16163" max="16164" width="3.25" style="211" hidden="1" customWidth="1"/>
    <col min="16165" max="16384" width="3.75" style="211" hidden="1"/>
  </cols>
  <sheetData>
    <row r="1" spans="1:134" ht="9.9499999999999993" customHeight="1" x14ac:dyDescent="0.15">
      <c r="A1" s="138"/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  <c r="AK1" s="138"/>
      <c r="AL1" s="138"/>
      <c r="AM1" s="138"/>
      <c r="AN1" s="138"/>
      <c r="AO1" s="138"/>
      <c r="AP1" s="138"/>
      <c r="AQ1" s="138"/>
      <c r="AR1" s="138"/>
      <c r="AS1" s="138"/>
      <c r="AT1" s="138"/>
      <c r="AU1" s="138"/>
      <c r="AV1" s="138"/>
      <c r="AW1" s="138"/>
      <c r="AX1" s="138"/>
      <c r="AY1" s="138"/>
      <c r="AZ1" s="138"/>
      <c r="BA1" s="138"/>
      <c r="BB1" s="138"/>
      <c r="BC1" s="138"/>
      <c r="BD1" s="138"/>
      <c r="BE1" s="138"/>
      <c r="BF1" s="138"/>
      <c r="BG1" s="138"/>
      <c r="BH1" s="138"/>
      <c r="BI1" s="138"/>
      <c r="BJ1" s="138"/>
      <c r="BK1" s="138"/>
      <c r="BL1" s="138"/>
      <c r="BM1" s="138"/>
      <c r="BN1" s="138"/>
      <c r="BO1" s="138"/>
      <c r="BP1" s="138"/>
      <c r="BQ1" s="138"/>
      <c r="BR1" s="138"/>
      <c r="BS1" s="138"/>
      <c r="BT1" s="138"/>
      <c r="BU1" s="138"/>
      <c r="BV1" s="138"/>
      <c r="BW1" s="138"/>
      <c r="BX1" s="138"/>
      <c r="BY1" s="138"/>
      <c r="BZ1" s="138"/>
      <c r="CA1" s="138"/>
      <c r="CB1" s="138"/>
      <c r="CC1" s="138"/>
      <c r="CD1" s="138"/>
      <c r="CE1" s="138"/>
      <c r="CF1" s="138"/>
      <c r="CG1" s="138"/>
      <c r="CH1" s="138"/>
      <c r="CI1" s="138"/>
      <c r="CJ1" s="138"/>
      <c r="CK1" s="138"/>
      <c r="CL1" s="138"/>
      <c r="CM1" s="138"/>
      <c r="CN1" s="138"/>
      <c r="CO1" s="138"/>
      <c r="CP1" s="138"/>
      <c r="CQ1" s="138"/>
      <c r="CR1" s="138"/>
      <c r="CS1" s="138"/>
      <c r="CT1" s="138"/>
      <c r="CU1" s="138"/>
      <c r="CV1" s="138"/>
      <c r="CW1" s="138"/>
      <c r="CX1" s="138"/>
      <c r="CY1" s="138"/>
      <c r="CZ1" s="138"/>
      <c r="DA1" s="138"/>
      <c r="DB1" s="138"/>
      <c r="DC1" s="138"/>
      <c r="DD1" s="138"/>
      <c r="DE1" s="138"/>
      <c r="DF1" s="138"/>
      <c r="DG1" s="138"/>
      <c r="DH1" s="138"/>
      <c r="DI1" s="138"/>
      <c r="DJ1" s="138"/>
      <c r="DK1" s="138"/>
      <c r="DL1" s="138"/>
      <c r="DM1" s="138"/>
      <c r="DN1" s="138"/>
      <c r="DO1" s="138"/>
      <c r="DP1" s="138"/>
      <c r="DQ1" s="138"/>
      <c r="DR1" s="138"/>
      <c r="DS1" s="138"/>
      <c r="DT1" s="138"/>
      <c r="DU1" s="138"/>
      <c r="DV1" s="138"/>
      <c r="DW1" s="138"/>
      <c r="DX1" s="138"/>
      <c r="DY1" s="138"/>
      <c r="DZ1" s="138"/>
      <c r="EA1" s="138"/>
      <c r="EB1" s="138"/>
      <c r="EC1" s="138"/>
      <c r="ED1" s="138"/>
    </row>
    <row r="2" spans="1:134" ht="16.350000000000001" customHeight="1" x14ac:dyDescent="0.15">
      <c r="A2" s="138"/>
      <c r="B2" s="138" t="s">
        <v>162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  <c r="BA2" s="138"/>
      <c r="BB2" s="138"/>
      <c r="BC2" s="138"/>
      <c r="BD2" s="138"/>
      <c r="BE2" s="138"/>
      <c r="BF2" s="138"/>
      <c r="BG2" s="138"/>
      <c r="BH2" s="138"/>
      <c r="BI2" s="138"/>
      <c r="BJ2" s="138"/>
      <c r="BK2" s="138"/>
      <c r="BL2" s="138"/>
      <c r="BM2" s="138"/>
      <c r="BN2" s="138"/>
      <c r="BO2" s="138"/>
      <c r="BP2" s="138"/>
      <c r="BQ2" s="138"/>
      <c r="BR2" s="138"/>
      <c r="BS2" s="138"/>
      <c r="BT2" s="138"/>
      <c r="BU2" s="138"/>
      <c r="BV2" s="138"/>
      <c r="BW2" s="138"/>
      <c r="BX2" s="138"/>
      <c r="BY2" s="138"/>
      <c r="BZ2" s="138"/>
      <c r="CA2" s="138"/>
      <c r="CB2" s="138"/>
      <c r="CC2" s="138"/>
      <c r="CD2" s="138"/>
      <c r="CE2" s="138"/>
      <c r="CF2" s="138"/>
      <c r="CG2" s="138"/>
      <c r="CH2" s="138"/>
      <c r="CI2" s="138"/>
      <c r="CJ2" s="138"/>
      <c r="CK2" s="138"/>
      <c r="CL2" s="138"/>
      <c r="CM2" s="138"/>
      <c r="CN2" s="138"/>
      <c r="CO2" s="138"/>
      <c r="CP2" s="138"/>
      <c r="CQ2" s="138"/>
      <c r="CR2" s="138"/>
      <c r="CS2" s="138"/>
      <c r="CT2" s="138"/>
      <c r="CU2" s="138"/>
      <c r="CV2" s="138"/>
      <c r="CW2" s="138"/>
      <c r="CX2" s="138"/>
      <c r="CY2" s="138"/>
      <c r="CZ2" s="138"/>
      <c r="DA2" s="138"/>
      <c r="DB2" s="138"/>
      <c r="DC2" s="138"/>
      <c r="DD2" s="138"/>
      <c r="DE2" s="138"/>
      <c r="DF2" s="138"/>
      <c r="DG2" s="138"/>
      <c r="DH2" s="138"/>
      <c r="DI2" s="138"/>
      <c r="DJ2" s="138"/>
      <c r="DK2" s="138"/>
      <c r="DL2" s="138"/>
      <c r="DM2" s="138"/>
      <c r="DN2" s="138"/>
      <c r="DO2" s="138"/>
      <c r="DP2" s="138"/>
      <c r="DQ2" s="138"/>
      <c r="DR2" s="138"/>
      <c r="DS2" s="138"/>
      <c r="DT2" s="138"/>
      <c r="DU2" s="138"/>
      <c r="DV2" s="138"/>
      <c r="DW2" s="138"/>
      <c r="DX2" s="138"/>
      <c r="DY2" s="138"/>
      <c r="DZ2" s="138"/>
      <c r="EA2" s="138"/>
      <c r="EB2" s="138"/>
      <c r="EC2" s="138"/>
      <c r="ED2" s="138"/>
    </row>
    <row r="3" spans="1:134" ht="14.25" customHeight="1" x14ac:dyDescent="0.15">
      <c r="A3" s="138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54"/>
      <c r="AG3" s="3" t="s">
        <v>1</v>
      </c>
      <c r="AH3" s="4" t="s">
        <v>163</v>
      </c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8"/>
      <c r="BF3" s="138"/>
      <c r="BG3" s="138"/>
      <c r="BH3" s="138"/>
      <c r="BI3" s="138"/>
      <c r="BJ3" s="138"/>
      <c r="BK3" s="138"/>
      <c r="BL3" s="138"/>
      <c r="BM3" s="138"/>
      <c r="BN3" s="138"/>
      <c r="BO3" s="138"/>
      <c r="BP3" s="138"/>
      <c r="BQ3" s="138"/>
      <c r="BR3" s="138"/>
      <c r="BS3" s="138"/>
      <c r="BT3" s="138"/>
      <c r="BU3" s="138"/>
      <c r="BV3" s="138"/>
      <c r="BW3" s="138"/>
      <c r="BX3" s="138"/>
      <c r="BY3" s="138"/>
      <c r="BZ3" s="138"/>
      <c r="CA3" s="138"/>
      <c r="CB3" s="138"/>
      <c r="CC3" s="138"/>
      <c r="CD3" s="138"/>
      <c r="CE3" s="138"/>
      <c r="CF3" s="138"/>
      <c r="CG3" s="138"/>
      <c r="CH3" s="138"/>
      <c r="CI3" s="138"/>
      <c r="CJ3" s="138"/>
      <c r="CK3" s="138"/>
      <c r="CL3" s="138"/>
      <c r="CM3" s="138"/>
      <c r="CN3" s="138"/>
      <c r="CO3" s="138"/>
      <c r="CP3" s="138"/>
      <c r="CQ3" s="138"/>
      <c r="CR3" s="138"/>
      <c r="CS3" s="138"/>
      <c r="CT3" s="138"/>
      <c r="CU3" s="138"/>
      <c r="CV3" s="138"/>
      <c r="CW3" s="138"/>
      <c r="CX3" s="138"/>
      <c r="CY3" s="138"/>
      <c r="CZ3" s="138"/>
      <c r="DA3" s="138"/>
      <c r="DB3" s="138"/>
      <c r="DC3" s="138"/>
      <c r="DD3" s="138"/>
      <c r="DE3" s="138"/>
      <c r="DF3" s="138"/>
      <c r="DG3" s="138"/>
      <c r="DH3" s="138"/>
      <c r="DI3" s="138"/>
      <c r="DJ3" s="138"/>
      <c r="DK3" s="138"/>
      <c r="DL3" s="138"/>
      <c r="DM3" s="138"/>
      <c r="DN3" s="138"/>
      <c r="DO3" s="138"/>
      <c r="DP3" s="138"/>
      <c r="DQ3" s="138"/>
      <c r="DR3" s="138"/>
      <c r="DS3" s="138"/>
      <c r="DT3" s="138"/>
      <c r="DU3" s="138"/>
      <c r="DV3" s="138"/>
      <c r="DW3" s="138"/>
      <c r="DX3" s="138"/>
      <c r="DY3" s="138"/>
      <c r="DZ3" s="138"/>
      <c r="EA3" s="138"/>
      <c r="EB3" s="138"/>
      <c r="EC3" s="138"/>
      <c r="ED3" s="138"/>
    </row>
    <row r="4" spans="1:134" ht="4.5" customHeight="1" x14ac:dyDescent="0.15">
      <c r="A4" s="138"/>
      <c r="B4" s="138"/>
      <c r="C4" s="138"/>
      <c r="D4" s="138"/>
      <c r="E4" s="212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138"/>
      <c r="BM4" s="138"/>
      <c r="BN4" s="138"/>
      <c r="BO4" s="138"/>
      <c r="BP4" s="138"/>
      <c r="BQ4" s="138"/>
      <c r="BR4" s="138"/>
      <c r="BS4" s="138"/>
      <c r="BT4" s="138"/>
      <c r="BU4" s="138"/>
      <c r="BV4" s="138"/>
      <c r="BW4" s="138"/>
      <c r="BX4" s="138"/>
      <c r="BY4" s="138"/>
      <c r="BZ4" s="138"/>
      <c r="CA4" s="138"/>
      <c r="CB4" s="138"/>
      <c r="CC4" s="138"/>
      <c r="CD4" s="138"/>
      <c r="CE4" s="138"/>
      <c r="CF4" s="138"/>
      <c r="CG4" s="138"/>
      <c r="CH4" s="138"/>
      <c r="CI4" s="138"/>
      <c r="CJ4" s="138"/>
      <c r="CK4" s="138"/>
      <c r="CL4" s="138"/>
      <c r="CM4" s="138"/>
      <c r="CN4" s="138"/>
      <c r="CO4" s="138"/>
      <c r="CP4" s="138"/>
      <c r="CQ4" s="138"/>
      <c r="CR4" s="138"/>
      <c r="CS4" s="138"/>
      <c r="CT4" s="138"/>
      <c r="CU4" s="138"/>
      <c r="CV4" s="138"/>
      <c r="CW4" s="138"/>
      <c r="CX4" s="138"/>
      <c r="CY4" s="138"/>
      <c r="CZ4" s="138"/>
      <c r="DA4" s="138"/>
      <c r="DB4" s="138"/>
      <c r="DC4" s="138"/>
      <c r="DD4" s="138"/>
      <c r="DE4" s="138"/>
      <c r="DF4" s="138"/>
      <c r="DG4" s="138"/>
      <c r="DH4" s="138"/>
      <c r="DI4" s="138"/>
      <c r="DJ4" s="138"/>
      <c r="DK4" s="138"/>
      <c r="DL4" s="138"/>
      <c r="DM4" s="138"/>
      <c r="DN4" s="138"/>
      <c r="DO4" s="138"/>
      <c r="DP4" s="138"/>
      <c r="DQ4" s="138"/>
      <c r="DR4" s="138"/>
      <c r="DS4" s="138"/>
      <c r="DT4" s="138"/>
      <c r="DU4" s="138"/>
      <c r="DV4" s="138"/>
      <c r="DW4" s="138"/>
      <c r="DX4" s="138"/>
      <c r="DY4" s="138"/>
      <c r="DZ4" s="138"/>
      <c r="EA4" s="138"/>
      <c r="EB4" s="138"/>
      <c r="EC4" s="138"/>
      <c r="ED4" s="138"/>
    </row>
    <row r="5" spans="1:134" ht="17.25" customHeight="1" x14ac:dyDescent="0.15">
      <c r="A5" s="138"/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4" t="s">
        <v>4</v>
      </c>
      <c r="AF5" s="14" t="s">
        <v>5</v>
      </c>
      <c r="AG5" s="15"/>
      <c r="AH5" s="1"/>
      <c r="AI5" s="138"/>
      <c r="AJ5" s="138"/>
      <c r="AK5" s="138"/>
      <c r="AL5" s="138"/>
      <c r="AM5" s="138"/>
      <c r="AN5" s="138"/>
      <c r="AO5" s="138"/>
      <c r="AP5" s="138"/>
      <c r="AQ5" s="138"/>
      <c r="AR5" s="138"/>
      <c r="AS5" s="138"/>
      <c r="AT5" s="138"/>
      <c r="AU5" s="138"/>
      <c r="AV5" s="138"/>
      <c r="AW5" s="138"/>
      <c r="AX5" s="138"/>
      <c r="AY5" s="138"/>
      <c r="AZ5" s="138"/>
      <c r="BA5" s="138"/>
      <c r="BB5" s="138"/>
      <c r="BC5" s="138"/>
      <c r="BD5" s="138"/>
      <c r="BE5" s="138"/>
      <c r="BF5" s="138"/>
      <c r="BG5" s="138"/>
      <c r="BH5" s="138"/>
      <c r="BI5" s="138"/>
      <c r="BJ5" s="138"/>
      <c r="BK5" s="138"/>
      <c r="BL5" s="138"/>
      <c r="BM5" s="138"/>
      <c r="BN5" s="138"/>
      <c r="BO5" s="138"/>
      <c r="BP5" s="138"/>
      <c r="BQ5" s="138"/>
      <c r="BR5" s="138"/>
      <c r="BS5" s="138"/>
      <c r="BT5" s="138"/>
      <c r="BU5" s="138"/>
      <c r="BV5" s="138"/>
      <c r="BW5" s="138"/>
      <c r="BX5" s="138"/>
      <c r="BY5" s="138"/>
      <c r="BZ5" s="138"/>
      <c r="CA5" s="138"/>
      <c r="CB5" s="138"/>
      <c r="CC5" s="138"/>
      <c r="CD5" s="138"/>
      <c r="CE5" s="138"/>
      <c r="CF5" s="138"/>
      <c r="CG5" s="138"/>
      <c r="CH5" s="138"/>
      <c r="CI5" s="138"/>
      <c r="CJ5" s="138"/>
      <c r="CK5" s="138"/>
      <c r="CL5" s="138"/>
      <c r="CM5" s="138"/>
      <c r="CN5" s="138"/>
      <c r="CO5" s="138"/>
      <c r="CP5" s="138"/>
      <c r="CQ5" s="138"/>
      <c r="CR5" s="138"/>
      <c r="CS5" s="138"/>
      <c r="CT5" s="138"/>
      <c r="CU5" s="138"/>
      <c r="CV5" s="138"/>
      <c r="CW5" s="138"/>
      <c r="CX5" s="138"/>
      <c r="CY5" s="138"/>
      <c r="CZ5" s="138"/>
      <c r="DA5" s="138"/>
      <c r="DB5" s="138"/>
      <c r="DC5" s="138"/>
      <c r="DD5" s="138"/>
      <c r="DE5" s="138"/>
      <c r="DF5" s="138"/>
      <c r="DG5" s="138"/>
      <c r="DH5" s="138"/>
      <c r="DI5" s="138"/>
      <c r="DJ5" s="138"/>
      <c r="DK5" s="138"/>
      <c r="DL5" s="138"/>
      <c r="DM5" s="138"/>
      <c r="DN5" s="138"/>
      <c r="DO5" s="138"/>
      <c r="DP5" s="138"/>
      <c r="DQ5" s="138"/>
      <c r="DR5" s="138"/>
      <c r="DS5" s="138"/>
      <c r="DT5" s="138"/>
      <c r="DU5" s="138"/>
      <c r="DV5" s="138"/>
      <c r="DW5" s="138"/>
      <c r="DX5" s="138"/>
      <c r="DY5" s="138"/>
      <c r="DZ5" s="138"/>
      <c r="EA5" s="138"/>
      <c r="EB5" s="138"/>
      <c r="EC5" s="138"/>
      <c r="ED5" s="138"/>
    </row>
    <row r="6" spans="1:134" ht="25.15" customHeight="1" x14ac:dyDescent="0.25">
      <c r="A6" s="138"/>
      <c r="B6" s="213" t="s">
        <v>6</v>
      </c>
      <c r="C6" s="138"/>
      <c r="D6" s="138"/>
      <c r="E6" s="138"/>
      <c r="F6" s="138"/>
      <c r="G6" s="138"/>
      <c r="H6" s="138"/>
      <c r="I6" s="138"/>
      <c r="J6" s="33"/>
      <c r="K6" s="19" t="s">
        <v>7</v>
      </c>
      <c r="L6" s="214"/>
      <c r="M6" s="214"/>
      <c r="N6" s="214"/>
      <c r="O6" s="214"/>
      <c r="P6" s="214"/>
      <c r="Q6" s="214"/>
      <c r="R6" s="138"/>
      <c r="S6" s="138"/>
      <c r="T6" s="138"/>
      <c r="U6" s="138"/>
      <c r="V6" s="138"/>
      <c r="W6" s="138"/>
      <c r="X6" s="215" t="s">
        <v>164</v>
      </c>
      <c r="Y6" s="138"/>
      <c r="Z6" s="138"/>
      <c r="AA6" s="138"/>
      <c r="AB6" s="138"/>
      <c r="AC6" s="138"/>
      <c r="AD6" s="138"/>
      <c r="AE6" s="14" t="s">
        <v>165</v>
      </c>
      <c r="AF6" s="14" t="s">
        <v>10</v>
      </c>
      <c r="AG6" s="22"/>
      <c r="AH6" s="1"/>
      <c r="AI6" s="216"/>
      <c r="AJ6" s="217"/>
      <c r="AK6" s="218"/>
      <c r="AL6" s="219"/>
      <c r="AM6" s="217"/>
      <c r="AN6" s="217"/>
      <c r="AO6" s="220"/>
      <c r="AP6" s="221"/>
      <c r="AQ6" s="212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</row>
    <row r="7" spans="1:134" ht="14.25" customHeight="1" x14ac:dyDescent="0.15">
      <c r="A7" s="138"/>
      <c r="B7" s="154" t="s">
        <v>11</v>
      </c>
      <c r="C7" s="138"/>
      <c r="D7" s="138"/>
      <c r="E7" s="138"/>
      <c r="F7" s="138"/>
      <c r="G7" s="138"/>
      <c r="H7" s="138"/>
      <c r="I7" s="138"/>
      <c r="J7" s="138"/>
      <c r="K7" s="214" t="s">
        <v>166</v>
      </c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222"/>
      <c r="Y7" s="138"/>
      <c r="Z7" s="138"/>
      <c r="AA7" s="138"/>
      <c r="AB7" s="138"/>
      <c r="AC7" s="138"/>
      <c r="AD7" s="138"/>
      <c r="AE7" s="138"/>
      <c r="AF7" s="138"/>
      <c r="AG7" s="138"/>
      <c r="AH7" s="223" t="s">
        <v>101</v>
      </c>
      <c r="AI7" s="138"/>
      <c r="AJ7" s="138"/>
      <c r="AK7" s="138"/>
      <c r="AL7" s="138"/>
      <c r="AM7" s="138"/>
      <c r="AN7" s="138"/>
      <c r="AO7" s="138"/>
      <c r="AP7" s="138"/>
      <c r="AQ7" s="138"/>
      <c r="AR7" s="138"/>
      <c r="AS7" s="138"/>
      <c r="AT7" s="138"/>
      <c r="AU7" s="138"/>
      <c r="AV7" s="138"/>
      <c r="AW7" s="138"/>
      <c r="AX7" s="138"/>
      <c r="AY7" s="138"/>
      <c r="AZ7" s="138"/>
      <c r="BA7" s="138"/>
      <c r="BB7" s="138"/>
      <c r="BC7" s="138"/>
      <c r="BD7" s="138"/>
      <c r="BE7" s="138"/>
      <c r="BF7" s="138"/>
      <c r="BG7" s="138"/>
      <c r="BH7" s="138"/>
      <c r="BI7" s="138"/>
      <c r="BJ7" s="138"/>
      <c r="BK7" s="138"/>
      <c r="BL7" s="138"/>
      <c r="BM7" s="138"/>
      <c r="BN7" s="138"/>
      <c r="BO7" s="138"/>
      <c r="BP7" s="138"/>
      <c r="BQ7" s="138"/>
      <c r="BR7" s="138"/>
      <c r="BS7" s="138"/>
      <c r="BT7" s="138"/>
      <c r="BU7" s="138"/>
      <c r="BV7" s="138"/>
      <c r="BW7" s="138"/>
      <c r="BX7" s="138"/>
      <c r="BY7" s="138"/>
      <c r="BZ7" s="138"/>
      <c r="CA7" s="138"/>
      <c r="CB7" s="138"/>
      <c r="CC7" s="138"/>
      <c r="CD7" s="138"/>
      <c r="CE7" s="138"/>
      <c r="CF7" s="138"/>
      <c r="CG7" s="138"/>
      <c r="CH7" s="138"/>
      <c r="CI7" s="138"/>
      <c r="CJ7" s="138"/>
      <c r="CK7" s="138"/>
      <c r="CL7" s="138"/>
      <c r="CM7" s="138"/>
      <c r="CN7" s="138"/>
      <c r="CO7" s="138"/>
      <c r="CP7" s="138"/>
      <c r="CQ7" s="138"/>
      <c r="CR7" s="138"/>
      <c r="CS7" s="138"/>
      <c r="CT7" s="138"/>
      <c r="CU7" s="138"/>
      <c r="CV7" s="138"/>
      <c r="CW7" s="138"/>
      <c r="CX7" s="138"/>
      <c r="CY7" s="138"/>
      <c r="CZ7" s="138"/>
      <c r="DA7" s="138"/>
      <c r="DB7" s="138"/>
      <c r="DC7" s="138"/>
      <c r="DD7" s="138"/>
      <c r="DE7" s="138"/>
      <c r="DF7" s="138"/>
      <c r="DG7" s="138"/>
      <c r="DH7" s="138"/>
      <c r="DI7" s="138"/>
      <c r="DJ7" s="138"/>
      <c r="DK7" s="138"/>
      <c r="DL7" s="138"/>
      <c r="DM7" s="138"/>
      <c r="DN7" s="138"/>
      <c r="DO7" s="138"/>
      <c r="DP7" s="138"/>
      <c r="DQ7" s="138"/>
      <c r="DR7" s="138"/>
      <c r="DS7" s="138"/>
      <c r="DT7" s="138"/>
      <c r="DU7" s="138"/>
      <c r="DV7" s="138"/>
      <c r="DW7" s="138"/>
      <c r="DX7" s="138"/>
      <c r="DY7" s="138"/>
      <c r="DZ7" s="138"/>
      <c r="EA7" s="138"/>
      <c r="EB7" s="138"/>
      <c r="EC7" s="138"/>
      <c r="ED7" s="138"/>
    </row>
    <row r="8" spans="1:134" ht="14.1" customHeight="1" x14ac:dyDescent="0.15">
      <c r="A8" s="138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224" t="s">
        <v>15</v>
      </c>
      <c r="Y8" s="224" t="s">
        <v>16</v>
      </c>
      <c r="Z8" s="224" t="s">
        <v>17</v>
      </c>
      <c r="AA8" s="224" t="s">
        <v>18</v>
      </c>
      <c r="AB8" s="224" t="s">
        <v>19</v>
      </c>
      <c r="AC8" s="224" t="s">
        <v>20</v>
      </c>
      <c r="AD8" s="224" t="s">
        <v>21</v>
      </c>
      <c r="AE8" s="224" t="s">
        <v>22</v>
      </c>
      <c r="AF8" s="224" t="s">
        <v>23</v>
      </c>
      <c r="AG8" s="224" t="s">
        <v>24</v>
      </c>
      <c r="AH8" s="224" t="s">
        <v>167</v>
      </c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8"/>
      <c r="AV8" s="138"/>
      <c r="AW8" s="138"/>
      <c r="AX8" s="138"/>
      <c r="AY8" s="138"/>
      <c r="AZ8" s="138"/>
      <c r="BA8" s="138"/>
      <c r="BB8" s="138"/>
      <c r="BC8" s="138"/>
      <c r="BD8" s="138"/>
      <c r="BE8" s="138"/>
      <c r="BF8" s="138"/>
      <c r="BG8" s="138"/>
      <c r="BH8" s="138"/>
      <c r="BI8" s="138"/>
      <c r="BJ8" s="138"/>
      <c r="BK8" s="138"/>
      <c r="BL8" s="138"/>
      <c r="BM8" s="138"/>
      <c r="BN8" s="138"/>
      <c r="BO8" s="138"/>
      <c r="BP8" s="138"/>
      <c r="BQ8" s="138"/>
      <c r="BR8" s="138"/>
      <c r="BS8" s="138"/>
      <c r="BT8" s="138"/>
      <c r="BU8" s="138"/>
      <c r="BV8" s="138"/>
      <c r="BW8" s="138"/>
      <c r="BX8" s="138"/>
      <c r="BY8" s="138"/>
      <c r="BZ8" s="138"/>
      <c r="CA8" s="138"/>
      <c r="CB8" s="138"/>
      <c r="CC8" s="138"/>
      <c r="CD8" s="138"/>
      <c r="CE8" s="138"/>
      <c r="CF8" s="138"/>
      <c r="CG8" s="138"/>
      <c r="CH8" s="138"/>
      <c r="CI8" s="138"/>
      <c r="CJ8" s="138"/>
      <c r="CK8" s="138"/>
      <c r="CL8" s="138"/>
      <c r="CM8" s="138"/>
      <c r="CN8" s="138"/>
      <c r="CO8" s="138"/>
      <c r="CP8" s="138"/>
      <c r="CQ8" s="138"/>
      <c r="CR8" s="138"/>
      <c r="CS8" s="138"/>
      <c r="CT8" s="138"/>
      <c r="CU8" s="138"/>
      <c r="CV8" s="138"/>
      <c r="CW8" s="138"/>
      <c r="CX8" s="138"/>
      <c r="CY8" s="138"/>
      <c r="CZ8" s="138"/>
      <c r="DA8" s="138"/>
      <c r="DB8" s="138"/>
      <c r="DC8" s="138"/>
      <c r="DD8" s="138"/>
      <c r="DE8" s="138"/>
      <c r="DF8" s="138"/>
      <c r="DG8" s="138"/>
      <c r="DH8" s="138"/>
      <c r="DI8" s="138"/>
      <c r="DJ8" s="138"/>
      <c r="DK8" s="138"/>
      <c r="DL8" s="138"/>
      <c r="DM8" s="138"/>
      <c r="DN8" s="138"/>
      <c r="DO8" s="138"/>
      <c r="DP8" s="138"/>
      <c r="DQ8" s="138"/>
      <c r="DR8" s="138"/>
      <c r="DS8" s="138"/>
      <c r="DT8" s="138"/>
      <c r="DU8" s="138"/>
      <c r="DV8" s="138"/>
      <c r="DW8" s="138"/>
      <c r="DX8" s="138"/>
      <c r="DY8" s="138"/>
      <c r="DZ8" s="138"/>
      <c r="EA8" s="138"/>
      <c r="EB8" s="138"/>
      <c r="EC8" s="138"/>
      <c r="ED8" s="138"/>
    </row>
    <row r="9" spans="1:134" ht="17.25" customHeight="1" x14ac:dyDescent="0.15">
      <c r="A9" s="33"/>
      <c r="B9" s="225" t="s">
        <v>168</v>
      </c>
      <c r="C9" s="226"/>
      <c r="D9" s="226"/>
      <c r="E9" s="226"/>
      <c r="F9" s="226"/>
      <c r="G9" s="226"/>
      <c r="H9" s="226"/>
      <c r="I9" s="226"/>
      <c r="J9" s="226"/>
      <c r="K9" s="226"/>
      <c r="L9" s="226"/>
      <c r="M9" s="226"/>
      <c r="N9" s="226"/>
      <c r="O9" s="226"/>
      <c r="P9" s="226"/>
      <c r="Q9" s="226"/>
      <c r="R9" s="226"/>
      <c r="S9" s="226"/>
      <c r="T9" s="226"/>
      <c r="U9" s="226"/>
      <c r="V9" s="227"/>
      <c r="W9" s="228"/>
      <c r="X9" s="229" t="s">
        <v>169</v>
      </c>
      <c r="Y9" s="230"/>
      <c r="Z9" s="230"/>
      <c r="AA9" s="230"/>
      <c r="AB9" s="230"/>
      <c r="AC9" s="230"/>
      <c r="AD9" s="230"/>
      <c r="AE9" s="231"/>
      <c r="AF9" s="229" t="s">
        <v>170</v>
      </c>
      <c r="AG9" s="230"/>
      <c r="AH9" s="231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  <c r="BF9" s="138"/>
      <c r="BG9" s="138"/>
      <c r="BH9" s="138"/>
      <c r="BI9" s="138"/>
      <c r="BJ9" s="138"/>
      <c r="BK9" s="138"/>
      <c r="BL9" s="138"/>
      <c r="BM9" s="138"/>
      <c r="BN9" s="138"/>
      <c r="BO9" s="138"/>
      <c r="BP9" s="138"/>
      <c r="BQ9" s="138"/>
      <c r="BR9" s="138"/>
      <c r="BS9" s="138"/>
      <c r="BT9" s="138"/>
      <c r="BU9" s="138"/>
      <c r="BV9" s="138"/>
      <c r="BW9" s="138"/>
      <c r="BX9" s="138"/>
      <c r="BY9" s="138"/>
      <c r="BZ9" s="138"/>
      <c r="CA9" s="138"/>
      <c r="CB9" s="138"/>
      <c r="CC9" s="138"/>
      <c r="CD9" s="138"/>
      <c r="CE9" s="138"/>
      <c r="CF9" s="138"/>
      <c r="CG9" s="138"/>
      <c r="CH9" s="138"/>
      <c r="CI9" s="138"/>
      <c r="CJ9" s="138"/>
      <c r="CK9" s="138"/>
      <c r="CL9" s="138"/>
      <c r="CM9" s="138"/>
      <c r="CN9" s="138"/>
      <c r="CO9" s="138"/>
      <c r="CP9" s="138"/>
      <c r="CQ9" s="138"/>
      <c r="CR9" s="138"/>
      <c r="CS9" s="138"/>
      <c r="CT9" s="138"/>
      <c r="CU9" s="138"/>
      <c r="CV9" s="138"/>
      <c r="CW9" s="138"/>
      <c r="CX9" s="138"/>
      <c r="CY9" s="138"/>
      <c r="CZ9" s="138"/>
      <c r="DA9" s="138"/>
      <c r="DB9" s="138"/>
      <c r="DC9" s="138"/>
      <c r="DD9" s="138"/>
      <c r="DE9" s="138"/>
      <c r="DF9" s="138"/>
      <c r="DG9" s="138"/>
      <c r="DH9" s="138"/>
      <c r="DI9" s="138"/>
      <c r="DJ9" s="138"/>
      <c r="DK9" s="138"/>
      <c r="DL9" s="138"/>
      <c r="DM9" s="138"/>
      <c r="DN9" s="138"/>
      <c r="DO9" s="138"/>
      <c r="DP9" s="138"/>
      <c r="DQ9" s="138"/>
      <c r="DR9" s="138"/>
      <c r="DS9" s="138"/>
      <c r="DT9" s="138"/>
      <c r="DU9" s="138"/>
      <c r="DV9" s="138"/>
      <c r="DW9" s="138"/>
      <c r="DX9" s="138"/>
      <c r="DY9" s="138"/>
      <c r="DZ9" s="138"/>
      <c r="EA9" s="138"/>
      <c r="EB9" s="138"/>
      <c r="EC9" s="138"/>
      <c r="ED9" s="138"/>
    </row>
    <row r="10" spans="1:134" ht="5.0999999999999996" customHeight="1" x14ac:dyDescent="0.15">
      <c r="A10" s="33"/>
      <c r="B10" s="232"/>
      <c r="C10" s="233"/>
      <c r="D10" s="233"/>
      <c r="E10" s="233"/>
      <c r="F10" s="233"/>
      <c r="G10" s="233"/>
      <c r="H10" s="233"/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  <c r="U10" s="233"/>
      <c r="V10" s="234"/>
      <c r="W10" s="235"/>
      <c r="X10" s="33"/>
      <c r="Y10" s="227"/>
      <c r="Z10" s="227"/>
      <c r="AA10" s="227"/>
      <c r="AB10" s="236"/>
      <c r="AC10" s="228"/>
      <c r="AD10" s="237"/>
      <c r="AE10" s="238"/>
      <c r="AF10" s="33"/>
      <c r="AG10" s="236"/>
      <c r="AH10" s="235"/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  <c r="BF10" s="138"/>
      <c r="BG10" s="138"/>
      <c r="BH10" s="138"/>
      <c r="BI10" s="138"/>
      <c r="BJ10" s="138"/>
      <c r="BK10" s="138"/>
      <c r="BL10" s="138"/>
      <c r="BM10" s="138"/>
      <c r="BN10" s="138"/>
      <c r="BO10" s="138"/>
      <c r="BP10" s="138"/>
      <c r="BQ10" s="138"/>
      <c r="BR10" s="138"/>
      <c r="BS10" s="138"/>
      <c r="BT10" s="138"/>
      <c r="BU10" s="138"/>
      <c r="BV10" s="138"/>
      <c r="BW10" s="138"/>
      <c r="BX10" s="138"/>
      <c r="BY10" s="138"/>
      <c r="BZ10" s="138"/>
      <c r="CA10" s="138"/>
      <c r="CB10" s="138"/>
      <c r="CC10" s="138"/>
      <c r="CD10" s="138"/>
      <c r="CE10" s="138"/>
      <c r="CF10" s="138"/>
      <c r="CG10" s="138"/>
      <c r="CH10" s="138"/>
      <c r="CI10" s="138"/>
      <c r="CJ10" s="138"/>
      <c r="CK10" s="138"/>
      <c r="CL10" s="138"/>
      <c r="CM10" s="138"/>
      <c r="CN10" s="138"/>
      <c r="CO10" s="138"/>
      <c r="CP10" s="138"/>
      <c r="CQ10" s="138"/>
      <c r="CR10" s="138"/>
      <c r="CS10" s="138"/>
      <c r="CT10" s="138"/>
      <c r="CU10" s="138"/>
      <c r="CV10" s="138"/>
      <c r="CW10" s="138"/>
      <c r="CX10" s="138"/>
      <c r="CY10" s="138"/>
      <c r="CZ10" s="138"/>
      <c r="DA10" s="138"/>
      <c r="DB10" s="138"/>
      <c r="DC10" s="138"/>
      <c r="DD10" s="138"/>
      <c r="DE10" s="138"/>
      <c r="DF10" s="138"/>
      <c r="DG10" s="138"/>
      <c r="DH10" s="138"/>
      <c r="DI10" s="138"/>
      <c r="DJ10" s="138"/>
      <c r="DK10" s="138"/>
      <c r="DL10" s="138"/>
      <c r="DM10" s="138"/>
      <c r="DN10" s="138"/>
      <c r="DO10" s="138"/>
      <c r="DP10" s="138"/>
      <c r="DQ10" s="138"/>
      <c r="DR10" s="138"/>
      <c r="DS10" s="138"/>
      <c r="DT10" s="138"/>
      <c r="DU10" s="138"/>
      <c r="DV10" s="138"/>
      <c r="DW10" s="138"/>
      <c r="DX10" s="138"/>
      <c r="DY10" s="138"/>
      <c r="DZ10" s="138"/>
      <c r="EA10" s="138"/>
      <c r="EB10" s="138"/>
      <c r="EC10" s="138"/>
      <c r="ED10" s="138"/>
    </row>
    <row r="11" spans="1:134" ht="12" customHeight="1" x14ac:dyDescent="0.15">
      <c r="A11" s="33"/>
      <c r="B11" s="232"/>
      <c r="C11" s="233"/>
      <c r="D11" s="233"/>
      <c r="E11" s="233"/>
      <c r="F11" s="233"/>
      <c r="G11" s="233"/>
      <c r="H11" s="233"/>
      <c r="I11" s="233"/>
      <c r="J11" s="233"/>
      <c r="K11" s="233"/>
      <c r="L11" s="233"/>
      <c r="M11" s="233"/>
      <c r="N11" s="233"/>
      <c r="O11" s="233"/>
      <c r="P11" s="233"/>
      <c r="Q11" s="233"/>
      <c r="R11" s="233"/>
      <c r="S11" s="233"/>
      <c r="T11" s="233"/>
      <c r="U11" s="233"/>
      <c r="V11" s="239" t="s">
        <v>171</v>
      </c>
      <c r="W11" s="240"/>
      <c r="X11" s="241">
        <v>1</v>
      </c>
      <c r="Y11" s="242">
        <v>2</v>
      </c>
      <c r="Z11" s="242">
        <v>3</v>
      </c>
      <c r="AA11" s="242">
        <v>4</v>
      </c>
      <c r="AB11" s="243">
        <v>5</v>
      </c>
      <c r="AC11" s="244">
        <v>6</v>
      </c>
      <c r="AD11" s="245" t="s">
        <v>172</v>
      </c>
      <c r="AE11" s="246"/>
      <c r="AF11" s="241">
        <v>1</v>
      </c>
      <c r="AG11" s="243">
        <v>2</v>
      </c>
      <c r="AH11" s="235"/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  <c r="BI11" s="138"/>
      <c r="BJ11" s="138"/>
      <c r="BK11" s="138"/>
      <c r="BL11" s="138"/>
      <c r="BM11" s="138"/>
      <c r="BN11" s="138"/>
      <c r="BO11" s="138"/>
      <c r="BP11" s="138"/>
      <c r="BQ11" s="138"/>
      <c r="BR11" s="138"/>
      <c r="BS11" s="138"/>
      <c r="BT11" s="138"/>
      <c r="BU11" s="138"/>
      <c r="BV11" s="138"/>
      <c r="BW11" s="138"/>
      <c r="BX11" s="138"/>
      <c r="BY11" s="138"/>
      <c r="BZ11" s="138"/>
      <c r="CA11" s="138"/>
      <c r="CB11" s="138"/>
      <c r="CC11" s="138"/>
      <c r="CD11" s="138"/>
      <c r="CE11" s="138"/>
      <c r="CF11" s="138"/>
      <c r="CG11" s="138"/>
      <c r="CH11" s="138"/>
      <c r="CI11" s="138"/>
      <c r="CJ11" s="138"/>
      <c r="CK11" s="138"/>
      <c r="CL11" s="138"/>
      <c r="CM11" s="138"/>
      <c r="CN11" s="138"/>
      <c r="CO11" s="138"/>
      <c r="CP11" s="138"/>
      <c r="CQ11" s="138"/>
      <c r="CR11" s="138"/>
      <c r="CS11" s="138"/>
      <c r="CT11" s="138"/>
      <c r="CU11" s="138"/>
      <c r="CV11" s="138"/>
      <c r="CW11" s="138"/>
      <c r="CX11" s="138"/>
      <c r="CY11" s="138"/>
      <c r="CZ11" s="138"/>
      <c r="DA11" s="138"/>
      <c r="DB11" s="138"/>
      <c r="DC11" s="138"/>
      <c r="DD11" s="138"/>
      <c r="DE11" s="138"/>
      <c r="DF11" s="138"/>
      <c r="DG11" s="138"/>
      <c r="DH11" s="138"/>
      <c r="DI11" s="138"/>
      <c r="DJ11" s="138"/>
      <c r="DK11" s="138"/>
      <c r="DL11" s="138"/>
      <c r="DM11" s="138"/>
      <c r="DN11" s="138"/>
      <c r="DO11" s="138"/>
      <c r="DP11" s="138"/>
      <c r="DQ11" s="138"/>
      <c r="DR11" s="138"/>
      <c r="DS11" s="138"/>
      <c r="DT11" s="138"/>
      <c r="DU11" s="138"/>
      <c r="DV11" s="138"/>
      <c r="DW11" s="138"/>
      <c r="DX11" s="138"/>
      <c r="DY11" s="138"/>
      <c r="DZ11" s="138"/>
      <c r="EA11" s="138"/>
      <c r="EB11" s="138"/>
      <c r="EC11" s="138"/>
      <c r="ED11" s="138"/>
    </row>
    <row r="12" spans="1:134" ht="17.25" customHeight="1" x14ac:dyDescent="0.15">
      <c r="A12" s="33"/>
      <c r="B12" s="232"/>
      <c r="C12" s="233"/>
      <c r="D12" s="233"/>
      <c r="E12" s="233"/>
      <c r="F12" s="233"/>
      <c r="G12" s="233"/>
      <c r="H12" s="233"/>
      <c r="I12" s="233"/>
      <c r="J12" s="233"/>
      <c r="K12" s="233"/>
      <c r="L12" s="233"/>
      <c r="M12" s="233"/>
      <c r="N12" s="233"/>
      <c r="O12" s="233"/>
      <c r="P12" s="233"/>
      <c r="Q12" s="233"/>
      <c r="R12" s="233"/>
      <c r="S12" s="233"/>
      <c r="T12" s="233"/>
      <c r="U12" s="233"/>
      <c r="V12" s="234"/>
      <c r="W12" s="235"/>
      <c r="X12" s="247" t="s">
        <v>173</v>
      </c>
      <c r="Y12" s="248" t="s">
        <v>174</v>
      </c>
      <c r="Z12" s="248" t="s">
        <v>175</v>
      </c>
      <c r="AA12" s="248" t="s">
        <v>176</v>
      </c>
      <c r="AB12" s="249" t="s">
        <v>177</v>
      </c>
      <c r="AC12" s="250" t="s">
        <v>178</v>
      </c>
      <c r="AD12" s="47" t="s">
        <v>179</v>
      </c>
      <c r="AE12" s="52"/>
      <c r="AF12" s="247" t="s">
        <v>180</v>
      </c>
      <c r="AG12" s="249" t="s">
        <v>181</v>
      </c>
      <c r="AH12" s="251" t="s">
        <v>182</v>
      </c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  <c r="BI12" s="138"/>
      <c r="BJ12" s="138"/>
      <c r="BK12" s="138"/>
      <c r="BL12" s="138"/>
      <c r="BM12" s="138"/>
      <c r="BN12" s="138"/>
      <c r="BO12" s="138"/>
      <c r="BP12" s="138"/>
      <c r="BQ12" s="138"/>
      <c r="BR12" s="138"/>
      <c r="BS12" s="138"/>
      <c r="BT12" s="138"/>
      <c r="BU12" s="138"/>
      <c r="BV12" s="138"/>
      <c r="BW12" s="138"/>
      <c r="BX12" s="138"/>
      <c r="BY12" s="138"/>
      <c r="BZ12" s="138"/>
      <c r="CA12" s="138"/>
      <c r="CB12" s="138"/>
      <c r="CC12" s="138"/>
      <c r="CD12" s="138"/>
      <c r="CE12" s="138"/>
      <c r="CF12" s="138"/>
      <c r="CG12" s="138"/>
      <c r="CH12" s="138"/>
      <c r="CI12" s="138"/>
      <c r="CJ12" s="138"/>
      <c r="CK12" s="138"/>
      <c r="CL12" s="138"/>
      <c r="CM12" s="138"/>
      <c r="CN12" s="138"/>
      <c r="CO12" s="138"/>
      <c r="CP12" s="138"/>
      <c r="CQ12" s="138"/>
      <c r="CR12" s="138"/>
      <c r="CS12" s="138"/>
      <c r="CT12" s="138"/>
      <c r="CU12" s="138"/>
      <c r="CV12" s="138"/>
      <c r="CW12" s="138"/>
      <c r="CX12" s="138"/>
      <c r="CY12" s="138"/>
      <c r="CZ12" s="138"/>
      <c r="DA12" s="138"/>
      <c r="DB12" s="138"/>
      <c r="DC12" s="138"/>
      <c r="DD12" s="138"/>
      <c r="DE12" s="138"/>
      <c r="DF12" s="138"/>
      <c r="DG12" s="138"/>
      <c r="DH12" s="138"/>
      <c r="DI12" s="138"/>
      <c r="DJ12" s="138"/>
      <c r="DK12" s="138"/>
      <c r="DL12" s="138"/>
      <c r="DM12" s="138"/>
      <c r="DN12" s="138"/>
      <c r="DO12" s="138"/>
      <c r="DP12" s="138"/>
      <c r="DQ12" s="138"/>
      <c r="DR12" s="138"/>
      <c r="DS12" s="138"/>
      <c r="DT12" s="138"/>
      <c r="DU12" s="138"/>
      <c r="DV12" s="138"/>
      <c r="DW12" s="138"/>
      <c r="DX12" s="138"/>
      <c r="DY12" s="138"/>
      <c r="DZ12" s="138"/>
      <c r="EA12" s="138"/>
      <c r="EB12" s="138"/>
      <c r="EC12" s="138"/>
      <c r="ED12" s="138"/>
    </row>
    <row r="13" spans="1:134" ht="21" customHeight="1" thickBot="1" x14ac:dyDescent="0.2">
      <c r="A13" s="33"/>
      <c r="B13" s="252"/>
      <c r="C13" s="253"/>
      <c r="D13" s="253"/>
      <c r="E13" s="253"/>
      <c r="F13" s="253"/>
      <c r="G13" s="253"/>
      <c r="H13" s="253"/>
      <c r="I13" s="253"/>
      <c r="J13" s="253"/>
      <c r="K13" s="253"/>
      <c r="L13" s="253"/>
      <c r="M13" s="253"/>
      <c r="N13" s="253"/>
      <c r="O13" s="253"/>
      <c r="P13" s="253"/>
      <c r="Q13" s="253"/>
      <c r="R13" s="253"/>
      <c r="S13" s="253"/>
      <c r="T13" s="253"/>
      <c r="U13" s="253"/>
      <c r="V13" s="234"/>
      <c r="W13" s="235"/>
      <c r="X13" s="33"/>
      <c r="Y13" s="234"/>
      <c r="Z13" s="234"/>
      <c r="AA13" s="234"/>
      <c r="AB13" s="254"/>
      <c r="AC13" s="235"/>
      <c r="AD13" s="33"/>
      <c r="AE13" s="255" t="s">
        <v>183</v>
      </c>
      <c r="AF13" s="33"/>
      <c r="AG13" s="256"/>
      <c r="AH13" s="250" t="s">
        <v>184</v>
      </c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138"/>
      <c r="BB13" s="138"/>
      <c r="BC13" s="138"/>
      <c r="BD13" s="138"/>
      <c r="BE13" s="138"/>
      <c r="BF13" s="138"/>
      <c r="BG13" s="138"/>
      <c r="BH13" s="138"/>
      <c r="BI13" s="138"/>
      <c r="BJ13" s="138"/>
      <c r="BK13" s="138"/>
      <c r="BL13" s="138"/>
      <c r="BM13" s="138"/>
      <c r="BN13" s="138"/>
      <c r="BO13" s="138"/>
      <c r="BP13" s="138"/>
      <c r="BQ13" s="138"/>
      <c r="BR13" s="138"/>
      <c r="BS13" s="138"/>
      <c r="BT13" s="138"/>
      <c r="BU13" s="138"/>
      <c r="BV13" s="138"/>
      <c r="BW13" s="138"/>
      <c r="BX13" s="138"/>
      <c r="BY13" s="138"/>
      <c r="BZ13" s="138"/>
      <c r="CA13" s="138"/>
      <c r="CB13" s="138"/>
      <c r="CC13" s="138"/>
      <c r="CD13" s="138"/>
      <c r="CE13" s="138"/>
      <c r="CF13" s="138"/>
      <c r="CG13" s="138"/>
      <c r="CH13" s="138"/>
      <c r="CI13" s="138"/>
      <c r="CJ13" s="138"/>
      <c r="CK13" s="138"/>
      <c r="CL13" s="138"/>
      <c r="CM13" s="138"/>
      <c r="CN13" s="138"/>
      <c r="CO13" s="138"/>
      <c r="CP13" s="138"/>
      <c r="CQ13" s="138"/>
      <c r="CR13" s="138"/>
      <c r="CS13" s="138"/>
      <c r="CT13" s="138"/>
      <c r="CU13" s="138"/>
      <c r="CV13" s="138"/>
      <c r="CW13" s="138"/>
      <c r="CX13" s="138"/>
      <c r="CY13" s="138"/>
      <c r="CZ13" s="138"/>
      <c r="DA13" s="138"/>
      <c r="DB13" s="138"/>
      <c r="DC13" s="138"/>
      <c r="DD13" s="138"/>
      <c r="DE13" s="138"/>
      <c r="DF13" s="138"/>
      <c r="DG13" s="138"/>
      <c r="DH13" s="138"/>
      <c r="DI13" s="138"/>
      <c r="DJ13" s="138"/>
      <c r="DK13" s="138"/>
      <c r="DL13" s="138"/>
      <c r="DM13" s="138"/>
      <c r="DN13" s="138"/>
      <c r="DO13" s="138"/>
      <c r="DP13" s="138"/>
      <c r="DQ13" s="138"/>
      <c r="DR13" s="138"/>
      <c r="DS13" s="138"/>
      <c r="DT13" s="138"/>
      <c r="DU13" s="138"/>
      <c r="DV13" s="138"/>
      <c r="DW13" s="138"/>
      <c r="DX13" s="138"/>
      <c r="DY13" s="138"/>
      <c r="DZ13" s="138"/>
      <c r="EA13" s="138"/>
      <c r="EB13" s="138"/>
      <c r="EC13" s="138"/>
      <c r="ED13" s="138"/>
    </row>
    <row r="14" spans="1:134" ht="21" customHeight="1" x14ac:dyDescent="0.15">
      <c r="A14" s="33"/>
      <c r="B14" s="257" t="s">
        <v>185</v>
      </c>
      <c r="C14" s="258"/>
      <c r="D14" s="258"/>
      <c r="E14" s="259"/>
      <c r="F14" s="115" t="s">
        <v>186</v>
      </c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68"/>
      <c r="V14" s="260">
        <v>0</v>
      </c>
      <c r="W14" s="261">
        <v>1</v>
      </c>
      <c r="X14" s="75"/>
      <c r="Y14" s="75"/>
      <c r="Z14" s="75"/>
      <c r="AA14" s="75"/>
      <c r="AB14" s="75"/>
      <c r="AC14" s="75"/>
      <c r="AD14" s="73">
        <f>SUM(X14:AC14)</f>
        <v>0</v>
      </c>
      <c r="AE14" s="75"/>
      <c r="AF14" s="75"/>
      <c r="AG14" s="75"/>
      <c r="AH14" s="175">
        <f>SUM(AF14:AG14)</f>
        <v>0</v>
      </c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138"/>
      <c r="AU14" s="138"/>
      <c r="AV14" s="138"/>
      <c r="AW14" s="138"/>
      <c r="AX14" s="138"/>
      <c r="AY14" s="138"/>
      <c r="AZ14" s="138"/>
      <c r="BA14" s="138"/>
      <c r="BB14" s="138"/>
      <c r="BC14" s="138"/>
      <c r="BD14" s="138"/>
      <c r="BE14" s="138"/>
      <c r="BF14" s="138"/>
      <c r="BG14" s="138"/>
      <c r="BH14" s="138"/>
      <c r="BI14" s="138"/>
      <c r="BJ14" s="138"/>
      <c r="BK14" s="138"/>
      <c r="BL14" s="138"/>
      <c r="BM14" s="138"/>
      <c r="BN14" s="138"/>
      <c r="BO14" s="138"/>
      <c r="BP14" s="138"/>
      <c r="BQ14" s="138"/>
      <c r="BR14" s="138"/>
      <c r="BS14" s="138"/>
      <c r="BT14" s="138"/>
      <c r="BU14" s="138"/>
      <c r="BV14" s="138"/>
      <c r="BW14" s="138"/>
      <c r="BX14" s="138"/>
      <c r="BY14" s="138"/>
      <c r="BZ14" s="138"/>
      <c r="CA14" s="138"/>
      <c r="CB14" s="138"/>
      <c r="CC14" s="138"/>
      <c r="CD14" s="138"/>
      <c r="CE14" s="138"/>
      <c r="CF14" s="138"/>
      <c r="CG14" s="138"/>
      <c r="CH14" s="138"/>
      <c r="CI14" s="138"/>
      <c r="CJ14" s="138"/>
      <c r="CK14" s="138"/>
      <c r="CL14" s="138"/>
      <c r="CM14" s="138"/>
      <c r="CN14" s="138"/>
      <c r="CO14" s="138"/>
      <c r="CP14" s="138"/>
      <c r="CQ14" s="138"/>
      <c r="CR14" s="138"/>
      <c r="CS14" s="138"/>
      <c r="CT14" s="138"/>
      <c r="CU14" s="138"/>
      <c r="CV14" s="138"/>
      <c r="CW14" s="138"/>
      <c r="CX14" s="138"/>
      <c r="CY14" s="138"/>
      <c r="CZ14" s="138"/>
      <c r="DA14" s="138"/>
      <c r="DB14" s="138"/>
      <c r="DC14" s="138"/>
      <c r="DD14" s="138"/>
      <c r="DE14" s="138"/>
      <c r="DF14" s="138"/>
      <c r="DG14" s="138"/>
      <c r="DH14" s="138"/>
      <c r="DI14" s="138"/>
      <c r="DJ14" s="138"/>
      <c r="DK14" s="138"/>
      <c r="DL14" s="138"/>
      <c r="DM14" s="138"/>
      <c r="DN14" s="138"/>
      <c r="DO14" s="138"/>
      <c r="DP14" s="138"/>
      <c r="DQ14" s="138"/>
      <c r="DR14" s="138"/>
      <c r="DS14" s="138"/>
      <c r="DT14" s="138"/>
      <c r="DU14" s="138"/>
      <c r="DV14" s="138"/>
      <c r="DW14" s="138"/>
      <c r="DX14" s="138"/>
      <c r="DY14" s="138"/>
      <c r="DZ14" s="138"/>
      <c r="EA14" s="138"/>
      <c r="EB14" s="138"/>
      <c r="EC14" s="138"/>
      <c r="ED14" s="138"/>
    </row>
    <row r="15" spans="1:134" ht="21" customHeight="1" x14ac:dyDescent="0.15">
      <c r="A15" s="33"/>
      <c r="B15" s="262"/>
      <c r="C15" s="263"/>
      <c r="D15" s="263"/>
      <c r="E15" s="264"/>
      <c r="F15" s="115" t="s">
        <v>187</v>
      </c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68"/>
      <c r="V15" s="77">
        <v>0</v>
      </c>
      <c r="W15" s="265">
        <v>2</v>
      </c>
      <c r="X15" s="80"/>
      <c r="Y15" s="80"/>
      <c r="Z15" s="80"/>
      <c r="AA15" s="80"/>
      <c r="AB15" s="80"/>
      <c r="AC15" s="80"/>
      <c r="AD15" s="79">
        <f t="shared" ref="AD15:AD40" si="0">SUM(X15:AC15)</f>
        <v>0</v>
      </c>
      <c r="AE15" s="80"/>
      <c r="AF15" s="80"/>
      <c r="AG15" s="80"/>
      <c r="AH15" s="186">
        <f t="shared" ref="AH15:AH40" si="1">SUM(AF15:AG15)</f>
        <v>0</v>
      </c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138"/>
      <c r="BG15" s="138"/>
      <c r="BH15" s="138"/>
      <c r="BI15" s="138"/>
      <c r="BJ15" s="138"/>
      <c r="BK15" s="138"/>
      <c r="BL15" s="138"/>
      <c r="BM15" s="138"/>
      <c r="BN15" s="138"/>
      <c r="BO15" s="138"/>
      <c r="BP15" s="138"/>
      <c r="BQ15" s="138"/>
      <c r="BR15" s="138"/>
      <c r="BS15" s="138"/>
      <c r="BT15" s="138"/>
      <c r="BU15" s="138"/>
      <c r="BV15" s="138"/>
      <c r="BW15" s="138"/>
      <c r="BX15" s="138"/>
      <c r="BY15" s="138"/>
      <c r="BZ15" s="138"/>
      <c r="CA15" s="138"/>
      <c r="CB15" s="138"/>
      <c r="CC15" s="138"/>
      <c r="CD15" s="138"/>
      <c r="CE15" s="138"/>
      <c r="CF15" s="138"/>
      <c r="CG15" s="138"/>
      <c r="CH15" s="138"/>
      <c r="CI15" s="138"/>
      <c r="CJ15" s="138"/>
      <c r="CK15" s="138"/>
      <c r="CL15" s="138"/>
      <c r="CM15" s="138"/>
      <c r="CN15" s="138"/>
      <c r="CO15" s="138"/>
      <c r="CP15" s="138"/>
      <c r="CQ15" s="138"/>
      <c r="CR15" s="138"/>
      <c r="CS15" s="138"/>
      <c r="CT15" s="138"/>
      <c r="CU15" s="138"/>
      <c r="CV15" s="138"/>
      <c r="CW15" s="138"/>
      <c r="CX15" s="138"/>
      <c r="CY15" s="138"/>
      <c r="CZ15" s="138"/>
      <c r="DA15" s="138"/>
      <c r="DB15" s="138"/>
      <c r="DC15" s="138"/>
      <c r="DD15" s="138"/>
      <c r="DE15" s="138"/>
      <c r="DF15" s="138"/>
      <c r="DG15" s="138"/>
      <c r="DH15" s="138"/>
      <c r="DI15" s="138"/>
      <c r="DJ15" s="138"/>
      <c r="DK15" s="138"/>
      <c r="DL15" s="138"/>
      <c r="DM15" s="138"/>
      <c r="DN15" s="138"/>
      <c r="DO15" s="138"/>
      <c r="DP15" s="138"/>
      <c r="DQ15" s="138"/>
      <c r="DR15" s="138"/>
      <c r="DS15" s="138"/>
      <c r="DT15" s="138"/>
      <c r="DU15" s="138"/>
      <c r="DV15" s="138"/>
      <c r="DW15" s="138"/>
      <c r="DX15" s="138"/>
      <c r="DY15" s="138"/>
      <c r="DZ15" s="138"/>
      <c r="EA15" s="138"/>
      <c r="EB15" s="138"/>
      <c r="EC15" s="138"/>
      <c r="ED15" s="138"/>
    </row>
    <row r="16" spans="1:134" ht="21" customHeight="1" x14ac:dyDescent="0.15">
      <c r="A16" s="33"/>
      <c r="B16" s="262"/>
      <c r="C16" s="263"/>
      <c r="D16" s="263"/>
      <c r="E16" s="264"/>
      <c r="F16" s="115" t="s">
        <v>188</v>
      </c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68"/>
      <c r="V16" s="77">
        <v>0</v>
      </c>
      <c r="W16" s="265">
        <v>3</v>
      </c>
      <c r="X16" s="80"/>
      <c r="Y16" s="80"/>
      <c r="Z16" s="80"/>
      <c r="AA16" s="80"/>
      <c r="AB16" s="80"/>
      <c r="AC16" s="80"/>
      <c r="AD16" s="79">
        <f t="shared" si="0"/>
        <v>0</v>
      </c>
      <c r="AE16" s="80"/>
      <c r="AF16" s="80"/>
      <c r="AG16" s="80"/>
      <c r="AH16" s="186">
        <f t="shared" si="1"/>
        <v>0</v>
      </c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8"/>
      <c r="BD16" s="138"/>
      <c r="BE16" s="138"/>
      <c r="BF16" s="138"/>
      <c r="BG16" s="138"/>
      <c r="BH16" s="138"/>
      <c r="BI16" s="138"/>
      <c r="BJ16" s="138"/>
      <c r="BK16" s="138"/>
      <c r="BL16" s="138"/>
      <c r="BM16" s="138"/>
      <c r="BN16" s="138"/>
      <c r="BO16" s="138"/>
      <c r="BP16" s="138"/>
      <c r="BQ16" s="138"/>
      <c r="BR16" s="138"/>
      <c r="BS16" s="138"/>
      <c r="BT16" s="138"/>
      <c r="BU16" s="138"/>
      <c r="BV16" s="138"/>
      <c r="BW16" s="138"/>
      <c r="BX16" s="138"/>
      <c r="BY16" s="138"/>
      <c r="BZ16" s="138"/>
      <c r="CA16" s="138"/>
      <c r="CB16" s="138"/>
      <c r="CC16" s="138"/>
      <c r="CD16" s="138"/>
      <c r="CE16" s="138"/>
      <c r="CF16" s="138"/>
      <c r="CG16" s="138"/>
      <c r="CH16" s="138"/>
      <c r="CI16" s="138"/>
      <c r="CJ16" s="138"/>
      <c r="CK16" s="138"/>
      <c r="CL16" s="138"/>
      <c r="CM16" s="138"/>
      <c r="CN16" s="138"/>
      <c r="CO16" s="138"/>
      <c r="CP16" s="138"/>
      <c r="CQ16" s="138"/>
      <c r="CR16" s="138"/>
      <c r="CS16" s="138"/>
      <c r="CT16" s="138"/>
      <c r="CU16" s="138"/>
      <c r="CV16" s="138"/>
      <c r="CW16" s="138"/>
      <c r="CX16" s="138"/>
      <c r="CY16" s="138"/>
      <c r="CZ16" s="138"/>
      <c r="DA16" s="138"/>
      <c r="DB16" s="138"/>
      <c r="DC16" s="138"/>
      <c r="DD16" s="138"/>
      <c r="DE16" s="138"/>
      <c r="DF16" s="138"/>
      <c r="DG16" s="138"/>
      <c r="DH16" s="138"/>
      <c r="DI16" s="138"/>
      <c r="DJ16" s="138"/>
      <c r="DK16" s="138"/>
      <c r="DL16" s="138"/>
      <c r="DM16" s="138"/>
      <c r="DN16" s="138"/>
      <c r="DO16" s="138"/>
      <c r="DP16" s="138"/>
      <c r="DQ16" s="138"/>
      <c r="DR16" s="138"/>
      <c r="DS16" s="138"/>
      <c r="DT16" s="138"/>
      <c r="DU16" s="138"/>
      <c r="DV16" s="138"/>
      <c r="DW16" s="138"/>
      <c r="DX16" s="138"/>
      <c r="DY16" s="138"/>
      <c r="DZ16" s="138"/>
      <c r="EA16" s="138"/>
      <c r="EB16" s="138"/>
      <c r="EC16" s="138"/>
      <c r="ED16" s="138"/>
    </row>
    <row r="17" spans="1:134" ht="21" customHeight="1" x14ac:dyDescent="0.15">
      <c r="A17" s="33"/>
      <c r="B17" s="262"/>
      <c r="C17" s="263"/>
      <c r="D17" s="263"/>
      <c r="E17" s="264"/>
      <c r="F17" s="115" t="s">
        <v>189</v>
      </c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68"/>
      <c r="V17" s="77">
        <v>0</v>
      </c>
      <c r="W17" s="265">
        <v>4</v>
      </c>
      <c r="X17" s="80"/>
      <c r="Y17" s="80">
        <v>61865</v>
      </c>
      <c r="Z17" s="80"/>
      <c r="AA17" s="80">
        <v>39895</v>
      </c>
      <c r="AB17" s="80"/>
      <c r="AC17" s="80"/>
      <c r="AD17" s="79">
        <f t="shared" si="0"/>
        <v>101760</v>
      </c>
      <c r="AE17" s="80">
        <v>23720</v>
      </c>
      <c r="AF17" s="80"/>
      <c r="AG17" s="80"/>
      <c r="AH17" s="186">
        <f t="shared" si="1"/>
        <v>0</v>
      </c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38"/>
      <c r="AU17" s="138"/>
      <c r="AV17" s="138"/>
      <c r="AW17" s="138"/>
      <c r="AX17" s="138"/>
      <c r="AY17" s="138"/>
      <c r="AZ17" s="138"/>
      <c r="BA17" s="138"/>
      <c r="BB17" s="138"/>
      <c r="BC17" s="138"/>
      <c r="BD17" s="138"/>
      <c r="BE17" s="138"/>
      <c r="BF17" s="138"/>
      <c r="BG17" s="138"/>
      <c r="BH17" s="138"/>
      <c r="BI17" s="138"/>
      <c r="BJ17" s="138"/>
      <c r="BK17" s="138"/>
      <c r="BL17" s="138"/>
      <c r="BM17" s="138"/>
      <c r="BN17" s="138"/>
      <c r="BO17" s="138"/>
      <c r="BP17" s="138"/>
      <c r="BQ17" s="138"/>
      <c r="BR17" s="138"/>
      <c r="BS17" s="138"/>
      <c r="BT17" s="138"/>
      <c r="BU17" s="138"/>
      <c r="BV17" s="138"/>
      <c r="BW17" s="138"/>
      <c r="BX17" s="138"/>
      <c r="BY17" s="138"/>
      <c r="BZ17" s="138"/>
      <c r="CA17" s="138"/>
      <c r="CB17" s="138"/>
      <c r="CC17" s="138"/>
      <c r="CD17" s="138"/>
      <c r="CE17" s="138"/>
      <c r="CF17" s="138"/>
      <c r="CG17" s="138"/>
      <c r="CH17" s="138"/>
      <c r="CI17" s="138"/>
      <c r="CJ17" s="138"/>
      <c r="CK17" s="138"/>
      <c r="CL17" s="138"/>
      <c r="CM17" s="138"/>
      <c r="CN17" s="138"/>
      <c r="CO17" s="138"/>
      <c r="CP17" s="138"/>
      <c r="CQ17" s="138"/>
      <c r="CR17" s="138"/>
      <c r="CS17" s="138"/>
      <c r="CT17" s="138"/>
      <c r="CU17" s="138"/>
      <c r="CV17" s="138"/>
      <c r="CW17" s="138"/>
      <c r="CX17" s="138"/>
      <c r="CY17" s="138"/>
      <c r="CZ17" s="138"/>
      <c r="DA17" s="138"/>
      <c r="DB17" s="138"/>
      <c r="DC17" s="138"/>
      <c r="DD17" s="138"/>
      <c r="DE17" s="138"/>
      <c r="DF17" s="138"/>
      <c r="DG17" s="138"/>
      <c r="DH17" s="138"/>
      <c r="DI17" s="138"/>
      <c r="DJ17" s="138"/>
      <c r="DK17" s="138"/>
      <c r="DL17" s="138"/>
      <c r="DM17" s="138"/>
      <c r="DN17" s="138"/>
      <c r="DO17" s="138"/>
      <c r="DP17" s="138"/>
      <c r="DQ17" s="138"/>
      <c r="DR17" s="138"/>
      <c r="DS17" s="138"/>
      <c r="DT17" s="138"/>
      <c r="DU17" s="138"/>
      <c r="DV17" s="138"/>
      <c r="DW17" s="138"/>
      <c r="DX17" s="138"/>
      <c r="DY17" s="138"/>
      <c r="DZ17" s="138"/>
      <c r="EA17" s="138"/>
      <c r="EB17" s="138"/>
      <c r="EC17" s="138"/>
      <c r="ED17" s="138"/>
    </row>
    <row r="18" spans="1:134" ht="21" customHeight="1" x14ac:dyDescent="0.15">
      <c r="A18" s="33"/>
      <c r="B18" s="262"/>
      <c r="C18" s="263"/>
      <c r="D18" s="263"/>
      <c r="E18" s="264"/>
      <c r="F18" s="115" t="s">
        <v>190</v>
      </c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68"/>
      <c r="V18" s="77">
        <v>0</v>
      </c>
      <c r="W18" s="265">
        <v>5</v>
      </c>
      <c r="X18" s="80"/>
      <c r="Y18" s="80"/>
      <c r="Z18" s="80"/>
      <c r="AA18" s="80"/>
      <c r="AB18" s="80"/>
      <c r="AC18" s="80"/>
      <c r="AD18" s="79">
        <f t="shared" si="0"/>
        <v>0</v>
      </c>
      <c r="AE18" s="80"/>
      <c r="AF18" s="80"/>
      <c r="AG18" s="80"/>
      <c r="AH18" s="186">
        <f t="shared" si="1"/>
        <v>0</v>
      </c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8"/>
      <c r="BC18" s="138"/>
      <c r="BD18" s="138"/>
      <c r="BE18" s="138"/>
      <c r="BF18" s="138"/>
      <c r="BG18" s="138"/>
      <c r="BH18" s="138"/>
      <c r="BI18" s="138"/>
      <c r="BJ18" s="138"/>
      <c r="BK18" s="138"/>
      <c r="BL18" s="138"/>
      <c r="BM18" s="138"/>
      <c r="BN18" s="138"/>
      <c r="BO18" s="138"/>
      <c r="BP18" s="138"/>
      <c r="BQ18" s="138"/>
      <c r="BR18" s="138"/>
      <c r="BS18" s="138"/>
      <c r="BT18" s="138"/>
      <c r="BU18" s="138"/>
      <c r="BV18" s="138"/>
      <c r="BW18" s="138"/>
      <c r="BX18" s="138"/>
      <c r="BY18" s="138"/>
      <c r="BZ18" s="138"/>
      <c r="CA18" s="138"/>
      <c r="CB18" s="138"/>
      <c r="CC18" s="138"/>
      <c r="CD18" s="138"/>
      <c r="CE18" s="138"/>
      <c r="CF18" s="138"/>
      <c r="CG18" s="138"/>
      <c r="CH18" s="138"/>
      <c r="CI18" s="138"/>
      <c r="CJ18" s="138"/>
      <c r="CK18" s="138"/>
      <c r="CL18" s="138"/>
      <c r="CM18" s="138"/>
      <c r="CN18" s="138"/>
      <c r="CO18" s="138"/>
      <c r="CP18" s="138"/>
      <c r="CQ18" s="138"/>
      <c r="CR18" s="138"/>
      <c r="CS18" s="138"/>
      <c r="CT18" s="138"/>
      <c r="CU18" s="138"/>
      <c r="CV18" s="138"/>
      <c r="CW18" s="138"/>
      <c r="CX18" s="138"/>
      <c r="CY18" s="138"/>
      <c r="CZ18" s="138"/>
      <c r="DA18" s="138"/>
      <c r="DB18" s="138"/>
      <c r="DC18" s="138"/>
      <c r="DD18" s="138"/>
      <c r="DE18" s="138"/>
      <c r="DF18" s="138"/>
      <c r="DG18" s="138"/>
      <c r="DH18" s="138"/>
      <c r="DI18" s="138"/>
      <c r="DJ18" s="138"/>
      <c r="DK18" s="138"/>
      <c r="DL18" s="138"/>
      <c r="DM18" s="138"/>
      <c r="DN18" s="138"/>
      <c r="DO18" s="138"/>
      <c r="DP18" s="138"/>
      <c r="DQ18" s="138"/>
      <c r="DR18" s="138"/>
      <c r="DS18" s="138"/>
      <c r="DT18" s="138"/>
      <c r="DU18" s="138"/>
      <c r="DV18" s="138"/>
      <c r="DW18" s="138"/>
      <c r="DX18" s="138"/>
      <c r="DY18" s="138"/>
      <c r="DZ18" s="138"/>
      <c r="EA18" s="138"/>
      <c r="EB18" s="138"/>
      <c r="EC18" s="138"/>
      <c r="ED18" s="138"/>
    </row>
    <row r="19" spans="1:134" ht="21" customHeight="1" x14ac:dyDescent="0.15">
      <c r="A19" s="33"/>
      <c r="B19" s="262"/>
      <c r="C19" s="263"/>
      <c r="D19" s="263"/>
      <c r="E19" s="264"/>
      <c r="F19" s="115" t="s">
        <v>191</v>
      </c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68"/>
      <c r="V19" s="77">
        <v>0</v>
      </c>
      <c r="W19" s="265">
        <v>6</v>
      </c>
      <c r="X19" s="80"/>
      <c r="Y19" s="80">
        <v>522947</v>
      </c>
      <c r="Z19" s="80">
        <v>640</v>
      </c>
      <c r="AA19" s="80">
        <v>87549</v>
      </c>
      <c r="AB19" s="80"/>
      <c r="AC19" s="80"/>
      <c r="AD19" s="79">
        <f t="shared" si="0"/>
        <v>611136</v>
      </c>
      <c r="AE19" s="80">
        <v>348628</v>
      </c>
      <c r="AF19" s="80"/>
      <c r="AG19" s="80"/>
      <c r="AH19" s="186">
        <f t="shared" si="1"/>
        <v>0</v>
      </c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  <c r="BI19" s="138"/>
      <c r="BJ19" s="138"/>
      <c r="BK19" s="138"/>
      <c r="BL19" s="138"/>
      <c r="BM19" s="138"/>
      <c r="BN19" s="138"/>
      <c r="BO19" s="138"/>
      <c r="BP19" s="138"/>
      <c r="BQ19" s="138"/>
      <c r="BR19" s="138"/>
      <c r="BS19" s="138"/>
      <c r="BT19" s="138"/>
      <c r="BU19" s="138"/>
      <c r="BV19" s="138"/>
      <c r="BW19" s="138"/>
      <c r="BX19" s="138"/>
      <c r="BY19" s="138"/>
      <c r="BZ19" s="138"/>
      <c r="CA19" s="138"/>
      <c r="CB19" s="138"/>
      <c r="CC19" s="138"/>
      <c r="CD19" s="138"/>
      <c r="CE19" s="138"/>
      <c r="CF19" s="138"/>
      <c r="CG19" s="138"/>
      <c r="CH19" s="138"/>
      <c r="CI19" s="138"/>
      <c r="CJ19" s="138"/>
      <c r="CK19" s="138"/>
      <c r="CL19" s="138"/>
      <c r="CM19" s="138"/>
      <c r="CN19" s="138"/>
      <c r="CO19" s="138"/>
      <c r="CP19" s="138"/>
      <c r="CQ19" s="138"/>
      <c r="CR19" s="138"/>
      <c r="CS19" s="138"/>
      <c r="CT19" s="138"/>
      <c r="CU19" s="138"/>
      <c r="CV19" s="138"/>
      <c r="CW19" s="138"/>
      <c r="CX19" s="138"/>
      <c r="CY19" s="138"/>
      <c r="CZ19" s="138"/>
      <c r="DA19" s="138"/>
      <c r="DB19" s="138"/>
      <c r="DC19" s="138"/>
      <c r="DD19" s="138"/>
      <c r="DE19" s="138"/>
      <c r="DF19" s="138"/>
      <c r="DG19" s="138"/>
      <c r="DH19" s="138"/>
      <c r="DI19" s="138"/>
      <c r="DJ19" s="138"/>
      <c r="DK19" s="138"/>
      <c r="DL19" s="138"/>
      <c r="DM19" s="138"/>
      <c r="DN19" s="138"/>
      <c r="DO19" s="138"/>
      <c r="DP19" s="138"/>
      <c r="DQ19" s="138"/>
      <c r="DR19" s="138"/>
      <c r="DS19" s="138"/>
      <c r="DT19" s="138"/>
      <c r="DU19" s="138"/>
      <c r="DV19" s="138"/>
      <c r="DW19" s="138"/>
      <c r="DX19" s="138"/>
      <c r="DY19" s="138"/>
      <c r="DZ19" s="138"/>
      <c r="EA19" s="138"/>
      <c r="EB19" s="138"/>
      <c r="EC19" s="138"/>
      <c r="ED19" s="138"/>
    </row>
    <row r="20" spans="1:134" ht="21" customHeight="1" x14ac:dyDescent="0.15">
      <c r="A20" s="33"/>
      <c r="B20" s="262"/>
      <c r="C20" s="263"/>
      <c r="D20" s="263"/>
      <c r="E20" s="264"/>
      <c r="F20" s="115" t="s">
        <v>192</v>
      </c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68"/>
      <c r="V20" s="77">
        <v>0</v>
      </c>
      <c r="W20" s="265">
        <v>7</v>
      </c>
      <c r="X20" s="80"/>
      <c r="Y20" s="80">
        <v>184</v>
      </c>
      <c r="Z20" s="80">
        <v>115277</v>
      </c>
      <c r="AA20" s="80">
        <v>745869</v>
      </c>
      <c r="AB20" s="80"/>
      <c r="AC20" s="80"/>
      <c r="AD20" s="79">
        <f t="shared" si="0"/>
        <v>861330</v>
      </c>
      <c r="AE20" s="80">
        <v>29091</v>
      </c>
      <c r="AF20" s="80"/>
      <c r="AG20" s="80"/>
      <c r="AH20" s="186">
        <f t="shared" si="1"/>
        <v>0</v>
      </c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138"/>
      <c r="BE20" s="138"/>
      <c r="BF20" s="138"/>
      <c r="BG20" s="138"/>
      <c r="BH20" s="138"/>
      <c r="BI20" s="138"/>
      <c r="BJ20" s="138"/>
      <c r="BK20" s="138"/>
      <c r="BL20" s="138"/>
      <c r="BM20" s="138"/>
      <c r="BN20" s="138"/>
      <c r="BO20" s="138"/>
      <c r="BP20" s="138"/>
      <c r="BQ20" s="138"/>
      <c r="BR20" s="138"/>
      <c r="BS20" s="138"/>
      <c r="BT20" s="138"/>
      <c r="BU20" s="138"/>
      <c r="BV20" s="138"/>
      <c r="BW20" s="138"/>
      <c r="BX20" s="138"/>
      <c r="BY20" s="138"/>
      <c r="BZ20" s="138"/>
      <c r="CA20" s="138"/>
      <c r="CB20" s="138"/>
      <c r="CC20" s="138"/>
      <c r="CD20" s="138"/>
      <c r="CE20" s="138"/>
      <c r="CF20" s="138"/>
      <c r="CG20" s="138"/>
      <c r="CH20" s="138"/>
      <c r="CI20" s="138"/>
      <c r="CJ20" s="138"/>
      <c r="CK20" s="138"/>
      <c r="CL20" s="138"/>
      <c r="CM20" s="138"/>
      <c r="CN20" s="138"/>
      <c r="CO20" s="138"/>
      <c r="CP20" s="138"/>
      <c r="CQ20" s="138"/>
      <c r="CR20" s="138"/>
      <c r="CS20" s="138"/>
      <c r="CT20" s="138"/>
      <c r="CU20" s="138"/>
      <c r="CV20" s="138"/>
      <c r="CW20" s="138"/>
      <c r="CX20" s="138"/>
      <c r="CY20" s="138"/>
      <c r="CZ20" s="138"/>
      <c r="DA20" s="138"/>
      <c r="DB20" s="138"/>
      <c r="DC20" s="138"/>
      <c r="DD20" s="138"/>
      <c r="DE20" s="138"/>
      <c r="DF20" s="138"/>
      <c r="DG20" s="138"/>
      <c r="DH20" s="138"/>
      <c r="DI20" s="138"/>
      <c r="DJ20" s="138"/>
      <c r="DK20" s="138"/>
      <c r="DL20" s="138"/>
      <c r="DM20" s="138"/>
      <c r="DN20" s="138"/>
      <c r="DO20" s="138"/>
      <c r="DP20" s="138"/>
      <c r="DQ20" s="138"/>
      <c r="DR20" s="138"/>
      <c r="DS20" s="138"/>
      <c r="DT20" s="138"/>
      <c r="DU20" s="138"/>
      <c r="DV20" s="138"/>
      <c r="DW20" s="138"/>
      <c r="DX20" s="138"/>
      <c r="DY20" s="138"/>
      <c r="DZ20" s="138"/>
      <c r="EA20" s="138"/>
      <c r="EB20" s="138"/>
      <c r="EC20" s="138"/>
      <c r="ED20" s="138"/>
    </row>
    <row r="21" spans="1:134" ht="21" customHeight="1" x14ac:dyDescent="0.15">
      <c r="A21" s="33"/>
      <c r="B21" s="262"/>
      <c r="C21" s="263"/>
      <c r="D21" s="263"/>
      <c r="E21" s="264"/>
      <c r="F21" s="115" t="s">
        <v>193</v>
      </c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68"/>
      <c r="V21" s="77">
        <v>0</v>
      </c>
      <c r="W21" s="265">
        <v>8</v>
      </c>
      <c r="X21" s="80"/>
      <c r="Y21" s="80">
        <v>125878</v>
      </c>
      <c r="Z21" s="80">
        <v>15241</v>
      </c>
      <c r="AA21" s="80">
        <v>351613</v>
      </c>
      <c r="AB21" s="80"/>
      <c r="AC21" s="80"/>
      <c r="AD21" s="79">
        <f t="shared" si="0"/>
        <v>492732</v>
      </c>
      <c r="AE21" s="80">
        <v>18636</v>
      </c>
      <c r="AF21" s="80"/>
      <c r="AG21" s="80"/>
      <c r="AH21" s="186">
        <f t="shared" si="1"/>
        <v>0</v>
      </c>
      <c r="AI21" s="138"/>
      <c r="AJ21" s="138"/>
      <c r="AK21" s="138"/>
      <c r="AL21" s="138"/>
      <c r="AM21" s="138"/>
      <c r="AN21" s="138"/>
      <c r="AO21" s="138"/>
      <c r="AP21" s="138"/>
      <c r="AQ21" s="138"/>
      <c r="AR21" s="138"/>
      <c r="AS21" s="138"/>
      <c r="AT21" s="138"/>
      <c r="AU21" s="138"/>
      <c r="AV21" s="138"/>
      <c r="AW21" s="138"/>
      <c r="AX21" s="138"/>
      <c r="AY21" s="138"/>
      <c r="AZ21" s="138"/>
      <c r="BA21" s="138"/>
      <c r="BB21" s="138"/>
      <c r="BC21" s="138"/>
      <c r="BD21" s="138"/>
      <c r="BE21" s="138"/>
      <c r="BF21" s="138"/>
      <c r="BG21" s="138"/>
      <c r="BH21" s="138"/>
      <c r="BI21" s="138"/>
      <c r="BJ21" s="138"/>
      <c r="BK21" s="138"/>
      <c r="BL21" s="138"/>
      <c r="BM21" s="138"/>
      <c r="BN21" s="138"/>
      <c r="BO21" s="138"/>
      <c r="BP21" s="138"/>
      <c r="BQ21" s="138"/>
      <c r="BR21" s="138"/>
      <c r="BS21" s="138"/>
      <c r="BT21" s="138"/>
      <c r="BU21" s="138"/>
      <c r="BV21" s="138"/>
      <c r="BW21" s="138"/>
      <c r="BX21" s="138"/>
      <c r="BY21" s="138"/>
      <c r="BZ21" s="138"/>
      <c r="CA21" s="138"/>
      <c r="CB21" s="138"/>
      <c r="CC21" s="138"/>
      <c r="CD21" s="138"/>
      <c r="CE21" s="138"/>
      <c r="CF21" s="138"/>
      <c r="CG21" s="138"/>
      <c r="CH21" s="138"/>
      <c r="CI21" s="138"/>
      <c r="CJ21" s="138"/>
      <c r="CK21" s="138"/>
      <c r="CL21" s="138"/>
      <c r="CM21" s="138"/>
      <c r="CN21" s="138"/>
      <c r="CO21" s="138"/>
      <c r="CP21" s="138"/>
      <c r="CQ21" s="138"/>
      <c r="CR21" s="138"/>
      <c r="CS21" s="138"/>
      <c r="CT21" s="138"/>
      <c r="CU21" s="138"/>
      <c r="CV21" s="138"/>
      <c r="CW21" s="138"/>
      <c r="CX21" s="138"/>
      <c r="CY21" s="138"/>
      <c r="CZ21" s="138"/>
      <c r="DA21" s="138"/>
      <c r="DB21" s="138"/>
      <c r="DC21" s="138"/>
      <c r="DD21" s="138"/>
      <c r="DE21" s="138"/>
      <c r="DF21" s="138"/>
      <c r="DG21" s="138"/>
      <c r="DH21" s="138"/>
      <c r="DI21" s="138"/>
      <c r="DJ21" s="138"/>
      <c r="DK21" s="138"/>
      <c r="DL21" s="138"/>
      <c r="DM21" s="138"/>
      <c r="DN21" s="138"/>
      <c r="DO21" s="138"/>
      <c r="DP21" s="138"/>
      <c r="DQ21" s="138"/>
      <c r="DR21" s="138"/>
      <c r="DS21" s="138"/>
      <c r="DT21" s="138"/>
      <c r="DU21" s="138"/>
      <c r="DV21" s="138"/>
      <c r="DW21" s="138"/>
      <c r="DX21" s="138"/>
      <c r="DY21" s="138"/>
      <c r="DZ21" s="138"/>
      <c r="EA21" s="138"/>
      <c r="EB21" s="138"/>
      <c r="EC21" s="138"/>
      <c r="ED21" s="138"/>
    </row>
    <row r="22" spans="1:134" ht="21" customHeight="1" x14ac:dyDescent="0.15">
      <c r="A22" s="33"/>
      <c r="B22" s="262"/>
      <c r="C22" s="263"/>
      <c r="D22" s="263"/>
      <c r="E22" s="264"/>
      <c r="F22" s="115" t="s">
        <v>194</v>
      </c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68"/>
      <c r="V22" s="77">
        <v>0</v>
      </c>
      <c r="W22" s="265">
        <v>9</v>
      </c>
      <c r="X22" s="80"/>
      <c r="Y22" s="80"/>
      <c r="Z22" s="80"/>
      <c r="AA22" s="80"/>
      <c r="AB22" s="80"/>
      <c r="AC22" s="80"/>
      <c r="AD22" s="79">
        <f t="shared" si="0"/>
        <v>0</v>
      </c>
      <c r="AE22" s="80"/>
      <c r="AF22" s="80"/>
      <c r="AG22" s="80"/>
      <c r="AH22" s="186">
        <f t="shared" si="1"/>
        <v>0</v>
      </c>
      <c r="AI22" s="138"/>
      <c r="AJ22" s="138"/>
      <c r="AK22" s="138"/>
      <c r="AL22" s="138"/>
      <c r="AM22" s="138"/>
      <c r="AN22" s="138"/>
      <c r="AO22" s="138"/>
      <c r="AP22" s="138"/>
      <c r="AQ22" s="138"/>
      <c r="AR22" s="138"/>
      <c r="AS22" s="138"/>
      <c r="AT22" s="138"/>
      <c r="AU22" s="138"/>
      <c r="AV22" s="138"/>
      <c r="AW22" s="138"/>
      <c r="AX22" s="138"/>
      <c r="AY22" s="138"/>
      <c r="AZ22" s="138"/>
      <c r="BA22" s="138"/>
      <c r="BB22" s="138"/>
      <c r="BC22" s="138"/>
      <c r="BD22" s="138"/>
      <c r="BE22" s="138"/>
      <c r="BF22" s="138"/>
      <c r="BG22" s="138"/>
      <c r="BH22" s="138"/>
      <c r="BI22" s="138"/>
      <c r="BJ22" s="138"/>
      <c r="BK22" s="138"/>
      <c r="BL22" s="138"/>
      <c r="BM22" s="138"/>
      <c r="BN22" s="138"/>
      <c r="BO22" s="138"/>
      <c r="BP22" s="138"/>
      <c r="BQ22" s="138"/>
      <c r="BR22" s="138"/>
      <c r="BS22" s="138"/>
      <c r="BT22" s="138"/>
      <c r="BU22" s="138"/>
      <c r="BV22" s="138"/>
      <c r="BW22" s="138"/>
      <c r="BX22" s="138"/>
      <c r="BY22" s="138"/>
      <c r="BZ22" s="138"/>
      <c r="CA22" s="138"/>
      <c r="CB22" s="138"/>
      <c r="CC22" s="138"/>
      <c r="CD22" s="138"/>
      <c r="CE22" s="138"/>
      <c r="CF22" s="138"/>
      <c r="CG22" s="138"/>
      <c r="CH22" s="138"/>
      <c r="CI22" s="138"/>
      <c r="CJ22" s="138"/>
      <c r="CK22" s="138"/>
      <c r="CL22" s="138"/>
      <c r="CM22" s="138"/>
      <c r="CN22" s="138"/>
      <c r="CO22" s="138"/>
      <c r="CP22" s="138"/>
      <c r="CQ22" s="138"/>
      <c r="CR22" s="138"/>
      <c r="CS22" s="138"/>
      <c r="CT22" s="138"/>
      <c r="CU22" s="138"/>
      <c r="CV22" s="138"/>
      <c r="CW22" s="138"/>
      <c r="CX22" s="138"/>
      <c r="CY22" s="138"/>
      <c r="CZ22" s="138"/>
      <c r="DA22" s="138"/>
      <c r="DB22" s="138"/>
      <c r="DC22" s="138"/>
      <c r="DD22" s="138"/>
      <c r="DE22" s="138"/>
      <c r="DF22" s="138"/>
      <c r="DG22" s="138"/>
      <c r="DH22" s="138"/>
      <c r="DI22" s="138"/>
      <c r="DJ22" s="138"/>
      <c r="DK22" s="138"/>
      <c r="DL22" s="138"/>
      <c r="DM22" s="138"/>
      <c r="DN22" s="138"/>
      <c r="DO22" s="138"/>
      <c r="DP22" s="138"/>
      <c r="DQ22" s="138"/>
      <c r="DR22" s="138"/>
      <c r="DS22" s="138"/>
      <c r="DT22" s="138"/>
      <c r="DU22" s="138"/>
      <c r="DV22" s="138"/>
      <c r="DW22" s="138"/>
      <c r="DX22" s="138"/>
      <c r="DY22" s="138"/>
      <c r="DZ22" s="138"/>
      <c r="EA22" s="138"/>
      <c r="EB22" s="138"/>
      <c r="EC22" s="138"/>
      <c r="ED22" s="138"/>
    </row>
    <row r="23" spans="1:134" ht="21" customHeight="1" x14ac:dyDescent="0.15">
      <c r="A23" s="33"/>
      <c r="B23" s="262"/>
      <c r="C23" s="263"/>
      <c r="D23" s="263"/>
      <c r="E23" s="264"/>
      <c r="F23" s="115" t="s">
        <v>195</v>
      </c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68"/>
      <c r="V23" s="77">
        <v>1</v>
      </c>
      <c r="W23" s="265">
        <v>0</v>
      </c>
      <c r="X23" s="80"/>
      <c r="Y23" s="80"/>
      <c r="Z23" s="80"/>
      <c r="AA23" s="80"/>
      <c r="AB23" s="80"/>
      <c r="AC23" s="80"/>
      <c r="AD23" s="79">
        <f t="shared" si="0"/>
        <v>0</v>
      </c>
      <c r="AE23" s="80"/>
      <c r="AF23" s="80"/>
      <c r="AG23" s="80">
        <v>3977</v>
      </c>
      <c r="AH23" s="186">
        <f t="shared" si="1"/>
        <v>3977</v>
      </c>
      <c r="AI23" s="138"/>
      <c r="AJ23" s="138"/>
      <c r="AK23" s="138"/>
      <c r="AL23" s="138"/>
      <c r="AM23" s="138"/>
      <c r="AN23" s="138"/>
      <c r="AO23" s="138"/>
      <c r="AP23" s="138"/>
      <c r="AQ23" s="138"/>
      <c r="AR23" s="138"/>
      <c r="AS23" s="138"/>
      <c r="AT23" s="138"/>
      <c r="AU23" s="138"/>
      <c r="AV23" s="138"/>
      <c r="AW23" s="138"/>
      <c r="AX23" s="138"/>
      <c r="AY23" s="138"/>
      <c r="AZ23" s="138"/>
      <c r="BA23" s="138"/>
      <c r="BB23" s="138"/>
      <c r="BC23" s="138"/>
      <c r="BD23" s="138"/>
      <c r="BE23" s="138"/>
      <c r="BF23" s="138"/>
      <c r="BG23" s="138"/>
      <c r="BH23" s="138"/>
      <c r="BI23" s="138"/>
      <c r="BJ23" s="138"/>
      <c r="BK23" s="138"/>
      <c r="BL23" s="138"/>
      <c r="BM23" s="138"/>
      <c r="BN23" s="138"/>
      <c r="BO23" s="138"/>
      <c r="BP23" s="138"/>
      <c r="BQ23" s="138"/>
      <c r="BR23" s="138"/>
      <c r="BS23" s="138"/>
      <c r="BT23" s="138"/>
      <c r="BU23" s="138"/>
      <c r="BV23" s="138"/>
      <c r="BW23" s="138"/>
      <c r="BX23" s="138"/>
      <c r="BY23" s="138"/>
      <c r="BZ23" s="138"/>
      <c r="CA23" s="138"/>
      <c r="CB23" s="138"/>
      <c r="CC23" s="138"/>
      <c r="CD23" s="138"/>
      <c r="CE23" s="138"/>
      <c r="CF23" s="138"/>
      <c r="CG23" s="138"/>
      <c r="CH23" s="138"/>
      <c r="CI23" s="138"/>
      <c r="CJ23" s="138"/>
      <c r="CK23" s="138"/>
      <c r="CL23" s="138"/>
      <c r="CM23" s="138"/>
      <c r="CN23" s="138"/>
      <c r="CO23" s="138"/>
      <c r="CP23" s="138"/>
      <c r="CQ23" s="138"/>
      <c r="CR23" s="138"/>
      <c r="CS23" s="138"/>
      <c r="CT23" s="138"/>
      <c r="CU23" s="138"/>
      <c r="CV23" s="138"/>
      <c r="CW23" s="138"/>
      <c r="CX23" s="138"/>
      <c r="CY23" s="138"/>
      <c r="CZ23" s="138"/>
      <c r="DA23" s="138"/>
      <c r="DB23" s="138"/>
      <c r="DC23" s="138"/>
      <c r="DD23" s="138"/>
      <c r="DE23" s="138"/>
      <c r="DF23" s="138"/>
      <c r="DG23" s="138"/>
      <c r="DH23" s="138"/>
      <c r="DI23" s="138"/>
      <c r="DJ23" s="138"/>
      <c r="DK23" s="138"/>
      <c r="DL23" s="138"/>
      <c r="DM23" s="138"/>
      <c r="DN23" s="138"/>
      <c r="DO23" s="138"/>
      <c r="DP23" s="138"/>
      <c r="DQ23" s="138"/>
      <c r="DR23" s="138"/>
      <c r="DS23" s="138"/>
      <c r="DT23" s="138"/>
      <c r="DU23" s="138"/>
      <c r="DV23" s="138"/>
      <c r="DW23" s="138"/>
      <c r="DX23" s="138"/>
      <c r="DY23" s="138"/>
      <c r="DZ23" s="138"/>
      <c r="EA23" s="138"/>
      <c r="EB23" s="138"/>
      <c r="EC23" s="138"/>
      <c r="ED23" s="138"/>
    </row>
    <row r="24" spans="1:134" ht="21" customHeight="1" x14ac:dyDescent="0.15">
      <c r="A24" s="33"/>
      <c r="B24" s="262"/>
      <c r="C24" s="263"/>
      <c r="D24" s="263"/>
      <c r="E24" s="264"/>
      <c r="F24" s="115" t="s">
        <v>196</v>
      </c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68"/>
      <c r="V24" s="77">
        <v>1</v>
      </c>
      <c r="W24" s="265">
        <v>1</v>
      </c>
      <c r="X24" s="80"/>
      <c r="Y24" s="80"/>
      <c r="Z24" s="80"/>
      <c r="AA24" s="80"/>
      <c r="AB24" s="80"/>
      <c r="AC24" s="80"/>
      <c r="AD24" s="79">
        <f t="shared" si="0"/>
        <v>0</v>
      </c>
      <c r="AE24" s="80"/>
      <c r="AF24" s="80"/>
      <c r="AG24" s="80"/>
      <c r="AH24" s="186">
        <f t="shared" si="1"/>
        <v>0</v>
      </c>
      <c r="AI24" s="138"/>
      <c r="AJ24" s="138"/>
      <c r="AK24" s="138"/>
      <c r="AL24" s="138"/>
      <c r="AM24" s="138"/>
      <c r="AN24" s="138"/>
      <c r="AO24" s="138"/>
      <c r="AP24" s="138"/>
      <c r="AQ24" s="138"/>
      <c r="AR24" s="138"/>
      <c r="AS24" s="138"/>
      <c r="AT24" s="138"/>
      <c r="AU24" s="138"/>
      <c r="AV24" s="138"/>
      <c r="AW24" s="138"/>
      <c r="AX24" s="138"/>
      <c r="AY24" s="138"/>
      <c r="AZ24" s="138"/>
      <c r="BA24" s="138"/>
      <c r="BB24" s="138"/>
      <c r="BC24" s="138"/>
      <c r="BD24" s="138"/>
      <c r="BE24" s="138"/>
      <c r="BF24" s="138"/>
      <c r="BG24" s="138"/>
      <c r="BH24" s="138"/>
      <c r="BI24" s="138"/>
      <c r="BJ24" s="138"/>
      <c r="BK24" s="138"/>
      <c r="BL24" s="138"/>
      <c r="BM24" s="138"/>
      <c r="BN24" s="138"/>
      <c r="BO24" s="138"/>
      <c r="BP24" s="138"/>
      <c r="BQ24" s="138"/>
      <c r="BR24" s="138"/>
      <c r="BS24" s="138"/>
      <c r="BT24" s="138"/>
      <c r="BU24" s="138"/>
      <c r="BV24" s="138"/>
      <c r="BW24" s="138"/>
      <c r="BX24" s="138"/>
      <c r="BY24" s="138"/>
      <c r="BZ24" s="138"/>
      <c r="CA24" s="138"/>
      <c r="CB24" s="138"/>
      <c r="CC24" s="138"/>
      <c r="CD24" s="138"/>
      <c r="CE24" s="138"/>
      <c r="CF24" s="138"/>
      <c r="CG24" s="138"/>
      <c r="CH24" s="138"/>
      <c r="CI24" s="138"/>
      <c r="CJ24" s="138"/>
      <c r="CK24" s="138"/>
      <c r="CL24" s="138"/>
      <c r="CM24" s="138"/>
      <c r="CN24" s="138"/>
      <c r="CO24" s="138"/>
      <c r="CP24" s="138"/>
      <c r="CQ24" s="138"/>
      <c r="CR24" s="138"/>
      <c r="CS24" s="138"/>
      <c r="CT24" s="138"/>
      <c r="CU24" s="138"/>
      <c r="CV24" s="138"/>
      <c r="CW24" s="138"/>
      <c r="CX24" s="138"/>
      <c r="CY24" s="138"/>
      <c r="CZ24" s="138"/>
      <c r="DA24" s="138"/>
      <c r="DB24" s="138"/>
      <c r="DC24" s="138"/>
      <c r="DD24" s="138"/>
      <c r="DE24" s="138"/>
      <c r="DF24" s="138"/>
      <c r="DG24" s="138"/>
      <c r="DH24" s="138"/>
      <c r="DI24" s="138"/>
      <c r="DJ24" s="138"/>
      <c r="DK24" s="138"/>
      <c r="DL24" s="138"/>
      <c r="DM24" s="138"/>
      <c r="DN24" s="138"/>
      <c r="DO24" s="138"/>
      <c r="DP24" s="138"/>
      <c r="DQ24" s="138"/>
      <c r="DR24" s="138"/>
      <c r="DS24" s="138"/>
      <c r="DT24" s="138"/>
      <c r="DU24" s="138"/>
      <c r="DV24" s="138"/>
      <c r="DW24" s="138"/>
      <c r="DX24" s="138"/>
      <c r="DY24" s="138"/>
      <c r="DZ24" s="138"/>
      <c r="EA24" s="138"/>
      <c r="EB24" s="138"/>
      <c r="EC24" s="138"/>
      <c r="ED24" s="138"/>
    </row>
    <row r="25" spans="1:134" ht="21" customHeight="1" thickBot="1" x14ac:dyDescent="0.2">
      <c r="A25" s="33"/>
      <c r="B25" s="262"/>
      <c r="C25" s="263"/>
      <c r="D25" s="263"/>
      <c r="E25" s="264"/>
      <c r="F25" s="115" t="s">
        <v>197</v>
      </c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68"/>
      <c r="V25" s="84">
        <v>1</v>
      </c>
      <c r="W25" s="266">
        <v>2</v>
      </c>
      <c r="X25" s="123"/>
      <c r="Y25" s="123"/>
      <c r="Z25" s="123"/>
      <c r="AA25" s="123"/>
      <c r="AB25" s="123"/>
      <c r="AC25" s="123"/>
      <c r="AD25" s="122">
        <f t="shared" si="0"/>
        <v>0</v>
      </c>
      <c r="AE25" s="123"/>
      <c r="AF25" s="123"/>
      <c r="AG25" s="123"/>
      <c r="AH25" s="203">
        <f t="shared" si="1"/>
        <v>0</v>
      </c>
      <c r="AI25" s="138"/>
      <c r="AJ25" s="138"/>
      <c r="AK25" s="138"/>
      <c r="AL25" s="138"/>
      <c r="AM25" s="138"/>
      <c r="AN25" s="138"/>
      <c r="AO25" s="138"/>
      <c r="AP25" s="138"/>
      <c r="AQ25" s="138"/>
      <c r="AR25" s="138"/>
      <c r="AS25" s="138"/>
      <c r="AT25" s="138"/>
      <c r="AU25" s="138"/>
      <c r="AV25" s="138"/>
      <c r="AW25" s="138"/>
      <c r="AX25" s="138"/>
      <c r="AY25" s="138"/>
      <c r="AZ25" s="138"/>
      <c r="BA25" s="138"/>
      <c r="BB25" s="138"/>
      <c r="BC25" s="138"/>
      <c r="BD25" s="138"/>
      <c r="BE25" s="138"/>
      <c r="BF25" s="138"/>
      <c r="BG25" s="138"/>
      <c r="BH25" s="138"/>
      <c r="BI25" s="138"/>
      <c r="BJ25" s="138"/>
      <c r="BK25" s="138"/>
      <c r="BL25" s="138"/>
      <c r="BM25" s="138"/>
      <c r="BN25" s="138"/>
      <c r="BO25" s="138"/>
      <c r="BP25" s="138"/>
      <c r="BQ25" s="138"/>
      <c r="BR25" s="138"/>
      <c r="BS25" s="138"/>
      <c r="BT25" s="138"/>
      <c r="BU25" s="138"/>
      <c r="BV25" s="138"/>
      <c r="BW25" s="138"/>
      <c r="BX25" s="138"/>
      <c r="BY25" s="138"/>
      <c r="BZ25" s="138"/>
      <c r="CA25" s="138"/>
      <c r="CB25" s="138"/>
      <c r="CC25" s="138"/>
      <c r="CD25" s="138"/>
      <c r="CE25" s="138"/>
      <c r="CF25" s="138"/>
      <c r="CG25" s="138"/>
      <c r="CH25" s="138"/>
      <c r="CI25" s="138"/>
      <c r="CJ25" s="138"/>
      <c r="CK25" s="138"/>
      <c r="CL25" s="138"/>
      <c r="CM25" s="138"/>
      <c r="CN25" s="138"/>
      <c r="CO25" s="138"/>
      <c r="CP25" s="138"/>
      <c r="CQ25" s="138"/>
      <c r="CR25" s="138"/>
      <c r="CS25" s="138"/>
      <c r="CT25" s="138"/>
      <c r="CU25" s="138"/>
      <c r="CV25" s="138"/>
      <c r="CW25" s="138"/>
      <c r="CX25" s="138"/>
      <c r="CY25" s="138"/>
      <c r="CZ25" s="138"/>
      <c r="DA25" s="138"/>
      <c r="DB25" s="138"/>
      <c r="DC25" s="138"/>
      <c r="DD25" s="138"/>
      <c r="DE25" s="138"/>
      <c r="DF25" s="138"/>
      <c r="DG25" s="138"/>
      <c r="DH25" s="138"/>
      <c r="DI25" s="138"/>
      <c r="DJ25" s="138"/>
      <c r="DK25" s="138"/>
      <c r="DL25" s="138"/>
      <c r="DM25" s="138"/>
      <c r="DN25" s="138"/>
      <c r="DO25" s="138"/>
      <c r="DP25" s="138"/>
      <c r="DQ25" s="138"/>
      <c r="DR25" s="138"/>
      <c r="DS25" s="138"/>
      <c r="DT25" s="138"/>
      <c r="DU25" s="138"/>
      <c r="DV25" s="138"/>
      <c r="DW25" s="138"/>
      <c r="DX25" s="138"/>
      <c r="DY25" s="138"/>
      <c r="DZ25" s="138"/>
      <c r="EA25" s="138"/>
      <c r="EB25" s="138"/>
      <c r="EC25" s="138"/>
      <c r="ED25" s="138"/>
    </row>
    <row r="26" spans="1:134" ht="21" customHeight="1" thickBot="1" x14ac:dyDescent="0.2">
      <c r="A26" s="33"/>
      <c r="B26" s="267"/>
      <c r="C26" s="268"/>
      <c r="D26" s="268"/>
      <c r="E26" s="269"/>
      <c r="F26" s="115" t="s">
        <v>198</v>
      </c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270"/>
      <c r="W26" s="271"/>
      <c r="X26" s="272">
        <f>SUM(X14:X25)</f>
        <v>0</v>
      </c>
      <c r="Y26" s="272">
        <f t="shared" ref="Y26:AG26" si="2">SUM(Y14:Y25)</f>
        <v>710874</v>
      </c>
      <c r="Z26" s="272">
        <f t="shared" si="2"/>
        <v>131158</v>
      </c>
      <c r="AA26" s="272">
        <f t="shared" si="2"/>
        <v>1224926</v>
      </c>
      <c r="AB26" s="272">
        <f t="shared" si="2"/>
        <v>0</v>
      </c>
      <c r="AC26" s="272">
        <f t="shared" si="2"/>
        <v>0</v>
      </c>
      <c r="AD26" s="272">
        <f t="shared" si="0"/>
        <v>2066958</v>
      </c>
      <c r="AE26" s="272">
        <f t="shared" si="2"/>
        <v>420075</v>
      </c>
      <c r="AF26" s="272">
        <f t="shared" si="2"/>
        <v>0</v>
      </c>
      <c r="AG26" s="272">
        <f t="shared" si="2"/>
        <v>3977</v>
      </c>
      <c r="AH26" s="272">
        <f t="shared" si="1"/>
        <v>3977</v>
      </c>
      <c r="AI26" s="138"/>
      <c r="AJ26" s="138"/>
      <c r="AK26" s="138"/>
      <c r="AL26" s="138"/>
      <c r="AM26" s="138"/>
      <c r="AN26" s="138"/>
      <c r="AO26" s="138"/>
      <c r="AP26" s="138"/>
      <c r="AQ26" s="138"/>
      <c r="AR26" s="138"/>
      <c r="AS26" s="138"/>
      <c r="AT26" s="138"/>
      <c r="AU26" s="138"/>
      <c r="AV26" s="138"/>
      <c r="AW26" s="138"/>
      <c r="AX26" s="138"/>
      <c r="AY26" s="138"/>
      <c r="AZ26" s="138"/>
      <c r="BA26" s="138"/>
      <c r="BB26" s="138"/>
      <c r="BC26" s="138"/>
      <c r="BD26" s="138"/>
      <c r="BE26" s="138"/>
      <c r="BF26" s="138"/>
      <c r="BG26" s="138"/>
      <c r="BH26" s="138"/>
      <c r="BI26" s="138"/>
      <c r="BJ26" s="138"/>
      <c r="BK26" s="138"/>
      <c r="BL26" s="138"/>
      <c r="BM26" s="138"/>
      <c r="BN26" s="138"/>
      <c r="BO26" s="138"/>
      <c r="BP26" s="138"/>
      <c r="BQ26" s="138"/>
      <c r="BR26" s="138"/>
      <c r="BS26" s="138"/>
      <c r="BT26" s="138"/>
      <c r="BU26" s="138"/>
      <c r="BV26" s="138"/>
      <c r="BW26" s="138"/>
      <c r="BX26" s="138"/>
      <c r="BY26" s="138"/>
      <c r="BZ26" s="138"/>
      <c r="CA26" s="138"/>
      <c r="CB26" s="138"/>
      <c r="CC26" s="138"/>
      <c r="CD26" s="138"/>
      <c r="CE26" s="138"/>
      <c r="CF26" s="138"/>
      <c r="CG26" s="138"/>
      <c r="CH26" s="138"/>
      <c r="CI26" s="138"/>
      <c r="CJ26" s="138"/>
      <c r="CK26" s="138"/>
      <c r="CL26" s="138"/>
      <c r="CM26" s="138"/>
      <c r="CN26" s="138"/>
      <c r="CO26" s="138"/>
      <c r="CP26" s="138"/>
      <c r="CQ26" s="138"/>
      <c r="CR26" s="138"/>
      <c r="CS26" s="138"/>
      <c r="CT26" s="138"/>
      <c r="CU26" s="138"/>
      <c r="CV26" s="138"/>
      <c r="CW26" s="138"/>
      <c r="CX26" s="138"/>
      <c r="CY26" s="138"/>
      <c r="CZ26" s="138"/>
      <c r="DA26" s="138"/>
      <c r="DB26" s="138"/>
      <c r="DC26" s="138"/>
      <c r="DD26" s="138"/>
      <c r="DE26" s="138"/>
      <c r="DF26" s="138"/>
      <c r="DG26" s="138"/>
      <c r="DH26" s="138"/>
      <c r="DI26" s="138"/>
      <c r="DJ26" s="138"/>
      <c r="DK26" s="138"/>
      <c r="DL26" s="138"/>
      <c r="DM26" s="138"/>
      <c r="DN26" s="138"/>
      <c r="DO26" s="138"/>
      <c r="DP26" s="138"/>
      <c r="DQ26" s="138"/>
      <c r="DR26" s="138"/>
      <c r="DS26" s="138"/>
      <c r="DT26" s="138"/>
      <c r="DU26" s="138"/>
      <c r="DV26" s="138"/>
      <c r="DW26" s="138"/>
      <c r="DX26" s="138"/>
      <c r="DY26" s="138"/>
      <c r="DZ26" s="138"/>
      <c r="EA26" s="138"/>
      <c r="EB26" s="138"/>
      <c r="EC26" s="138"/>
      <c r="ED26" s="138"/>
    </row>
    <row r="27" spans="1:134" ht="21" customHeight="1" x14ac:dyDescent="0.15">
      <c r="A27" s="33"/>
      <c r="B27" s="98">
        <v>2</v>
      </c>
      <c r="C27" s="273" t="s">
        <v>199</v>
      </c>
      <c r="D27" s="36"/>
      <c r="E27" s="274"/>
      <c r="F27" s="273"/>
      <c r="G27" s="275"/>
      <c r="H27" s="276"/>
      <c r="I27" s="277"/>
      <c r="J27" s="115" t="s">
        <v>200</v>
      </c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68"/>
      <c r="V27" s="71">
        <v>1</v>
      </c>
      <c r="W27" s="278">
        <v>3</v>
      </c>
      <c r="X27" s="75"/>
      <c r="Y27" s="75">
        <v>1105014</v>
      </c>
      <c r="Z27" s="75"/>
      <c r="AA27" s="75"/>
      <c r="AB27" s="75"/>
      <c r="AC27" s="75">
        <v>5237623</v>
      </c>
      <c r="AD27" s="73">
        <f t="shared" si="0"/>
        <v>6342637</v>
      </c>
      <c r="AE27" s="75">
        <v>576881</v>
      </c>
      <c r="AF27" s="75"/>
      <c r="AG27" s="75"/>
      <c r="AH27" s="175">
        <f t="shared" si="1"/>
        <v>0</v>
      </c>
      <c r="AI27" s="138"/>
      <c r="AJ27" s="138"/>
      <c r="AK27" s="138"/>
      <c r="AL27" s="138"/>
      <c r="AM27" s="138"/>
      <c r="AN27" s="138"/>
      <c r="AO27" s="138"/>
      <c r="AP27" s="138"/>
      <c r="AQ27" s="138"/>
      <c r="AR27" s="138"/>
      <c r="AS27" s="138"/>
      <c r="AT27" s="138"/>
      <c r="AU27" s="138"/>
      <c r="AV27" s="138"/>
      <c r="AW27" s="138"/>
      <c r="AX27" s="138"/>
      <c r="AY27" s="138"/>
      <c r="AZ27" s="138"/>
      <c r="BA27" s="138"/>
      <c r="BB27" s="138"/>
      <c r="BC27" s="138"/>
      <c r="BD27" s="138"/>
      <c r="BE27" s="138"/>
      <c r="BF27" s="138"/>
      <c r="BG27" s="138"/>
      <c r="BH27" s="138"/>
      <c r="BI27" s="138"/>
      <c r="BJ27" s="138"/>
      <c r="BK27" s="138"/>
      <c r="BL27" s="138"/>
      <c r="BM27" s="138"/>
      <c r="BN27" s="138"/>
      <c r="BO27" s="138"/>
      <c r="BP27" s="138"/>
      <c r="BQ27" s="138"/>
      <c r="BR27" s="138"/>
      <c r="BS27" s="138"/>
      <c r="BT27" s="138"/>
      <c r="BU27" s="138"/>
      <c r="BV27" s="138"/>
      <c r="BW27" s="138"/>
      <c r="BX27" s="138"/>
      <c r="BY27" s="138"/>
      <c r="BZ27" s="138"/>
      <c r="CA27" s="138"/>
      <c r="CB27" s="138"/>
      <c r="CC27" s="138"/>
      <c r="CD27" s="138"/>
      <c r="CE27" s="138"/>
      <c r="CF27" s="138"/>
      <c r="CG27" s="138"/>
      <c r="CH27" s="138"/>
      <c r="CI27" s="138"/>
      <c r="CJ27" s="138"/>
      <c r="CK27" s="138"/>
      <c r="CL27" s="138"/>
      <c r="CM27" s="138"/>
      <c r="CN27" s="138"/>
      <c r="CO27" s="138"/>
      <c r="CP27" s="138"/>
      <c r="CQ27" s="138"/>
      <c r="CR27" s="138"/>
      <c r="CS27" s="138"/>
      <c r="CT27" s="138"/>
      <c r="CU27" s="138"/>
      <c r="CV27" s="138"/>
      <c r="CW27" s="138"/>
      <c r="CX27" s="138"/>
      <c r="CY27" s="138"/>
      <c r="CZ27" s="138"/>
      <c r="DA27" s="138"/>
      <c r="DB27" s="138"/>
      <c r="DC27" s="138"/>
      <c r="DD27" s="138"/>
      <c r="DE27" s="138"/>
      <c r="DF27" s="138"/>
      <c r="DG27" s="138"/>
      <c r="DH27" s="138"/>
      <c r="DI27" s="138"/>
      <c r="DJ27" s="138"/>
      <c r="DK27" s="138"/>
      <c r="DL27" s="138"/>
      <c r="DM27" s="138"/>
      <c r="DN27" s="138"/>
      <c r="DO27" s="138"/>
      <c r="DP27" s="138"/>
      <c r="DQ27" s="138"/>
      <c r="DR27" s="138"/>
      <c r="DS27" s="138"/>
      <c r="DT27" s="138"/>
      <c r="DU27" s="138"/>
      <c r="DV27" s="138"/>
      <c r="DW27" s="138"/>
      <c r="DX27" s="138"/>
      <c r="DY27" s="138"/>
      <c r="DZ27" s="138"/>
      <c r="EA27" s="138"/>
      <c r="EB27" s="138"/>
      <c r="EC27" s="138"/>
      <c r="ED27" s="138"/>
    </row>
    <row r="28" spans="1:134" ht="21" customHeight="1" x14ac:dyDescent="0.15">
      <c r="A28" s="33"/>
      <c r="B28" s="100"/>
      <c r="C28" s="279" t="s">
        <v>201</v>
      </c>
      <c r="D28" s="280"/>
      <c r="E28" s="281"/>
      <c r="F28" s="279"/>
      <c r="G28" s="282"/>
      <c r="H28" s="283"/>
      <c r="I28" s="284"/>
      <c r="J28" s="115" t="s">
        <v>202</v>
      </c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68"/>
      <c r="V28" s="77">
        <v>1</v>
      </c>
      <c r="W28" s="265">
        <v>4</v>
      </c>
      <c r="X28" s="80"/>
      <c r="Y28" s="80"/>
      <c r="Z28" s="80"/>
      <c r="AA28" s="80"/>
      <c r="AB28" s="80"/>
      <c r="AC28" s="80"/>
      <c r="AD28" s="79">
        <f t="shared" si="0"/>
        <v>0</v>
      </c>
      <c r="AE28" s="80"/>
      <c r="AF28" s="80"/>
      <c r="AG28" s="80"/>
      <c r="AH28" s="186">
        <f t="shared" si="1"/>
        <v>0</v>
      </c>
      <c r="AI28" s="138"/>
      <c r="AJ28" s="138"/>
      <c r="AK28" s="138"/>
      <c r="AL28" s="138"/>
      <c r="AM28" s="138"/>
      <c r="AN28" s="138"/>
      <c r="AO28" s="138"/>
      <c r="AP28" s="138"/>
      <c r="AQ28" s="138"/>
      <c r="AR28" s="138"/>
      <c r="AS28" s="138"/>
      <c r="AT28" s="138"/>
      <c r="AU28" s="138"/>
      <c r="AV28" s="138"/>
      <c r="AW28" s="138"/>
      <c r="AX28" s="138"/>
      <c r="AY28" s="138"/>
      <c r="AZ28" s="138"/>
      <c r="BA28" s="138"/>
      <c r="BB28" s="138"/>
      <c r="BC28" s="138"/>
      <c r="BD28" s="138"/>
      <c r="BE28" s="138"/>
      <c r="BF28" s="138"/>
      <c r="BG28" s="138"/>
      <c r="BH28" s="138"/>
      <c r="BI28" s="138"/>
      <c r="BJ28" s="138"/>
      <c r="BK28" s="138"/>
      <c r="BL28" s="138"/>
      <c r="BM28" s="138"/>
      <c r="BN28" s="138"/>
      <c r="BO28" s="138"/>
      <c r="BP28" s="138"/>
      <c r="BQ28" s="138"/>
      <c r="BR28" s="138"/>
      <c r="BS28" s="138"/>
      <c r="BT28" s="138"/>
      <c r="BU28" s="138"/>
      <c r="BV28" s="138"/>
      <c r="BW28" s="138"/>
      <c r="BX28" s="138"/>
      <c r="BY28" s="138"/>
      <c r="BZ28" s="138"/>
      <c r="CA28" s="138"/>
      <c r="CB28" s="138"/>
      <c r="CC28" s="138"/>
      <c r="CD28" s="138"/>
      <c r="CE28" s="138"/>
      <c r="CF28" s="138"/>
      <c r="CG28" s="138"/>
      <c r="CH28" s="138"/>
      <c r="CI28" s="138"/>
      <c r="CJ28" s="138"/>
      <c r="CK28" s="138"/>
      <c r="CL28" s="138"/>
      <c r="CM28" s="138"/>
      <c r="CN28" s="138"/>
      <c r="CO28" s="138"/>
      <c r="CP28" s="138"/>
      <c r="CQ28" s="138"/>
      <c r="CR28" s="138"/>
      <c r="CS28" s="138"/>
      <c r="CT28" s="138"/>
      <c r="CU28" s="138"/>
      <c r="CV28" s="138"/>
      <c r="CW28" s="138"/>
      <c r="CX28" s="138"/>
      <c r="CY28" s="138"/>
      <c r="CZ28" s="138"/>
      <c r="DA28" s="138"/>
      <c r="DB28" s="138"/>
      <c r="DC28" s="138"/>
      <c r="DD28" s="138"/>
      <c r="DE28" s="138"/>
      <c r="DF28" s="138"/>
      <c r="DG28" s="138"/>
      <c r="DH28" s="138"/>
      <c r="DI28" s="138"/>
      <c r="DJ28" s="138"/>
      <c r="DK28" s="138"/>
      <c r="DL28" s="138"/>
      <c r="DM28" s="138"/>
      <c r="DN28" s="138"/>
      <c r="DO28" s="138"/>
      <c r="DP28" s="138"/>
      <c r="DQ28" s="138"/>
      <c r="DR28" s="138"/>
      <c r="DS28" s="138"/>
      <c r="DT28" s="138"/>
      <c r="DU28" s="138"/>
      <c r="DV28" s="138"/>
      <c r="DW28" s="138"/>
      <c r="DX28" s="138"/>
      <c r="DY28" s="138"/>
      <c r="DZ28" s="138"/>
      <c r="EA28" s="138"/>
      <c r="EB28" s="138"/>
      <c r="EC28" s="138"/>
      <c r="ED28" s="138"/>
    </row>
    <row r="29" spans="1:134" ht="21" customHeight="1" x14ac:dyDescent="0.15">
      <c r="A29" s="33"/>
      <c r="B29" s="68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77">
        <v>1</v>
      </c>
      <c r="W29" s="265">
        <v>5</v>
      </c>
      <c r="X29" s="119">
        <v>0</v>
      </c>
      <c r="Y29" s="119">
        <v>0</v>
      </c>
      <c r="Z29" s="119">
        <v>0</v>
      </c>
      <c r="AA29" s="119">
        <v>0</v>
      </c>
      <c r="AB29" s="119">
        <v>0</v>
      </c>
      <c r="AC29" s="119">
        <v>0</v>
      </c>
      <c r="AD29" s="285">
        <f t="shared" si="0"/>
        <v>0</v>
      </c>
      <c r="AE29" s="119">
        <v>0</v>
      </c>
      <c r="AF29" s="119">
        <v>0</v>
      </c>
      <c r="AG29" s="119">
        <v>0</v>
      </c>
      <c r="AH29" s="286">
        <f t="shared" si="1"/>
        <v>0</v>
      </c>
      <c r="AI29" s="138"/>
      <c r="AJ29" s="138"/>
      <c r="AK29" s="138"/>
      <c r="AL29" s="138"/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8"/>
      <c r="BF29" s="138"/>
      <c r="BG29" s="138"/>
      <c r="BH29" s="138"/>
      <c r="BI29" s="138"/>
      <c r="BJ29" s="138"/>
      <c r="BK29" s="138"/>
      <c r="BL29" s="138"/>
      <c r="BM29" s="138"/>
      <c r="BN29" s="138"/>
      <c r="BO29" s="138"/>
      <c r="BP29" s="138"/>
      <c r="BQ29" s="138"/>
      <c r="BR29" s="138"/>
      <c r="BS29" s="138"/>
      <c r="BT29" s="138"/>
      <c r="BU29" s="138"/>
      <c r="BV29" s="138"/>
      <c r="BW29" s="138"/>
      <c r="BX29" s="138"/>
      <c r="BY29" s="138"/>
      <c r="BZ29" s="138"/>
      <c r="CA29" s="138"/>
      <c r="CB29" s="138"/>
      <c r="CC29" s="138"/>
      <c r="CD29" s="138"/>
      <c r="CE29" s="138"/>
      <c r="CF29" s="138"/>
      <c r="CG29" s="138"/>
      <c r="CH29" s="138"/>
      <c r="CI29" s="138"/>
      <c r="CJ29" s="138"/>
      <c r="CK29" s="138"/>
      <c r="CL29" s="138"/>
      <c r="CM29" s="138"/>
      <c r="CN29" s="138"/>
      <c r="CO29" s="138"/>
      <c r="CP29" s="138"/>
      <c r="CQ29" s="138"/>
      <c r="CR29" s="138"/>
      <c r="CS29" s="138"/>
      <c r="CT29" s="138"/>
      <c r="CU29" s="138"/>
      <c r="CV29" s="138"/>
      <c r="CW29" s="138"/>
      <c r="CX29" s="138"/>
      <c r="CY29" s="138"/>
      <c r="CZ29" s="138"/>
      <c r="DA29" s="138"/>
      <c r="DB29" s="138"/>
      <c r="DC29" s="138"/>
      <c r="DD29" s="138"/>
      <c r="DE29" s="138"/>
      <c r="DF29" s="138"/>
      <c r="DG29" s="138"/>
      <c r="DH29" s="138"/>
      <c r="DI29" s="138"/>
      <c r="DJ29" s="138"/>
      <c r="DK29" s="138"/>
      <c r="DL29" s="138"/>
      <c r="DM29" s="138"/>
      <c r="DN29" s="138"/>
      <c r="DO29" s="138"/>
      <c r="DP29" s="138"/>
      <c r="DQ29" s="138"/>
      <c r="DR29" s="138"/>
      <c r="DS29" s="138"/>
      <c r="DT29" s="138"/>
      <c r="DU29" s="138"/>
      <c r="DV29" s="138"/>
      <c r="DW29" s="138"/>
      <c r="DX29" s="138"/>
      <c r="DY29" s="138"/>
      <c r="DZ29" s="138"/>
      <c r="EA29" s="138"/>
      <c r="EB29" s="138"/>
      <c r="EC29" s="138"/>
      <c r="ED29" s="138"/>
    </row>
    <row r="30" spans="1:134" ht="21" customHeight="1" x14ac:dyDescent="0.15">
      <c r="A30" s="33"/>
      <c r="B30" s="68" t="s">
        <v>203</v>
      </c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77">
        <v>1</v>
      </c>
      <c r="W30" s="265">
        <v>6</v>
      </c>
      <c r="X30" s="80"/>
      <c r="Y30" s="80">
        <v>7401671</v>
      </c>
      <c r="Z30" s="80"/>
      <c r="AA30" s="80"/>
      <c r="AB30" s="80"/>
      <c r="AC30" s="80">
        <v>1488391</v>
      </c>
      <c r="AD30" s="79">
        <f t="shared" si="0"/>
        <v>8890062</v>
      </c>
      <c r="AE30" s="80">
        <v>83426</v>
      </c>
      <c r="AF30" s="80"/>
      <c r="AG30" s="80"/>
      <c r="AH30" s="186">
        <f t="shared" si="1"/>
        <v>0</v>
      </c>
      <c r="AI30" s="138"/>
      <c r="AJ30" s="138"/>
      <c r="AK30" s="138"/>
      <c r="AL30" s="138"/>
      <c r="AM30" s="138"/>
      <c r="AN30" s="138"/>
      <c r="AO30" s="138"/>
      <c r="AP30" s="138"/>
      <c r="AQ30" s="138"/>
      <c r="AR30" s="138"/>
      <c r="AS30" s="138"/>
      <c r="AT30" s="138"/>
      <c r="AU30" s="138"/>
      <c r="AV30" s="138"/>
      <c r="AW30" s="138"/>
      <c r="AX30" s="138"/>
      <c r="AY30" s="138"/>
      <c r="AZ30" s="138"/>
      <c r="BA30" s="138"/>
      <c r="BB30" s="138"/>
      <c r="BC30" s="138"/>
      <c r="BD30" s="138"/>
      <c r="BE30" s="138"/>
      <c r="BF30" s="138"/>
      <c r="BG30" s="138"/>
      <c r="BH30" s="138"/>
      <c r="BI30" s="138"/>
      <c r="BJ30" s="138"/>
      <c r="BK30" s="138"/>
      <c r="BL30" s="138"/>
      <c r="BM30" s="138"/>
      <c r="BN30" s="138"/>
      <c r="BO30" s="138"/>
      <c r="BP30" s="138"/>
      <c r="BQ30" s="138"/>
      <c r="BR30" s="138"/>
      <c r="BS30" s="138"/>
      <c r="BT30" s="138"/>
      <c r="BU30" s="138"/>
      <c r="BV30" s="138"/>
      <c r="BW30" s="138"/>
      <c r="BX30" s="138"/>
      <c r="BY30" s="138"/>
      <c r="BZ30" s="138"/>
      <c r="CA30" s="138"/>
      <c r="CB30" s="138"/>
      <c r="CC30" s="138"/>
      <c r="CD30" s="138"/>
      <c r="CE30" s="138"/>
      <c r="CF30" s="138"/>
      <c r="CG30" s="138"/>
      <c r="CH30" s="138"/>
      <c r="CI30" s="138"/>
      <c r="CJ30" s="138"/>
      <c r="CK30" s="138"/>
      <c r="CL30" s="138"/>
      <c r="CM30" s="138"/>
      <c r="CN30" s="138"/>
      <c r="CO30" s="138"/>
      <c r="CP30" s="138"/>
      <c r="CQ30" s="138"/>
      <c r="CR30" s="138"/>
      <c r="CS30" s="138"/>
      <c r="CT30" s="138"/>
      <c r="CU30" s="138"/>
      <c r="CV30" s="138"/>
      <c r="CW30" s="138"/>
      <c r="CX30" s="138"/>
      <c r="CY30" s="138"/>
      <c r="CZ30" s="138"/>
      <c r="DA30" s="138"/>
      <c r="DB30" s="138"/>
      <c r="DC30" s="138"/>
      <c r="DD30" s="138"/>
      <c r="DE30" s="138"/>
      <c r="DF30" s="138"/>
      <c r="DG30" s="138"/>
      <c r="DH30" s="138"/>
      <c r="DI30" s="138"/>
      <c r="DJ30" s="138"/>
      <c r="DK30" s="138"/>
      <c r="DL30" s="138"/>
      <c r="DM30" s="138"/>
      <c r="DN30" s="138"/>
      <c r="DO30" s="138"/>
      <c r="DP30" s="138"/>
      <c r="DQ30" s="138"/>
      <c r="DR30" s="138"/>
      <c r="DS30" s="138"/>
      <c r="DT30" s="138"/>
      <c r="DU30" s="138"/>
      <c r="DV30" s="138"/>
      <c r="DW30" s="138"/>
      <c r="DX30" s="138"/>
      <c r="DY30" s="138"/>
      <c r="DZ30" s="138"/>
      <c r="EA30" s="138"/>
      <c r="EB30" s="138"/>
      <c r="EC30" s="138"/>
      <c r="ED30" s="138"/>
    </row>
    <row r="31" spans="1:134" ht="21" customHeight="1" x14ac:dyDescent="0.15">
      <c r="A31" s="33"/>
      <c r="B31" s="98">
        <v>4</v>
      </c>
      <c r="C31" s="287" t="s">
        <v>204</v>
      </c>
      <c r="D31" s="288"/>
      <c r="E31" s="274"/>
      <c r="F31" s="273"/>
      <c r="G31" s="273"/>
      <c r="H31" s="276"/>
      <c r="I31" s="277"/>
      <c r="J31" s="289" t="s">
        <v>205</v>
      </c>
      <c r="K31" s="289"/>
      <c r="L31" s="289"/>
      <c r="M31" s="289"/>
      <c r="N31" s="289"/>
      <c r="O31" s="289"/>
      <c r="P31" s="289"/>
      <c r="Q31" s="289"/>
      <c r="R31" s="289"/>
      <c r="S31" s="289"/>
      <c r="T31" s="289"/>
      <c r="U31" s="290"/>
      <c r="V31" s="77">
        <v>1</v>
      </c>
      <c r="W31" s="265">
        <v>7</v>
      </c>
      <c r="X31" s="80"/>
      <c r="Y31" s="80">
        <v>777223</v>
      </c>
      <c r="Z31" s="80"/>
      <c r="AA31" s="80"/>
      <c r="AB31" s="80"/>
      <c r="AC31" s="80">
        <v>9415796</v>
      </c>
      <c r="AD31" s="79">
        <f t="shared" si="0"/>
        <v>10193019</v>
      </c>
      <c r="AE31" s="80">
        <v>605963</v>
      </c>
      <c r="AF31" s="80"/>
      <c r="AG31" s="80"/>
      <c r="AH31" s="186">
        <f t="shared" si="1"/>
        <v>0</v>
      </c>
      <c r="AI31" s="138"/>
      <c r="AJ31" s="138"/>
      <c r="AK31" s="138"/>
      <c r="AL31" s="138"/>
      <c r="AM31" s="138"/>
      <c r="AN31" s="138"/>
      <c r="AO31" s="138"/>
      <c r="AP31" s="138"/>
      <c r="AQ31" s="138"/>
      <c r="AR31" s="138"/>
      <c r="AS31" s="138"/>
      <c r="AT31" s="138"/>
      <c r="AU31" s="138"/>
      <c r="AV31" s="138"/>
      <c r="AW31" s="138"/>
      <c r="AX31" s="138"/>
      <c r="AY31" s="138"/>
      <c r="AZ31" s="138"/>
      <c r="BA31" s="138"/>
      <c r="BB31" s="138"/>
      <c r="BC31" s="138"/>
      <c r="BD31" s="138"/>
      <c r="BE31" s="138"/>
      <c r="BF31" s="138"/>
      <c r="BG31" s="138"/>
      <c r="BH31" s="138"/>
      <c r="BI31" s="138"/>
      <c r="BJ31" s="138"/>
      <c r="BK31" s="138"/>
      <c r="BL31" s="138"/>
      <c r="BM31" s="138"/>
      <c r="BN31" s="138"/>
      <c r="BO31" s="138"/>
      <c r="BP31" s="138"/>
      <c r="BQ31" s="138"/>
      <c r="BR31" s="138"/>
      <c r="BS31" s="138"/>
      <c r="BT31" s="138"/>
      <c r="BU31" s="138"/>
      <c r="BV31" s="138"/>
      <c r="BW31" s="138"/>
      <c r="BX31" s="138"/>
      <c r="BY31" s="138"/>
      <c r="BZ31" s="138"/>
      <c r="CA31" s="138"/>
      <c r="CB31" s="138"/>
      <c r="CC31" s="138"/>
      <c r="CD31" s="138"/>
      <c r="CE31" s="138"/>
      <c r="CF31" s="138"/>
      <c r="CG31" s="138"/>
      <c r="CH31" s="138"/>
      <c r="CI31" s="138"/>
      <c r="CJ31" s="138"/>
      <c r="CK31" s="138"/>
      <c r="CL31" s="138"/>
      <c r="CM31" s="138"/>
      <c r="CN31" s="138"/>
      <c r="CO31" s="138"/>
      <c r="CP31" s="138"/>
      <c r="CQ31" s="138"/>
      <c r="CR31" s="138"/>
      <c r="CS31" s="138"/>
      <c r="CT31" s="138"/>
      <c r="CU31" s="138"/>
      <c r="CV31" s="138"/>
      <c r="CW31" s="138"/>
      <c r="CX31" s="138"/>
      <c r="CY31" s="138"/>
      <c r="CZ31" s="138"/>
      <c r="DA31" s="138"/>
      <c r="DB31" s="138"/>
      <c r="DC31" s="138"/>
      <c r="DD31" s="138"/>
      <c r="DE31" s="138"/>
      <c r="DF31" s="138"/>
      <c r="DG31" s="138"/>
      <c r="DH31" s="138"/>
      <c r="DI31" s="138"/>
      <c r="DJ31" s="138"/>
      <c r="DK31" s="138"/>
      <c r="DL31" s="138"/>
      <c r="DM31" s="138"/>
      <c r="DN31" s="138"/>
      <c r="DO31" s="138"/>
      <c r="DP31" s="138"/>
      <c r="DQ31" s="138"/>
      <c r="DR31" s="138"/>
      <c r="DS31" s="138"/>
      <c r="DT31" s="138"/>
      <c r="DU31" s="138"/>
      <c r="DV31" s="138"/>
      <c r="DW31" s="138"/>
      <c r="DX31" s="138"/>
      <c r="DY31" s="138"/>
      <c r="DZ31" s="138"/>
      <c r="EA31" s="138"/>
      <c r="EB31" s="138"/>
      <c r="EC31" s="138"/>
      <c r="ED31" s="138"/>
    </row>
    <row r="32" spans="1:134" ht="21" customHeight="1" x14ac:dyDescent="0.15">
      <c r="A32" s="33"/>
      <c r="B32" s="100"/>
      <c r="C32" s="291" t="s">
        <v>206</v>
      </c>
      <c r="D32" s="292"/>
      <c r="E32" s="281"/>
      <c r="F32" s="279"/>
      <c r="G32" s="279"/>
      <c r="H32" s="279"/>
      <c r="I32" s="284"/>
      <c r="J32" s="115" t="s">
        <v>207</v>
      </c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68"/>
      <c r="V32" s="77">
        <v>1</v>
      </c>
      <c r="W32" s="265">
        <v>8</v>
      </c>
      <c r="X32" s="80"/>
      <c r="Y32" s="80"/>
      <c r="Z32" s="80"/>
      <c r="AA32" s="80"/>
      <c r="AB32" s="80"/>
      <c r="AC32" s="80"/>
      <c r="AD32" s="79">
        <f t="shared" si="0"/>
        <v>0</v>
      </c>
      <c r="AE32" s="80"/>
      <c r="AF32" s="80"/>
      <c r="AG32" s="80"/>
      <c r="AH32" s="186">
        <f t="shared" si="1"/>
        <v>0</v>
      </c>
      <c r="AI32" s="138"/>
      <c r="AJ32" s="138"/>
      <c r="AK32" s="138"/>
      <c r="AL32" s="138"/>
      <c r="AM32" s="138"/>
      <c r="AN32" s="138"/>
      <c r="AO32" s="138"/>
      <c r="AP32" s="138"/>
      <c r="AQ32" s="138"/>
      <c r="AR32" s="138"/>
      <c r="AS32" s="138"/>
      <c r="AT32" s="138"/>
      <c r="AU32" s="138"/>
      <c r="AV32" s="138"/>
      <c r="AW32" s="138"/>
      <c r="AX32" s="138"/>
      <c r="AY32" s="138"/>
      <c r="AZ32" s="138"/>
      <c r="BA32" s="138"/>
      <c r="BB32" s="138"/>
      <c r="BC32" s="138"/>
      <c r="BD32" s="138"/>
      <c r="BE32" s="138"/>
      <c r="BF32" s="138"/>
      <c r="BG32" s="138"/>
      <c r="BH32" s="138"/>
      <c r="BI32" s="138"/>
      <c r="BJ32" s="138"/>
      <c r="BK32" s="138"/>
      <c r="BL32" s="138"/>
      <c r="BM32" s="138"/>
      <c r="BN32" s="138"/>
      <c r="BO32" s="138"/>
      <c r="BP32" s="138"/>
      <c r="BQ32" s="138"/>
      <c r="BR32" s="138"/>
      <c r="BS32" s="138"/>
      <c r="BT32" s="138"/>
      <c r="BU32" s="138"/>
      <c r="BV32" s="138"/>
      <c r="BW32" s="138"/>
      <c r="BX32" s="138"/>
      <c r="BY32" s="138"/>
      <c r="BZ32" s="138"/>
      <c r="CA32" s="138"/>
      <c r="CB32" s="138"/>
      <c r="CC32" s="138"/>
      <c r="CD32" s="138"/>
      <c r="CE32" s="138"/>
      <c r="CF32" s="138"/>
      <c r="CG32" s="138"/>
      <c r="CH32" s="138"/>
      <c r="CI32" s="138"/>
      <c r="CJ32" s="138"/>
      <c r="CK32" s="138"/>
      <c r="CL32" s="138"/>
      <c r="CM32" s="138"/>
      <c r="CN32" s="138"/>
      <c r="CO32" s="138"/>
      <c r="CP32" s="138"/>
      <c r="CQ32" s="138"/>
      <c r="CR32" s="138"/>
      <c r="CS32" s="138"/>
      <c r="CT32" s="138"/>
      <c r="CU32" s="138"/>
      <c r="CV32" s="138"/>
      <c r="CW32" s="138"/>
      <c r="CX32" s="138"/>
      <c r="CY32" s="138"/>
      <c r="CZ32" s="138"/>
      <c r="DA32" s="138"/>
      <c r="DB32" s="138"/>
      <c r="DC32" s="138"/>
      <c r="DD32" s="138"/>
      <c r="DE32" s="138"/>
      <c r="DF32" s="138"/>
      <c r="DG32" s="138"/>
      <c r="DH32" s="138"/>
      <c r="DI32" s="138"/>
      <c r="DJ32" s="138"/>
      <c r="DK32" s="138"/>
      <c r="DL32" s="138"/>
      <c r="DM32" s="138"/>
      <c r="DN32" s="138"/>
      <c r="DO32" s="138"/>
      <c r="DP32" s="138"/>
      <c r="DQ32" s="138"/>
      <c r="DR32" s="138"/>
      <c r="DS32" s="138"/>
      <c r="DT32" s="138"/>
      <c r="DU32" s="138"/>
      <c r="DV32" s="138"/>
      <c r="DW32" s="138"/>
      <c r="DX32" s="138"/>
      <c r="DY32" s="138"/>
      <c r="DZ32" s="138"/>
      <c r="EA32" s="138"/>
      <c r="EB32" s="138"/>
      <c r="EC32" s="138"/>
      <c r="ED32" s="138"/>
    </row>
    <row r="33" spans="1:134" ht="21" customHeight="1" x14ac:dyDescent="0.15">
      <c r="A33" s="33"/>
      <c r="B33" s="115" t="s">
        <v>208</v>
      </c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68"/>
      <c r="V33" s="77">
        <v>1</v>
      </c>
      <c r="W33" s="265">
        <v>9</v>
      </c>
      <c r="X33" s="80"/>
      <c r="Y33" s="80"/>
      <c r="Z33" s="80"/>
      <c r="AA33" s="80"/>
      <c r="AB33" s="80"/>
      <c r="AC33" s="80"/>
      <c r="AD33" s="79">
        <f t="shared" si="0"/>
        <v>0</v>
      </c>
      <c r="AE33" s="80"/>
      <c r="AF33" s="80"/>
      <c r="AG33" s="80"/>
      <c r="AH33" s="186">
        <f t="shared" si="1"/>
        <v>0</v>
      </c>
      <c r="AI33" s="138"/>
      <c r="AJ33" s="138"/>
      <c r="AK33" s="138"/>
      <c r="AL33" s="138"/>
      <c r="AM33" s="138"/>
      <c r="AN33" s="138"/>
      <c r="AO33" s="138"/>
      <c r="AP33" s="138"/>
      <c r="AQ33" s="138"/>
      <c r="AR33" s="138"/>
      <c r="AS33" s="138"/>
      <c r="AT33" s="138"/>
      <c r="AU33" s="138"/>
      <c r="AV33" s="138"/>
      <c r="AW33" s="138"/>
      <c r="AX33" s="138"/>
      <c r="AY33" s="138"/>
      <c r="AZ33" s="138"/>
      <c r="BA33" s="138"/>
      <c r="BB33" s="138"/>
      <c r="BC33" s="138"/>
      <c r="BD33" s="138"/>
      <c r="BE33" s="138"/>
      <c r="BF33" s="138"/>
      <c r="BG33" s="138"/>
      <c r="BH33" s="138"/>
      <c r="BI33" s="138"/>
      <c r="BJ33" s="138"/>
      <c r="BK33" s="138"/>
      <c r="BL33" s="138"/>
      <c r="BM33" s="138"/>
      <c r="BN33" s="138"/>
      <c r="BO33" s="138"/>
      <c r="BP33" s="138"/>
      <c r="BQ33" s="138"/>
      <c r="BR33" s="138"/>
      <c r="BS33" s="138"/>
      <c r="BT33" s="138"/>
      <c r="BU33" s="138"/>
      <c r="BV33" s="138"/>
      <c r="BW33" s="138"/>
      <c r="BX33" s="138"/>
      <c r="BY33" s="138"/>
      <c r="BZ33" s="138"/>
      <c r="CA33" s="138"/>
      <c r="CB33" s="138"/>
      <c r="CC33" s="138"/>
      <c r="CD33" s="138"/>
      <c r="CE33" s="138"/>
      <c r="CF33" s="138"/>
      <c r="CG33" s="138"/>
      <c r="CH33" s="138"/>
      <c r="CI33" s="138"/>
      <c r="CJ33" s="138"/>
      <c r="CK33" s="138"/>
      <c r="CL33" s="138"/>
      <c r="CM33" s="138"/>
      <c r="CN33" s="138"/>
      <c r="CO33" s="138"/>
      <c r="CP33" s="138"/>
      <c r="CQ33" s="138"/>
      <c r="CR33" s="138"/>
      <c r="CS33" s="138"/>
      <c r="CT33" s="138"/>
      <c r="CU33" s="138"/>
      <c r="CV33" s="138"/>
      <c r="CW33" s="138"/>
      <c r="CX33" s="138"/>
      <c r="CY33" s="138"/>
      <c r="CZ33" s="138"/>
      <c r="DA33" s="138"/>
      <c r="DB33" s="138"/>
      <c r="DC33" s="138"/>
      <c r="DD33" s="138"/>
      <c r="DE33" s="138"/>
      <c r="DF33" s="138"/>
      <c r="DG33" s="138"/>
      <c r="DH33" s="138"/>
      <c r="DI33" s="138"/>
      <c r="DJ33" s="138"/>
      <c r="DK33" s="138"/>
      <c r="DL33" s="138"/>
      <c r="DM33" s="138"/>
      <c r="DN33" s="138"/>
      <c r="DO33" s="138"/>
      <c r="DP33" s="138"/>
      <c r="DQ33" s="138"/>
      <c r="DR33" s="138"/>
      <c r="DS33" s="138"/>
      <c r="DT33" s="138"/>
      <c r="DU33" s="138"/>
      <c r="DV33" s="138"/>
      <c r="DW33" s="138"/>
      <c r="DX33" s="138"/>
      <c r="DY33" s="138"/>
      <c r="DZ33" s="138"/>
      <c r="EA33" s="138"/>
      <c r="EB33" s="138"/>
      <c r="EC33" s="138"/>
      <c r="ED33" s="138"/>
    </row>
    <row r="34" spans="1:134" ht="21" customHeight="1" x14ac:dyDescent="0.15">
      <c r="A34" s="33"/>
      <c r="B34" s="115" t="s">
        <v>209</v>
      </c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68"/>
      <c r="V34" s="77">
        <v>2</v>
      </c>
      <c r="W34" s="265">
        <v>0</v>
      </c>
      <c r="X34" s="80"/>
      <c r="Y34" s="80"/>
      <c r="Z34" s="80"/>
      <c r="AA34" s="80"/>
      <c r="AB34" s="80"/>
      <c r="AC34" s="80"/>
      <c r="AD34" s="79">
        <f t="shared" si="0"/>
        <v>0</v>
      </c>
      <c r="AE34" s="80"/>
      <c r="AF34" s="80"/>
      <c r="AG34" s="80">
        <v>43</v>
      </c>
      <c r="AH34" s="186">
        <f t="shared" si="1"/>
        <v>43</v>
      </c>
      <c r="AI34" s="138"/>
      <c r="AJ34" s="138"/>
      <c r="AK34" s="138"/>
      <c r="AL34" s="138"/>
      <c r="AM34" s="138"/>
      <c r="AN34" s="138"/>
      <c r="AO34" s="138"/>
      <c r="AP34" s="138"/>
      <c r="AQ34" s="138"/>
      <c r="AR34" s="138"/>
      <c r="AS34" s="138"/>
      <c r="AT34" s="138"/>
      <c r="AU34" s="138"/>
      <c r="AV34" s="138"/>
      <c r="AW34" s="138"/>
      <c r="AX34" s="138"/>
      <c r="AY34" s="138"/>
      <c r="AZ34" s="138"/>
      <c r="BA34" s="138"/>
      <c r="BB34" s="138"/>
      <c r="BC34" s="138"/>
      <c r="BD34" s="138"/>
      <c r="BE34" s="138"/>
      <c r="BF34" s="138"/>
      <c r="BG34" s="138"/>
      <c r="BH34" s="138"/>
      <c r="BI34" s="138"/>
      <c r="BJ34" s="138"/>
      <c r="BK34" s="138"/>
      <c r="BL34" s="138"/>
      <c r="BM34" s="138"/>
      <c r="BN34" s="138"/>
      <c r="BO34" s="138"/>
      <c r="BP34" s="138"/>
      <c r="BQ34" s="138"/>
      <c r="BR34" s="138"/>
      <c r="BS34" s="138"/>
      <c r="BT34" s="138"/>
      <c r="BU34" s="138"/>
      <c r="BV34" s="138"/>
      <c r="BW34" s="138"/>
      <c r="BX34" s="138"/>
      <c r="BY34" s="138"/>
      <c r="BZ34" s="138"/>
      <c r="CA34" s="138"/>
      <c r="CB34" s="138"/>
      <c r="CC34" s="138"/>
      <c r="CD34" s="138"/>
      <c r="CE34" s="138"/>
      <c r="CF34" s="138"/>
      <c r="CG34" s="138"/>
      <c r="CH34" s="138"/>
      <c r="CI34" s="138"/>
      <c r="CJ34" s="138"/>
      <c r="CK34" s="138"/>
      <c r="CL34" s="138"/>
      <c r="CM34" s="138"/>
      <c r="CN34" s="138"/>
      <c r="CO34" s="138"/>
      <c r="CP34" s="138"/>
      <c r="CQ34" s="138"/>
      <c r="CR34" s="138"/>
      <c r="CS34" s="138"/>
      <c r="CT34" s="138"/>
      <c r="CU34" s="138"/>
      <c r="CV34" s="138"/>
      <c r="CW34" s="138"/>
      <c r="CX34" s="138"/>
      <c r="CY34" s="138"/>
      <c r="CZ34" s="138"/>
      <c r="DA34" s="138"/>
      <c r="DB34" s="138"/>
      <c r="DC34" s="138"/>
      <c r="DD34" s="138"/>
      <c r="DE34" s="138"/>
      <c r="DF34" s="138"/>
      <c r="DG34" s="138"/>
      <c r="DH34" s="138"/>
      <c r="DI34" s="138"/>
      <c r="DJ34" s="138"/>
      <c r="DK34" s="138"/>
      <c r="DL34" s="138"/>
      <c r="DM34" s="138"/>
      <c r="DN34" s="138"/>
      <c r="DO34" s="138"/>
      <c r="DP34" s="138"/>
      <c r="DQ34" s="138"/>
      <c r="DR34" s="138"/>
      <c r="DS34" s="138"/>
      <c r="DT34" s="138"/>
      <c r="DU34" s="138"/>
      <c r="DV34" s="138"/>
      <c r="DW34" s="138"/>
      <c r="DX34" s="138"/>
      <c r="DY34" s="138"/>
      <c r="DZ34" s="138"/>
      <c r="EA34" s="138"/>
      <c r="EB34" s="138"/>
      <c r="EC34" s="138"/>
      <c r="ED34" s="138"/>
    </row>
    <row r="35" spans="1:134" ht="21" customHeight="1" x14ac:dyDescent="0.15">
      <c r="A35" s="33"/>
      <c r="B35" s="115" t="s">
        <v>210</v>
      </c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68"/>
      <c r="V35" s="77">
        <v>2</v>
      </c>
      <c r="W35" s="265">
        <v>1</v>
      </c>
      <c r="X35" s="80"/>
      <c r="Y35" s="80"/>
      <c r="Z35" s="80"/>
      <c r="AA35" s="80"/>
      <c r="AB35" s="80"/>
      <c r="AC35" s="80"/>
      <c r="AD35" s="79">
        <f t="shared" si="0"/>
        <v>0</v>
      </c>
      <c r="AE35" s="80"/>
      <c r="AF35" s="80"/>
      <c r="AG35" s="80"/>
      <c r="AH35" s="186">
        <f t="shared" si="1"/>
        <v>0</v>
      </c>
      <c r="AI35" s="138"/>
      <c r="AJ35" s="138"/>
      <c r="AK35" s="138"/>
      <c r="AL35" s="138"/>
      <c r="AM35" s="138"/>
      <c r="AN35" s="138"/>
      <c r="AO35" s="138"/>
      <c r="AP35" s="138"/>
      <c r="AQ35" s="138"/>
      <c r="AR35" s="138"/>
      <c r="AS35" s="138"/>
      <c r="AT35" s="138"/>
      <c r="AU35" s="138"/>
      <c r="AV35" s="138"/>
      <c r="AW35" s="138"/>
      <c r="AX35" s="138"/>
      <c r="AY35" s="138"/>
      <c r="AZ35" s="138"/>
      <c r="BA35" s="138"/>
      <c r="BB35" s="138"/>
      <c r="BC35" s="138"/>
      <c r="BD35" s="138"/>
      <c r="BE35" s="138"/>
      <c r="BF35" s="138"/>
      <c r="BG35" s="138"/>
      <c r="BH35" s="138"/>
      <c r="BI35" s="138"/>
      <c r="BJ35" s="138"/>
      <c r="BK35" s="138"/>
      <c r="BL35" s="138"/>
      <c r="BM35" s="138"/>
      <c r="BN35" s="138"/>
      <c r="BO35" s="138"/>
      <c r="BP35" s="138"/>
      <c r="BQ35" s="138"/>
      <c r="BR35" s="138"/>
      <c r="BS35" s="138"/>
      <c r="BT35" s="138"/>
      <c r="BU35" s="138"/>
      <c r="BV35" s="138"/>
      <c r="BW35" s="138"/>
      <c r="BX35" s="138"/>
      <c r="BY35" s="138"/>
      <c r="BZ35" s="138"/>
      <c r="CA35" s="138"/>
      <c r="CB35" s="138"/>
      <c r="CC35" s="138"/>
      <c r="CD35" s="138"/>
      <c r="CE35" s="138"/>
      <c r="CF35" s="138"/>
      <c r="CG35" s="138"/>
      <c r="CH35" s="138"/>
      <c r="CI35" s="138"/>
      <c r="CJ35" s="138"/>
      <c r="CK35" s="138"/>
      <c r="CL35" s="138"/>
      <c r="CM35" s="138"/>
      <c r="CN35" s="138"/>
      <c r="CO35" s="138"/>
      <c r="CP35" s="138"/>
      <c r="CQ35" s="138"/>
      <c r="CR35" s="138"/>
      <c r="CS35" s="138"/>
      <c r="CT35" s="138"/>
      <c r="CU35" s="138"/>
      <c r="CV35" s="138"/>
      <c r="CW35" s="138"/>
      <c r="CX35" s="138"/>
      <c r="CY35" s="138"/>
      <c r="CZ35" s="138"/>
      <c r="DA35" s="138"/>
      <c r="DB35" s="138"/>
      <c r="DC35" s="138"/>
      <c r="DD35" s="138"/>
      <c r="DE35" s="138"/>
      <c r="DF35" s="138"/>
      <c r="DG35" s="138"/>
      <c r="DH35" s="138"/>
      <c r="DI35" s="138"/>
      <c r="DJ35" s="138"/>
      <c r="DK35" s="138"/>
      <c r="DL35" s="138"/>
      <c r="DM35" s="138"/>
      <c r="DN35" s="138"/>
      <c r="DO35" s="138"/>
      <c r="DP35" s="138"/>
      <c r="DQ35" s="138"/>
      <c r="DR35" s="138"/>
      <c r="DS35" s="138"/>
      <c r="DT35" s="138"/>
      <c r="DU35" s="138"/>
      <c r="DV35" s="138"/>
      <c r="DW35" s="138"/>
      <c r="DX35" s="138"/>
      <c r="DY35" s="138"/>
      <c r="DZ35" s="138"/>
      <c r="EA35" s="138"/>
      <c r="EB35" s="138"/>
      <c r="EC35" s="138"/>
      <c r="ED35" s="138"/>
    </row>
    <row r="36" spans="1:134" ht="21" customHeight="1" thickBot="1" x14ac:dyDescent="0.2">
      <c r="A36" s="33"/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68"/>
      <c r="V36" s="84">
        <v>2</v>
      </c>
      <c r="W36" s="266">
        <v>2</v>
      </c>
      <c r="X36" s="125">
        <v>0</v>
      </c>
      <c r="Y36" s="125">
        <v>0</v>
      </c>
      <c r="Z36" s="125">
        <v>0</v>
      </c>
      <c r="AA36" s="125">
        <v>0</v>
      </c>
      <c r="AB36" s="125">
        <v>0</v>
      </c>
      <c r="AC36" s="125">
        <v>0</v>
      </c>
      <c r="AD36" s="293">
        <f t="shared" si="0"/>
        <v>0</v>
      </c>
      <c r="AE36" s="125">
        <v>0</v>
      </c>
      <c r="AF36" s="125">
        <v>0</v>
      </c>
      <c r="AG36" s="125">
        <v>0</v>
      </c>
      <c r="AH36" s="294">
        <f t="shared" si="1"/>
        <v>0</v>
      </c>
      <c r="AI36" s="138"/>
      <c r="AJ36" s="138"/>
      <c r="AK36" s="138"/>
      <c r="AL36" s="138"/>
      <c r="AM36" s="138"/>
      <c r="AN36" s="138"/>
      <c r="AO36" s="138"/>
      <c r="AP36" s="138"/>
      <c r="AQ36" s="138"/>
      <c r="AR36" s="138"/>
      <c r="AS36" s="138"/>
      <c r="AT36" s="138"/>
      <c r="AU36" s="138"/>
      <c r="AV36" s="138"/>
      <c r="AW36" s="138"/>
      <c r="AX36" s="138"/>
      <c r="AY36" s="138"/>
      <c r="AZ36" s="138"/>
      <c r="BA36" s="138"/>
      <c r="BB36" s="138"/>
      <c r="BC36" s="138"/>
      <c r="BD36" s="138"/>
      <c r="BE36" s="138"/>
      <c r="BF36" s="138"/>
      <c r="BG36" s="138"/>
      <c r="BH36" s="138"/>
      <c r="BI36" s="138"/>
      <c r="BJ36" s="138"/>
      <c r="BK36" s="138"/>
      <c r="BL36" s="138"/>
      <c r="BM36" s="138"/>
      <c r="BN36" s="138"/>
      <c r="BO36" s="138"/>
      <c r="BP36" s="138"/>
      <c r="BQ36" s="138"/>
      <c r="BR36" s="138"/>
      <c r="BS36" s="138"/>
      <c r="BT36" s="138"/>
      <c r="BU36" s="138"/>
      <c r="BV36" s="138"/>
      <c r="BW36" s="138"/>
      <c r="BX36" s="138"/>
      <c r="BY36" s="138"/>
      <c r="BZ36" s="138"/>
      <c r="CA36" s="138"/>
      <c r="CB36" s="138"/>
      <c r="CC36" s="138"/>
      <c r="CD36" s="138"/>
      <c r="CE36" s="138"/>
      <c r="CF36" s="138"/>
      <c r="CG36" s="138"/>
      <c r="CH36" s="138"/>
      <c r="CI36" s="138"/>
      <c r="CJ36" s="138"/>
      <c r="CK36" s="138"/>
      <c r="CL36" s="138"/>
      <c r="CM36" s="138"/>
      <c r="CN36" s="138"/>
      <c r="CO36" s="138"/>
      <c r="CP36" s="138"/>
      <c r="CQ36" s="138"/>
      <c r="CR36" s="138"/>
      <c r="CS36" s="138"/>
      <c r="CT36" s="138"/>
      <c r="CU36" s="138"/>
      <c r="CV36" s="138"/>
      <c r="CW36" s="138"/>
      <c r="CX36" s="138"/>
      <c r="CY36" s="138"/>
      <c r="CZ36" s="138"/>
      <c r="DA36" s="138"/>
      <c r="DB36" s="138"/>
      <c r="DC36" s="138"/>
      <c r="DD36" s="138"/>
      <c r="DE36" s="138"/>
      <c r="DF36" s="138"/>
      <c r="DG36" s="138"/>
      <c r="DH36" s="138"/>
      <c r="DI36" s="138"/>
      <c r="DJ36" s="138"/>
      <c r="DK36" s="138"/>
      <c r="DL36" s="138"/>
      <c r="DM36" s="138"/>
      <c r="DN36" s="138"/>
      <c r="DO36" s="138"/>
      <c r="DP36" s="138"/>
      <c r="DQ36" s="138"/>
      <c r="DR36" s="138"/>
      <c r="DS36" s="138"/>
      <c r="DT36" s="138"/>
      <c r="DU36" s="138"/>
      <c r="DV36" s="138"/>
      <c r="DW36" s="138"/>
      <c r="DX36" s="138"/>
      <c r="DY36" s="138"/>
      <c r="DZ36" s="138"/>
      <c r="EA36" s="138"/>
      <c r="EB36" s="138"/>
      <c r="EC36" s="138"/>
      <c r="ED36" s="138"/>
    </row>
    <row r="37" spans="1:134" ht="21" customHeight="1" thickBot="1" x14ac:dyDescent="0.2">
      <c r="A37" s="33"/>
      <c r="B37" s="295" t="s">
        <v>211</v>
      </c>
      <c r="C37" s="295"/>
      <c r="D37" s="295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70"/>
      <c r="W37" s="271"/>
      <c r="X37" s="272">
        <f>X26+SUM(X27:X36)</f>
        <v>0</v>
      </c>
      <c r="Y37" s="272">
        <f t="shared" ref="Y37:AG37" si="3">Y26+SUM(Y27:Y36)</f>
        <v>9994782</v>
      </c>
      <c r="Z37" s="272">
        <f t="shared" si="3"/>
        <v>131158</v>
      </c>
      <c r="AA37" s="272">
        <f t="shared" si="3"/>
        <v>1224926</v>
      </c>
      <c r="AB37" s="272">
        <f t="shared" si="3"/>
        <v>0</v>
      </c>
      <c r="AC37" s="272">
        <f t="shared" si="3"/>
        <v>16141810</v>
      </c>
      <c r="AD37" s="272">
        <f t="shared" si="0"/>
        <v>27492676</v>
      </c>
      <c r="AE37" s="272">
        <f t="shared" si="3"/>
        <v>1686345</v>
      </c>
      <c r="AF37" s="272">
        <f t="shared" si="3"/>
        <v>0</v>
      </c>
      <c r="AG37" s="272">
        <f t="shared" si="3"/>
        <v>4020</v>
      </c>
      <c r="AH37" s="272">
        <f t="shared" si="1"/>
        <v>4020</v>
      </c>
      <c r="AI37" s="138"/>
      <c r="AJ37" s="138"/>
      <c r="AK37" s="138"/>
      <c r="AL37" s="138"/>
      <c r="AM37" s="138"/>
      <c r="AN37" s="138"/>
      <c r="AO37" s="138"/>
      <c r="AP37" s="138"/>
      <c r="AQ37" s="138"/>
      <c r="AR37" s="138"/>
      <c r="AS37" s="138"/>
      <c r="AT37" s="138"/>
      <c r="AU37" s="138"/>
      <c r="AV37" s="138"/>
      <c r="AW37" s="138"/>
      <c r="AX37" s="138"/>
      <c r="AY37" s="138"/>
      <c r="AZ37" s="138"/>
      <c r="BA37" s="138"/>
      <c r="BB37" s="138"/>
      <c r="BC37" s="138"/>
      <c r="BD37" s="138"/>
      <c r="BE37" s="138"/>
      <c r="BF37" s="138"/>
      <c r="BG37" s="138"/>
      <c r="BH37" s="138"/>
      <c r="BI37" s="138"/>
      <c r="BJ37" s="138"/>
      <c r="BK37" s="138"/>
      <c r="BL37" s="138"/>
      <c r="BM37" s="138"/>
      <c r="BN37" s="138"/>
      <c r="BO37" s="138"/>
      <c r="BP37" s="138"/>
      <c r="BQ37" s="138"/>
      <c r="BR37" s="138"/>
      <c r="BS37" s="138"/>
      <c r="BT37" s="138"/>
      <c r="BU37" s="138"/>
      <c r="BV37" s="138"/>
      <c r="BW37" s="138"/>
      <c r="BX37" s="138"/>
      <c r="BY37" s="138"/>
      <c r="BZ37" s="138"/>
      <c r="CA37" s="138"/>
      <c r="CB37" s="138"/>
      <c r="CC37" s="138"/>
      <c r="CD37" s="138"/>
      <c r="CE37" s="138"/>
      <c r="CF37" s="138"/>
      <c r="CG37" s="138"/>
      <c r="CH37" s="138"/>
      <c r="CI37" s="138"/>
      <c r="CJ37" s="138"/>
      <c r="CK37" s="138"/>
      <c r="CL37" s="138"/>
      <c r="CM37" s="138"/>
      <c r="CN37" s="138"/>
      <c r="CO37" s="138"/>
      <c r="CP37" s="138"/>
      <c r="CQ37" s="138"/>
      <c r="CR37" s="138"/>
      <c r="CS37" s="138"/>
      <c r="CT37" s="138"/>
      <c r="CU37" s="138"/>
      <c r="CV37" s="138"/>
      <c r="CW37" s="138"/>
      <c r="CX37" s="138"/>
      <c r="CY37" s="138"/>
      <c r="CZ37" s="138"/>
      <c r="DA37" s="138"/>
      <c r="DB37" s="138"/>
      <c r="DC37" s="138"/>
      <c r="DD37" s="138"/>
      <c r="DE37" s="138"/>
      <c r="DF37" s="138"/>
      <c r="DG37" s="138"/>
      <c r="DH37" s="138"/>
      <c r="DI37" s="138"/>
      <c r="DJ37" s="138"/>
      <c r="DK37" s="138"/>
      <c r="DL37" s="138"/>
      <c r="DM37" s="138"/>
      <c r="DN37" s="138"/>
      <c r="DO37" s="138"/>
      <c r="DP37" s="138"/>
      <c r="DQ37" s="138"/>
      <c r="DR37" s="138"/>
      <c r="DS37" s="138"/>
      <c r="DT37" s="138"/>
      <c r="DU37" s="138"/>
      <c r="DV37" s="138"/>
      <c r="DW37" s="138"/>
      <c r="DX37" s="138"/>
      <c r="DY37" s="138"/>
      <c r="DZ37" s="138"/>
      <c r="EA37" s="138"/>
      <c r="EB37" s="138"/>
      <c r="EC37" s="138"/>
      <c r="ED37" s="138"/>
    </row>
    <row r="38" spans="1:134" ht="21" customHeight="1" x14ac:dyDescent="0.15">
      <c r="A38" s="33"/>
      <c r="B38" s="115" t="s">
        <v>212</v>
      </c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68"/>
      <c r="V38" s="71">
        <v>2</v>
      </c>
      <c r="W38" s="278">
        <v>3</v>
      </c>
      <c r="X38" s="127">
        <v>0</v>
      </c>
      <c r="Y38" s="127">
        <v>0</v>
      </c>
      <c r="Z38" s="127">
        <v>0</v>
      </c>
      <c r="AA38" s="127">
        <v>0</v>
      </c>
      <c r="AB38" s="127">
        <v>0</v>
      </c>
      <c r="AC38" s="75">
        <v>43</v>
      </c>
      <c r="AD38" s="73">
        <f t="shared" si="0"/>
        <v>43</v>
      </c>
      <c r="AE38" s="75"/>
      <c r="AF38" s="75"/>
      <c r="AG38" s="75">
        <v>2222104</v>
      </c>
      <c r="AH38" s="175">
        <f t="shared" si="1"/>
        <v>2222104</v>
      </c>
      <c r="AI38" s="138"/>
      <c r="AJ38" s="138"/>
      <c r="AK38" s="138"/>
      <c r="AL38" s="138"/>
      <c r="AM38" s="138"/>
      <c r="AN38" s="138"/>
      <c r="AO38" s="138"/>
      <c r="AP38" s="138"/>
      <c r="AQ38" s="138"/>
      <c r="AR38" s="138"/>
      <c r="AS38" s="138"/>
      <c r="AT38" s="138"/>
      <c r="AU38" s="138"/>
      <c r="AV38" s="138"/>
      <c r="AW38" s="138"/>
      <c r="AX38" s="138"/>
      <c r="AY38" s="138"/>
      <c r="AZ38" s="138"/>
      <c r="BA38" s="138"/>
      <c r="BB38" s="138"/>
      <c r="BC38" s="138"/>
      <c r="BD38" s="138"/>
      <c r="BE38" s="138"/>
      <c r="BF38" s="138"/>
      <c r="BG38" s="138"/>
      <c r="BH38" s="138"/>
      <c r="BI38" s="138"/>
      <c r="BJ38" s="138"/>
      <c r="BK38" s="138"/>
      <c r="BL38" s="138"/>
      <c r="BM38" s="138"/>
      <c r="BN38" s="138"/>
      <c r="BO38" s="138"/>
      <c r="BP38" s="138"/>
      <c r="BQ38" s="138"/>
      <c r="BR38" s="138"/>
      <c r="BS38" s="138"/>
      <c r="BT38" s="138"/>
      <c r="BU38" s="138"/>
      <c r="BV38" s="138"/>
      <c r="BW38" s="138"/>
      <c r="BX38" s="138"/>
      <c r="BY38" s="138"/>
      <c r="BZ38" s="138"/>
      <c r="CA38" s="138"/>
      <c r="CB38" s="138"/>
      <c r="CC38" s="138"/>
      <c r="CD38" s="138"/>
      <c r="CE38" s="138"/>
      <c r="CF38" s="138"/>
      <c r="CG38" s="138"/>
      <c r="CH38" s="138"/>
      <c r="CI38" s="138"/>
      <c r="CJ38" s="138"/>
      <c r="CK38" s="138"/>
      <c r="CL38" s="138"/>
      <c r="CM38" s="138"/>
      <c r="CN38" s="138"/>
      <c r="CO38" s="138"/>
      <c r="CP38" s="138"/>
      <c r="CQ38" s="138"/>
      <c r="CR38" s="138"/>
      <c r="CS38" s="138"/>
      <c r="CT38" s="138"/>
      <c r="CU38" s="138"/>
      <c r="CV38" s="138"/>
      <c r="CW38" s="138"/>
      <c r="CX38" s="138"/>
      <c r="CY38" s="138"/>
      <c r="CZ38" s="138"/>
      <c r="DA38" s="138"/>
      <c r="DB38" s="138"/>
      <c r="DC38" s="138"/>
      <c r="DD38" s="138"/>
      <c r="DE38" s="138"/>
      <c r="DF38" s="138"/>
      <c r="DG38" s="138"/>
      <c r="DH38" s="138"/>
      <c r="DI38" s="138"/>
      <c r="DJ38" s="138"/>
      <c r="DK38" s="138"/>
      <c r="DL38" s="138"/>
      <c r="DM38" s="138"/>
      <c r="DN38" s="138"/>
      <c r="DO38" s="138"/>
      <c r="DP38" s="138"/>
      <c r="DQ38" s="138"/>
      <c r="DR38" s="138"/>
      <c r="DS38" s="138"/>
      <c r="DT38" s="138"/>
      <c r="DU38" s="138"/>
      <c r="DV38" s="138"/>
      <c r="DW38" s="138"/>
      <c r="DX38" s="138"/>
      <c r="DY38" s="138"/>
      <c r="DZ38" s="138"/>
      <c r="EA38" s="138"/>
      <c r="EB38" s="138"/>
      <c r="EC38" s="138"/>
      <c r="ED38" s="138"/>
    </row>
    <row r="39" spans="1:134" ht="21" customHeight="1" x14ac:dyDescent="0.15">
      <c r="A39" s="33"/>
      <c r="B39" s="115" t="s">
        <v>213</v>
      </c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68"/>
      <c r="V39" s="77">
        <v>2</v>
      </c>
      <c r="W39" s="265">
        <v>4</v>
      </c>
      <c r="X39" s="80"/>
      <c r="Y39" s="80"/>
      <c r="Z39" s="80"/>
      <c r="AA39" s="80"/>
      <c r="AB39" s="80"/>
      <c r="AC39" s="80"/>
      <c r="AD39" s="79">
        <f t="shared" si="0"/>
        <v>0</v>
      </c>
      <c r="AE39" s="80"/>
      <c r="AF39" s="80"/>
      <c r="AG39" s="80"/>
      <c r="AH39" s="186">
        <f t="shared" si="1"/>
        <v>0</v>
      </c>
      <c r="AI39" s="138"/>
      <c r="AJ39" s="138"/>
      <c r="AK39" s="138"/>
      <c r="AL39" s="138"/>
      <c r="AM39" s="138"/>
      <c r="AN39" s="138"/>
      <c r="AO39" s="138"/>
      <c r="AP39" s="138"/>
      <c r="AQ39" s="138"/>
      <c r="AR39" s="138"/>
      <c r="AS39" s="138"/>
      <c r="AT39" s="138"/>
      <c r="AU39" s="138"/>
      <c r="AV39" s="138"/>
      <c r="AW39" s="138"/>
      <c r="AX39" s="138"/>
      <c r="AY39" s="138"/>
      <c r="AZ39" s="138"/>
      <c r="BA39" s="138"/>
      <c r="BB39" s="138"/>
      <c r="BC39" s="138"/>
      <c r="BD39" s="138"/>
      <c r="BE39" s="138"/>
      <c r="BF39" s="138"/>
      <c r="BG39" s="138"/>
      <c r="BH39" s="138"/>
      <c r="BI39" s="138"/>
      <c r="BJ39" s="138"/>
      <c r="BK39" s="138"/>
      <c r="BL39" s="138"/>
      <c r="BM39" s="138"/>
      <c r="BN39" s="138"/>
      <c r="BO39" s="138"/>
      <c r="BP39" s="138"/>
      <c r="BQ39" s="138"/>
      <c r="BR39" s="138"/>
      <c r="BS39" s="138"/>
      <c r="BT39" s="138"/>
      <c r="BU39" s="138"/>
      <c r="BV39" s="138"/>
      <c r="BW39" s="138"/>
      <c r="BX39" s="138"/>
      <c r="BY39" s="138"/>
      <c r="BZ39" s="138"/>
      <c r="CA39" s="138"/>
      <c r="CB39" s="138"/>
      <c r="CC39" s="138"/>
      <c r="CD39" s="138"/>
      <c r="CE39" s="138"/>
      <c r="CF39" s="138"/>
      <c r="CG39" s="138"/>
      <c r="CH39" s="138"/>
      <c r="CI39" s="138"/>
      <c r="CJ39" s="138"/>
      <c r="CK39" s="138"/>
      <c r="CL39" s="138"/>
      <c r="CM39" s="138"/>
      <c r="CN39" s="138"/>
      <c r="CO39" s="138"/>
      <c r="CP39" s="138"/>
      <c r="CQ39" s="138"/>
      <c r="CR39" s="138"/>
      <c r="CS39" s="138"/>
      <c r="CT39" s="138"/>
      <c r="CU39" s="138"/>
      <c r="CV39" s="138"/>
      <c r="CW39" s="138"/>
      <c r="CX39" s="138"/>
      <c r="CY39" s="138"/>
      <c r="CZ39" s="138"/>
      <c r="DA39" s="138"/>
      <c r="DB39" s="138"/>
      <c r="DC39" s="138"/>
      <c r="DD39" s="138"/>
      <c r="DE39" s="138"/>
      <c r="DF39" s="138"/>
      <c r="DG39" s="138"/>
      <c r="DH39" s="138"/>
      <c r="DI39" s="138"/>
      <c r="DJ39" s="138"/>
      <c r="DK39" s="138"/>
      <c r="DL39" s="138"/>
      <c r="DM39" s="138"/>
      <c r="DN39" s="138"/>
      <c r="DO39" s="138"/>
      <c r="DP39" s="138"/>
      <c r="DQ39" s="138"/>
      <c r="DR39" s="138"/>
      <c r="DS39" s="138"/>
      <c r="DT39" s="138"/>
      <c r="DU39" s="138"/>
      <c r="DV39" s="138"/>
      <c r="DW39" s="138"/>
      <c r="DX39" s="138"/>
      <c r="DY39" s="138"/>
      <c r="DZ39" s="138"/>
      <c r="EA39" s="138"/>
      <c r="EB39" s="138"/>
      <c r="EC39" s="138"/>
      <c r="ED39" s="138"/>
    </row>
    <row r="40" spans="1:134" ht="21" customHeight="1" thickBot="1" x14ac:dyDescent="0.2">
      <c r="A40" s="33"/>
      <c r="B40" s="295" t="s">
        <v>214</v>
      </c>
      <c r="C40" s="295"/>
      <c r="D40" s="295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6"/>
      <c r="V40" s="297">
        <v>2</v>
      </c>
      <c r="W40" s="298">
        <v>5</v>
      </c>
      <c r="X40" s="122">
        <f>SUM(X37:X39)</f>
        <v>0</v>
      </c>
      <c r="Y40" s="122">
        <f t="shared" ref="Y40:AC40" si="4">SUM(Y37:Y39)</f>
        <v>9994782</v>
      </c>
      <c r="Z40" s="122">
        <f t="shared" si="4"/>
        <v>131158</v>
      </c>
      <c r="AA40" s="122">
        <f t="shared" si="4"/>
        <v>1224926</v>
      </c>
      <c r="AB40" s="122">
        <f t="shared" si="4"/>
        <v>0</v>
      </c>
      <c r="AC40" s="122">
        <f t="shared" si="4"/>
        <v>16141853</v>
      </c>
      <c r="AD40" s="122">
        <f t="shared" si="0"/>
        <v>27492719</v>
      </c>
      <c r="AE40" s="122">
        <f t="shared" ref="AE40:AG40" si="5">SUM(AE37:AE39)</f>
        <v>1686345</v>
      </c>
      <c r="AF40" s="122">
        <f t="shared" si="5"/>
        <v>0</v>
      </c>
      <c r="AG40" s="122">
        <f t="shared" si="5"/>
        <v>2226124</v>
      </c>
      <c r="AH40" s="203">
        <f t="shared" si="1"/>
        <v>2226124</v>
      </c>
      <c r="AI40" s="138"/>
      <c r="AJ40" s="138"/>
      <c r="AK40" s="138"/>
      <c r="AL40" s="138"/>
      <c r="AM40" s="138"/>
      <c r="AN40" s="138"/>
      <c r="AO40" s="138"/>
      <c r="AP40" s="138"/>
      <c r="AQ40" s="138"/>
      <c r="AR40" s="138"/>
      <c r="AS40" s="138"/>
      <c r="AT40" s="138"/>
      <c r="AU40" s="138"/>
      <c r="AV40" s="138"/>
      <c r="AW40" s="138"/>
      <c r="AX40" s="138"/>
      <c r="AY40" s="138"/>
      <c r="AZ40" s="138"/>
      <c r="BA40" s="138"/>
      <c r="BB40" s="138"/>
      <c r="BC40" s="138"/>
      <c r="BD40" s="138"/>
      <c r="BE40" s="138"/>
      <c r="BF40" s="138"/>
      <c r="BG40" s="138"/>
      <c r="BH40" s="138"/>
      <c r="BI40" s="138"/>
      <c r="BJ40" s="138"/>
      <c r="BK40" s="138"/>
      <c r="BL40" s="138"/>
      <c r="BM40" s="138"/>
      <c r="BN40" s="138"/>
      <c r="BO40" s="138"/>
      <c r="BP40" s="138"/>
      <c r="BQ40" s="138"/>
      <c r="BR40" s="138"/>
      <c r="BS40" s="138"/>
      <c r="BT40" s="138"/>
      <c r="BU40" s="138"/>
      <c r="BV40" s="138"/>
      <c r="BW40" s="138"/>
      <c r="BX40" s="138"/>
      <c r="BY40" s="138"/>
      <c r="BZ40" s="138"/>
      <c r="CA40" s="138"/>
      <c r="CB40" s="138"/>
      <c r="CC40" s="138"/>
      <c r="CD40" s="138"/>
      <c r="CE40" s="138"/>
      <c r="CF40" s="138"/>
      <c r="CG40" s="138"/>
      <c r="CH40" s="138"/>
      <c r="CI40" s="138"/>
      <c r="CJ40" s="138"/>
      <c r="CK40" s="138"/>
      <c r="CL40" s="138"/>
      <c r="CM40" s="138"/>
      <c r="CN40" s="138"/>
      <c r="CO40" s="138"/>
      <c r="CP40" s="138"/>
      <c r="CQ40" s="138"/>
      <c r="CR40" s="138"/>
      <c r="CS40" s="138"/>
      <c r="CT40" s="138"/>
      <c r="CU40" s="138"/>
      <c r="CV40" s="138"/>
      <c r="CW40" s="138"/>
      <c r="CX40" s="138"/>
      <c r="CY40" s="138"/>
      <c r="CZ40" s="138"/>
      <c r="DA40" s="138"/>
      <c r="DB40" s="138"/>
      <c r="DC40" s="138"/>
      <c r="DD40" s="138"/>
      <c r="DE40" s="138"/>
      <c r="DF40" s="138"/>
      <c r="DG40" s="138"/>
      <c r="DH40" s="138"/>
      <c r="DI40" s="138"/>
      <c r="DJ40" s="138"/>
      <c r="DK40" s="138"/>
      <c r="DL40" s="138"/>
      <c r="DM40" s="138"/>
      <c r="DN40" s="138"/>
      <c r="DO40" s="138"/>
      <c r="DP40" s="138"/>
      <c r="DQ40" s="138"/>
      <c r="DR40" s="138"/>
      <c r="DS40" s="138"/>
      <c r="DT40" s="138"/>
      <c r="DU40" s="138"/>
      <c r="DV40" s="138"/>
      <c r="DW40" s="138"/>
      <c r="DX40" s="138"/>
      <c r="DY40" s="138"/>
      <c r="DZ40" s="138"/>
      <c r="EA40" s="138"/>
      <c r="EB40" s="138"/>
      <c r="EC40" s="138"/>
      <c r="ED40" s="138"/>
    </row>
    <row r="41" spans="1:134" ht="11.45" customHeight="1" x14ac:dyDescent="0.15">
      <c r="A41" s="138"/>
      <c r="B41" s="138"/>
      <c r="C41" s="299"/>
      <c r="D41" s="138"/>
      <c r="E41" s="138"/>
      <c r="F41" s="299"/>
      <c r="G41" s="138"/>
      <c r="H41" s="138"/>
      <c r="I41" s="138"/>
      <c r="J41" s="138"/>
      <c r="K41" s="138"/>
      <c r="L41" s="138"/>
      <c r="M41" s="138"/>
      <c r="N41" s="138"/>
      <c r="O41" s="138"/>
      <c r="P41" s="299"/>
      <c r="Q41" s="138"/>
      <c r="R41" s="138"/>
      <c r="S41" s="138"/>
      <c r="T41" s="300"/>
      <c r="U41" s="138"/>
      <c r="V41" s="138"/>
      <c r="W41" s="138"/>
      <c r="X41" s="138"/>
      <c r="Y41" s="138"/>
      <c r="Z41" s="301"/>
      <c r="AA41" s="138"/>
      <c r="AB41" s="138"/>
      <c r="AC41" s="138"/>
      <c r="AD41" s="138"/>
      <c r="AE41" s="138"/>
      <c r="AF41" s="138"/>
      <c r="AG41" s="138"/>
      <c r="AH41" s="138"/>
      <c r="AI41" s="138"/>
      <c r="AJ41" s="138"/>
      <c r="AK41" s="138"/>
      <c r="AL41" s="138"/>
      <c r="AM41" s="138"/>
      <c r="AN41" s="138"/>
      <c r="AO41" s="138"/>
      <c r="AP41" s="138"/>
      <c r="AQ41" s="138"/>
      <c r="AR41" s="138"/>
      <c r="AS41" s="138"/>
      <c r="AT41" s="138"/>
      <c r="AU41" s="138"/>
      <c r="AV41" s="138"/>
      <c r="AW41" s="138"/>
      <c r="AX41" s="138"/>
      <c r="AY41" s="138"/>
      <c r="AZ41" s="138"/>
      <c r="BA41" s="138"/>
      <c r="BB41" s="138"/>
      <c r="BC41" s="138"/>
      <c r="BD41" s="138"/>
      <c r="BE41" s="138"/>
      <c r="BF41" s="138"/>
      <c r="BG41" s="138"/>
      <c r="BH41" s="138"/>
      <c r="BI41" s="138"/>
      <c r="BJ41" s="138"/>
      <c r="BK41" s="138"/>
      <c r="BL41" s="138"/>
      <c r="BM41" s="138"/>
      <c r="BN41" s="138"/>
      <c r="BO41" s="138"/>
      <c r="BP41" s="138"/>
      <c r="BQ41" s="138"/>
      <c r="BR41" s="138"/>
      <c r="BS41" s="138"/>
      <c r="BT41" s="138"/>
      <c r="BU41" s="138"/>
      <c r="BV41" s="138"/>
      <c r="BW41" s="138"/>
      <c r="BX41" s="138"/>
      <c r="BY41" s="138"/>
      <c r="BZ41" s="138"/>
      <c r="CA41" s="138"/>
      <c r="CB41" s="138"/>
      <c r="CC41" s="138"/>
      <c r="CD41" s="138"/>
      <c r="CE41" s="138"/>
      <c r="CF41" s="138"/>
      <c r="CG41" s="138"/>
      <c r="CH41" s="138"/>
      <c r="CI41" s="138"/>
      <c r="CJ41" s="138"/>
      <c r="CK41" s="138"/>
      <c r="CL41" s="138"/>
      <c r="CM41" s="138"/>
      <c r="CN41" s="138"/>
      <c r="CO41" s="138"/>
      <c r="CP41" s="138"/>
      <c r="CQ41" s="138"/>
      <c r="CR41" s="138"/>
      <c r="CS41" s="138"/>
      <c r="CT41" s="138"/>
      <c r="CU41" s="138"/>
      <c r="CV41" s="138"/>
      <c r="CW41" s="138"/>
      <c r="CX41" s="138"/>
      <c r="CY41" s="138"/>
      <c r="CZ41" s="138"/>
      <c r="DA41" s="138"/>
      <c r="DB41" s="138"/>
      <c r="DC41" s="138"/>
      <c r="DD41" s="138"/>
      <c r="DE41" s="138"/>
      <c r="DF41" s="138"/>
      <c r="DG41" s="138"/>
      <c r="DH41" s="138"/>
      <c r="DI41" s="138"/>
      <c r="DJ41" s="138"/>
      <c r="DK41" s="138"/>
      <c r="DL41" s="138"/>
      <c r="DM41" s="138"/>
      <c r="DN41" s="138"/>
      <c r="DO41" s="138"/>
      <c r="DP41" s="138"/>
      <c r="DQ41" s="138"/>
      <c r="DR41" s="138"/>
      <c r="DS41" s="138"/>
      <c r="DT41" s="138"/>
      <c r="DU41" s="138"/>
      <c r="DV41" s="138"/>
      <c r="DW41" s="138"/>
      <c r="DX41" s="138"/>
      <c r="DY41" s="138"/>
      <c r="DZ41" s="138"/>
      <c r="EA41" s="138"/>
      <c r="EB41" s="138"/>
      <c r="EC41" s="138"/>
      <c r="ED41" s="138"/>
    </row>
    <row r="42" spans="1:134" ht="14.25" hidden="1" x14ac:dyDescent="0.15">
      <c r="A42" s="138"/>
      <c r="B42" s="138"/>
      <c r="C42" s="138"/>
      <c r="D42" s="299"/>
      <c r="E42" s="299"/>
      <c r="F42" s="138"/>
      <c r="G42" s="299"/>
      <c r="H42" s="299"/>
      <c r="I42" s="299"/>
      <c r="J42" s="299"/>
      <c r="K42" s="299"/>
      <c r="L42" s="299"/>
      <c r="M42" s="299"/>
      <c r="N42" s="299"/>
      <c r="O42" s="299"/>
      <c r="P42" s="138"/>
      <c r="Q42" s="299"/>
      <c r="R42" s="299"/>
      <c r="S42" s="299"/>
      <c r="T42" s="138"/>
      <c r="U42" s="299"/>
      <c r="V42" s="302"/>
      <c r="W42" s="302"/>
      <c r="X42" s="299"/>
      <c r="Y42" s="299"/>
      <c r="Z42" s="138"/>
      <c r="AA42" s="138"/>
      <c r="AB42" s="138"/>
      <c r="AC42" s="138"/>
      <c r="AD42" s="138"/>
      <c r="AE42" s="138"/>
      <c r="AF42" s="138"/>
      <c r="AG42" s="138"/>
      <c r="AH42" s="138"/>
      <c r="AI42" s="138"/>
      <c r="AJ42" s="138"/>
      <c r="AK42" s="138"/>
      <c r="AL42" s="138"/>
      <c r="AM42" s="138"/>
      <c r="AN42" s="138"/>
      <c r="AO42" s="138"/>
      <c r="AP42" s="138"/>
      <c r="AQ42" s="138"/>
      <c r="AR42" s="138"/>
      <c r="AS42" s="138"/>
      <c r="AT42" s="138"/>
      <c r="AU42" s="138"/>
      <c r="AV42" s="138"/>
      <c r="AW42" s="138"/>
      <c r="AX42" s="138"/>
      <c r="AY42" s="138"/>
      <c r="AZ42" s="138"/>
      <c r="BA42" s="138"/>
      <c r="BB42" s="138"/>
      <c r="BC42" s="138"/>
      <c r="BD42" s="138"/>
      <c r="BE42" s="138"/>
      <c r="BF42" s="138"/>
      <c r="BG42" s="138"/>
      <c r="BH42" s="138"/>
      <c r="BI42" s="138"/>
      <c r="BJ42" s="138"/>
      <c r="BK42" s="138"/>
      <c r="BL42" s="138"/>
      <c r="BM42" s="138"/>
      <c r="BN42" s="138"/>
      <c r="BO42" s="138"/>
      <c r="BP42" s="138"/>
      <c r="BQ42" s="138"/>
      <c r="BR42" s="138"/>
      <c r="BS42" s="138"/>
      <c r="BT42" s="138"/>
      <c r="BU42" s="138"/>
      <c r="BV42" s="138"/>
      <c r="BW42" s="138"/>
      <c r="BX42" s="138"/>
      <c r="BY42" s="138"/>
      <c r="BZ42" s="138"/>
      <c r="CA42" s="138"/>
      <c r="CB42" s="138"/>
      <c r="CC42" s="138"/>
      <c r="CD42" s="138"/>
      <c r="CE42" s="138"/>
      <c r="CF42" s="138"/>
      <c r="CG42" s="138"/>
      <c r="CH42" s="138"/>
      <c r="CI42" s="138"/>
      <c r="CJ42" s="138"/>
      <c r="CK42" s="138"/>
      <c r="CL42" s="138"/>
      <c r="CM42" s="138"/>
      <c r="CN42" s="138"/>
      <c r="CO42" s="138"/>
      <c r="CP42" s="138"/>
      <c r="CQ42" s="138"/>
      <c r="CR42" s="138"/>
      <c r="CS42" s="138"/>
      <c r="CT42" s="138"/>
      <c r="CU42" s="138"/>
      <c r="CV42" s="138"/>
      <c r="CW42" s="138"/>
      <c r="CX42" s="138"/>
      <c r="CY42" s="138"/>
      <c r="CZ42" s="138"/>
      <c r="DA42" s="138"/>
      <c r="DB42" s="138"/>
      <c r="DC42" s="138"/>
      <c r="DD42" s="138"/>
      <c r="DE42" s="138"/>
      <c r="DF42" s="138"/>
      <c r="DG42" s="138"/>
      <c r="DH42" s="138"/>
      <c r="DI42" s="138"/>
      <c r="DJ42" s="138"/>
      <c r="DK42" s="138"/>
      <c r="DL42" s="138"/>
      <c r="DM42" s="138"/>
      <c r="DN42" s="138"/>
      <c r="DO42" s="138"/>
      <c r="DP42" s="138"/>
      <c r="DQ42" s="138"/>
      <c r="DR42" s="138"/>
      <c r="DS42" s="138"/>
      <c r="DT42" s="138"/>
      <c r="DU42" s="138"/>
      <c r="DV42" s="138"/>
      <c r="DW42" s="138"/>
      <c r="DX42" s="138"/>
      <c r="DY42" s="138"/>
      <c r="DZ42" s="138"/>
      <c r="EA42" s="138"/>
      <c r="EB42" s="138"/>
      <c r="EC42" s="138"/>
      <c r="ED42" s="138"/>
    </row>
    <row r="43" spans="1:134" ht="14.25" hidden="1" x14ac:dyDescent="0.15">
      <c r="A43" s="138"/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38"/>
      <c r="R43" s="138"/>
      <c r="S43" s="138"/>
      <c r="T43" s="138"/>
      <c r="U43" s="138"/>
      <c r="V43" s="138"/>
      <c r="W43" s="138"/>
      <c r="X43" s="138"/>
      <c r="Y43" s="138"/>
      <c r="Z43" s="138"/>
      <c r="AA43" s="138"/>
      <c r="AB43" s="138"/>
      <c r="AC43" s="138"/>
      <c r="AD43" s="138"/>
      <c r="AE43" s="138"/>
      <c r="AF43" s="138"/>
      <c r="AG43" s="138"/>
      <c r="AH43" s="138"/>
      <c r="AI43" s="138"/>
      <c r="AJ43" s="138"/>
      <c r="AK43" s="138"/>
      <c r="AL43" s="138"/>
      <c r="AM43" s="138"/>
      <c r="AN43" s="138"/>
      <c r="AO43" s="138"/>
      <c r="AP43" s="138"/>
      <c r="AQ43" s="138"/>
      <c r="AR43" s="138"/>
      <c r="AS43" s="138"/>
      <c r="AT43" s="138"/>
      <c r="AU43" s="138"/>
      <c r="AV43" s="138"/>
      <c r="AW43" s="138"/>
      <c r="AX43" s="138"/>
      <c r="AY43" s="138"/>
      <c r="AZ43" s="138"/>
      <c r="BA43" s="138"/>
      <c r="BB43" s="138"/>
      <c r="BC43" s="138"/>
      <c r="BD43" s="138"/>
      <c r="BE43" s="138"/>
      <c r="BF43" s="138"/>
      <c r="BG43" s="138"/>
      <c r="BH43" s="138"/>
      <c r="BI43" s="138"/>
      <c r="BJ43" s="138"/>
      <c r="BK43" s="138"/>
      <c r="BL43" s="138"/>
      <c r="BM43" s="138"/>
      <c r="BN43" s="138"/>
      <c r="BO43" s="138"/>
      <c r="BP43" s="138"/>
      <c r="BQ43" s="138"/>
      <c r="BR43" s="138"/>
      <c r="BS43" s="138"/>
      <c r="BT43" s="138"/>
      <c r="BU43" s="138"/>
      <c r="BV43" s="138"/>
      <c r="BW43" s="138"/>
      <c r="BX43" s="138"/>
      <c r="BY43" s="138"/>
      <c r="BZ43" s="138"/>
      <c r="CA43" s="138"/>
      <c r="CB43" s="138"/>
      <c r="CC43" s="138"/>
      <c r="CD43" s="138"/>
      <c r="CE43" s="138"/>
      <c r="CF43" s="138"/>
      <c r="CG43" s="138"/>
      <c r="CH43" s="138"/>
      <c r="CI43" s="138"/>
      <c r="CJ43" s="138"/>
      <c r="CK43" s="138"/>
      <c r="CL43" s="138"/>
      <c r="CM43" s="138"/>
      <c r="CN43" s="138"/>
      <c r="CO43" s="138"/>
      <c r="CP43" s="138"/>
      <c r="CQ43" s="138"/>
      <c r="CR43" s="138"/>
      <c r="CS43" s="138"/>
      <c r="CT43" s="138"/>
      <c r="CU43" s="138"/>
      <c r="CV43" s="138"/>
      <c r="CW43" s="138"/>
      <c r="CX43" s="138"/>
      <c r="CY43" s="138"/>
      <c r="CZ43" s="138"/>
      <c r="DA43" s="138"/>
      <c r="DB43" s="138"/>
      <c r="DC43" s="138"/>
      <c r="DD43" s="138"/>
      <c r="DE43" s="138"/>
      <c r="DF43" s="138"/>
      <c r="DG43" s="138"/>
      <c r="DH43" s="138"/>
      <c r="DI43" s="138"/>
      <c r="DJ43" s="138"/>
      <c r="DK43" s="138"/>
      <c r="DL43" s="138"/>
      <c r="DM43" s="138"/>
      <c r="DN43" s="138"/>
      <c r="DO43" s="138"/>
      <c r="DP43" s="138"/>
      <c r="DQ43" s="138"/>
      <c r="DR43" s="138"/>
      <c r="DS43" s="138"/>
      <c r="DT43" s="138"/>
      <c r="DU43" s="138"/>
      <c r="DV43" s="138"/>
      <c r="DW43" s="138"/>
      <c r="DX43" s="138"/>
      <c r="DY43" s="138"/>
      <c r="DZ43" s="138"/>
      <c r="EA43" s="138"/>
      <c r="EB43" s="138"/>
      <c r="EC43" s="138"/>
      <c r="ED43" s="138"/>
    </row>
    <row r="44" spans="1:134" ht="14.25" hidden="1" x14ac:dyDescent="0.15">
      <c r="A44" s="138"/>
      <c r="B44" s="138"/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  <c r="Z44" s="138"/>
      <c r="AA44" s="138"/>
      <c r="AB44" s="138"/>
      <c r="AC44" s="138"/>
      <c r="AD44" s="138"/>
      <c r="AE44" s="138"/>
      <c r="AF44" s="138"/>
      <c r="AG44" s="138"/>
      <c r="AH44" s="138"/>
      <c r="AI44" s="138"/>
      <c r="AJ44" s="138"/>
      <c r="AK44" s="138"/>
      <c r="AL44" s="138"/>
      <c r="AM44" s="138"/>
      <c r="AN44" s="138"/>
      <c r="AO44" s="138"/>
      <c r="AP44" s="138"/>
      <c r="AQ44" s="138"/>
      <c r="AR44" s="138"/>
      <c r="AS44" s="138"/>
      <c r="AT44" s="138"/>
      <c r="AU44" s="138"/>
      <c r="AV44" s="138"/>
      <c r="AW44" s="138"/>
      <c r="AX44" s="138"/>
      <c r="AY44" s="138"/>
      <c r="AZ44" s="138"/>
      <c r="BA44" s="138"/>
      <c r="BB44" s="138"/>
      <c r="BC44" s="138"/>
      <c r="BD44" s="138"/>
      <c r="BE44" s="138"/>
      <c r="BF44" s="138"/>
      <c r="BG44" s="138"/>
      <c r="BH44" s="138"/>
      <c r="BI44" s="138"/>
      <c r="BJ44" s="138"/>
      <c r="BK44" s="138"/>
      <c r="BL44" s="138"/>
      <c r="BM44" s="138"/>
      <c r="BN44" s="138"/>
      <c r="BO44" s="138"/>
      <c r="BP44" s="138"/>
      <c r="BQ44" s="138"/>
      <c r="BR44" s="138"/>
      <c r="BS44" s="138"/>
      <c r="BT44" s="138"/>
      <c r="BU44" s="138"/>
      <c r="BV44" s="138"/>
      <c r="BW44" s="138"/>
      <c r="BX44" s="138"/>
      <c r="BY44" s="138"/>
      <c r="BZ44" s="138"/>
      <c r="CA44" s="138"/>
      <c r="CB44" s="138"/>
      <c r="CC44" s="138"/>
      <c r="CD44" s="138"/>
      <c r="CE44" s="138"/>
      <c r="CF44" s="138"/>
      <c r="CG44" s="138"/>
      <c r="CH44" s="138"/>
      <c r="CI44" s="138"/>
      <c r="CJ44" s="138"/>
      <c r="CK44" s="138"/>
      <c r="CL44" s="138"/>
      <c r="CM44" s="138"/>
      <c r="CN44" s="138"/>
      <c r="CO44" s="138"/>
      <c r="CP44" s="138"/>
      <c r="CQ44" s="138"/>
      <c r="CR44" s="138"/>
      <c r="CS44" s="138"/>
      <c r="CT44" s="138"/>
      <c r="CU44" s="138"/>
      <c r="CV44" s="138"/>
      <c r="CW44" s="138"/>
      <c r="CX44" s="138"/>
      <c r="CY44" s="138"/>
      <c r="CZ44" s="138"/>
      <c r="DA44" s="138"/>
      <c r="DB44" s="138"/>
      <c r="DC44" s="138"/>
      <c r="DD44" s="138"/>
      <c r="DE44" s="138"/>
      <c r="DF44" s="138"/>
      <c r="DG44" s="138"/>
      <c r="DH44" s="138"/>
      <c r="DI44" s="138"/>
      <c r="DJ44" s="138"/>
      <c r="DK44" s="138"/>
      <c r="DL44" s="138"/>
      <c r="DM44" s="138"/>
      <c r="DN44" s="138"/>
      <c r="DO44" s="138"/>
      <c r="DP44" s="138"/>
      <c r="DQ44" s="138"/>
      <c r="DR44" s="138"/>
      <c r="DS44" s="138"/>
      <c r="DT44" s="138"/>
      <c r="DU44" s="138"/>
      <c r="DV44" s="138"/>
      <c r="DW44" s="138"/>
      <c r="DX44" s="138"/>
      <c r="DY44" s="138"/>
      <c r="DZ44" s="138"/>
      <c r="EA44" s="138"/>
      <c r="EB44" s="138"/>
      <c r="EC44" s="138"/>
      <c r="ED44" s="138"/>
    </row>
    <row r="45" spans="1:134" ht="14.25" hidden="1" x14ac:dyDescent="0.15">
      <c r="A45" s="138"/>
      <c r="B45" s="138"/>
      <c r="C45" s="138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  <c r="P45" s="138"/>
      <c r="Q45" s="138"/>
      <c r="R45" s="138"/>
      <c r="S45" s="138"/>
      <c r="T45" s="138"/>
      <c r="U45" s="138"/>
      <c r="V45" s="138"/>
      <c r="W45" s="138"/>
      <c r="X45" s="138"/>
      <c r="Y45" s="138"/>
      <c r="Z45" s="138"/>
      <c r="AA45" s="138"/>
      <c r="AB45" s="138"/>
      <c r="AC45" s="138"/>
      <c r="AD45" s="138"/>
      <c r="AE45" s="138"/>
      <c r="AF45" s="138"/>
      <c r="AG45" s="138"/>
      <c r="AH45" s="138"/>
      <c r="AI45" s="138"/>
      <c r="AJ45" s="138"/>
      <c r="AK45" s="138"/>
      <c r="AL45" s="138"/>
      <c r="AM45" s="138"/>
      <c r="AN45" s="138"/>
      <c r="AO45" s="138"/>
      <c r="AP45" s="138"/>
      <c r="AQ45" s="138"/>
      <c r="AR45" s="138"/>
      <c r="AS45" s="138"/>
      <c r="AT45" s="138"/>
      <c r="AU45" s="138"/>
      <c r="AV45" s="138"/>
      <c r="AW45" s="138"/>
      <c r="AX45" s="138"/>
      <c r="AY45" s="138"/>
      <c r="AZ45" s="138"/>
      <c r="BA45" s="138"/>
      <c r="BB45" s="138"/>
      <c r="BC45" s="138"/>
      <c r="BD45" s="138"/>
      <c r="BE45" s="138"/>
      <c r="BF45" s="138"/>
      <c r="BG45" s="138"/>
      <c r="BH45" s="138"/>
      <c r="BI45" s="138"/>
      <c r="BJ45" s="138"/>
      <c r="BK45" s="138"/>
      <c r="BL45" s="138"/>
      <c r="BM45" s="138"/>
      <c r="BN45" s="138"/>
      <c r="BO45" s="138"/>
      <c r="BP45" s="138"/>
      <c r="BQ45" s="138"/>
      <c r="BR45" s="138"/>
      <c r="BS45" s="138"/>
      <c r="BT45" s="138"/>
      <c r="BU45" s="138"/>
      <c r="BV45" s="138"/>
      <c r="BW45" s="138"/>
      <c r="BX45" s="138"/>
      <c r="BY45" s="138"/>
      <c r="BZ45" s="138"/>
      <c r="CA45" s="138"/>
      <c r="CB45" s="138"/>
      <c r="CC45" s="138"/>
      <c r="CD45" s="138"/>
      <c r="CE45" s="138"/>
      <c r="CF45" s="138"/>
      <c r="CG45" s="138"/>
      <c r="CH45" s="138"/>
      <c r="CI45" s="138"/>
      <c r="CJ45" s="138"/>
      <c r="CK45" s="138"/>
      <c r="CL45" s="138"/>
      <c r="CM45" s="138"/>
      <c r="CN45" s="138"/>
      <c r="CO45" s="138"/>
      <c r="CP45" s="138"/>
      <c r="CQ45" s="138"/>
      <c r="CR45" s="138"/>
      <c r="CS45" s="138"/>
      <c r="CT45" s="138"/>
      <c r="CU45" s="138"/>
      <c r="CV45" s="138"/>
      <c r="CW45" s="138"/>
      <c r="CX45" s="138"/>
      <c r="CY45" s="138"/>
      <c r="CZ45" s="138"/>
      <c r="DA45" s="138"/>
      <c r="DB45" s="138"/>
      <c r="DC45" s="138"/>
      <c r="DD45" s="138"/>
      <c r="DE45" s="138"/>
      <c r="DF45" s="138"/>
      <c r="DG45" s="138"/>
      <c r="DH45" s="138"/>
      <c r="DI45" s="138"/>
      <c r="DJ45" s="138"/>
      <c r="DK45" s="138"/>
      <c r="DL45" s="138"/>
      <c r="DM45" s="138"/>
      <c r="DN45" s="138"/>
      <c r="DO45" s="138"/>
      <c r="DP45" s="138"/>
      <c r="DQ45" s="138"/>
      <c r="DR45" s="138"/>
      <c r="DS45" s="138"/>
      <c r="DT45" s="138"/>
      <c r="DU45" s="138"/>
      <c r="DV45" s="138"/>
      <c r="DW45" s="138"/>
      <c r="DX45" s="138"/>
      <c r="DY45" s="138"/>
      <c r="DZ45" s="138"/>
      <c r="EA45" s="138"/>
      <c r="EB45" s="138"/>
      <c r="EC45" s="138"/>
      <c r="ED45" s="138"/>
    </row>
    <row r="46" spans="1:134" ht="14.25" hidden="1" x14ac:dyDescent="0.15">
      <c r="A46" s="138"/>
      <c r="B46" s="138"/>
      <c r="C46" s="138"/>
      <c r="D46" s="138"/>
      <c r="E46" s="138"/>
      <c r="F46" s="138"/>
      <c r="G46" s="138"/>
      <c r="H46" s="138"/>
      <c r="I46" s="138"/>
      <c r="J46" s="138"/>
      <c r="K46" s="138"/>
      <c r="L46" s="138"/>
      <c r="M46" s="138"/>
      <c r="N46" s="138"/>
      <c r="O46" s="138"/>
      <c r="P46" s="138"/>
      <c r="Q46" s="138"/>
      <c r="R46" s="138"/>
      <c r="S46" s="138"/>
      <c r="T46" s="138"/>
      <c r="U46" s="138"/>
      <c r="V46" s="138"/>
      <c r="W46" s="138"/>
      <c r="X46" s="138"/>
      <c r="Y46" s="138"/>
      <c r="Z46" s="138"/>
      <c r="AA46" s="138"/>
      <c r="AB46" s="138"/>
      <c r="AC46" s="138"/>
      <c r="AD46" s="138"/>
      <c r="AE46" s="138"/>
      <c r="AF46" s="138"/>
      <c r="AG46" s="138"/>
      <c r="AH46" s="138"/>
      <c r="AI46" s="138"/>
      <c r="AJ46" s="138"/>
      <c r="AK46" s="138"/>
      <c r="AL46" s="138"/>
      <c r="AM46" s="138"/>
      <c r="AN46" s="138"/>
      <c r="AO46" s="138"/>
      <c r="AP46" s="138"/>
      <c r="AQ46" s="138"/>
      <c r="AR46" s="138"/>
      <c r="AS46" s="138"/>
      <c r="AT46" s="138"/>
      <c r="AU46" s="138"/>
      <c r="AV46" s="138"/>
      <c r="AW46" s="138"/>
      <c r="AX46" s="138"/>
      <c r="AY46" s="138"/>
      <c r="AZ46" s="138"/>
      <c r="BA46" s="138"/>
      <c r="BB46" s="138"/>
      <c r="BC46" s="138"/>
      <c r="BD46" s="138"/>
      <c r="BE46" s="138"/>
      <c r="BF46" s="138"/>
      <c r="BG46" s="138"/>
      <c r="BH46" s="138"/>
      <c r="BI46" s="138"/>
      <c r="BJ46" s="138"/>
      <c r="BK46" s="138"/>
      <c r="BL46" s="138"/>
      <c r="BM46" s="138"/>
      <c r="BN46" s="138"/>
      <c r="BO46" s="138"/>
      <c r="BP46" s="138"/>
      <c r="BQ46" s="138"/>
      <c r="BR46" s="138"/>
      <c r="BS46" s="138"/>
      <c r="BT46" s="138"/>
      <c r="BU46" s="138"/>
      <c r="BV46" s="138"/>
      <c r="BW46" s="138"/>
      <c r="BX46" s="138"/>
      <c r="BY46" s="138"/>
      <c r="BZ46" s="138"/>
      <c r="CA46" s="138"/>
      <c r="CB46" s="138"/>
      <c r="CC46" s="138"/>
      <c r="CD46" s="138"/>
      <c r="CE46" s="138"/>
      <c r="CF46" s="138"/>
      <c r="CG46" s="138"/>
      <c r="CH46" s="138"/>
      <c r="CI46" s="138"/>
      <c r="CJ46" s="138"/>
      <c r="CK46" s="138"/>
      <c r="CL46" s="138"/>
      <c r="CM46" s="138"/>
      <c r="CN46" s="138"/>
      <c r="CO46" s="138"/>
      <c r="CP46" s="138"/>
      <c r="CQ46" s="138"/>
      <c r="CR46" s="138"/>
      <c r="CS46" s="138"/>
      <c r="CT46" s="138"/>
      <c r="CU46" s="138"/>
      <c r="CV46" s="138"/>
      <c r="CW46" s="138"/>
      <c r="CX46" s="138"/>
      <c r="CY46" s="138"/>
      <c r="CZ46" s="138"/>
      <c r="DA46" s="138"/>
      <c r="DB46" s="138"/>
      <c r="DC46" s="138"/>
      <c r="DD46" s="138"/>
      <c r="DE46" s="138"/>
      <c r="DF46" s="138"/>
      <c r="DG46" s="138"/>
      <c r="DH46" s="138"/>
      <c r="DI46" s="138"/>
      <c r="DJ46" s="138"/>
      <c r="DK46" s="138"/>
      <c r="DL46" s="138"/>
      <c r="DM46" s="138"/>
      <c r="DN46" s="138"/>
      <c r="DO46" s="138"/>
      <c r="DP46" s="138"/>
      <c r="DQ46" s="138"/>
      <c r="DR46" s="138"/>
      <c r="DS46" s="138"/>
      <c r="DT46" s="138"/>
      <c r="DU46" s="138"/>
      <c r="DV46" s="138"/>
      <c r="DW46" s="138"/>
      <c r="DX46" s="138"/>
      <c r="DY46" s="138"/>
      <c r="DZ46" s="138"/>
      <c r="EA46" s="138"/>
      <c r="EB46" s="138"/>
      <c r="EC46" s="138"/>
      <c r="ED46" s="138"/>
    </row>
    <row r="47" spans="1:134" ht="14.25" hidden="1" x14ac:dyDescent="0.15">
      <c r="A47" s="138"/>
      <c r="B47" s="138"/>
      <c r="C47" s="138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8"/>
      <c r="O47" s="138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38"/>
      <c r="AA47" s="138"/>
      <c r="AB47" s="138"/>
      <c r="AC47" s="138"/>
      <c r="AD47" s="138"/>
      <c r="AE47" s="138"/>
      <c r="AF47" s="138"/>
      <c r="AG47" s="138"/>
      <c r="AH47" s="138"/>
      <c r="AI47" s="138"/>
      <c r="AJ47" s="138"/>
      <c r="AK47" s="138"/>
      <c r="AL47" s="138"/>
      <c r="AM47" s="138"/>
      <c r="AN47" s="138"/>
      <c r="AO47" s="138"/>
      <c r="AP47" s="138"/>
      <c r="AQ47" s="138"/>
      <c r="AR47" s="138"/>
      <c r="AS47" s="138"/>
      <c r="AT47" s="138"/>
      <c r="AU47" s="138"/>
      <c r="AV47" s="138"/>
      <c r="AW47" s="138"/>
      <c r="AX47" s="138"/>
      <c r="AY47" s="138"/>
      <c r="AZ47" s="138"/>
      <c r="BA47" s="138"/>
      <c r="BB47" s="138"/>
      <c r="BC47" s="138"/>
      <c r="BD47" s="138"/>
      <c r="BE47" s="138"/>
      <c r="BF47" s="138"/>
      <c r="BG47" s="138"/>
      <c r="BH47" s="138"/>
      <c r="BI47" s="138"/>
      <c r="BJ47" s="138"/>
      <c r="BK47" s="138"/>
      <c r="BL47" s="138"/>
      <c r="BM47" s="138"/>
      <c r="BN47" s="138"/>
      <c r="BO47" s="138"/>
      <c r="BP47" s="138"/>
      <c r="BQ47" s="138"/>
      <c r="BR47" s="138"/>
      <c r="BS47" s="138"/>
      <c r="BT47" s="138"/>
      <c r="BU47" s="138"/>
      <c r="BV47" s="138"/>
      <c r="BW47" s="138"/>
      <c r="BX47" s="138"/>
      <c r="BY47" s="138"/>
      <c r="BZ47" s="138"/>
      <c r="CA47" s="138"/>
      <c r="CB47" s="138"/>
      <c r="CC47" s="138"/>
      <c r="CD47" s="138"/>
      <c r="CE47" s="138"/>
      <c r="CF47" s="138"/>
      <c r="CG47" s="138"/>
      <c r="CH47" s="138"/>
      <c r="CI47" s="138"/>
      <c r="CJ47" s="138"/>
      <c r="CK47" s="138"/>
      <c r="CL47" s="138"/>
      <c r="CM47" s="138"/>
      <c r="CN47" s="138"/>
      <c r="CO47" s="138"/>
      <c r="CP47" s="138"/>
      <c r="CQ47" s="138"/>
      <c r="CR47" s="138"/>
      <c r="CS47" s="138"/>
      <c r="CT47" s="138"/>
      <c r="CU47" s="138"/>
      <c r="CV47" s="138"/>
      <c r="CW47" s="138"/>
      <c r="CX47" s="138"/>
      <c r="CY47" s="138"/>
      <c r="CZ47" s="138"/>
      <c r="DA47" s="138"/>
      <c r="DB47" s="138"/>
      <c r="DC47" s="138"/>
      <c r="DD47" s="138"/>
      <c r="DE47" s="138"/>
      <c r="DF47" s="138"/>
      <c r="DG47" s="138"/>
      <c r="DH47" s="138"/>
      <c r="DI47" s="138"/>
      <c r="DJ47" s="138"/>
      <c r="DK47" s="138"/>
      <c r="DL47" s="138"/>
      <c r="DM47" s="138"/>
      <c r="DN47" s="138"/>
      <c r="DO47" s="138"/>
      <c r="DP47" s="138"/>
      <c r="DQ47" s="138"/>
      <c r="DR47" s="138"/>
      <c r="DS47" s="138"/>
      <c r="DT47" s="138"/>
      <c r="DU47" s="138"/>
      <c r="DV47" s="138"/>
      <c r="DW47" s="138"/>
      <c r="DX47" s="138"/>
      <c r="DY47" s="138"/>
      <c r="DZ47" s="138"/>
      <c r="EA47" s="138"/>
      <c r="EB47" s="138"/>
      <c r="EC47" s="138"/>
      <c r="ED47" s="138"/>
    </row>
    <row r="48" spans="1:134" ht="14.25" hidden="1" x14ac:dyDescent="0.15">
      <c r="A48" s="138"/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  <c r="W48" s="138"/>
      <c r="X48" s="138"/>
      <c r="Y48" s="138"/>
      <c r="Z48" s="138"/>
      <c r="AA48" s="138"/>
      <c r="AB48" s="138"/>
      <c r="AC48" s="138"/>
      <c r="AD48" s="138"/>
      <c r="AE48" s="138"/>
      <c r="AF48" s="138"/>
      <c r="AG48" s="138"/>
      <c r="AH48" s="138"/>
      <c r="AI48" s="138"/>
      <c r="AJ48" s="138"/>
      <c r="AK48" s="138"/>
      <c r="AL48" s="138"/>
      <c r="AM48" s="138"/>
      <c r="AN48" s="138"/>
      <c r="AO48" s="138"/>
      <c r="AP48" s="138"/>
      <c r="AQ48" s="138"/>
      <c r="AR48" s="138"/>
      <c r="AS48" s="138"/>
      <c r="AT48" s="138"/>
      <c r="AU48" s="138"/>
      <c r="AV48" s="138"/>
      <c r="AW48" s="138"/>
      <c r="AX48" s="138"/>
      <c r="AY48" s="138"/>
      <c r="AZ48" s="138"/>
      <c r="BA48" s="138"/>
      <c r="BB48" s="138"/>
      <c r="BC48" s="138"/>
      <c r="BD48" s="138"/>
      <c r="BE48" s="138"/>
      <c r="BF48" s="138"/>
      <c r="BG48" s="138"/>
      <c r="BH48" s="138"/>
      <c r="BI48" s="138"/>
      <c r="BJ48" s="138"/>
      <c r="BK48" s="138"/>
      <c r="BL48" s="138"/>
      <c r="BM48" s="138"/>
      <c r="BN48" s="138"/>
      <c r="BO48" s="138"/>
      <c r="BP48" s="138"/>
      <c r="BQ48" s="138"/>
      <c r="BR48" s="138"/>
      <c r="BS48" s="138"/>
      <c r="BT48" s="138"/>
      <c r="BU48" s="138"/>
      <c r="BV48" s="138"/>
      <c r="BW48" s="138"/>
      <c r="BX48" s="138"/>
      <c r="BY48" s="138"/>
      <c r="BZ48" s="138"/>
      <c r="CA48" s="138"/>
      <c r="CB48" s="138"/>
      <c r="CC48" s="138"/>
      <c r="CD48" s="138"/>
      <c r="CE48" s="138"/>
      <c r="CF48" s="138"/>
      <c r="CG48" s="138"/>
      <c r="CH48" s="138"/>
      <c r="CI48" s="138"/>
      <c r="CJ48" s="138"/>
      <c r="CK48" s="138"/>
      <c r="CL48" s="138"/>
      <c r="CM48" s="138"/>
      <c r="CN48" s="138"/>
      <c r="CO48" s="138"/>
      <c r="CP48" s="138"/>
      <c r="CQ48" s="138"/>
      <c r="CR48" s="138"/>
      <c r="CS48" s="138"/>
      <c r="CT48" s="138"/>
      <c r="CU48" s="138"/>
      <c r="CV48" s="138"/>
      <c r="CW48" s="138"/>
      <c r="CX48" s="138"/>
      <c r="CY48" s="138"/>
      <c r="CZ48" s="138"/>
      <c r="DA48" s="138"/>
      <c r="DB48" s="138"/>
      <c r="DC48" s="138"/>
      <c r="DD48" s="138"/>
      <c r="DE48" s="138"/>
      <c r="DF48" s="138"/>
      <c r="DG48" s="138"/>
      <c r="DH48" s="138"/>
      <c r="DI48" s="138"/>
      <c r="DJ48" s="138"/>
      <c r="DK48" s="138"/>
      <c r="DL48" s="138"/>
      <c r="DM48" s="138"/>
      <c r="DN48" s="138"/>
      <c r="DO48" s="138"/>
      <c r="DP48" s="138"/>
      <c r="DQ48" s="138"/>
      <c r="DR48" s="138"/>
      <c r="DS48" s="138"/>
      <c r="DT48" s="138"/>
      <c r="DU48" s="138"/>
      <c r="DV48" s="138"/>
      <c r="DW48" s="138"/>
      <c r="DX48" s="138"/>
      <c r="DY48" s="138"/>
      <c r="DZ48" s="138"/>
      <c r="EA48" s="138"/>
      <c r="EB48" s="138"/>
      <c r="EC48" s="138"/>
      <c r="ED48" s="138"/>
    </row>
    <row r="49" spans="1:134" ht="0" hidden="1" customHeight="1" x14ac:dyDescent="0.15">
      <c r="A49" s="138"/>
      <c r="B49" s="138"/>
      <c r="C49" s="138"/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  <c r="V49" s="138"/>
      <c r="W49" s="138"/>
      <c r="X49" s="138"/>
      <c r="Y49" s="138"/>
      <c r="Z49" s="138"/>
      <c r="AA49" s="138"/>
      <c r="AB49" s="138"/>
      <c r="AC49" s="138"/>
      <c r="AD49" s="138"/>
      <c r="AE49" s="138"/>
      <c r="AF49" s="138"/>
      <c r="AG49" s="138"/>
      <c r="AH49" s="138"/>
      <c r="AI49" s="138"/>
      <c r="AJ49" s="138"/>
      <c r="AK49" s="138"/>
      <c r="AL49" s="138"/>
      <c r="AM49" s="138"/>
      <c r="AN49" s="138"/>
      <c r="AO49" s="138"/>
      <c r="AP49" s="138"/>
      <c r="AQ49" s="138"/>
      <c r="AR49" s="138"/>
      <c r="AS49" s="138"/>
      <c r="AT49" s="138"/>
      <c r="AU49" s="138"/>
      <c r="AV49" s="138"/>
      <c r="AW49" s="138"/>
      <c r="AX49" s="138"/>
      <c r="AY49" s="138"/>
      <c r="AZ49" s="138"/>
      <c r="BA49" s="138"/>
      <c r="BB49" s="138"/>
      <c r="BC49" s="138"/>
      <c r="BD49" s="138"/>
      <c r="BE49" s="138"/>
      <c r="BF49" s="138"/>
      <c r="BG49" s="138"/>
      <c r="BH49" s="138"/>
      <c r="BI49" s="138"/>
      <c r="BJ49" s="138"/>
      <c r="BK49" s="138"/>
      <c r="BL49" s="138"/>
      <c r="BM49" s="138"/>
      <c r="BN49" s="138"/>
      <c r="BO49" s="138"/>
      <c r="BP49" s="138"/>
      <c r="BQ49" s="138"/>
      <c r="BR49" s="138"/>
      <c r="BS49" s="138"/>
      <c r="BT49" s="138"/>
      <c r="BU49" s="138"/>
      <c r="BV49" s="138"/>
      <c r="BW49" s="138"/>
      <c r="BX49" s="138"/>
      <c r="BY49" s="138"/>
      <c r="BZ49" s="138"/>
      <c r="CA49" s="138"/>
      <c r="CB49" s="138"/>
      <c r="CC49" s="138"/>
      <c r="CD49" s="138"/>
      <c r="CE49" s="138"/>
      <c r="CF49" s="138"/>
      <c r="CG49" s="138"/>
      <c r="CH49" s="138"/>
      <c r="CI49" s="138"/>
      <c r="CJ49" s="138"/>
      <c r="CK49" s="138"/>
      <c r="CL49" s="138"/>
      <c r="CM49" s="138"/>
      <c r="CN49" s="138"/>
      <c r="CO49" s="138"/>
      <c r="CP49" s="138"/>
      <c r="CQ49" s="138"/>
      <c r="CR49" s="138"/>
      <c r="CS49" s="138"/>
      <c r="CT49" s="138"/>
      <c r="CU49" s="138"/>
      <c r="CV49" s="138"/>
      <c r="CW49" s="138"/>
      <c r="CX49" s="138"/>
      <c r="CY49" s="138"/>
      <c r="CZ49" s="138"/>
      <c r="DA49" s="138"/>
      <c r="DB49" s="138"/>
      <c r="DC49" s="138"/>
      <c r="DD49" s="138"/>
      <c r="DE49" s="138"/>
      <c r="DF49" s="138"/>
      <c r="DG49" s="138"/>
      <c r="DH49" s="138"/>
      <c r="DI49" s="138"/>
      <c r="DJ49" s="138"/>
      <c r="DK49" s="138"/>
      <c r="DL49" s="138"/>
      <c r="DM49" s="138"/>
      <c r="DN49" s="138"/>
      <c r="DO49" s="138"/>
      <c r="DP49" s="138"/>
      <c r="DQ49" s="138"/>
      <c r="DR49" s="138"/>
      <c r="DS49" s="138"/>
      <c r="DT49" s="138"/>
      <c r="DU49" s="138"/>
      <c r="DV49" s="138"/>
      <c r="DW49" s="138"/>
      <c r="DX49" s="138"/>
      <c r="DY49" s="138"/>
      <c r="DZ49" s="138"/>
      <c r="EA49" s="138"/>
      <c r="EB49" s="138"/>
      <c r="EC49" s="138"/>
      <c r="ED49" s="138"/>
    </row>
    <row r="50" spans="1:134" ht="0" hidden="1" customHeight="1" x14ac:dyDescent="0.15">
      <c r="A50" s="138"/>
      <c r="B50" s="138"/>
      <c r="C50" s="138"/>
      <c r="D50" s="138"/>
      <c r="E50" s="138"/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38"/>
      <c r="Q50" s="138"/>
      <c r="R50" s="138"/>
      <c r="S50" s="138"/>
      <c r="T50" s="138"/>
      <c r="U50" s="138"/>
      <c r="V50" s="138"/>
      <c r="W50" s="138"/>
      <c r="X50" s="138"/>
      <c r="Y50" s="138"/>
      <c r="Z50" s="138"/>
      <c r="AA50" s="138"/>
      <c r="AB50" s="138"/>
      <c r="AC50" s="138"/>
      <c r="AD50" s="138"/>
      <c r="AE50" s="138"/>
      <c r="AF50" s="138"/>
      <c r="AG50" s="138"/>
      <c r="AH50" s="138"/>
      <c r="AI50" s="138"/>
      <c r="AJ50" s="138"/>
      <c r="AK50" s="138"/>
      <c r="AL50" s="138"/>
      <c r="AM50" s="138"/>
      <c r="AN50" s="138"/>
      <c r="AO50" s="138"/>
      <c r="AP50" s="138"/>
      <c r="AQ50" s="138"/>
      <c r="AR50" s="138"/>
      <c r="AS50" s="138"/>
      <c r="AT50" s="138"/>
      <c r="AU50" s="138"/>
      <c r="AV50" s="138"/>
      <c r="AW50" s="138"/>
      <c r="AX50" s="138"/>
      <c r="AY50" s="138"/>
      <c r="AZ50" s="138"/>
      <c r="BA50" s="138"/>
      <c r="BB50" s="138"/>
      <c r="BC50" s="138"/>
      <c r="BD50" s="138"/>
      <c r="BE50" s="138"/>
      <c r="BF50" s="138"/>
      <c r="BG50" s="138"/>
      <c r="BH50" s="138"/>
      <c r="BI50" s="138"/>
      <c r="BJ50" s="138"/>
      <c r="BK50" s="138"/>
      <c r="BL50" s="138"/>
      <c r="BM50" s="138"/>
      <c r="BN50" s="138"/>
      <c r="BO50" s="138"/>
      <c r="BP50" s="138"/>
      <c r="BQ50" s="138"/>
      <c r="BR50" s="138"/>
      <c r="BS50" s="138"/>
      <c r="BT50" s="138"/>
      <c r="BU50" s="138"/>
      <c r="BV50" s="138"/>
      <c r="BW50" s="138"/>
      <c r="BX50" s="138"/>
      <c r="BY50" s="138"/>
      <c r="BZ50" s="138"/>
      <c r="CA50" s="138"/>
      <c r="CB50" s="138"/>
      <c r="CC50" s="138"/>
      <c r="CD50" s="138"/>
      <c r="CE50" s="138"/>
      <c r="CF50" s="138"/>
      <c r="CG50" s="138"/>
      <c r="CH50" s="138"/>
      <c r="CI50" s="138"/>
      <c r="CJ50" s="138"/>
      <c r="CK50" s="138"/>
      <c r="CL50" s="138"/>
      <c r="CM50" s="138"/>
      <c r="CN50" s="138"/>
      <c r="CO50" s="138"/>
      <c r="CP50" s="138"/>
      <c r="CQ50" s="138"/>
      <c r="CR50" s="138"/>
      <c r="CS50" s="138"/>
      <c r="CT50" s="138"/>
      <c r="CU50" s="138"/>
      <c r="CV50" s="138"/>
      <c r="CW50" s="138"/>
      <c r="CX50" s="138"/>
      <c r="CY50" s="138"/>
      <c r="CZ50" s="138"/>
      <c r="DA50" s="138"/>
      <c r="DB50" s="138"/>
      <c r="DC50" s="138"/>
      <c r="DD50" s="138"/>
      <c r="DE50" s="138"/>
      <c r="DF50" s="138"/>
      <c r="DG50" s="138"/>
      <c r="DH50" s="138"/>
      <c r="DI50" s="138"/>
      <c r="DJ50" s="138"/>
      <c r="DK50" s="138"/>
      <c r="DL50" s="138"/>
      <c r="DM50" s="138"/>
      <c r="DN50" s="138"/>
      <c r="DO50" s="138"/>
      <c r="DP50" s="138"/>
      <c r="DQ50" s="138"/>
      <c r="DR50" s="138"/>
      <c r="DS50" s="138"/>
      <c r="DT50" s="138"/>
      <c r="DU50" s="138"/>
      <c r="DV50" s="138"/>
      <c r="DW50" s="138"/>
      <c r="DX50" s="138"/>
      <c r="DY50" s="138"/>
      <c r="DZ50" s="138"/>
      <c r="EA50" s="138"/>
      <c r="EB50" s="138"/>
      <c r="EC50" s="138"/>
      <c r="ED50" s="138"/>
    </row>
  </sheetData>
  <sheetProtection sheet="1" objects="1" scenarios="1"/>
  <mergeCells count="35">
    <mergeCell ref="B40:U40"/>
    <mergeCell ref="B34:U34"/>
    <mergeCell ref="B35:U35"/>
    <mergeCell ref="B36:U36"/>
    <mergeCell ref="B37:U37"/>
    <mergeCell ref="B38:U38"/>
    <mergeCell ref="B39:U39"/>
    <mergeCell ref="B29:U29"/>
    <mergeCell ref="B30:U30"/>
    <mergeCell ref="B31:B32"/>
    <mergeCell ref="J31:U31"/>
    <mergeCell ref="J32:U32"/>
    <mergeCell ref="B33:U33"/>
    <mergeCell ref="F24:U24"/>
    <mergeCell ref="F25:U25"/>
    <mergeCell ref="F26:U26"/>
    <mergeCell ref="B27:B28"/>
    <mergeCell ref="J27:U27"/>
    <mergeCell ref="J28:U28"/>
    <mergeCell ref="F18:U18"/>
    <mergeCell ref="F19:U19"/>
    <mergeCell ref="F20:U20"/>
    <mergeCell ref="F21:U21"/>
    <mergeCell ref="F22:U22"/>
    <mergeCell ref="F23:U23"/>
    <mergeCell ref="B9:U13"/>
    <mergeCell ref="X9:AE9"/>
    <mergeCell ref="AF9:AH9"/>
    <mergeCell ref="AD11:AE11"/>
    <mergeCell ref="AD12:AE12"/>
    <mergeCell ref="B14:E26"/>
    <mergeCell ref="F14:U14"/>
    <mergeCell ref="F15:U15"/>
    <mergeCell ref="F16:U16"/>
    <mergeCell ref="F17:U17"/>
  </mergeCells>
  <phoneticPr fontId="1"/>
  <dataValidations count="1">
    <dataValidation type="decimal" imeMode="off" allowBlank="1" showErrorMessage="1" errorTitle="000072E" error="数値のみ入力可能です。_x000d__x000a_-9,999,999,999 ～ 99,999,999,999" sqref="X14:AC25 AE14:AG25 X27:AC28 AE27:AG28 X30:AC35 AE30:AG35 AC38 X39:AC39 AE38:AG39" xr:uid="{7046ECB3-EEF2-47D3-8511-CA73359CE4CE}">
      <formula1>-9999999999</formula1>
      <formula2>99999999999</formula2>
    </dataValidation>
  </dataValidations>
  <pageMargins left="0.59055118110236227" right="0" top="0" bottom="0" header="0" footer="0"/>
  <pageSetup paperSize="9" scale="61" orientation="landscape" horizontalDpi="4294967293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44998-AE15-406D-9ECB-446D53D5E48B}">
  <sheetPr codeName="Sheet5">
    <pageSetUpPr fitToPage="1"/>
  </sheetPr>
  <dimension ref="A1:WXA45"/>
  <sheetViews>
    <sheetView showGridLines="0" zoomScale="90" zoomScaleNormal="90" workbookViewId="0">
      <pane xSplit="23" ySplit="13" topLeftCell="X21" activePane="bottomRight" state="frozen"/>
      <selection pane="topRight" activeCell="X1" sqref="X1"/>
      <selection pane="bottomLeft" activeCell="A14" sqref="A14"/>
      <selection pane="bottomRight" activeCell="Y32" sqref="Y32"/>
    </sheetView>
  </sheetViews>
  <sheetFormatPr defaultColWidth="0" defaultRowHeight="0" customHeight="1" zeroHeight="1" x14ac:dyDescent="0.15"/>
  <cols>
    <col min="1" max="1" width="1.625" style="395" customWidth="1"/>
    <col min="2" max="2" width="1.5" style="395" customWidth="1"/>
    <col min="3" max="3" width="1.75" style="395" customWidth="1"/>
    <col min="4" max="16" width="1.5" style="395" customWidth="1"/>
    <col min="17" max="20" width="0.875" style="395" customWidth="1"/>
    <col min="21" max="21" width="1.625" style="395" customWidth="1"/>
    <col min="22" max="23" width="2.625" style="395" customWidth="1"/>
    <col min="24" max="44" width="13.125" style="211" customWidth="1"/>
    <col min="45" max="45" width="2.625" style="211" customWidth="1"/>
    <col min="46" max="56" width="1.625" style="211" hidden="1" customWidth="1"/>
    <col min="57" max="257" width="0" style="211" hidden="1"/>
    <col min="258" max="258" width="1.25" style="211" hidden="1" customWidth="1"/>
    <col min="259" max="259" width="1.5" style="211" hidden="1" customWidth="1"/>
    <col min="260" max="260" width="1.75" style="211" hidden="1" customWidth="1"/>
    <col min="261" max="261" width="1.5" style="211" hidden="1" customWidth="1"/>
    <col min="262" max="272" width="1.625" style="211" hidden="1" customWidth="1"/>
    <col min="273" max="273" width="2" style="211" hidden="1" customWidth="1"/>
    <col min="274" max="277" width="1.625" style="211" hidden="1" customWidth="1"/>
    <col min="278" max="279" width="2.625" style="211" hidden="1" customWidth="1"/>
    <col min="280" max="280" width="13.5" style="211" hidden="1" customWidth="1"/>
    <col min="281" max="281" width="14.125" style="211" hidden="1" customWidth="1"/>
    <col min="282" max="282" width="13.5" style="211" hidden="1" customWidth="1"/>
    <col min="283" max="283" width="14.125" style="211" hidden="1" customWidth="1"/>
    <col min="284" max="284" width="13.5" style="211" hidden="1" customWidth="1"/>
    <col min="285" max="285" width="14.125" style="211" hidden="1" customWidth="1"/>
    <col min="286" max="286" width="13.5" style="211" hidden="1" customWidth="1"/>
    <col min="287" max="287" width="14.125" style="211" hidden="1" customWidth="1"/>
    <col min="288" max="288" width="13.5" style="211" hidden="1" customWidth="1"/>
    <col min="289" max="289" width="14.125" style="211" hidden="1" customWidth="1"/>
    <col min="290" max="300" width="13.5" style="211" hidden="1" customWidth="1"/>
    <col min="301" max="301" width="1.625" style="211" hidden="1" customWidth="1"/>
    <col min="302" max="312" width="0" style="211" hidden="1" customWidth="1"/>
    <col min="313" max="513" width="0" style="211" hidden="1"/>
    <col min="514" max="514" width="1.25" style="211" hidden="1" customWidth="1"/>
    <col min="515" max="515" width="1.5" style="211" hidden="1" customWidth="1"/>
    <col min="516" max="516" width="1.75" style="211" hidden="1" customWidth="1"/>
    <col min="517" max="517" width="1.5" style="211" hidden="1" customWidth="1"/>
    <col min="518" max="528" width="1.625" style="211" hidden="1" customWidth="1"/>
    <col min="529" max="529" width="2" style="211" hidden="1" customWidth="1"/>
    <col min="530" max="533" width="1.625" style="211" hidden="1" customWidth="1"/>
    <col min="534" max="535" width="2.625" style="211" hidden="1" customWidth="1"/>
    <col min="536" max="536" width="13.5" style="211" hidden="1" customWidth="1"/>
    <col min="537" max="537" width="14.125" style="211" hidden="1" customWidth="1"/>
    <col min="538" max="538" width="13.5" style="211" hidden="1" customWidth="1"/>
    <col min="539" max="539" width="14.125" style="211" hidden="1" customWidth="1"/>
    <col min="540" max="540" width="13.5" style="211" hidden="1" customWidth="1"/>
    <col min="541" max="541" width="14.125" style="211" hidden="1" customWidth="1"/>
    <col min="542" max="542" width="13.5" style="211" hidden="1" customWidth="1"/>
    <col min="543" max="543" width="14.125" style="211" hidden="1" customWidth="1"/>
    <col min="544" max="544" width="13.5" style="211" hidden="1" customWidth="1"/>
    <col min="545" max="545" width="14.125" style="211" hidden="1" customWidth="1"/>
    <col min="546" max="556" width="13.5" style="211" hidden="1" customWidth="1"/>
    <col min="557" max="557" width="1.625" style="211" hidden="1" customWidth="1"/>
    <col min="558" max="568" width="0" style="211" hidden="1" customWidth="1"/>
    <col min="569" max="769" width="0" style="211" hidden="1"/>
    <col min="770" max="770" width="1.25" style="211" hidden="1" customWidth="1"/>
    <col min="771" max="771" width="1.5" style="211" hidden="1" customWidth="1"/>
    <col min="772" max="772" width="1.75" style="211" hidden="1" customWidth="1"/>
    <col min="773" max="773" width="1.5" style="211" hidden="1" customWidth="1"/>
    <col min="774" max="784" width="1.625" style="211" hidden="1" customWidth="1"/>
    <col min="785" max="785" width="2" style="211" hidden="1" customWidth="1"/>
    <col min="786" max="789" width="1.625" style="211" hidden="1" customWidth="1"/>
    <col min="790" max="791" width="2.625" style="211" hidden="1" customWidth="1"/>
    <col min="792" max="792" width="13.5" style="211" hidden="1" customWidth="1"/>
    <col min="793" max="793" width="14.125" style="211" hidden="1" customWidth="1"/>
    <col min="794" max="794" width="13.5" style="211" hidden="1" customWidth="1"/>
    <col min="795" max="795" width="14.125" style="211" hidden="1" customWidth="1"/>
    <col min="796" max="796" width="13.5" style="211" hidden="1" customWidth="1"/>
    <col min="797" max="797" width="14.125" style="211" hidden="1" customWidth="1"/>
    <col min="798" max="798" width="13.5" style="211" hidden="1" customWidth="1"/>
    <col min="799" max="799" width="14.125" style="211" hidden="1" customWidth="1"/>
    <col min="800" max="800" width="13.5" style="211" hidden="1" customWidth="1"/>
    <col min="801" max="801" width="14.125" style="211" hidden="1" customWidth="1"/>
    <col min="802" max="812" width="13.5" style="211" hidden="1" customWidth="1"/>
    <col min="813" max="813" width="1.625" style="211" hidden="1" customWidth="1"/>
    <col min="814" max="824" width="0" style="211" hidden="1" customWidth="1"/>
    <col min="825" max="1025" width="0" style="211" hidden="1"/>
    <col min="1026" max="1026" width="1.25" style="211" hidden="1" customWidth="1"/>
    <col min="1027" max="1027" width="1.5" style="211" hidden="1" customWidth="1"/>
    <col min="1028" max="1028" width="1.75" style="211" hidden="1" customWidth="1"/>
    <col min="1029" max="1029" width="1.5" style="211" hidden="1" customWidth="1"/>
    <col min="1030" max="1040" width="1.625" style="211" hidden="1" customWidth="1"/>
    <col min="1041" max="1041" width="2" style="211" hidden="1" customWidth="1"/>
    <col min="1042" max="1045" width="1.625" style="211" hidden="1" customWidth="1"/>
    <col min="1046" max="1047" width="2.625" style="211" hidden="1" customWidth="1"/>
    <col min="1048" max="1048" width="13.5" style="211" hidden="1" customWidth="1"/>
    <col min="1049" max="1049" width="14.125" style="211" hidden="1" customWidth="1"/>
    <col min="1050" max="1050" width="13.5" style="211" hidden="1" customWidth="1"/>
    <col min="1051" max="1051" width="14.125" style="211" hidden="1" customWidth="1"/>
    <col min="1052" max="1052" width="13.5" style="211" hidden="1" customWidth="1"/>
    <col min="1053" max="1053" width="14.125" style="211" hidden="1" customWidth="1"/>
    <col min="1054" max="1054" width="13.5" style="211" hidden="1" customWidth="1"/>
    <col min="1055" max="1055" width="14.125" style="211" hidden="1" customWidth="1"/>
    <col min="1056" max="1056" width="13.5" style="211" hidden="1" customWidth="1"/>
    <col min="1057" max="1057" width="14.125" style="211" hidden="1" customWidth="1"/>
    <col min="1058" max="1068" width="13.5" style="211" hidden="1" customWidth="1"/>
    <col min="1069" max="1069" width="1.625" style="211" hidden="1" customWidth="1"/>
    <col min="1070" max="1080" width="0" style="211" hidden="1" customWidth="1"/>
    <col min="1081" max="1281" width="0" style="211" hidden="1"/>
    <col min="1282" max="1282" width="1.25" style="211" hidden="1" customWidth="1"/>
    <col min="1283" max="1283" width="1.5" style="211" hidden="1" customWidth="1"/>
    <col min="1284" max="1284" width="1.75" style="211" hidden="1" customWidth="1"/>
    <col min="1285" max="1285" width="1.5" style="211" hidden="1" customWidth="1"/>
    <col min="1286" max="1296" width="1.625" style="211" hidden="1" customWidth="1"/>
    <col min="1297" max="1297" width="2" style="211" hidden="1" customWidth="1"/>
    <col min="1298" max="1301" width="1.625" style="211" hidden="1" customWidth="1"/>
    <col min="1302" max="1303" width="2.625" style="211" hidden="1" customWidth="1"/>
    <col min="1304" max="1304" width="13.5" style="211" hidden="1" customWidth="1"/>
    <col min="1305" max="1305" width="14.125" style="211" hidden="1" customWidth="1"/>
    <col min="1306" max="1306" width="13.5" style="211" hidden="1" customWidth="1"/>
    <col min="1307" max="1307" width="14.125" style="211" hidden="1" customWidth="1"/>
    <col min="1308" max="1308" width="13.5" style="211" hidden="1" customWidth="1"/>
    <col min="1309" max="1309" width="14.125" style="211" hidden="1" customWidth="1"/>
    <col min="1310" max="1310" width="13.5" style="211" hidden="1" customWidth="1"/>
    <col min="1311" max="1311" width="14.125" style="211" hidden="1" customWidth="1"/>
    <col min="1312" max="1312" width="13.5" style="211" hidden="1" customWidth="1"/>
    <col min="1313" max="1313" width="14.125" style="211" hidden="1" customWidth="1"/>
    <col min="1314" max="1324" width="13.5" style="211" hidden="1" customWidth="1"/>
    <col min="1325" max="1325" width="1.625" style="211" hidden="1" customWidth="1"/>
    <col min="1326" max="1336" width="0" style="211" hidden="1" customWidth="1"/>
    <col min="1337" max="1537" width="0" style="211" hidden="1"/>
    <col min="1538" max="1538" width="1.25" style="211" hidden="1" customWidth="1"/>
    <col min="1539" max="1539" width="1.5" style="211" hidden="1" customWidth="1"/>
    <col min="1540" max="1540" width="1.75" style="211" hidden="1" customWidth="1"/>
    <col min="1541" max="1541" width="1.5" style="211" hidden="1" customWidth="1"/>
    <col min="1542" max="1552" width="1.625" style="211" hidden="1" customWidth="1"/>
    <col min="1553" max="1553" width="2" style="211" hidden="1" customWidth="1"/>
    <col min="1554" max="1557" width="1.625" style="211" hidden="1" customWidth="1"/>
    <col min="1558" max="1559" width="2.625" style="211" hidden="1" customWidth="1"/>
    <col min="1560" max="1560" width="13.5" style="211" hidden="1" customWidth="1"/>
    <col min="1561" max="1561" width="14.125" style="211" hidden="1" customWidth="1"/>
    <col min="1562" max="1562" width="13.5" style="211" hidden="1" customWidth="1"/>
    <col min="1563" max="1563" width="14.125" style="211" hidden="1" customWidth="1"/>
    <col min="1564" max="1564" width="13.5" style="211" hidden="1" customWidth="1"/>
    <col min="1565" max="1565" width="14.125" style="211" hidden="1" customWidth="1"/>
    <col min="1566" max="1566" width="13.5" style="211" hidden="1" customWidth="1"/>
    <col min="1567" max="1567" width="14.125" style="211" hidden="1" customWidth="1"/>
    <col min="1568" max="1568" width="13.5" style="211" hidden="1" customWidth="1"/>
    <col min="1569" max="1569" width="14.125" style="211" hidden="1" customWidth="1"/>
    <col min="1570" max="1580" width="13.5" style="211" hidden="1" customWidth="1"/>
    <col min="1581" max="1581" width="1.625" style="211" hidden="1" customWidth="1"/>
    <col min="1582" max="1592" width="0" style="211" hidden="1" customWidth="1"/>
    <col min="1593" max="1793" width="0" style="211" hidden="1"/>
    <col min="1794" max="1794" width="1.25" style="211" hidden="1" customWidth="1"/>
    <col min="1795" max="1795" width="1.5" style="211" hidden="1" customWidth="1"/>
    <col min="1796" max="1796" width="1.75" style="211" hidden="1" customWidth="1"/>
    <col min="1797" max="1797" width="1.5" style="211" hidden="1" customWidth="1"/>
    <col min="1798" max="1808" width="1.625" style="211" hidden="1" customWidth="1"/>
    <col min="1809" max="1809" width="2" style="211" hidden="1" customWidth="1"/>
    <col min="1810" max="1813" width="1.625" style="211" hidden="1" customWidth="1"/>
    <col min="1814" max="1815" width="2.625" style="211" hidden="1" customWidth="1"/>
    <col min="1816" max="1816" width="13.5" style="211" hidden="1" customWidth="1"/>
    <col min="1817" max="1817" width="14.125" style="211" hidden="1" customWidth="1"/>
    <col min="1818" max="1818" width="13.5" style="211" hidden="1" customWidth="1"/>
    <col min="1819" max="1819" width="14.125" style="211" hidden="1" customWidth="1"/>
    <col min="1820" max="1820" width="13.5" style="211" hidden="1" customWidth="1"/>
    <col min="1821" max="1821" width="14.125" style="211" hidden="1" customWidth="1"/>
    <col min="1822" max="1822" width="13.5" style="211" hidden="1" customWidth="1"/>
    <col min="1823" max="1823" width="14.125" style="211" hidden="1" customWidth="1"/>
    <col min="1824" max="1824" width="13.5" style="211" hidden="1" customWidth="1"/>
    <col min="1825" max="1825" width="14.125" style="211" hidden="1" customWidth="1"/>
    <col min="1826" max="1836" width="13.5" style="211" hidden="1" customWidth="1"/>
    <col min="1837" max="1837" width="1.625" style="211" hidden="1" customWidth="1"/>
    <col min="1838" max="1848" width="0" style="211" hidden="1" customWidth="1"/>
    <col min="1849" max="2049" width="0" style="211" hidden="1"/>
    <col min="2050" max="2050" width="1.25" style="211" hidden="1" customWidth="1"/>
    <col min="2051" max="2051" width="1.5" style="211" hidden="1" customWidth="1"/>
    <col min="2052" max="2052" width="1.75" style="211" hidden="1" customWidth="1"/>
    <col min="2053" max="2053" width="1.5" style="211" hidden="1" customWidth="1"/>
    <col min="2054" max="2064" width="1.625" style="211" hidden="1" customWidth="1"/>
    <col min="2065" max="2065" width="2" style="211" hidden="1" customWidth="1"/>
    <col min="2066" max="2069" width="1.625" style="211" hidden="1" customWidth="1"/>
    <col min="2070" max="2071" width="2.625" style="211" hidden="1" customWidth="1"/>
    <col min="2072" max="2072" width="13.5" style="211" hidden="1" customWidth="1"/>
    <col min="2073" max="2073" width="14.125" style="211" hidden="1" customWidth="1"/>
    <col min="2074" max="2074" width="13.5" style="211" hidden="1" customWidth="1"/>
    <col min="2075" max="2075" width="14.125" style="211" hidden="1" customWidth="1"/>
    <col min="2076" max="2076" width="13.5" style="211" hidden="1" customWidth="1"/>
    <col min="2077" max="2077" width="14.125" style="211" hidden="1" customWidth="1"/>
    <col min="2078" max="2078" width="13.5" style="211" hidden="1" customWidth="1"/>
    <col min="2079" max="2079" width="14.125" style="211" hidden="1" customWidth="1"/>
    <col min="2080" max="2080" width="13.5" style="211" hidden="1" customWidth="1"/>
    <col min="2081" max="2081" width="14.125" style="211" hidden="1" customWidth="1"/>
    <col min="2082" max="2092" width="13.5" style="211" hidden="1" customWidth="1"/>
    <col min="2093" max="2093" width="1.625" style="211" hidden="1" customWidth="1"/>
    <col min="2094" max="2104" width="0" style="211" hidden="1" customWidth="1"/>
    <col min="2105" max="2305" width="0" style="211" hidden="1"/>
    <col min="2306" max="2306" width="1.25" style="211" hidden="1" customWidth="1"/>
    <col min="2307" max="2307" width="1.5" style="211" hidden="1" customWidth="1"/>
    <col min="2308" max="2308" width="1.75" style="211" hidden="1" customWidth="1"/>
    <col min="2309" max="2309" width="1.5" style="211" hidden="1" customWidth="1"/>
    <col min="2310" max="2320" width="1.625" style="211" hidden="1" customWidth="1"/>
    <col min="2321" max="2321" width="2" style="211" hidden="1" customWidth="1"/>
    <col min="2322" max="2325" width="1.625" style="211" hidden="1" customWidth="1"/>
    <col min="2326" max="2327" width="2.625" style="211" hidden="1" customWidth="1"/>
    <col min="2328" max="2328" width="13.5" style="211" hidden="1" customWidth="1"/>
    <col min="2329" max="2329" width="14.125" style="211" hidden="1" customWidth="1"/>
    <col min="2330" max="2330" width="13.5" style="211" hidden="1" customWidth="1"/>
    <col min="2331" max="2331" width="14.125" style="211" hidden="1" customWidth="1"/>
    <col min="2332" max="2332" width="13.5" style="211" hidden="1" customWidth="1"/>
    <col min="2333" max="2333" width="14.125" style="211" hidden="1" customWidth="1"/>
    <col min="2334" max="2334" width="13.5" style="211" hidden="1" customWidth="1"/>
    <col min="2335" max="2335" width="14.125" style="211" hidden="1" customWidth="1"/>
    <col min="2336" max="2336" width="13.5" style="211" hidden="1" customWidth="1"/>
    <col min="2337" max="2337" width="14.125" style="211" hidden="1" customWidth="1"/>
    <col min="2338" max="2348" width="13.5" style="211" hidden="1" customWidth="1"/>
    <col min="2349" max="2349" width="1.625" style="211" hidden="1" customWidth="1"/>
    <col min="2350" max="2360" width="0" style="211" hidden="1" customWidth="1"/>
    <col min="2361" max="2561" width="0" style="211" hidden="1"/>
    <col min="2562" max="2562" width="1.25" style="211" hidden="1" customWidth="1"/>
    <col min="2563" max="2563" width="1.5" style="211" hidden="1" customWidth="1"/>
    <col min="2564" max="2564" width="1.75" style="211" hidden="1" customWidth="1"/>
    <col min="2565" max="2565" width="1.5" style="211" hidden="1" customWidth="1"/>
    <col min="2566" max="2576" width="1.625" style="211" hidden="1" customWidth="1"/>
    <col min="2577" max="2577" width="2" style="211" hidden="1" customWidth="1"/>
    <col min="2578" max="2581" width="1.625" style="211" hidden="1" customWidth="1"/>
    <col min="2582" max="2583" width="2.625" style="211" hidden="1" customWidth="1"/>
    <col min="2584" max="2584" width="13.5" style="211" hidden="1" customWidth="1"/>
    <col min="2585" max="2585" width="14.125" style="211" hidden="1" customWidth="1"/>
    <col min="2586" max="2586" width="13.5" style="211" hidden="1" customWidth="1"/>
    <col min="2587" max="2587" width="14.125" style="211" hidden="1" customWidth="1"/>
    <col min="2588" max="2588" width="13.5" style="211" hidden="1" customWidth="1"/>
    <col min="2589" max="2589" width="14.125" style="211" hidden="1" customWidth="1"/>
    <col min="2590" max="2590" width="13.5" style="211" hidden="1" customWidth="1"/>
    <col min="2591" max="2591" width="14.125" style="211" hidden="1" customWidth="1"/>
    <col min="2592" max="2592" width="13.5" style="211" hidden="1" customWidth="1"/>
    <col min="2593" max="2593" width="14.125" style="211" hidden="1" customWidth="1"/>
    <col min="2594" max="2604" width="13.5" style="211" hidden="1" customWidth="1"/>
    <col min="2605" max="2605" width="1.625" style="211" hidden="1" customWidth="1"/>
    <col min="2606" max="2616" width="0" style="211" hidden="1" customWidth="1"/>
    <col min="2617" max="2817" width="0" style="211" hidden="1"/>
    <col min="2818" max="2818" width="1.25" style="211" hidden="1" customWidth="1"/>
    <col min="2819" max="2819" width="1.5" style="211" hidden="1" customWidth="1"/>
    <col min="2820" max="2820" width="1.75" style="211" hidden="1" customWidth="1"/>
    <col min="2821" max="2821" width="1.5" style="211" hidden="1" customWidth="1"/>
    <col min="2822" max="2832" width="1.625" style="211" hidden="1" customWidth="1"/>
    <col min="2833" max="2833" width="2" style="211" hidden="1" customWidth="1"/>
    <col min="2834" max="2837" width="1.625" style="211" hidden="1" customWidth="1"/>
    <col min="2838" max="2839" width="2.625" style="211" hidden="1" customWidth="1"/>
    <col min="2840" max="2840" width="13.5" style="211" hidden="1" customWidth="1"/>
    <col min="2841" max="2841" width="14.125" style="211" hidden="1" customWidth="1"/>
    <col min="2842" max="2842" width="13.5" style="211" hidden="1" customWidth="1"/>
    <col min="2843" max="2843" width="14.125" style="211" hidden="1" customWidth="1"/>
    <col min="2844" max="2844" width="13.5" style="211" hidden="1" customWidth="1"/>
    <col min="2845" max="2845" width="14.125" style="211" hidden="1" customWidth="1"/>
    <col min="2846" max="2846" width="13.5" style="211" hidden="1" customWidth="1"/>
    <col min="2847" max="2847" width="14.125" style="211" hidden="1" customWidth="1"/>
    <col min="2848" max="2848" width="13.5" style="211" hidden="1" customWidth="1"/>
    <col min="2849" max="2849" width="14.125" style="211" hidden="1" customWidth="1"/>
    <col min="2850" max="2860" width="13.5" style="211" hidden="1" customWidth="1"/>
    <col min="2861" max="2861" width="1.625" style="211" hidden="1" customWidth="1"/>
    <col min="2862" max="2872" width="0" style="211" hidden="1" customWidth="1"/>
    <col min="2873" max="3073" width="0" style="211" hidden="1"/>
    <col min="3074" max="3074" width="1.25" style="211" hidden="1" customWidth="1"/>
    <col min="3075" max="3075" width="1.5" style="211" hidden="1" customWidth="1"/>
    <col min="3076" max="3076" width="1.75" style="211" hidden="1" customWidth="1"/>
    <col min="3077" max="3077" width="1.5" style="211" hidden="1" customWidth="1"/>
    <col min="3078" max="3088" width="1.625" style="211" hidden="1" customWidth="1"/>
    <col min="3089" max="3089" width="2" style="211" hidden="1" customWidth="1"/>
    <col min="3090" max="3093" width="1.625" style="211" hidden="1" customWidth="1"/>
    <col min="3094" max="3095" width="2.625" style="211" hidden="1" customWidth="1"/>
    <col min="3096" max="3096" width="13.5" style="211" hidden="1" customWidth="1"/>
    <col min="3097" max="3097" width="14.125" style="211" hidden="1" customWidth="1"/>
    <col min="3098" max="3098" width="13.5" style="211" hidden="1" customWidth="1"/>
    <col min="3099" max="3099" width="14.125" style="211" hidden="1" customWidth="1"/>
    <col min="3100" max="3100" width="13.5" style="211" hidden="1" customWidth="1"/>
    <col min="3101" max="3101" width="14.125" style="211" hidden="1" customWidth="1"/>
    <col min="3102" max="3102" width="13.5" style="211" hidden="1" customWidth="1"/>
    <col min="3103" max="3103" width="14.125" style="211" hidden="1" customWidth="1"/>
    <col min="3104" max="3104" width="13.5" style="211" hidden="1" customWidth="1"/>
    <col min="3105" max="3105" width="14.125" style="211" hidden="1" customWidth="1"/>
    <col min="3106" max="3116" width="13.5" style="211" hidden="1" customWidth="1"/>
    <col min="3117" max="3117" width="1.625" style="211" hidden="1" customWidth="1"/>
    <col min="3118" max="3128" width="0" style="211" hidden="1" customWidth="1"/>
    <col min="3129" max="3329" width="0" style="211" hidden="1"/>
    <col min="3330" max="3330" width="1.25" style="211" hidden="1" customWidth="1"/>
    <col min="3331" max="3331" width="1.5" style="211" hidden="1" customWidth="1"/>
    <col min="3332" max="3332" width="1.75" style="211" hidden="1" customWidth="1"/>
    <col min="3333" max="3333" width="1.5" style="211" hidden="1" customWidth="1"/>
    <col min="3334" max="3344" width="1.625" style="211" hidden="1" customWidth="1"/>
    <col min="3345" max="3345" width="2" style="211" hidden="1" customWidth="1"/>
    <col min="3346" max="3349" width="1.625" style="211" hidden="1" customWidth="1"/>
    <col min="3350" max="3351" width="2.625" style="211" hidden="1" customWidth="1"/>
    <col min="3352" max="3352" width="13.5" style="211" hidden="1" customWidth="1"/>
    <col min="3353" max="3353" width="14.125" style="211" hidden="1" customWidth="1"/>
    <col min="3354" max="3354" width="13.5" style="211" hidden="1" customWidth="1"/>
    <col min="3355" max="3355" width="14.125" style="211" hidden="1" customWidth="1"/>
    <col min="3356" max="3356" width="13.5" style="211" hidden="1" customWidth="1"/>
    <col min="3357" max="3357" width="14.125" style="211" hidden="1" customWidth="1"/>
    <col min="3358" max="3358" width="13.5" style="211" hidden="1" customWidth="1"/>
    <col min="3359" max="3359" width="14.125" style="211" hidden="1" customWidth="1"/>
    <col min="3360" max="3360" width="13.5" style="211" hidden="1" customWidth="1"/>
    <col min="3361" max="3361" width="14.125" style="211" hidden="1" customWidth="1"/>
    <col min="3362" max="3372" width="13.5" style="211" hidden="1" customWidth="1"/>
    <col min="3373" max="3373" width="1.625" style="211" hidden="1" customWidth="1"/>
    <col min="3374" max="3384" width="0" style="211" hidden="1" customWidth="1"/>
    <col min="3385" max="3585" width="0" style="211" hidden="1"/>
    <col min="3586" max="3586" width="1.25" style="211" hidden="1" customWidth="1"/>
    <col min="3587" max="3587" width="1.5" style="211" hidden="1" customWidth="1"/>
    <col min="3588" max="3588" width="1.75" style="211" hidden="1" customWidth="1"/>
    <col min="3589" max="3589" width="1.5" style="211" hidden="1" customWidth="1"/>
    <col min="3590" max="3600" width="1.625" style="211" hidden="1" customWidth="1"/>
    <col min="3601" max="3601" width="2" style="211" hidden="1" customWidth="1"/>
    <col min="3602" max="3605" width="1.625" style="211" hidden="1" customWidth="1"/>
    <col min="3606" max="3607" width="2.625" style="211" hidden="1" customWidth="1"/>
    <col min="3608" max="3608" width="13.5" style="211" hidden="1" customWidth="1"/>
    <col min="3609" max="3609" width="14.125" style="211" hidden="1" customWidth="1"/>
    <col min="3610" max="3610" width="13.5" style="211" hidden="1" customWidth="1"/>
    <col min="3611" max="3611" width="14.125" style="211" hidden="1" customWidth="1"/>
    <col min="3612" max="3612" width="13.5" style="211" hidden="1" customWidth="1"/>
    <col min="3613" max="3613" width="14.125" style="211" hidden="1" customWidth="1"/>
    <col min="3614" max="3614" width="13.5" style="211" hidden="1" customWidth="1"/>
    <col min="3615" max="3615" width="14.125" style="211" hidden="1" customWidth="1"/>
    <col min="3616" max="3616" width="13.5" style="211" hidden="1" customWidth="1"/>
    <col min="3617" max="3617" width="14.125" style="211" hidden="1" customWidth="1"/>
    <col min="3618" max="3628" width="13.5" style="211" hidden="1" customWidth="1"/>
    <col min="3629" max="3629" width="1.625" style="211" hidden="1" customWidth="1"/>
    <col min="3630" max="3640" width="0" style="211" hidden="1" customWidth="1"/>
    <col min="3641" max="3841" width="0" style="211" hidden="1"/>
    <col min="3842" max="3842" width="1.25" style="211" hidden="1" customWidth="1"/>
    <col min="3843" max="3843" width="1.5" style="211" hidden="1" customWidth="1"/>
    <col min="3844" max="3844" width="1.75" style="211" hidden="1" customWidth="1"/>
    <col min="3845" max="3845" width="1.5" style="211" hidden="1" customWidth="1"/>
    <col min="3846" max="3856" width="1.625" style="211" hidden="1" customWidth="1"/>
    <col min="3857" max="3857" width="2" style="211" hidden="1" customWidth="1"/>
    <col min="3858" max="3861" width="1.625" style="211" hidden="1" customWidth="1"/>
    <col min="3862" max="3863" width="2.625" style="211" hidden="1" customWidth="1"/>
    <col min="3864" max="3864" width="13.5" style="211" hidden="1" customWidth="1"/>
    <col min="3865" max="3865" width="14.125" style="211" hidden="1" customWidth="1"/>
    <col min="3866" max="3866" width="13.5" style="211" hidden="1" customWidth="1"/>
    <col min="3867" max="3867" width="14.125" style="211" hidden="1" customWidth="1"/>
    <col min="3868" max="3868" width="13.5" style="211" hidden="1" customWidth="1"/>
    <col min="3869" max="3869" width="14.125" style="211" hidden="1" customWidth="1"/>
    <col min="3870" max="3870" width="13.5" style="211" hidden="1" customWidth="1"/>
    <col min="3871" max="3871" width="14.125" style="211" hidden="1" customWidth="1"/>
    <col min="3872" max="3872" width="13.5" style="211" hidden="1" customWidth="1"/>
    <col min="3873" max="3873" width="14.125" style="211" hidden="1" customWidth="1"/>
    <col min="3874" max="3884" width="13.5" style="211" hidden="1" customWidth="1"/>
    <col min="3885" max="3885" width="1.625" style="211" hidden="1" customWidth="1"/>
    <col min="3886" max="3896" width="0" style="211" hidden="1" customWidth="1"/>
    <col min="3897" max="4097" width="0" style="211" hidden="1"/>
    <col min="4098" max="4098" width="1.25" style="211" hidden="1" customWidth="1"/>
    <col min="4099" max="4099" width="1.5" style="211" hidden="1" customWidth="1"/>
    <col min="4100" max="4100" width="1.75" style="211" hidden="1" customWidth="1"/>
    <col min="4101" max="4101" width="1.5" style="211" hidden="1" customWidth="1"/>
    <col min="4102" max="4112" width="1.625" style="211" hidden="1" customWidth="1"/>
    <col min="4113" max="4113" width="2" style="211" hidden="1" customWidth="1"/>
    <col min="4114" max="4117" width="1.625" style="211" hidden="1" customWidth="1"/>
    <col min="4118" max="4119" width="2.625" style="211" hidden="1" customWidth="1"/>
    <col min="4120" max="4120" width="13.5" style="211" hidden="1" customWidth="1"/>
    <col min="4121" max="4121" width="14.125" style="211" hidden="1" customWidth="1"/>
    <col min="4122" max="4122" width="13.5" style="211" hidden="1" customWidth="1"/>
    <col min="4123" max="4123" width="14.125" style="211" hidden="1" customWidth="1"/>
    <col min="4124" max="4124" width="13.5" style="211" hidden="1" customWidth="1"/>
    <col min="4125" max="4125" width="14.125" style="211" hidden="1" customWidth="1"/>
    <col min="4126" max="4126" width="13.5" style="211" hidden="1" customWidth="1"/>
    <col min="4127" max="4127" width="14.125" style="211" hidden="1" customWidth="1"/>
    <col min="4128" max="4128" width="13.5" style="211" hidden="1" customWidth="1"/>
    <col min="4129" max="4129" width="14.125" style="211" hidden="1" customWidth="1"/>
    <col min="4130" max="4140" width="13.5" style="211" hidden="1" customWidth="1"/>
    <col min="4141" max="4141" width="1.625" style="211" hidden="1" customWidth="1"/>
    <col min="4142" max="4152" width="0" style="211" hidden="1" customWidth="1"/>
    <col min="4153" max="4353" width="0" style="211" hidden="1"/>
    <col min="4354" max="4354" width="1.25" style="211" hidden="1" customWidth="1"/>
    <col min="4355" max="4355" width="1.5" style="211" hidden="1" customWidth="1"/>
    <col min="4356" max="4356" width="1.75" style="211" hidden="1" customWidth="1"/>
    <col min="4357" max="4357" width="1.5" style="211" hidden="1" customWidth="1"/>
    <col min="4358" max="4368" width="1.625" style="211" hidden="1" customWidth="1"/>
    <col min="4369" max="4369" width="2" style="211" hidden="1" customWidth="1"/>
    <col min="4370" max="4373" width="1.625" style="211" hidden="1" customWidth="1"/>
    <col min="4374" max="4375" width="2.625" style="211" hidden="1" customWidth="1"/>
    <col min="4376" max="4376" width="13.5" style="211" hidden="1" customWidth="1"/>
    <col min="4377" max="4377" width="14.125" style="211" hidden="1" customWidth="1"/>
    <col min="4378" max="4378" width="13.5" style="211" hidden="1" customWidth="1"/>
    <col min="4379" max="4379" width="14.125" style="211" hidden="1" customWidth="1"/>
    <col min="4380" max="4380" width="13.5" style="211" hidden="1" customWidth="1"/>
    <col min="4381" max="4381" width="14.125" style="211" hidden="1" customWidth="1"/>
    <col min="4382" max="4382" width="13.5" style="211" hidden="1" customWidth="1"/>
    <col min="4383" max="4383" width="14.125" style="211" hidden="1" customWidth="1"/>
    <col min="4384" max="4384" width="13.5" style="211" hidden="1" customWidth="1"/>
    <col min="4385" max="4385" width="14.125" style="211" hidden="1" customWidth="1"/>
    <col min="4386" max="4396" width="13.5" style="211" hidden="1" customWidth="1"/>
    <col min="4397" max="4397" width="1.625" style="211" hidden="1" customWidth="1"/>
    <col min="4398" max="4408" width="0" style="211" hidden="1" customWidth="1"/>
    <col min="4409" max="4609" width="0" style="211" hidden="1"/>
    <col min="4610" max="4610" width="1.25" style="211" hidden="1" customWidth="1"/>
    <col min="4611" max="4611" width="1.5" style="211" hidden="1" customWidth="1"/>
    <col min="4612" max="4612" width="1.75" style="211" hidden="1" customWidth="1"/>
    <col min="4613" max="4613" width="1.5" style="211" hidden="1" customWidth="1"/>
    <col min="4614" max="4624" width="1.625" style="211" hidden="1" customWidth="1"/>
    <col min="4625" max="4625" width="2" style="211" hidden="1" customWidth="1"/>
    <col min="4626" max="4629" width="1.625" style="211" hidden="1" customWidth="1"/>
    <col min="4630" max="4631" width="2.625" style="211" hidden="1" customWidth="1"/>
    <col min="4632" max="4632" width="13.5" style="211" hidden="1" customWidth="1"/>
    <col min="4633" max="4633" width="14.125" style="211" hidden="1" customWidth="1"/>
    <col min="4634" max="4634" width="13.5" style="211" hidden="1" customWidth="1"/>
    <col min="4635" max="4635" width="14.125" style="211" hidden="1" customWidth="1"/>
    <col min="4636" max="4636" width="13.5" style="211" hidden="1" customWidth="1"/>
    <col min="4637" max="4637" width="14.125" style="211" hidden="1" customWidth="1"/>
    <col min="4638" max="4638" width="13.5" style="211" hidden="1" customWidth="1"/>
    <col min="4639" max="4639" width="14.125" style="211" hidden="1" customWidth="1"/>
    <col min="4640" max="4640" width="13.5" style="211" hidden="1" customWidth="1"/>
    <col min="4641" max="4641" width="14.125" style="211" hidden="1" customWidth="1"/>
    <col min="4642" max="4652" width="13.5" style="211" hidden="1" customWidth="1"/>
    <col min="4653" max="4653" width="1.625" style="211" hidden="1" customWidth="1"/>
    <col min="4654" max="4664" width="0" style="211" hidden="1" customWidth="1"/>
    <col min="4665" max="4865" width="0" style="211" hidden="1"/>
    <col min="4866" max="4866" width="1.25" style="211" hidden="1" customWidth="1"/>
    <col min="4867" max="4867" width="1.5" style="211" hidden="1" customWidth="1"/>
    <col min="4868" max="4868" width="1.75" style="211" hidden="1" customWidth="1"/>
    <col min="4869" max="4869" width="1.5" style="211" hidden="1" customWidth="1"/>
    <col min="4870" max="4880" width="1.625" style="211" hidden="1" customWidth="1"/>
    <col min="4881" max="4881" width="2" style="211" hidden="1" customWidth="1"/>
    <col min="4882" max="4885" width="1.625" style="211" hidden="1" customWidth="1"/>
    <col min="4886" max="4887" width="2.625" style="211" hidden="1" customWidth="1"/>
    <col min="4888" max="4888" width="13.5" style="211" hidden="1" customWidth="1"/>
    <col min="4889" max="4889" width="14.125" style="211" hidden="1" customWidth="1"/>
    <col min="4890" max="4890" width="13.5" style="211" hidden="1" customWidth="1"/>
    <col min="4891" max="4891" width="14.125" style="211" hidden="1" customWidth="1"/>
    <col min="4892" max="4892" width="13.5" style="211" hidden="1" customWidth="1"/>
    <col min="4893" max="4893" width="14.125" style="211" hidden="1" customWidth="1"/>
    <col min="4894" max="4894" width="13.5" style="211" hidden="1" customWidth="1"/>
    <col min="4895" max="4895" width="14.125" style="211" hidden="1" customWidth="1"/>
    <col min="4896" max="4896" width="13.5" style="211" hidden="1" customWidth="1"/>
    <col min="4897" max="4897" width="14.125" style="211" hidden="1" customWidth="1"/>
    <col min="4898" max="4908" width="13.5" style="211" hidden="1" customWidth="1"/>
    <col min="4909" max="4909" width="1.625" style="211" hidden="1" customWidth="1"/>
    <col min="4910" max="4920" width="0" style="211" hidden="1" customWidth="1"/>
    <col min="4921" max="5121" width="0" style="211" hidden="1"/>
    <col min="5122" max="5122" width="1.25" style="211" hidden="1" customWidth="1"/>
    <col min="5123" max="5123" width="1.5" style="211" hidden="1" customWidth="1"/>
    <col min="5124" max="5124" width="1.75" style="211" hidden="1" customWidth="1"/>
    <col min="5125" max="5125" width="1.5" style="211" hidden="1" customWidth="1"/>
    <col min="5126" max="5136" width="1.625" style="211" hidden="1" customWidth="1"/>
    <col min="5137" max="5137" width="2" style="211" hidden="1" customWidth="1"/>
    <col min="5138" max="5141" width="1.625" style="211" hidden="1" customWidth="1"/>
    <col min="5142" max="5143" width="2.625" style="211" hidden="1" customWidth="1"/>
    <col min="5144" max="5144" width="13.5" style="211" hidden="1" customWidth="1"/>
    <col min="5145" max="5145" width="14.125" style="211" hidden="1" customWidth="1"/>
    <col min="5146" max="5146" width="13.5" style="211" hidden="1" customWidth="1"/>
    <col min="5147" max="5147" width="14.125" style="211" hidden="1" customWidth="1"/>
    <col min="5148" max="5148" width="13.5" style="211" hidden="1" customWidth="1"/>
    <col min="5149" max="5149" width="14.125" style="211" hidden="1" customWidth="1"/>
    <col min="5150" max="5150" width="13.5" style="211" hidden="1" customWidth="1"/>
    <col min="5151" max="5151" width="14.125" style="211" hidden="1" customWidth="1"/>
    <col min="5152" max="5152" width="13.5" style="211" hidden="1" customWidth="1"/>
    <col min="5153" max="5153" width="14.125" style="211" hidden="1" customWidth="1"/>
    <col min="5154" max="5164" width="13.5" style="211" hidden="1" customWidth="1"/>
    <col min="5165" max="5165" width="1.625" style="211" hidden="1" customWidth="1"/>
    <col min="5166" max="5176" width="0" style="211" hidden="1" customWidth="1"/>
    <col min="5177" max="5377" width="0" style="211" hidden="1"/>
    <col min="5378" max="5378" width="1.25" style="211" hidden="1" customWidth="1"/>
    <col min="5379" max="5379" width="1.5" style="211" hidden="1" customWidth="1"/>
    <col min="5380" max="5380" width="1.75" style="211" hidden="1" customWidth="1"/>
    <col min="5381" max="5381" width="1.5" style="211" hidden="1" customWidth="1"/>
    <col min="5382" max="5392" width="1.625" style="211" hidden="1" customWidth="1"/>
    <col min="5393" max="5393" width="2" style="211" hidden="1" customWidth="1"/>
    <col min="5394" max="5397" width="1.625" style="211" hidden="1" customWidth="1"/>
    <col min="5398" max="5399" width="2.625" style="211" hidden="1" customWidth="1"/>
    <col min="5400" max="5400" width="13.5" style="211" hidden="1" customWidth="1"/>
    <col min="5401" max="5401" width="14.125" style="211" hidden="1" customWidth="1"/>
    <col min="5402" max="5402" width="13.5" style="211" hidden="1" customWidth="1"/>
    <col min="5403" max="5403" width="14.125" style="211" hidden="1" customWidth="1"/>
    <col min="5404" max="5404" width="13.5" style="211" hidden="1" customWidth="1"/>
    <col min="5405" max="5405" width="14.125" style="211" hidden="1" customWidth="1"/>
    <col min="5406" max="5406" width="13.5" style="211" hidden="1" customWidth="1"/>
    <col min="5407" max="5407" width="14.125" style="211" hidden="1" customWidth="1"/>
    <col min="5408" max="5408" width="13.5" style="211" hidden="1" customWidth="1"/>
    <col min="5409" max="5409" width="14.125" style="211" hidden="1" customWidth="1"/>
    <col min="5410" max="5420" width="13.5" style="211" hidden="1" customWidth="1"/>
    <col min="5421" max="5421" width="1.625" style="211" hidden="1" customWidth="1"/>
    <col min="5422" max="5432" width="0" style="211" hidden="1" customWidth="1"/>
    <col min="5433" max="5633" width="0" style="211" hidden="1"/>
    <col min="5634" max="5634" width="1.25" style="211" hidden="1" customWidth="1"/>
    <col min="5635" max="5635" width="1.5" style="211" hidden="1" customWidth="1"/>
    <col min="5636" max="5636" width="1.75" style="211" hidden="1" customWidth="1"/>
    <col min="5637" max="5637" width="1.5" style="211" hidden="1" customWidth="1"/>
    <col min="5638" max="5648" width="1.625" style="211" hidden="1" customWidth="1"/>
    <col min="5649" max="5649" width="2" style="211" hidden="1" customWidth="1"/>
    <col min="5650" max="5653" width="1.625" style="211" hidden="1" customWidth="1"/>
    <col min="5654" max="5655" width="2.625" style="211" hidden="1" customWidth="1"/>
    <col min="5656" max="5656" width="13.5" style="211" hidden="1" customWidth="1"/>
    <col min="5657" max="5657" width="14.125" style="211" hidden="1" customWidth="1"/>
    <col min="5658" max="5658" width="13.5" style="211" hidden="1" customWidth="1"/>
    <col min="5659" max="5659" width="14.125" style="211" hidden="1" customWidth="1"/>
    <col min="5660" max="5660" width="13.5" style="211" hidden="1" customWidth="1"/>
    <col min="5661" max="5661" width="14.125" style="211" hidden="1" customWidth="1"/>
    <col min="5662" max="5662" width="13.5" style="211" hidden="1" customWidth="1"/>
    <col min="5663" max="5663" width="14.125" style="211" hidden="1" customWidth="1"/>
    <col min="5664" max="5664" width="13.5" style="211" hidden="1" customWidth="1"/>
    <col min="5665" max="5665" width="14.125" style="211" hidden="1" customWidth="1"/>
    <col min="5666" max="5676" width="13.5" style="211" hidden="1" customWidth="1"/>
    <col min="5677" max="5677" width="1.625" style="211" hidden="1" customWidth="1"/>
    <col min="5678" max="5688" width="0" style="211" hidden="1" customWidth="1"/>
    <col min="5689" max="5889" width="0" style="211" hidden="1"/>
    <col min="5890" max="5890" width="1.25" style="211" hidden="1" customWidth="1"/>
    <col min="5891" max="5891" width="1.5" style="211" hidden="1" customWidth="1"/>
    <col min="5892" max="5892" width="1.75" style="211" hidden="1" customWidth="1"/>
    <col min="5893" max="5893" width="1.5" style="211" hidden="1" customWidth="1"/>
    <col min="5894" max="5904" width="1.625" style="211" hidden="1" customWidth="1"/>
    <col min="5905" max="5905" width="2" style="211" hidden="1" customWidth="1"/>
    <col min="5906" max="5909" width="1.625" style="211" hidden="1" customWidth="1"/>
    <col min="5910" max="5911" width="2.625" style="211" hidden="1" customWidth="1"/>
    <col min="5912" max="5912" width="13.5" style="211" hidden="1" customWidth="1"/>
    <col min="5913" max="5913" width="14.125" style="211" hidden="1" customWidth="1"/>
    <col min="5914" max="5914" width="13.5" style="211" hidden="1" customWidth="1"/>
    <col min="5915" max="5915" width="14.125" style="211" hidden="1" customWidth="1"/>
    <col min="5916" max="5916" width="13.5" style="211" hidden="1" customWidth="1"/>
    <col min="5917" max="5917" width="14.125" style="211" hidden="1" customWidth="1"/>
    <col min="5918" max="5918" width="13.5" style="211" hidden="1" customWidth="1"/>
    <col min="5919" max="5919" width="14.125" style="211" hidden="1" customWidth="1"/>
    <col min="5920" max="5920" width="13.5" style="211" hidden="1" customWidth="1"/>
    <col min="5921" max="5921" width="14.125" style="211" hidden="1" customWidth="1"/>
    <col min="5922" max="5932" width="13.5" style="211" hidden="1" customWidth="1"/>
    <col min="5933" max="5933" width="1.625" style="211" hidden="1" customWidth="1"/>
    <col min="5934" max="5944" width="0" style="211" hidden="1" customWidth="1"/>
    <col min="5945" max="6145" width="0" style="211" hidden="1"/>
    <col min="6146" max="6146" width="1.25" style="211" hidden="1" customWidth="1"/>
    <col min="6147" max="6147" width="1.5" style="211" hidden="1" customWidth="1"/>
    <col min="6148" max="6148" width="1.75" style="211" hidden="1" customWidth="1"/>
    <col min="6149" max="6149" width="1.5" style="211" hidden="1" customWidth="1"/>
    <col min="6150" max="6160" width="1.625" style="211" hidden="1" customWidth="1"/>
    <col min="6161" max="6161" width="2" style="211" hidden="1" customWidth="1"/>
    <col min="6162" max="6165" width="1.625" style="211" hidden="1" customWidth="1"/>
    <col min="6166" max="6167" width="2.625" style="211" hidden="1" customWidth="1"/>
    <col min="6168" max="6168" width="13.5" style="211" hidden="1" customWidth="1"/>
    <col min="6169" max="6169" width="14.125" style="211" hidden="1" customWidth="1"/>
    <col min="6170" max="6170" width="13.5" style="211" hidden="1" customWidth="1"/>
    <col min="6171" max="6171" width="14.125" style="211" hidden="1" customWidth="1"/>
    <col min="6172" max="6172" width="13.5" style="211" hidden="1" customWidth="1"/>
    <col min="6173" max="6173" width="14.125" style="211" hidden="1" customWidth="1"/>
    <col min="6174" max="6174" width="13.5" style="211" hidden="1" customWidth="1"/>
    <col min="6175" max="6175" width="14.125" style="211" hidden="1" customWidth="1"/>
    <col min="6176" max="6176" width="13.5" style="211" hidden="1" customWidth="1"/>
    <col min="6177" max="6177" width="14.125" style="211" hidden="1" customWidth="1"/>
    <col min="6178" max="6188" width="13.5" style="211" hidden="1" customWidth="1"/>
    <col min="6189" max="6189" width="1.625" style="211" hidden="1" customWidth="1"/>
    <col min="6190" max="6200" width="0" style="211" hidden="1" customWidth="1"/>
    <col min="6201" max="6401" width="0" style="211" hidden="1"/>
    <col min="6402" max="6402" width="1.25" style="211" hidden="1" customWidth="1"/>
    <col min="6403" max="6403" width="1.5" style="211" hidden="1" customWidth="1"/>
    <col min="6404" max="6404" width="1.75" style="211" hidden="1" customWidth="1"/>
    <col min="6405" max="6405" width="1.5" style="211" hidden="1" customWidth="1"/>
    <col min="6406" max="6416" width="1.625" style="211" hidden="1" customWidth="1"/>
    <col min="6417" max="6417" width="2" style="211" hidden="1" customWidth="1"/>
    <col min="6418" max="6421" width="1.625" style="211" hidden="1" customWidth="1"/>
    <col min="6422" max="6423" width="2.625" style="211" hidden="1" customWidth="1"/>
    <col min="6424" max="6424" width="13.5" style="211" hidden="1" customWidth="1"/>
    <col min="6425" max="6425" width="14.125" style="211" hidden="1" customWidth="1"/>
    <col min="6426" max="6426" width="13.5" style="211" hidden="1" customWidth="1"/>
    <col min="6427" max="6427" width="14.125" style="211" hidden="1" customWidth="1"/>
    <col min="6428" max="6428" width="13.5" style="211" hidden="1" customWidth="1"/>
    <col min="6429" max="6429" width="14.125" style="211" hidden="1" customWidth="1"/>
    <col min="6430" max="6430" width="13.5" style="211" hidden="1" customWidth="1"/>
    <col min="6431" max="6431" width="14.125" style="211" hidden="1" customWidth="1"/>
    <col min="6432" max="6432" width="13.5" style="211" hidden="1" customWidth="1"/>
    <col min="6433" max="6433" width="14.125" style="211" hidden="1" customWidth="1"/>
    <col min="6434" max="6444" width="13.5" style="211" hidden="1" customWidth="1"/>
    <col min="6445" max="6445" width="1.625" style="211" hidden="1" customWidth="1"/>
    <col min="6446" max="6456" width="0" style="211" hidden="1" customWidth="1"/>
    <col min="6457" max="6657" width="0" style="211" hidden="1"/>
    <col min="6658" max="6658" width="1.25" style="211" hidden="1" customWidth="1"/>
    <col min="6659" max="6659" width="1.5" style="211" hidden="1" customWidth="1"/>
    <col min="6660" max="6660" width="1.75" style="211" hidden="1" customWidth="1"/>
    <col min="6661" max="6661" width="1.5" style="211" hidden="1" customWidth="1"/>
    <col min="6662" max="6672" width="1.625" style="211" hidden="1" customWidth="1"/>
    <col min="6673" max="6673" width="2" style="211" hidden="1" customWidth="1"/>
    <col min="6674" max="6677" width="1.625" style="211" hidden="1" customWidth="1"/>
    <col min="6678" max="6679" width="2.625" style="211" hidden="1" customWidth="1"/>
    <col min="6680" max="6680" width="13.5" style="211" hidden="1" customWidth="1"/>
    <col min="6681" max="6681" width="14.125" style="211" hidden="1" customWidth="1"/>
    <col min="6682" max="6682" width="13.5" style="211" hidden="1" customWidth="1"/>
    <col min="6683" max="6683" width="14.125" style="211" hidden="1" customWidth="1"/>
    <col min="6684" max="6684" width="13.5" style="211" hidden="1" customWidth="1"/>
    <col min="6685" max="6685" width="14.125" style="211" hidden="1" customWidth="1"/>
    <col min="6686" max="6686" width="13.5" style="211" hidden="1" customWidth="1"/>
    <col min="6687" max="6687" width="14.125" style="211" hidden="1" customWidth="1"/>
    <col min="6688" max="6688" width="13.5" style="211" hidden="1" customWidth="1"/>
    <col min="6689" max="6689" width="14.125" style="211" hidden="1" customWidth="1"/>
    <col min="6690" max="6700" width="13.5" style="211" hidden="1" customWidth="1"/>
    <col min="6701" max="6701" width="1.625" style="211" hidden="1" customWidth="1"/>
    <col min="6702" max="6712" width="0" style="211" hidden="1" customWidth="1"/>
    <col min="6713" max="6913" width="0" style="211" hidden="1"/>
    <col min="6914" max="6914" width="1.25" style="211" hidden="1" customWidth="1"/>
    <col min="6915" max="6915" width="1.5" style="211" hidden="1" customWidth="1"/>
    <col min="6916" max="6916" width="1.75" style="211" hidden="1" customWidth="1"/>
    <col min="6917" max="6917" width="1.5" style="211" hidden="1" customWidth="1"/>
    <col min="6918" max="6928" width="1.625" style="211" hidden="1" customWidth="1"/>
    <col min="6929" max="6929" width="2" style="211" hidden="1" customWidth="1"/>
    <col min="6930" max="6933" width="1.625" style="211" hidden="1" customWidth="1"/>
    <col min="6934" max="6935" width="2.625" style="211" hidden="1" customWidth="1"/>
    <col min="6936" max="6936" width="13.5" style="211" hidden="1" customWidth="1"/>
    <col min="6937" max="6937" width="14.125" style="211" hidden="1" customWidth="1"/>
    <col min="6938" max="6938" width="13.5" style="211" hidden="1" customWidth="1"/>
    <col min="6939" max="6939" width="14.125" style="211" hidden="1" customWidth="1"/>
    <col min="6940" max="6940" width="13.5" style="211" hidden="1" customWidth="1"/>
    <col min="6941" max="6941" width="14.125" style="211" hidden="1" customWidth="1"/>
    <col min="6942" max="6942" width="13.5" style="211" hidden="1" customWidth="1"/>
    <col min="6943" max="6943" width="14.125" style="211" hidden="1" customWidth="1"/>
    <col min="6944" max="6944" width="13.5" style="211" hidden="1" customWidth="1"/>
    <col min="6945" max="6945" width="14.125" style="211" hidden="1" customWidth="1"/>
    <col min="6946" max="6956" width="13.5" style="211" hidden="1" customWidth="1"/>
    <col min="6957" max="6957" width="1.625" style="211" hidden="1" customWidth="1"/>
    <col min="6958" max="6968" width="0" style="211" hidden="1" customWidth="1"/>
    <col min="6969" max="7169" width="0" style="211" hidden="1"/>
    <col min="7170" max="7170" width="1.25" style="211" hidden="1" customWidth="1"/>
    <col min="7171" max="7171" width="1.5" style="211" hidden="1" customWidth="1"/>
    <col min="7172" max="7172" width="1.75" style="211" hidden="1" customWidth="1"/>
    <col min="7173" max="7173" width="1.5" style="211" hidden="1" customWidth="1"/>
    <col min="7174" max="7184" width="1.625" style="211" hidden="1" customWidth="1"/>
    <col min="7185" max="7185" width="2" style="211" hidden="1" customWidth="1"/>
    <col min="7186" max="7189" width="1.625" style="211" hidden="1" customWidth="1"/>
    <col min="7190" max="7191" width="2.625" style="211" hidden="1" customWidth="1"/>
    <col min="7192" max="7192" width="13.5" style="211" hidden="1" customWidth="1"/>
    <col min="7193" max="7193" width="14.125" style="211" hidden="1" customWidth="1"/>
    <col min="7194" max="7194" width="13.5" style="211" hidden="1" customWidth="1"/>
    <col min="7195" max="7195" width="14.125" style="211" hidden="1" customWidth="1"/>
    <col min="7196" max="7196" width="13.5" style="211" hidden="1" customWidth="1"/>
    <col min="7197" max="7197" width="14.125" style="211" hidden="1" customWidth="1"/>
    <col min="7198" max="7198" width="13.5" style="211" hidden="1" customWidth="1"/>
    <col min="7199" max="7199" width="14.125" style="211" hidden="1" customWidth="1"/>
    <col min="7200" max="7200" width="13.5" style="211" hidden="1" customWidth="1"/>
    <col min="7201" max="7201" width="14.125" style="211" hidden="1" customWidth="1"/>
    <col min="7202" max="7212" width="13.5" style="211" hidden="1" customWidth="1"/>
    <col min="7213" max="7213" width="1.625" style="211" hidden="1" customWidth="1"/>
    <col min="7214" max="7224" width="0" style="211" hidden="1" customWidth="1"/>
    <col min="7225" max="7425" width="0" style="211" hidden="1"/>
    <col min="7426" max="7426" width="1.25" style="211" hidden="1" customWidth="1"/>
    <col min="7427" max="7427" width="1.5" style="211" hidden="1" customWidth="1"/>
    <col min="7428" max="7428" width="1.75" style="211" hidden="1" customWidth="1"/>
    <col min="7429" max="7429" width="1.5" style="211" hidden="1" customWidth="1"/>
    <col min="7430" max="7440" width="1.625" style="211" hidden="1" customWidth="1"/>
    <col min="7441" max="7441" width="2" style="211" hidden="1" customWidth="1"/>
    <col min="7442" max="7445" width="1.625" style="211" hidden="1" customWidth="1"/>
    <col min="7446" max="7447" width="2.625" style="211" hidden="1" customWidth="1"/>
    <col min="7448" max="7448" width="13.5" style="211" hidden="1" customWidth="1"/>
    <col min="7449" max="7449" width="14.125" style="211" hidden="1" customWidth="1"/>
    <col min="7450" max="7450" width="13.5" style="211" hidden="1" customWidth="1"/>
    <col min="7451" max="7451" width="14.125" style="211" hidden="1" customWidth="1"/>
    <col min="7452" max="7452" width="13.5" style="211" hidden="1" customWidth="1"/>
    <col min="7453" max="7453" width="14.125" style="211" hidden="1" customWidth="1"/>
    <col min="7454" max="7454" width="13.5" style="211" hidden="1" customWidth="1"/>
    <col min="7455" max="7455" width="14.125" style="211" hidden="1" customWidth="1"/>
    <col min="7456" max="7456" width="13.5" style="211" hidden="1" customWidth="1"/>
    <col min="7457" max="7457" width="14.125" style="211" hidden="1" customWidth="1"/>
    <col min="7458" max="7468" width="13.5" style="211" hidden="1" customWidth="1"/>
    <col min="7469" max="7469" width="1.625" style="211" hidden="1" customWidth="1"/>
    <col min="7470" max="7480" width="0" style="211" hidden="1" customWidth="1"/>
    <col min="7481" max="7681" width="0" style="211" hidden="1"/>
    <col min="7682" max="7682" width="1.25" style="211" hidden="1" customWidth="1"/>
    <col min="7683" max="7683" width="1.5" style="211" hidden="1" customWidth="1"/>
    <col min="7684" max="7684" width="1.75" style="211" hidden="1" customWidth="1"/>
    <col min="7685" max="7685" width="1.5" style="211" hidden="1" customWidth="1"/>
    <col min="7686" max="7696" width="1.625" style="211" hidden="1" customWidth="1"/>
    <col min="7697" max="7697" width="2" style="211" hidden="1" customWidth="1"/>
    <col min="7698" max="7701" width="1.625" style="211" hidden="1" customWidth="1"/>
    <col min="7702" max="7703" width="2.625" style="211" hidden="1" customWidth="1"/>
    <col min="7704" max="7704" width="13.5" style="211" hidden="1" customWidth="1"/>
    <col min="7705" max="7705" width="14.125" style="211" hidden="1" customWidth="1"/>
    <col min="7706" max="7706" width="13.5" style="211" hidden="1" customWidth="1"/>
    <col min="7707" max="7707" width="14.125" style="211" hidden="1" customWidth="1"/>
    <col min="7708" max="7708" width="13.5" style="211" hidden="1" customWidth="1"/>
    <col min="7709" max="7709" width="14.125" style="211" hidden="1" customWidth="1"/>
    <col min="7710" max="7710" width="13.5" style="211" hidden="1" customWidth="1"/>
    <col min="7711" max="7711" width="14.125" style="211" hidden="1" customWidth="1"/>
    <col min="7712" max="7712" width="13.5" style="211" hidden="1" customWidth="1"/>
    <col min="7713" max="7713" width="14.125" style="211" hidden="1" customWidth="1"/>
    <col min="7714" max="7724" width="13.5" style="211" hidden="1" customWidth="1"/>
    <col min="7725" max="7725" width="1.625" style="211" hidden="1" customWidth="1"/>
    <col min="7726" max="7736" width="0" style="211" hidden="1" customWidth="1"/>
    <col min="7737" max="7937" width="0" style="211" hidden="1"/>
    <col min="7938" max="7938" width="1.25" style="211" hidden="1" customWidth="1"/>
    <col min="7939" max="7939" width="1.5" style="211" hidden="1" customWidth="1"/>
    <col min="7940" max="7940" width="1.75" style="211" hidden="1" customWidth="1"/>
    <col min="7941" max="7941" width="1.5" style="211" hidden="1" customWidth="1"/>
    <col min="7942" max="7952" width="1.625" style="211" hidden="1" customWidth="1"/>
    <col min="7953" max="7953" width="2" style="211" hidden="1" customWidth="1"/>
    <col min="7954" max="7957" width="1.625" style="211" hidden="1" customWidth="1"/>
    <col min="7958" max="7959" width="2.625" style="211" hidden="1" customWidth="1"/>
    <col min="7960" max="7960" width="13.5" style="211" hidden="1" customWidth="1"/>
    <col min="7961" max="7961" width="14.125" style="211" hidden="1" customWidth="1"/>
    <col min="7962" max="7962" width="13.5" style="211" hidden="1" customWidth="1"/>
    <col min="7963" max="7963" width="14.125" style="211" hidden="1" customWidth="1"/>
    <col min="7964" max="7964" width="13.5" style="211" hidden="1" customWidth="1"/>
    <col min="7965" max="7965" width="14.125" style="211" hidden="1" customWidth="1"/>
    <col min="7966" max="7966" width="13.5" style="211" hidden="1" customWidth="1"/>
    <col min="7967" max="7967" width="14.125" style="211" hidden="1" customWidth="1"/>
    <col min="7968" max="7968" width="13.5" style="211" hidden="1" customWidth="1"/>
    <col min="7969" max="7969" width="14.125" style="211" hidden="1" customWidth="1"/>
    <col min="7970" max="7980" width="13.5" style="211" hidden="1" customWidth="1"/>
    <col min="7981" max="7981" width="1.625" style="211" hidden="1" customWidth="1"/>
    <col min="7982" max="7992" width="0" style="211" hidden="1" customWidth="1"/>
    <col min="7993" max="8193" width="0" style="211" hidden="1"/>
    <col min="8194" max="8194" width="1.25" style="211" hidden="1" customWidth="1"/>
    <col min="8195" max="8195" width="1.5" style="211" hidden="1" customWidth="1"/>
    <col min="8196" max="8196" width="1.75" style="211" hidden="1" customWidth="1"/>
    <col min="8197" max="8197" width="1.5" style="211" hidden="1" customWidth="1"/>
    <col min="8198" max="8208" width="1.625" style="211" hidden="1" customWidth="1"/>
    <col min="8209" max="8209" width="2" style="211" hidden="1" customWidth="1"/>
    <col min="8210" max="8213" width="1.625" style="211" hidden="1" customWidth="1"/>
    <col min="8214" max="8215" width="2.625" style="211" hidden="1" customWidth="1"/>
    <col min="8216" max="8216" width="13.5" style="211" hidden="1" customWidth="1"/>
    <col min="8217" max="8217" width="14.125" style="211" hidden="1" customWidth="1"/>
    <col min="8218" max="8218" width="13.5" style="211" hidden="1" customWidth="1"/>
    <col min="8219" max="8219" width="14.125" style="211" hidden="1" customWidth="1"/>
    <col min="8220" max="8220" width="13.5" style="211" hidden="1" customWidth="1"/>
    <col min="8221" max="8221" width="14.125" style="211" hidden="1" customWidth="1"/>
    <col min="8222" max="8222" width="13.5" style="211" hidden="1" customWidth="1"/>
    <col min="8223" max="8223" width="14.125" style="211" hidden="1" customWidth="1"/>
    <col min="8224" max="8224" width="13.5" style="211" hidden="1" customWidth="1"/>
    <col min="8225" max="8225" width="14.125" style="211" hidden="1" customWidth="1"/>
    <col min="8226" max="8236" width="13.5" style="211" hidden="1" customWidth="1"/>
    <col min="8237" max="8237" width="1.625" style="211" hidden="1" customWidth="1"/>
    <col min="8238" max="8248" width="0" style="211" hidden="1" customWidth="1"/>
    <col min="8249" max="8449" width="0" style="211" hidden="1"/>
    <col min="8450" max="8450" width="1.25" style="211" hidden="1" customWidth="1"/>
    <col min="8451" max="8451" width="1.5" style="211" hidden="1" customWidth="1"/>
    <col min="8452" max="8452" width="1.75" style="211" hidden="1" customWidth="1"/>
    <col min="8453" max="8453" width="1.5" style="211" hidden="1" customWidth="1"/>
    <col min="8454" max="8464" width="1.625" style="211" hidden="1" customWidth="1"/>
    <col min="8465" max="8465" width="2" style="211" hidden="1" customWidth="1"/>
    <col min="8466" max="8469" width="1.625" style="211" hidden="1" customWidth="1"/>
    <col min="8470" max="8471" width="2.625" style="211" hidden="1" customWidth="1"/>
    <col min="8472" max="8472" width="13.5" style="211" hidden="1" customWidth="1"/>
    <col min="8473" max="8473" width="14.125" style="211" hidden="1" customWidth="1"/>
    <col min="8474" max="8474" width="13.5" style="211" hidden="1" customWidth="1"/>
    <col min="8475" max="8475" width="14.125" style="211" hidden="1" customWidth="1"/>
    <col min="8476" max="8476" width="13.5" style="211" hidden="1" customWidth="1"/>
    <col min="8477" max="8477" width="14.125" style="211" hidden="1" customWidth="1"/>
    <col min="8478" max="8478" width="13.5" style="211" hidden="1" customWidth="1"/>
    <col min="8479" max="8479" width="14.125" style="211" hidden="1" customWidth="1"/>
    <col min="8480" max="8480" width="13.5" style="211" hidden="1" customWidth="1"/>
    <col min="8481" max="8481" width="14.125" style="211" hidden="1" customWidth="1"/>
    <col min="8482" max="8492" width="13.5" style="211" hidden="1" customWidth="1"/>
    <col min="8493" max="8493" width="1.625" style="211" hidden="1" customWidth="1"/>
    <col min="8494" max="8504" width="0" style="211" hidden="1" customWidth="1"/>
    <col min="8505" max="8705" width="0" style="211" hidden="1"/>
    <col min="8706" max="8706" width="1.25" style="211" hidden="1" customWidth="1"/>
    <col min="8707" max="8707" width="1.5" style="211" hidden="1" customWidth="1"/>
    <col min="8708" max="8708" width="1.75" style="211" hidden="1" customWidth="1"/>
    <col min="8709" max="8709" width="1.5" style="211" hidden="1" customWidth="1"/>
    <col min="8710" max="8720" width="1.625" style="211" hidden="1" customWidth="1"/>
    <col min="8721" max="8721" width="2" style="211" hidden="1" customWidth="1"/>
    <col min="8722" max="8725" width="1.625" style="211" hidden="1" customWidth="1"/>
    <col min="8726" max="8727" width="2.625" style="211" hidden="1" customWidth="1"/>
    <col min="8728" max="8728" width="13.5" style="211" hidden="1" customWidth="1"/>
    <col min="8729" max="8729" width="14.125" style="211" hidden="1" customWidth="1"/>
    <col min="8730" max="8730" width="13.5" style="211" hidden="1" customWidth="1"/>
    <col min="8731" max="8731" width="14.125" style="211" hidden="1" customWidth="1"/>
    <col min="8732" max="8732" width="13.5" style="211" hidden="1" customWidth="1"/>
    <col min="8733" max="8733" width="14.125" style="211" hidden="1" customWidth="1"/>
    <col min="8734" max="8734" width="13.5" style="211" hidden="1" customWidth="1"/>
    <col min="8735" max="8735" width="14.125" style="211" hidden="1" customWidth="1"/>
    <col min="8736" max="8736" width="13.5" style="211" hidden="1" customWidth="1"/>
    <col min="8737" max="8737" width="14.125" style="211" hidden="1" customWidth="1"/>
    <col min="8738" max="8748" width="13.5" style="211" hidden="1" customWidth="1"/>
    <col min="8749" max="8749" width="1.625" style="211" hidden="1" customWidth="1"/>
    <col min="8750" max="8760" width="0" style="211" hidden="1" customWidth="1"/>
    <col min="8761" max="8961" width="0" style="211" hidden="1"/>
    <col min="8962" max="8962" width="1.25" style="211" hidden="1" customWidth="1"/>
    <col min="8963" max="8963" width="1.5" style="211" hidden="1" customWidth="1"/>
    <col min="8964" max="8964" width="1.75" style="211" hidden="1" customWidth="1"/>
    <col min="8965" max="8965" width="1.5" style="211" hidden="1" customWidth="1"/>
    <col min="8966" max="8976" width="1.625" style="211" hidden="1" customWidth="1"/>
    <col min="8977" max="8977" width="2" style="211" hidden="1" customWidth="1"/>
    <col min="8978" max="8981" width="1.625" style="211" hidden="1" customWidth="1"/>
    <col min="8982" max="8983" width="2.625" style="211" hidden="1" customWidth="1"/>
    <col min="8984" max="8984" width="13.5" style="211" hidden="1" customWidth="1"/>
    <col min="8985" max="8985" width="14.125" style="211" hidden="1" customWidth="1"/>
    <col min="8986" max="8986" width="13.5" style="211" hidden="1" customWidth="1"/>
    <col min="8987" max="8987" width="14.125" style="211" hidden="1" customWidth="1"/>
    <col min="8988" max="8988" width="13.5" style="211" hidden="1" customWidth="1"/>
    <col min="8989" max="8989" width="14.125" style="211" hidden="1" customWidth="1"/>
    <col min="8990" max="8990" width="13.5" style="211" hidden="1" customWidth="1"/>
    <col min="8991" max="8991" width="14.125" style="211" hidden="1" customWidth="1"/>
    <col min="8992" max="8992" width="13.5" style="211" hidden="1" customWidth="1"/>
    <col min="8993" max="8993" width="14.125" style="211" hidden="1" customWidth="1"/>
    <col min="8994" max="9004" width="13.5" style="211" hidden="1" customWidth="1"/>
    <col min="9005" max="9005" width="1.625" style="211" hidden="1" customWidth="1"/>
    <col min="9006" max="9016" width="0" style="211" hidden="1" customWidth="1"/>
    <col min="9017" max="9217" width="0" style="211" hidden="1"/>
    <col min="9218" max="9218" width="1.25" style="211" hidden="1" customWidth="1"/>
    <col min="9219" max="9219" width="1.5" style="211" hidden="1" customWidth="1"/>
    <col min="9220" max="9220" width="1.75" style="211" hidden="1" customWidth="1"/>
    <col min="9221" max="9221" width="1.5" style="211" hidden="1" customWidth="1"/>
    <col min="9222" max="9232" width="1.625" style="211" hidden="1" customWidth="1"/>
    <col min="9233" max="9233" width="2" style="211" hidden="1" customWidth="1"/>
    <col min="9234" max="9237" width="1.625" style="211" hidden="1" customWidth="1"/>
    <col min="9238" max="9239" width="2.625" style="211" hidden="1" customWidth="1"/>
    <col min="9240" max="9240" width="13.5" style="211" hidden="1" customWidth="1"/>
    <col min="9241" max="9241" width="14.125" style="211" hidden="1" customWidth="1"/>
    <col min="9242" max="9242" width="13.5" style="211" hidden="1" customWidth="1"/>
    <col min="9243" max="9243" width="14.125" style="211" hidden="1" customWidth="1"/>
    <col min="9244" max="9244" width="13.5" style="211" hidden="1" customWidth="1"/>
    <col min="9245" max="9245" width="14.125" style="211" hidden="1" customWidth="1"/>
    <col min="9246" max="9246" width="13.5" style="211" hidden="1" customWidth="1"/>
    <col min="9247" max="9247" width="14.125" style="211" hidden="1" customWidth="1"/>
    <col min="9248" max="9248" width="13.5" style="211" hidden="1" customWidth="1"/>
    <col min="9249" max="9249" width="14.125" style="211" hidden="1" customWidth="1"/>
    <col min="9250" max="9260" width="13.5" style="211" hidden="1" customWidth="1"/>
    <col min="9261" max="9261" width="1.625" style="211" hidden="1" customWidth="1"/>
    <col min="9262" max="9272" width="0" style="211" hidden="1" customWidth="1"/>
    <col min="9273" max="9473" width="0" style="211" hidden="1"/>
    <col min="9474" max="9474" width="1.25" style="211" hidden="1" customWidth="1"/>
    <col min="9475" max="9475" width="1.5" style="211" hidden="1" customWidth="1"/>
    <col min="9476" max="9476" width="1.75" style="211" hidden="1" customWidth="1"/>
    <col min="9477" max="9477" width="1.5" style="211" hidden="1" customWidth="1"/>
    <col min="9478" max="9488" width="1.625" style="211" hidden="1" customWidth="1"/>
    <col min="9489" max="9489" width="2" style="211" hidden="1" customWidth="1"/>
    <col min="9490" max="9493" width="1.625" style="211" hidden="1" customWidth="1"/>
    <col min="9494" max="9495" width="2.625" style="211" hidden="1" customWidth="1"/>
    <col min="9496" max="9496" width="13.5" style="211" hidden="1" customWidth="1"/>
    <col min="9497" max="9497" width="14.125" style="211" hidden="1" customWidth="1"/>
    <col min="9498" max="9498" width="13.5" style="211" hidden="1" customWidth="1"/>
    <col min="9499" max="9499" width="14.125" style="211" hidden="1" customWidth="1"/>
    <col min="9500" max="9500" width="13.5" style="211" hidden="1" customWidth="1"/>
    <col min="9501" max="9501" width="14.125" style="211" hidden="1" customWidth="1"/>
    <col min="9502" max="9502" width="13.5" style="211" hidden="1" customWidth="1"/>
    <col min="9503" max="9503" width="14.125" style="211" hidden="1" customWidth="1"/>
    <col min="9504" max="9504" width="13.5" style="211" hidden="1" customWidth="1"/>
    <col min="9505" max="9505" width="14.125" style="211" hidden="1" customWidth="1"/>
    <col min="9506" max="9516" width="13.5" style="211" hidden="1" customWidth="1"/>
    <col min="9517" max="9517" width="1.625" style="211" hidden="1" customWidth="1"/>
    <col min="9518" max="9528" width="0" style="211" hidden="1" customWidth="1"/>
    <col min="9529" max="9729" width="0" style="211" hidden="1"/>
    <col min="9730" max="9730" width="1.25" style="211" hidden="1" customWidth="1"/>
    <col min="9731" max="9731" width="1.5" style="211" hidden="1" customWidth="1"/>
    <col min="9732" max="9732" width="1.75" style="211" hidden="1" customWidth="1"/>
    <col min="9733" max="9733" width="1.5" style="211" hidden="1" customWidth="1"/>
    <col min="9734" max="9744" width="1.625" style="211" hidden="1" customWidth="1"/>
    <col min="9745" max="9745" width="2" style="211" hidden="1" customWidth="1"/>
    <col min="9746" max="9749" width="1.625" style="211" hidden="1" customWidth="1"/>
    <col min="9750" max="9751" width="2.625" style="211" hidden="1" customWidth="1"/>
    <col min="9752" max="9752" width="13.5" style="211" hidden="1" customWidth="1"/>
    <col min="9753" max="9753" width="14.125" style="211" hidden="1" customWidth="1"/>
    <col min="9754" max="9754" width="13.5" style="211" hidden="1" customWidth="1"/>
    <col min="9755" max="9755" width="14.125" style="211" hidden="1" customWidth="1"/>
    <col min="9756" max="9756" width="13.5" style="211" hidden="1" customWidth="1"/>
    <col min="9757" max="9757" width="14.125" style="211" hidden="1" customWidth="1"/>
    <col min="9758" max="9758" width="13.5" style="211" hidden="1" customWidth="1"/>
    <col min="9759" max="9759" width="14.125" style="211" hidden="1" customWidth="1"/>
    <col min="9760" max="9760" width="13.5" style="211" hidden="1" customWidth="1"/>
    <col min="9761" max="9761" width="14.125" style="211" hidden="1" customWidth="1"/>
    <col min="9762" max="9772" width="13.5" style="211" hidden="1" customWidth="1"/>
    <col min="9773" max="9773" width="1.625" style="211" hidden="1" customWidth="1"/>
    <col min="9774" max="9784" width="0" style="211" hidden="1" customWidth="1"/>
    <col min="9785" max="9985" width="0" style="211" hidden="1"/>
    <col min="9986" max="9986" width="1.25" style="211" hidden="1" customWidth="1"/>
    <col min="9987" max="9987" width="1.5" style="211" hidden="1" customWidth="1"/>
    <col min="9988" max="9988" width="1.75" style="211" hidden="1" customWidth="1"/>
    <col min="9989" max="9989" width="1.5" style="211" hidden="1" customWidth="1"/>
    <col min="9990" max="10000" width="1.625" style="211" hidden="1" customWidth="1"/>
    <col min="10001" max="10001" width="2" style="211" hidden="1" customWidth="1"/>
    <col min="10002" max="10005" width="1.625" style="211" hidden="1" customWidth="1"/>
    <col min="10006" max="10007" width="2.625" style="211" hidden="1" customWidth="1"/>
    <col min="10008" max="10008" width="13.5" style="211" hidden="1" customWidth="1"/>
    <col min="10009" max="10009" width="14.125" style="211" hidden="1" customWidth="1"/>
    <col min="10010" max="10010" width="13.5" style="211" hidden="1" customWidth="1"/>
    <col min="10011" max="10011" width="14.125" style="211" hidden="1" customWidth="1"/>
    <col min="10012" max="10012" width="13.5" style="211" hidden="1" customWidth="1"/>
    <col min="10013" max="10013" width="14.125" style="211" hidden="1" customWidth="1"/>
    <col min="10014" max="10014" width="13.5" style="211" hidden="1" customWidth="1"/>
    <col min="10015" max="10015" width="14.125" style="211" hidden="1" customWidth="1"/>
    <col min="10016" max="10016" width="13.5" style="211" hidden="1" customWidth="1"/>
    <col min="10017" max="10017" width="14.125" style="211" hidden="1" customWidth="1"/>
    <col min="10018" max="10028" width="13.5" style="211" hidden="1" customWidth="1"/>
    <col min="10029" max="10029" width="1.625" style="211" hidden="1" customWidth="1"/>
    <col min="10030" max="10040" width="0" style="211" hidden="1" customWidth="1"/>
    <col min="10041" max="10241" width="0" style="211" hidden="1"/>
    <col min="10242" max="10242" width="1.25" style="211" hidden="1" customWidth="1"/>
    <col min="10243" max="10243" width="1.5" style="211" hidden="1" customWidth="1"/>
    <col min="10244" max="10244" width="1.75" style="211" hidden="1" customWidth="1"/>
    <col min="10245" max="10245" width="1.5" style="211" hidden="1" customWidth="1"/>
    <col min="10246" max="10256" width="1.625" style="211" hidden="1" customWidth="1"/>
    <col min="10257" max="10257" width="2" style="211" hidden="1" customWidth="1"/>
    <col min="10258" max="10261" width="1.625" style="211" hidden="1" customWidth="1"/>
    <col min="10262" max="10263" width="2.625" style="211" hidden="1" customWidth="1"/>
    <col min="10264" max="10264" width="13.5" style="211" hidden="1" customWidth="1"/>
    <col min="10265" max="10265" width="14.125" style="211" hidden="1" customWidth="1"/>
    <col min="10266" max="10266" width="13.5" style="211" hidden="1" customWidth="1"/>
    <col min="10267" max="10267" width="14.125" style="211" hidden="1" customWidth="1"/>
    <col min="10268" max="10268" width="13.5" style="211" hidden="1" customWidth="1"/>
    <col min="10269" max="10269" width="14.125" style="211" hidden="1" customWidth="1"/>
    <col min="10270" max="10270" width="13.5" style="211" hidden="1" customWidth="1"/>
    <col min="10271" max="10271" width="14.125" style="211" hidden="1" customWidth="1"/>
    <col min="10272" max="10272" width="13.5" style="211" hidden="1" customWidth="1"/>
    <col min="10273" max="10273" width="14.125" style="211" hidden="1" customWidth="1"/>
    <col min="10274" max="10284" width="13.5" style="211" hidden="1" customWidth="1"/>
    <col min="10285" max="10285" width="1.625" style="211" hidden="1" customWidth="1"/>
    <col min="10286" max="10296" width="0" style="211" hidden="1" customWidth="1"/>
    <col min="10297" max="10497" width="0" style="211" hidden="1"/>
    <col min="10498" max="10498" width="1.25" style="211" hidden="1" customWidth="1"/>
    <col min="10499" max="10499" width="1.5" style="211" hidden="1" customWidth="1"/>
    <col min="10500" max="10500" width="1.75" style="211" hidden="1" customWidth="1"/>
    <col min="10501" max="10501" width="1.5" style="211" hidden="1" customWidth="1"/>
    <col min="10502" max="10512" width="1.625" style="211" hidden="1" customWidth="1"/>
    <col min="10513" max="10513" width="2" style="211" hidden="1" customWidth="1"/>
    <col min="10514" max="10517" width="1.625" style="211" hidden="1" customWidth="1"/>
    <col min="10518" max="10519" width="2.625" style="211" hidden="1" customWidth="1"/>
    <col min="10520" max="10520" width="13.5" style="211" hidden="1" customWidth="1"/>
    <col min="10521" max="10521" width="14.125" style="211" hidden="1" customWidth="1"/>
    <col min="10522" max="10522" width="13.5" style="211" hidden="1" customWidth="1"/>
    <col min="10523" max="10523" width="14.125" style="211" hidden="1" customWidth="1"/>
    <col min="10524" max="10524" width="13.5" style="211" hidden="1" customWidth="1"/>
    <col min="10525" max="10525" width="14.125" style="211" hidden="1" customWidth="1"/>
    <col min="10526" max="10526" width="13.5" style="211" hidden="1" customWidth="1"/>
    <col min="10527" max="10527" width="14.125" style="211" hidden="1" customWidth="1"/>
    <col min="10528" max="10528" width="13.5" style="211" hidden="1" customWidth="1"/>
    <col min="10529" max="10529" width="14.125" style="211" hidden="1" customWidth="1"/>
    <col min="10530" max="10540" width="13.5" style="211" hidden="1" customWidth="1"/>
    <col min="10541" max="10541" width="1.625" style="211" hidden="1" customWidth="1"/>
    <col min="10542" max="10552" width="0" style="211" hidden="1" customWidth="1"/>
    <col min="10553" max="10753" width="0" style="211" hidden="1"/>
    <col min="10754" max="10754" width="1.25" style="211" hidden="1" customWidth="1"/>
    <col min="10755" max="10755" width="1.5" style="211" hidden="1" customWidth="1"/>
    <col min="10756" max="10756" width="1.75" style="211" hidden="1" customWidth="1"/>
    <col min="10757" max="10757" width="1.5" style="211" hidden="1" customWidth="1"/>
    <col min="10758" max="10768" width="1.625" style="211" hidden="1" customWidth="1"/>
    <col min="10769" max="10769" width="2" style="211" hidden="1" customWidth="1"/>
    <col min="10770" max="10773" width="1.625" style="211" hidden="1" customWidth="1"/>
    <col min="10774" max="10775" width="2.625" style="211" hidden="1" customWidth="1"/>
    <col min="10776" max="10776" width="13.5" style="211" hidden="1" customWidth="1"/>
    <col min="10777" max="10777" width="14.125" style="211" hidden="1" customWidth="1"/>
    <col min="10778" max="10778" width="13.5" style="211" hidden="1" customWidth="1"/>
    <col min="10779" max="10779" width="14.125" style="211" hidden="1" customWidth="1"/>
    <col min="10780" max="10780" width="13.5" style="211" hidden="1" customWidth="1"/>
    <col min="10781" max="10781" width="14.125" style="211" hidden="1" customWidth="1"/>
    <col min="10782" max="10782" width="13.5" style="211" hidden="1" customWidth="1"/>
    <col min="10783" max="10783" width="14.125" style="211" hidden="1" customWidth="1"/>
    <col min="10784" max="10784" width="13.5" style="211" hidden="1" customWidth="1"/>
    <col min="10785" max="10785" width="14.125" style="211" hidden="1" customWidth="1"/>
    <col min="10786" max="10796" width="13.5" style="211" hidden="1" customWidth="1"/>
    <col min="10797" max="10797" width="1.625" style="211" hidden="1" customWidth="1"/>
    <col min="10798" max="10808" width="0" style="211" hidden="1" customWidth="1"/>
    <col min="10809" max="11009" width="0" style="211" hidden="1"/>
    <col min="11010" max="11010" width="1.25" style="211" hidden="1" customWidth="1"/>
    <col min="11011" max="11011" width="1.5" style="211" hidden="1" customWidth="1"/>
    <col min="11012" max="11012" width="1.75" style="211" hidden="1" customWidth="1"/>
    <col min="11013" max="11013" width="1.5" style="211" hidden="1" customWidth="1"/>
    <col min="11014" max="11024" width="1.625" style="211" hidden="1" customWidth="1"/>
    <col min="11025" max="11025" width="2" style="211" hidden="1" customWidth="1"/>
    <col min="11026" max="11029" width="1.625" style="211" hidden="1" customWidth="1"/>
    <col min="11030" max="11031" width="2.625" style="211" hidden="1" customWidth="1"/>
    <col min="11032" max="11032" width="13.5" style="211" hidden="1" customWidth="1"/>
    <col min="11033" max="11033" width="14.125" style="211" hidden="1" customWidth="1"/>
    <col min="11034" max="11034" width="13.5" style="211" hidden="1" customWidth="1"/>
    <col min="11035" max="11035" width="14.125" style="211" hidden="1" customWidth="1"/>
    <col min="11036" max="11036" width="13.5" style="211" hidden="1" customWidth="1"/>
    <col min="11037" max="11037" width="14.125" style="211" hidden="1" customWidth="1"/>
    <col min="11038" max="11038" width="13.5" style="211" hidden="1" customWidth="1"/>
    <col min="11039" max="11039" width="14.125" style="211" hidden="1" customWidth="1"/>
    <col min="11040" max="11040" width="13.5" style="211" hidden="1" customWidth="1"/>
    <col min="11041" max="11041" width="14.125" style="211" hidden="1" customWidth="1"/>
    <col min="11042" max="11052" width="13.5" style="211" hidden="1" customWidth="1"/>
    <col min="11053" max="11053" width="1.625" style="211" hidden="1" customWidth="1"/>
    <col min="11054" max="11064" width="0" style="211" hidden="1" customWidth="1"/>
    <col min="11065" max="11265" width="0" style="211" hidden="1"/>
    <col min="11266" max="11266" width="1.25" style="211" hidden="1" customWidth="1"/>
    <col min="11267" max="11267" width="1.5" style="211" hidden="1" customWidth="1"/>
    <col min="11268" max="11268" width="1.75" style="211" hidden="1" customWidth="1"/>
    <col min="11269" max="11269" width="1.5" style="211" hidden="1" customWidth="1"/>
    <col min="11270" max="11280" width="1.625" style="211" hidden="1" customWidth="1"/>
    <col min="11281" max="11281" width="2" style="211" hidden="1" customWidth="1"/>
    <col min="11282" max="11285" width="1.625" style="211" hidden="1" customWidth="1"/>
    <col min="11286" max="11287" width="2.625" style="211" hidden="1" customWidth="1"/>
    <col min="11288" max="11288" width="13.5" style="211" hidden="1" customWidth="1"/>
    <col min="11289" max="11289" width="14.125" style="211" hidden="1" customWidth="1"/>
    <col min="11290" max="11290" width="13.5" style="211" hidden="1" customWidth="1"/>
    <col min="11291" max="11291" width="14.125" style="211" hidden="1" customWidth="1"/>
    <col min="11292" max="11292" width="13.5" style="211" hidden="1" customWidth="1"/>
    <col min="11293" max="11293" width="14.125" style="211" hidden="1" customWidth="1"/>
    <col min="11294" max="11294" width="13.5" style="211" hidden="1" customWidth="1"/>
    <col min="11295" max="11295" width="14.125" style="211" hidden="1" customWidth="1"/>
    <col min="11296" max="11296" width="13.5" style="211" hidden="1" customWidth="1"/>
    <col min="11297" max="11297" width="14.125" style="211" hidden="1" customWidth="1"/>
    <col min="11298" max="11308" width="13.5" style="211" hidden="1" customWidth="1"/>
    <col min="11309" max="11309" width="1.625" style="211" hidden="1" customWidth="1"/>
    <col min="11310" max="11320" width="0" style="211" hidden="1" customWidth="1"/>
    <col min="11321" max="11521" width="0" style="211" hidden="1"/>
    <col min="11522" max="11522" width="1.25" style="211" hidden="1" customWidth="1"/>
    <col min="11523" max="11523" width="1.5" style="211" hidden="1" customWidth="1"/>
    <col min="11524" max="11524" width="1.75" style="211" hidden="1" customWidth="1"/>
    <col min="11525" max="11525" width="1.5" style="211" hidden="1" customWidth="1"/>
    <col min="11526" max="11536" width="1.625" style="211" hidden="1" customWidth="1"/>
    <col min="11537" max="11537" width="2" style="211" hidden="1" customWidth="1"/>
    <col min="11538" max="11541" width="1.625" style="211" hidden="1" customWidth="1"/>
    <col min="11542" max="11543" width="2.625" style="211" hidden="1" customWidth="1"/>
    <col min="11544" max="11544" width="13.5" style="211" hidden="1" customWidth="1"/>
    <col min="11545" max="11545" width="14.125" style="211" hidden="1" customWidth="1"/>
    <col min="11546" max="11546" width="13.5" style="211" hidden="1" customWidth="1"/>
    <col min="11547" max="11547" width="14.125" style="211" hidden="1" customWidth="1"/>
    <col min="11548" max="11548" width="13.5" style="211" hidden="1" customWidth="1"/>
    <col min="11549" max="11549" width="14.125" style="211" hidden="1" customWidth="1"/>
    <col min="11550" max="11550" width="13.5" style="211" hidden="1" customWidth="1"/>
    <col min="11551" max="11551" width="14.125" style="211" hidden="1" customWidth="1"/>
    <col min="11552" max="11552" width="13.5" style="211" hidden="1" customWidth="1"/>
    <col min="11553" max="11553" width="14.125" style="211" hidden="1" customWidth="1"/>
    <col min="11554" max="11564" width="13.5" style="211" hidden="1" customWidth="1"/>
    <col min="11565" max="11565" width="1.625" style="211" hidden="1" customWidth="1"/>
    <col min="11566" max="11576" width="0" style="211" hidden="1" customWidth="1"/>
    <col min="11577" max="11777" width="0" style="211" hidden="1"/>
    <col min="11778" max="11778" width="1.25" style="211" hidden="1" customWidth="1"/>
    <col min="11779" max="11779" width="1.5" style="211" hidden="1" customWidth="1"/>
    <col min="11780" max="11780" width="1.75" style="211" hidden="1" customWidth="1"/>
    <col min="11781" max="11781" width="1.5" style="211" hidden="1" customWidth="1"/>
    <col min="11782" max="11792" width="1.625" style="211" hidden="1" customWidth="1"/>
    <col min="11793" max="11793" width="2" style="211" hidden="1" customWidth="1"/>
    <col min="11794" max="11797" width="1.625" style="211" hidden="1" customWidth="1"/>
    <col min="11798" max="11799" width="2.625" style="211" hidden="1" customWidth="1"/>
    <col min="11800" max="11800" width="13.5" style="211" hidden="1" customWidth="1"/>
    <col min="11801" max="11801" width="14.125" style="211" hidden="1" customWidth="1"/>
    <col min="11802" max="11802" width="13.5" style="211" hidden="1" customWidth="1"/>
    <col min="11803" max="11803" width="14.125" style="211" hidden="1" customWidth="1"/>
    <col min="11804" max="11804" width="13.5" style="211" hidden="1" customWidth="1"/>
    <col min="11805" max="11805" width="14.125" style="211" hidden="1" customWidth="1"/>
    <col min="11806" max="11806" width="13.5" style="211" hidden="1" customWidth="1"/>
    <col min="11807" max="11807" width="14.125" style="211" hidden="1" customWidth="1"/>
    <col min="11808" max="11808" width="13.5" style="211" hidden="1" customWidth="1"/>
    <col min="11809" max="11809" width="14.125" style="211" hidden="1" customWidth="1"/>
    <col min="11810" max="11820" width="13.5" style="211" hidden="1" customWidth="1"/>
    <col min="11821" max="11821" width="1.625" style="211" hidden="1" customWidth="1"/>
    <col min="11822" max="11832" width="0" style="211" hidden="1" customWidth="1"/>
    <col min="11833" max="12033" width="0" style="211" hidden="1"/>
    <col min="12034" max="12034" width="1.25" style="211" hidden="1" customWidth="1"/>
    <col min="12035" max="12035" width="1.5" style="211" hidden="1" customWidth="1"/>
    <col min="12036" max="12036" width="1.75" style="211" hidden="1" customWidth="1"/>
    <col min="12037" max="12037" width="1.5" style="211" hidden="1" customWidth="1"/>
    <col min="12038" max="12048" width="1.625" style="211" hidden="1" customWidth="1"/>
    <col min="12049" max="12049" width="2" style="211" hidden="1" customWidth="1"/>
    <col min="12050" max="12053" width="1.625" style="211" hidden="1" customWidth="1"/>
    <col min="12054" max="12055" width="2.625" style="211" hidden="1" customWidth="1"/>
    <col min="12056" max="12056" width="13.5" style="211" hidden="1" customWidth="1"/>
    <col min="12057" max="12057" width="14.125" style="211" hidden="1" customWidth="1"/>
    <col min="12058" max="12058" width="13.5" style="211" hidden="1" customWidth="1"/>
    <col min="12059" max="12059" width="14.125" style="211" hidden="1" customWidth="1"/>
    <col min="12060" max="12060" width="13.5" style="211" hidden="1" customWidth="1"/>
    <col min="12061" max="12061" width="14.125" style="211" hidden="1" customWidth="1"/>
    <col min="12062" max="12062" width="13.5" style="211" hidden="1" customWidth="1"/>
    <col min="12063" max="12063" width="14.125" style="211" hidden="1" customWidth="1"/>
    <col min="12064" max="12064" width="13.5" style="211" hidden="1" customWidth="1"/>
    <col min="12065" max="12065" width="14.125" style="211" hidden="1" customWidth="1"/>
    <col min="12066" max="12076" width="13.5" style="211" hidden="1" customWidth="1"/>
    <col min="12077" max="12077" width="1.625" style="211" hidden="1" customWidth="1"/>
    <col min="12078" max="12088" width="0" style="211" hidden="1" customWidth="1"/>
    <col min="12089" max="12289" width="0" style="211" hidden="1"/>
    <col min="12290" max="12290" width="1.25" style="211" hidden="1" customWidth="1"/>
    <col min="12291" max="12291" width="1.5" style="211" hidden="1" customWidth="1"/>
    <col min="12292" max="12292" width="1.75" style="211" hidden="1" customWidth="1"/>
    <col min="12293" max="12293" width="1.5" style="211" hidden="1" customWidth="1"/>
    <col min="12294" max="12304" width="1.625" style="211" hidden="1" customWidth="1"/>
    <col min="12305" max="12305" width="2" style="211" hidden="1" customWidth="1"/>
    <col min="12306" max="12309" width="1.625" style="211" hidden="1" customWidth="1"/>
    <col min="12310" max="12311" width="2.625" style="211" hidden="1" customWidth="1"/>
    <col min="12312" max="12312" width="13.5" style="211" hidden="1" customWidth="1"/>
    <col min="12313" max="12313" width="14.125" style="211" hidden="1" customWidth="1"/>
    <col min="12314" max="12314" width="13.5" style="211" hidden="1" customWidth="1"/>
    <col min="12315" max="12315" width="14.125" style="211" hidden="1" customWidth="1"/>
    <col min="12316" max="12316" width="13.5" style="211" hidden="1" customWidth="1"/>
    <col min="12317" max="12317" width="14.125" style="211" hidden="1" customWidth="1"/>
    <col min="12318" max="12318" width="13.5" style="211" hidden="1" customWidth="1"/>
    <col min="12319" max="12319" width="14.125" style="211" hidden="1" customWidth="1"/>
    <col min="12320" max="12320" width="13.5" style="211" hidden="1" customWidth="1"/>
    <col min="12321" max="12321" width="14.125" style="211" hidden="1" customWidth="1"/>
    <col min="12322" max="12332" width="13.5" style="211" hidden="1" customWidth="1"/>
    <col min="12333" max="12333" width="1.625" style="211" hidden="1" customWidth="1"/>
    <col min="12334" max="12344" width="0" style="211" hidden="1" customWidth="1"/>
    <col min="12345" max="12545" width="0" style="211" hidden="1"/>
    <col min="12546" max="12546" width="1.25" style="211" hidden="1" customWidth="1"/>
    <col min="12547" max="12547" width="1.5" style="211" hidden="1" customWidth="1"/>
    <col min="12548" max="12548" width="1.75" style="211" hidden="1" customWidth="1"/>
    <col min="12549" max="12549" width="1.5" style="211" hidden="1" customWidth="1"/>
    <col min="12550" max="12560" width="1.625" style="211" hidden="1" customWidth="1"/>
    <col min="12561" max="12561" width="2" style="211" hidden="1" customWidth="1"/>
    <col min="12562" max="12565" width="1.625" style="211" hidden="1" customWidth="1"/>
    <col min="12566" max="12567" width="2.625" style="211" hidden="1" customWidth="1"/>
    <col min="12568" max="12568" width="13.5" style="211" hidden="1" customWidth="1"/>
    <col min="12569" max="12569" width="14.125" style="211" hidden="1" customWidth="1"/>
    <col min="12570" max="12570" width="13.5" style="211" hidden="1" customWidth="1"/>
    <col min="12571" max="12571" width="14.125" style="211" hidden="1" customWidth="1"/>
    <col min="12572" max="12572" width="13.5" style="211" hidden="1" customWidth="1"/>
    <col min="12573" max="12573" width="14.125" style="211" hidden="1" customWidth="1"/>
    <col min="12574" max="12574" width="13.5" style="211" hidden="1" customWidth="1"/>
    <col min="12575" max="12575" width="14.125" style="211" hidden="1" customWidth="1"/>
    <col min="12576" max="12576" width="13.5" style="211" hidden="1" customWidth="1"/>
    <col min="12577" max="12577" width="14.125" style="211" hidden="1" customWidth="1"/>
    <col min="12578" max="12588" width="13.5" style="211" hidden="1" customWidth="1"/>
    <col min="12589" max="12589" width="1.625" style="211" hidden="1" customWidth="1"/>
    <col min="12590" max="12600" width="0" style="211" hidden="1" customWidth="1"/>
    <col min="12601" max="12801" width="0" style="211" hidden="1"/>
    <col min="12802" max="12802" width="1.25" style="211" hidden="1" customWidth="1"/>
    <col min="12803" max="12803" width="1.5" style="211" hidden="1" customWidth="1"/>
    <col min="12804" max="12804" width="1.75" style="211" hidden="1" customWidth="1"/>
    <col min="12805" max="12805" width="1.5" style="211" hidden="1" customWidth="1"/>
    <col min="12806" max="12816" width="1.625" style="211" hidden="1" customWidth="1"/>
    <col min="12817" max="12817" width="2" style="211" hidden="1" customWidth="1"/>
    <col min="12818" max="12821" width="1.625" style="211" hidden="1" customWidth="1"/>
    <col min="12822" max="12823" width="2.625" style="211" hidden="1" customWidth="1"/>
    <col min="12824" max="12824" width="13.5" style="211" hidden="1" customWidth="1"/>
    <col min="12825" max="12825" width="14.125" style="211" hidden="1" customWidth="1"/>
    <col min="12826" max="12826" width="13.5" style="211" hidden="1" customWidth="1"/>
    <col min="12827" max="12827" width="14.125" style="211" hidden="1" customWidth="1"/>
    <col min="12828" max="12828" width="13.5" style="211" hidden="1" customWidth="1"/>
    <col min="12829" max="12829" width="14.125" style="211" hidden="1" customWidth="1"/>
    <col min="12830" max="12830" width="13.5" style="211" hidden="1" customWidth="1"/>
    <col min="12831" max="12831" width="14.125" style="211" hidden="1" customWidth="1"/>
    <col min="12832" max="12832" width="13.5" style="211" hidden="1" customWidth="1"/>
    <col min="12833" max="12833" width="14.125" style="211" hidden="1" customWidth="1"/>
    <col min="12834" max="12844" width="13.5" style="211" hidden="1" customWidth="1"/>
    <col min="12845" max="12845" width="1.625" style="211" hidden="1" customWidth="1"/>
    <col min="12846" max="12856" width="0" style="211" hidden="1" customWidth="1"/>
    <col min="12857" max="13057" width="0" style="211" hidden="1"/>
    <col min="13058" max="13058" width="1.25" style="211" hidden="1" customWidth="1"/>
    <col min="13059" max="13059" width="1.5" style="211" hidden="1" customWidth="1"/>
    <col min="13060" max="13060" width="1.75" style="211" hidden="1" customWidth="1"/>
    <col min="13061" max="13061" width="1.5" style="211" hidden="1" customWidth="1"/>
    <col min="13062" max="13072" width="1.625" style="211" hidden="1" customWidth="1"/>
    <col min="13073" max="13073" width="2" style="211" hidden="1" customWidth="1"/>
    <col min="13074" max="13077" width="1.625" style="211" hidden="1" customWidth="1"/>
    <col min="13078" max="13079" width="2.625" style="211" hidden="1" customWidth="1"/>
    <col min="13080" max="13080" width="13.5" style="211" hidden="1" customWidth="1"/>
    <col min="13081" max="13081" width="14.125" style="211" hidden="1" customWidth="1"/>
    <col min="13082" max="13082" width="13.5" style="211" hidden="1" customWidth="1"/>
    <col min="13083" max="13083" width="14.125" style="211" hidden="1" customWidth="1"/>
    <col min="13084" max="13084" width="13.5" style="211" hidden="1" customWidth="1"/>
    <col min="13085" max="13085" width="14.125" style="211" hidden="1" customWidth="1"/>
    <col min="13086" max="13086" width="13.5" style="211" hidden="1" customWidth="1"/>
    <col min="13087" max="13087" width="14.125" style="211" hidden="1" customWidth="1"/>
    <col min="13088" max="13088" width="13.5" style="211" hidden="1" customWidth="1"/>
    <col min="13089" max="13089" width="14.125" style="211" hidden="1" customWidth="1"/>
    <col min="13090" max="13100" width="13.5" style="211" hidden="1" customWidth="1"/>
    <col min="13101" max="13101" width="1.625" style="211" hidden="1" customWidth="1"/>
    <col min="13102" max="13112" width="0" style="211" hidden="1" customWidth="1"/>
    <col min="13113" max="13313" width="0" style="211" hidden="1"/>
    <col min="13314" max="13314" width="1.25" style="211" hidden="1" customWidth="1"/>
    <col min="13315" max="13315" width="1.5" style="211" hidden="1" customWidth="1"/>
    <col min="13316" max="13316" width="1.75" style="211" hidden="1" customWidth="1"/>
    <col min="13317" max="13317" width="1.5" style="211" hidden="1" customWidth="1"/>
    <col min="13318" max="13328" width="1.625" style="211" hidden="1" customWidth="1"/>
    <col min="13329" max="13329" width="2" style="211" hidden="1" customWidth="1"/>
    <col min="13330" max="13333" width="1.625" style="211" hidden="1" customWidth="1"/>
    <col min="13334" max="13335" width="2.625" style="211" hidden="1" customWidth="1"/>
    <col min="13336" max="13336" width="13.5" style="211" hidden="1" customWidth="1"/>
    <col min="13337" max="13337" width="14.125" style="211" hidden="1" customWidth="1"/>
    <col min="13338" max="13338" width="13.5" style="211" hidden="1" customWidth="1"/>
    <col min="13339" max="13339" width="14.125" style="211" hidden="1" customWidth="1"/>
    <col min="13340" max="13340" width="13.5" style="211" hidden="1" customWidth="1"/>
    <col min="13341" max="13341" width="14.125" style="211" hidden="1" customWidth="1"/>
    <col min="13342" max="13342" width="13.5" style="211" hidden="1" customWidth="1"/>
    <col min="13343" max="13343" width="14.125" style="211" hidden="1" customWidth="1"/>
    <col min="13344" max="13344" width="13.5" style="211" hidden="1" customWidth="1"/>
    <col min="13345" max="13345" width="14.125" style="211" hidden="1" customWidth="1"/>
    <col min="13346" max="13356" width="13.5" style="211" hidden="1" customWidth="1"/>
    <col min="13357" max="13357" width="1.625" style="211" hidden="1" customWidth="1"/>
    <col min="13358" max="13368" width="0" style="211" hidden="1" customWidth="1"/>
    <col min="13369" max="13569" width="0" style="211" hidden="1"/>
    <col min="13570" max="13570" width="1.25" style="211" hidden="1" customWidth="1"/>
    <col min="13571" max="13571" width="1.5" style="211" hidden="1" customWidth="1"/>
    <col min="13572" max="13572" width="1.75" style="211" hidden="1" customWidth="1"/>
    <col min="13573" max="13573" width="1.5" style="211" hidden="1" customWidth="1"/>
    <col min="13574" max="13584" width="1.625" style="211" hidden="1" customWidth="1"/>
    <col min="13585" max="13585" width="2" style="211" hidden="1" customWidth="1"/>
    <col min="13586" max="13589" width="1.625" style="211" hidden="1" customWidth="1"/>
    <col min="13590" max="13591" width="2.625" style="211" hidden="1" customWidth="1"/>
    <col min="13592" max="13592" width="13.5" style="211" hidden="1" customWidth="1"/>
    <col min="13593" max="13593" width="14.125" style="211" hidden="1" customWidth="1"/>
    <col min="13594" max="13594" width="13.5" style="211" hidden="1" customWidth="1"/>
    <col min="13595" max="13595" width="14.125" style="211" hidden="1" customWidth="1"/>
    <col min="13596" max="13596" width="13.5" style="211" hidden="1" customWidth="1"/>
    <col min="13597" max="13597" width="14.125" style="211" hidden="1" customWidth="1"/>
    <col min="13598" max="13598" width="13.5" style="211" hidden="1" customWidth="1"/>
    <col min="13599" max="13599" width="14.125" style="211" hidden="1" customWidth="1"/>
    <col min="13600" max="13600" width="13.5" style="211" hidden="1" customWidth="1"/>
    <col min="13601" max="13601" width="14.125" style="211" hidden="1" customWidth="1"/>
    <col min="13602" max="13612" width="13.5" style="211" hidden="1" customWidth="1"/>
    <col min="13613" max="13613" width="1.625" style="211" hidden="1" customWidth="1"/>
    <col min="13614" max="13624" width="0" style="211" hidden="1" customWidth="1"/>
    <col min="13625" max="13825" width="0" style="211" hidden="1"/>
    <col min="13826" max="13826" width="1.25" style="211" hidden="1" customWidth="1"/>
    <col min="13827" max="13827" width="1.5" style="211" hidden="1" customWidth="1"/>
    <col min="13828" max="13828" width="1.75" style="211" hidden="1" customWidth="1"/>
    <col min="13829" max="13829" width="1.5" style="211" hidden="1" customWidth="1"/>
    <col min="13830" max="13840" width="1.625" style="211" hidden="1" customWidth="1"/>
    <col min="13841" max="13841" width="2" style="211" hidden="1" customWidth="1"/>
    <col min="13842" max="13845" width="1.625" style="211" hidden="1" customWidth="1"/>
    <col min="13846" max="13847" width="2.625" style="211" hidden="1" customWidth="1"/>
    <col min="13848" max="13848" width="13.5" style="211" hidden="1" customWidth="1"/>
    <col min="13849" max="13849" width="14.125" style="211" hidden="1" customWidth="1"/>
    <col min="13850" max="13850" width="13.5" style="211" hidden="1" customWidth="1"/>
    <col min="13851" max="13851" width="14.125" style="211" hidden="1" customWidth="1"/>
    <col min="13852" max="13852" width="13.5" style="211" hidden="1" customWidth="1"/>
    <col min="13853" max="13853" width="14.125" style="211" hidden="1" customWidth="1"/>
    <col min="13854" max="13854" width="13.5" style="211" hidden="1" customWidth="1"/>
    <col min="13855" max="13855" width="14.125" style="211" hidden="1" customWidth="1"/>
    <col min="13856" max="13856" width="13.5" style="211" hidden="1" customWidth="1"/>
    <col min="13857" max="13857" width="14.125" style="211" hidden="1" customWidth="1"/>
    <col min="13858" max="13868" width="13.5" style="211" hidden="1" customWidth="1"/>
    <col min="13869" max="13869" width="1.625" style="211" hidden="1" customWidth="1"/>
    <col min="13870" max="13880" width="0" style="211" hidden="1" customWidth="1"/>
    <col min="13881" max="14081" width="0" style="211" hidden="1"/>
    <col min="14082" max="14082" width="1.25" style="211" hidden="1" customWidth="1"/>
    <col min="14083" max="14083" width="1.5" style="211" hidden="1" customWidth="1"/>
    <col min="14084" max="14084" width="1.75" style="211" hidden="1" customWidth="1"/>
    <col min="14085" max="14085" width="1.5" style="211" hidden="1" customWidth="1"/>
    <col min="14086" max="14096" width="1.625" style="211" hidden="1" customWidth="1"/>
    <col min="14097" max="14097" width="2" style="211" hidden="1" customWidth="1"/>
    <col min="14098" max="14101" width="1.625" style="211" hidden="1" customWidth="1"/>
    <col min="14102" max="14103" width="2.625" style="211" hidden="1" customWidth="1"/>
    <col min="14104" max="14104" width="13.5" style="211" hidden="1" customWidth="1"/>
    <col min="14105" max="14105" width="14.125" style="211" hidden="1" customWidth="1"/>
    <col min="14106" max="14106" width="13.5" style="211" hidden="1" customWidth="1"/>
    <col min="14107" max="14107" width="14.125" style="211" hidden="1" customWidth="1"/>
    <col min="14108" max="14108" width="13.5" style="211" hidden="1" customWidth="1"/>
    <col min="14109" max="14109" width="14.125" style="211" hidden="1" customWidth="1"/>
    <col min="14110" max="14110" width="13.5" style="211" hidden="1" customWidth="1"/>
    <col min="14111" max="14111" width="14.125" style="211" hidden="1" customWidth="1"/>
    <col min="14112" max="14112" width="13.5" style="211" hidden="1" customWidth="1"/>
    <col min="14113" max="14113" width="14.125" style="211" hidden="1" customWidth="1"/>
    <col min="14114" max="14124" width="13.5" style="211" hidden="1" customWidth="1"/>
    <col min="14125" max="14125" width="1.625" style="211" hidden="1" customWidth="1"/>
    <col min="14126" max="14136" width="0" style="211" hidden="1" customWidth="1"/>
    <col min="14137" max="14337" width="0" style="211" hidden="1"/>
    <col min="14338" max="14338" width="1.25" style="211" hidden="1" customWidth="1"/>
    <col min="14339" max="14339" width="1.5" style="211" hidden="1" customWidth="1"/>
    <col min="14340" max="14340" width="1.75" style="211" hidden="1" customWidth="1"/>
    <col min="14341" max="14341" width="1.5" style="211" hidden="1" customWidth="1"/>
    <col min="14342" max="14352" width="1.625" style="211" hidden="1" customWidth="1"/>
    <col min="14353" max="14353" width="2" style="211" hidden="1" customWidth="1"/>
    <col min="14354" max="14357" width="1.625" style="211" hidden="1" customWidth="1"/>
    <col min="14358" max="14359" width="2.625" style="211" hidden="1" customWidth="1"/>
    <col min="14360" max="14360" width="13.5" style="211" hidden="1" customWidth="1"/>
    <col min="14361" max="14361" width="14.125" style="211" hidden="1" customWidth="1"/>
    <col min="14362" max="14362" width="13.5" style="211" hidden="1" customWidth="1"/>
    <col min="14363" max="14363" width="14.125" style="211" hidden="1" customWidth="1"/>
    <col min="14364" max="14364" width="13.5" style="211" hidden="1" customWidth="1"/>
    <col min="14365" max="14365" width="14.125" style="211" hidden="1" customWidth="1"/>
    <col min="14366" max="14366" width="13.5" style="211" hidden="1" customWidth="1"/>
    <col min="14367" max="14367" width="14.125" style="211" hidden="1" customWidth="1"/>
    <col min="14368" max="14368" width="13.5" style="211" hidden="1" customWidth="1"/>
    <col min="14369" max="14369" width="14.125" style="211" hidden="1" customWidth="1"/>
    <col min="14370" max="14380" width="13.5" style="211" hidden="1" customWidth="1"/>
    <col min="14381" max="14381" width="1.625" style="211" hidden="1" customWidth="1"/>
    <col min="14382" max="14392" width="0" style="211" hidden="1" customWidth="1"/>
    <col min="14393" max="14593" width="0" style="211" hidden="1"/>
    <col min="14594" max="14594" width="1.25" style="211" hidden="1" customWidth="1"/>
    <col min="14595" max="14595" width="1.5" style="211" hidden="1" customWidth="1"/>
    <col min="14596" max="14596" width="1.75" style="211" hidden="1" customWidth="1"/>
    <col min="14597" max="14597" width="1.5" style="211" hidden="1" customWidth="1"/>
    <col min="14598" max="14608" width="1.625" style="211" hidden="1" customWidth="1"/>
    <col min="14609" max="14609" width="2" style="211" hidden="1" customWidth="1"/>
    <col min="14610" max="14613" width="1.625" style="211" hidden="1" customWidth="1"/>
    <col min="14614" max="14615" width="2.625" style="211" hidden="1" customWidth="1"/>
    <col min="14616" max="14616" width="13.5" style="211" hidden="1" customWidth="1"/>
    <col min="14617" max="14617" width="14.125" style="211" hidden="1" customWidth="1"/>
    <col min="14618" max="14618" width="13.5" style="211" hidden="1" customWidth="1"/>
    <col min="14619" max="14619" width="14.125" style="211" hidden="1" customWidth="1"/>
    <col min="14620" max="14620" width="13.5" style="211" hidden="1" customWidth="1"/>
    <col min="14621" max="14621" width="14.125" style="211" hidden="1" customWidth="1"/>
    <col min="14622" max="14622" width="13.5" style="211" hidden="1" customWidth="1"/>
    <col min="14623" max="14623" width="14.125" style="211" hidden="1" customWidth="1"/>
    <col min="14624" max="14624" width="13.5" style="211" hidden="1" customWidth="1"/>
    <col min="14625" max="14625" width="14.125" style="211" hidden="1" customWidth="1"/>
    <col min="14626" max="14636" width="13.5" style="211" hidden="1" customWidth="1"/>
    <col min="14637" max="14637" width="1.625" style="211" hidden="1" customWidth="1"/>
    <col min="14638" max="14648" width="0" style="211" hidden="1" customWidth="1"/>
    <col min="14649" max="14849" width="0" style="211" hidden="1"/>
    <col min="14850" max="14850" width="1.25" style="211" hidden="1" customWidth="1"/>
    <col min="14851" max="14851" width="1.5" style="211" hidden="1" customWidth="1"/>
    <col min="14852" max="14852" width="1.75" style="211" hidden="1" customWidth="1"/>
    <col min="14853" max="14853" width="1.5" style="211" hidden="1" customWidth="1"/>
    <col min="14854" max="14864" width="1.625" style="211" hidden="1" customWidth="1"/>
    <col min="14865" max="14865" width="2" style="211" hidden="1" customWidth="1"/>
    <col min="14866" max="14869" width="1.625" style="211" hidden="1" customWidth="1"/>
    <col min="14870" max="14871" width="2.625" style="211" hidden="1" customWidth="1"/>
    <col min="14872" max="14872" width="13.5" style="211" hidden="1" customWidth="1"/>
    <col min="14873" max="14873" width="14.125" style="211" hidden="1" customWidth="1"/>
    <col min="14874" max="14874" width="13.5" style="211" hidden="1" customWidth="1"/>
    <col min="14875" max="14875" width="14.125" style="211" hidden="1" customWidth="1"/>
    <col min="14876" max="14876" width="13.5" style="211" hidden="1" customWidth="1"/>
    <col min="14877" max="14877" width="14.125" style="211" hidden="1" customWidth="1"/>
    <col min="14878" max="14878" width="13.5" style="211" hidden="1" customWidth="1"/>
    <col min="14879" max="14879" width="14.125" style="211" hidden="1" customWidth="1"/>
    <col min="14880" max="14880" width="13.5" style="211" hidden="1" customWidth="1"/>
    <col min="14881" max="14881" width="14.125" style="211" hidden="1" customWidth="1"/>
    <col min="14882" max="14892" width="13.5" style="211" hidden="1" customWidth="1"/>
    <col min="14893" max="14893" width="1.625" style="211" hidden="1" customWidth="1"/>
    <col min="14894" max="14904" width="0" style="211" hidden="1" customWidth="1"/>
    <col min="14905" max="15105" width="0" style="211" hidden="1"/>
    <col min="15106" max="15106" width="1.25" style="211" hidden="1" customWidth="1"/>
    <col min="15107" max="15107" width="1.5" style="211" hidden="1" customWidth="1"/>
    <col min="15108" max="15108" width="1.75" style="211" hidden="1" customWidth="1"/>
    <col min="15109" max="15109" width="1.5" style="211" hidden="1" customWidth="1"/>
    <col min="15110" max="15120" width="1.625" style="211" hidden="1" customWidth="1"/>
    <col min="15121" max="15121" width="2" style="211" hidden="1" customWidth="1"/>
    <col min="15122" max="15125" width="1.625" style="211" hidden="1" customWidth="1"/>
    <col min="15126" max="15127" width="2.625" style="211" hidden="1" customWidth="1"/>
    <col min="15128" max="15128" width="13.5" style="211" hidden="1" customWidth="1"/>
    <col min="15129" max="15129" width="14.125" style="211" hidden="1" customWidth="1"/>
    <col min="15130" max="15130" width="13.5" style="211" hidden="1" customWidth="1"/>
    <col min="15131" max="15131" width="14.125" style="211" hidden="1" customWidth="1"/>
    <col min="15132" max="15132" width="13.5" style="211" hidden="1" customWidth="1"/>
    <col min="15133" max="15133" width="14.125" style="211" hidden="1" customWidth="1"/>
    <col min="15134" max="15134" width="13.5" style="211" hidden="1" customWidth="1"/>
    <col min="15135" max="15135" width="14.125" style="211" hidden="1" customWidth="1"/>
    <col min="15136" max="15136" width="13.5" style="211" hidden="1" customWidth="1"/>
    <col min="15137" max="15137" width="14.125" style="211" hidden="1" customWidth="1"/>
    <col min="15138" max="15148" width="13.5" style="211" hidden="1" customWidth="1"/>
    <col min="15149" max="15149" width="1.625" style="211" hidden="1" customWidth="1"/>
    <col min="15150" max="15160" width="0" style="211" hidden="1" customWidth="1"/>
    <col min="15161" max="15361" width="0" style="211" hidden="1"/>
    <col min="15362" max="15362" width="1.25" style="211" hidden="1" customWidth="1"/>
    <col min="15363" max="15363" width="1.5" style="211" hidden="1" customWidth="1"/>
    <col min="15364" max="15364" width="1.75" style="211" hidden="1" customWidth="1"/>
    <col min="15365" max="15365" width="1.5" style="211" hidden="1" customWidth="1"/>
    <col min="15366" max="15376" width="1.625" style="211" hidden="1" customWidth="1"/>
    <col min="15377" max="15377" width="2" style="211" hidden="1" customWidth="1"/>
    <col min="15378" max="15381" width="1.625" style="211" hidden="1" customWidth="1"/>
    <col min="15382" max="15383" width="2.625" style="211" hidden="1" customWidth="1"/>
    <col min="15384" max="15384" width="13.5" style="211" hidden="1" customWidth="1"/>
    <col min="15385" max="15385" width="14.125" style="211" hidden="1" customWidth="1"/>
    <col min="15386" max="15386" width="13.5" style="211" hidden="1" customWidth="1"/>
    <col min="15387" max="15387" width="14.125" style="211" hidden="1" customWidth="1"/>
    <col min="15388" max="15388" width="13.5" style="211" hidden="1" customWidth="1"/>
    <col min="15389" max="15389" width="14.125" style="211" hidden="1" customWidth="1"/>
    <col min="15390" max="15390" width="13.5" style="211" hidden="1" customWidth="1"/>
    <col min="15391" max="15391" width="14.125" style="211" hidden="1" customWidth="1"/>
    <col min="15392" max="15392" width="13.5" style="211" hidden="1" customWidth="1"/>
    <col min="15393" max="15393" width="14.125" style="211" hidden="1" customWidth="1"/>
    <col min="15394" max="15404" width="13.5" style="211" hidden="1" customWidth="1"/>
    <col min="15405" max="15405" width="1.625" style="211" hidden="1" customWidth="1"/>
    <col min="15406" max="15416" width="0" style="211" hidden="1" customWidth="1"/>
    <col min="15417" max="15617" width="0" style="211" hidden="1"/>
    <col min="15618" max="15618" width="1.25" style="211" hidden="1" customWidth="1"/>
    <col min="15619" max="15619" width="1.5" style="211" hidden="1" customWidth="1"/>
    <col min="15620" max="15620" width="1.75" style="211" hidden="1" customWidth="1"/>
    <col min="15621" max="15621" width="1.5" style="211" hidden="1" customWidth="1"/>
    <col min="15622" max="15632" width="1.625" style="211" hidden="1" customWidth="1"/>
    <col min="15633" max="15633" width="2" style="211" hidden="1" customWidth="1"/>
    <col min="15634" max="15637" width="1.625" style="211" hidden="1" customWidth="1"/>
    <col min="15638" max="15639" width="2.625" style="211" hidden="1" customWidth="1"/>
    <col min="15640" max="15640" width="13.5" style="211" hidden="1" customWidth="1"/>
    <col min="15641" max="15641" width="14.125" style="211" hidden="1" customWidth="1"/>
    <col min="15642" max="15642" width="13.5" style="211" hidden="1" customWidth="1"/>
    <col min="15643" max="15643" width="14.125" style="211" hidden="1" customWidth="1"/>
    <col min="15644" max="15644" width="13.5" style="211" hidden="1" customWidth="1"/>
    <col min="15645" max="15645" width="14.125" style="211" hidden="1" customWidth="1"/>
    <col min="15646" max="15646" width="13.5" style="211" hidden="1" customWidth="1"/>
    <col min="15647" max="15647" width="14.125" style="211" hidden="1" customWidth="1"/>
    <col min="15648" max="15648" width="13.5" style="211" hidden="1" customWidth="1"/>
    <col min="15649" max="15649" width="14.125" style="211" hidden="1" customWidth="1"/>
    <col min="15650" max="15660" width="13.5" style="211" hidden="1" customWidth="1"/>
    <col min="15661" max="15661" width="1.625" style="211" hidden="1" customWidth="1"/>
    <col min="15662" max="15672" width="0" style="211" hidden="1" customWidth="1"/>
    <col min="15673" max="15873" width="0" style="211" hidden="1"/>
    <col min="15874" max="15874" width="1.25" style="211" hidden="1" customWidth="1"/>
    <col min="15875" max="15875" width="1.5" style="211" hidden="1" customWidth="1"/>
    <col min="15876" max="15876" width="1.75" style="211" hidden="1" customWidth="1"/>
    <col min="15877" max="15877" width="1.5" style="211" hidden="1" customWidth="1"/>
    <col min="15878" max="15888" width="1.625" style="211" hidden="1" customWidth="1"/>
    <col min="15889" max="15889" width="2" style="211" hidden="1" customWidth="1"/>
    <col min="15890" max="15893" width="1.625" style="211" hidden="1" customWidth="1"/>
    <col min="15894" max="15895" width="2.625" style="211" hidden="1" customWidth="1"/>
    <col min="15896" max="15896" width="13.5" style="211" hidden="1" customWidth="1"/>
    <col min="15897" max="15897" width="14.125" style="211" hidden="1" customWidth="1"/>
    <col min="15898" max="15898" width="13.5" style="211" hidden="1" customWidth="1"/>
    <col min="15899" max="15899" width="14.125" style="211" hidden="1" customWidth="1"/>
    <col min="15900" max="15900" width="13.5" style="211" hidden="1" customWidth="1"/>
    <col min="15901" max="15901" width="14.125" style="211" hidden="1" customWidth="1"/>
    <col min="15902" max="15902" width="13.5" style="211" hidden="1" customWidth="1"/>
    <col min="15903" max="15903" width="14.125" style="211" hidden="1" customWidth="1"/>
    <col min="15904" max="15904" width="13.5" style="211" hidden="1" customWidth="1"/>
    <col min="15905" max="15905" width="14.125" style="211" hidden="1" customWidth="1"/>
    <col min="15906" max="15916" width="13.5" style="211" hidden="1" customWidth="1"/>
    <col min="15917" max="15917" width="1.625" style="211" hidden="1" customWidth="1"/>
    <col min="15918" max="15928" width="0" style="211" hidden="1" customWidth="1"/>
    <col min="15929" max="16129" width="0" style="211" hidden="1"/>
    <col min="16130" max="16130" width="1.25" style="211" hidden="1" customWidth="1"/>
    <col min="16131" max="16131" width="1.5" style="211" hidden="1" customWidth="1"/>
    <col min="16132" max="16132" width="1.75" style="211" hidden="1" customWidth="1"/>
    <col min="16133" max="16133" width="1.5" style="211" hidden="1" customWidth="1"/>
    <col min="16134" max="16144" width="1.625" style="211" hidden="1" customWidth="1"/>
    <col min="16145" max="16145" width="2" style="211" hidden="1" customWidth="1"/>
    <col min="16146" max="16149" width="1.625" style="211" hidden="1" customWidth="1"/>
    <col min="16150" max="16151" width="2.625" style="211" hidden="1" customWidth="1"/>
    <col min="16152" max="16152" width="13.5" style="211" hidden="1" customWidth="1"/>
    <col min="16153" max="16153" width="14.125" style="211" hidden="1" customWidth="1"/>
    <col min="16154" max="16154" width="13.5" style="211" hidden="1" customWidth="1"/>
    <col min="16155" max="16155" width="14.125" style="211" hidden="1" customWidth="1"/>
    <col min="16156" max="16156" width="13.5" style="211" hidden="1" customWidth="1"/>
    <col min="16157" max="16157" width="14.125" style="211" hidden="1" customWidth="1"/>
    <col min="16158" max="16158" width="13.5" style="211" hidden="1" customWidth="1"/>
    <col min="16159" max="16159" width="14.125" style="211" hidden="1" customWidth="1"/>
    <col min="16160" max="16160" width="13.5" style="211" hidden="1" customWidth="1"/>
    <col min="16161" max="16161" width="14.125" style="211" hidden="1" customWidth="1"/>
    <col min="16162" max="16172" width="13.5" style="211" hidden="1" customWidth="1"/>
    <col min="16173" max="16173" width="1.625" style="211" hidden="1" customWidth="1"/>
    <col min="16174" max="16184" width="0" style="211" hidden="1" customWidth="1"/>
    <col min="16185" max="16384" width="0" style="211" hidden="1"/>
  </cols>
  <sheetData>
    <row r="1" spans="1:144" s="305" customFormat="1" ht="9.9499999999999993" customHeight="1" x14ac:dyDescent="0.15">
      <c r="A1" s="9"/>
      <c r="B1" s="9"/>
      <c r="C1" s="303"/>
      <c r="D1" s="303"/>
      <c r="E1" s="303"/>
      <c r="F1" s="303"/>
      <c r="G1" s="303"/>
      <c r="H1" s="303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304"/>
      <c r="AT1" s="304"/>
      <c r="AU1" s="304"/>
      <c r="AV1" s="304"/>
      <c r="AW1" s="304"/>
      <c r="AX1" s="304"/>
      <c r="AY1" s="304"/>
      <c r="AZ1" s="304"/>
      <c r="BA1" s="304"/>
      <c r="BB1" s="304"/>
      <c r="BC1" s="304"/>
      <c r="BD1" s="304"/>
      <c r="BE1" s="304"/>
      <c r="BF1" s="304"/>
      <c r="BG1" s="304"/>
      <c r="BH1" s="304"/>
      <c r="BI1" s="304"/>
      <c r="BJ1" s="304"/>
      <c r="BK1" s="304"/>
      <c r="BL1" s="304"/>
      <c r="BM1" s="304"/>
      <c r="BN1" s="304"/>
      <c r="BO1" s="304"/>
      <c r="BP1" s="304"/>
      <c r="BQ1" s="304"/>
      <c r="BR1" s="304"/>
      <c r="BS1" s="304"/>
      <c r="BT1" s="304"/>
      <c r="BU1" s="304"/>
      <c r="BV1" s="304"/>
      <c r="BW1" s="304"/>
      <c r="BX1" s="304"/>
      <c r="BY1" s="304"/>
      <c r="BZ1" s="304"/>
      <c r="CA1" s="304"/>
      <c r="CB1" s="304"/>
      <c r="CC1" s="304"/>
      <c r="CD1" s="304"/>
      <c r="CE1" s="304"/>
      <c r="CF1" s="304"/>
      <c r="CG1" s="304"/>
      <c r="CH1" s="304"/>
      <c r="CI1" s="304"/>
      <c r="CJ1" s="304"/>
      <c r="CK1" s="304"/>
      <c r="CL1" s="304"/>
      <c r="CM1" s="304"/>
      <c r="CN1" s="304"/>
      <c r="CO1" s="304"/>
      <c r="CP1" s="304"/>
      <c r="CQ1" s="304"/>
      <c r="CR1" s="304"/>
      <c r="CS1" s="304"/>
      <c r="CT1" s="304"/>
      <c r="CU1" s="304"/>
      <c r="CV1" s="304"/>
      <c r="CW1" s="304"/>
      <c r="CX1" s="304"/>
      <c r="CY1" s="304"/>
      <c r="CZ1" s="304"/>
      <c r="DA1" s="304"/>
      <c r="DB1" s="304"/>
      <c r="DC1" s="304"/>
      <c r="DD1" s="304"/>
      <c r="DE1" s="304"/>
      <c r="DF1" s="304"/>
      <c r="DG1" s="304"/>
      <c r="DH1" s="304"/>
      <c r="DI1" s="304"/>
      <c r="DJ1" s="304"/>
      <c r="DK1" s="304"/>
      <c r="DL1" s="304"/>
      <c r="DM1" s="304"/>
      <c r="DN1" s="304"/>
      <c r="DO1" s="304"/>
      <c r="DP1" s="304"/>
      <c r="DQ1" s="304"/>
      <c r="DR1" s="304"/>
      <c r="DS1" s="304"/>
      <c r="DT1" s="304"/>
      <c r="DU1" s="304"/>
      <c r="DV1" s="304"/>
      <c r="DW1" s="304"/>
      <c r="DX1" s="304"/>
      <c r="DY1" s="304"/>
      <c r="DZ1" s="304"/>
      <c r="EA1" s="304"/>
      <c r="EB1" s="304"/>
      <c r="EC1" s="304"/>
      <c r="ED1" s="304"/>
      <c r="EE1" s="304"/>
      <c r="EF1" s="304"/>
      <c r="EG1" s="304"/>
      <c r="EH1" s="304"/>
      <c r="EI1" s="304"/>
      <c r="EJ1" s="304"/>
      <c r="EK1" s="304"/>
      <c r="EL1" s="304"/>
      <c r="EM1" s="304"/>
      <c r="EN1" s="304"/>
    </row>
    <row r="2" spans="1:144" s="305" customFormat="1" ht="16.350000000000001" customHeight="1" x14ac:dyDescent="0.15">
      <c r="A2" s="306" t="s">
        <v>215</v>
      </c>
      <c r="B2" s="303"/>
      <c r="C2" s="303"/>
      <c r="D2" s="303"/>
      <c r="E2" s="303"/>
      <c r="F2" s="303"/>
      <c r="G2" s="303"/>
      <c r="H2" s="303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304"/>
      <c r="AQ2" s="9"/>
      <c r="AR2" s="9"/>
      <c r="AS2" s="304"/>
      <c r="AT2" s="304"/>
      <c r="AU2" s="304"/>
      <c r="AV2" s="304"/>
      <c r="AW2" s="304"/>
      <c r="AX2" s="304"/>
      <c r="AY2" s="304"/>
      <c r="AZ2" s="304"/>
      <c r="BA2" s="304"/>
      <c r="BB2" s="304"/>
      <c r="BC2" s="304"/>
      <c r="BD2" s="304"/>
      <c r="BE2" s="304"/>
      <c r="BF2" s="304"/>
      <c r="BG2" s="304"/>
      <c r="BH2" s="304"/>
      <c r="BI2" s="304"/>
      <c r="BJ2" s="304"/>
      <c r="BK2" s="304"/>
      <c r="BL2" s="304"/>
      <c r="BM2" s="304"/>
      <c r="BN2" s="304"/>
      <c r="BO2" s="304"/>
      <c r="BP2" s="304"/>
      <c r="BQ2" s="304"/>
      <c r="BR2" s="304"/>
      <c r="BS2" s="304"/>
      <c r="BT2" s="304"/>
      <c r="BU2" s="304"/>
      <c r="BV2" s="304"/>
      <c r="BW2" s="304"/>
      <c r="BX2" s="304"/>
      <c r="BY2" s="304"/>
      <c r="BZ2" s="304"/>
      <c r="CA2" s="304"/>
      <c r="CB2" s="304"/>
      <c r="CC2" s="304"/>
      <c r="CD2" s="304"/>
      <c r="CE2" s="304"/>
      <c r="CF2" s="304"/>
      <c r="CG2" s="304"/>
      <c r="CH2" s="304"/>
      <c r="CI2" s="304"/>
      <c r="CJ2" s="304"/>
      <c r="CK2" s="304"/>
      <c r="CL2" s="304"/>
      <c r="CM2" s="304"/>
      <c r="CN2" s="304"/>
      <c r="CO2" s="304"/>
      <c r="CP2" s="304"/>
      <c r="CQ2" s="304"/>
      <c r="CR2" s="304"/>
      <c r="CS2" s="304"/>
      <c r="CT2" s="304"/>
      <c r="CU2" s="304"/>
      <c r="CV2" s="304"/>
      <c r="CW2" s="304"/>
      <c r="CX2" s="304"/>
      <c r="CY2" s="304"/>
      <c r="CZ2" s="304"/>
      <c r="DA2" s="304"/>
      <c r="DB2" s="304"/>
      <c r="DC2" s="304"/>
      <c r="DD2" s="304"/>
      <c r="DE2" s="304"/>
      <c r="DF2" s="304"/>
      <c r="DG2" s="304"/>
      <c r="DH2" s="304"/>
      <c r="DI2" s="304"/>
      <c r="DJ2" s="304"/>
      <c r="DK2" s="304"/>
      <c r="DL2" s="304"/>
      <c r="DM2" s="304"/>
      <c r="DN2" s="304"/>
      <c r="DO2" s="304"/>
      <c r="DP2" s="304"/>
      <c r="DQ2" s="304"/>
      <c r="DR2" s="304"/>
      <c r="DS2" s="304"/>
      <c r="DT2" s="304"/>
      <c r="DU2" s="304"/>
      <c r="DV2" s="304"/>
      <c r="DW2" s="304"/>
      <c r="DX2" s="304"/>
      <c r="DY2" s="304"/>
      <c r="DZ2" s="304"/>
      <c r="EA2" s="304"/>
      <c r="EB2" s="304"/>
      <c r="EC2" s="304"/>
      <c r="ED2" s="304"/>
      <c r="EE2" s="304"/>
      <c r="EF2" s="304"/>
      <c r="EG2" s="304"/>
      <c r="EH2" s="304"/>
      <c r="EI2" s="304"/>
      <c r="EJ2" s="304"/>
      <c r="EK2" s="304"/>
      <c r="EL2" s="304"/>
      <c r="EM2" s="304"/>
      <c r="EN2" s="304"/>
    </row>
    <row r="3" spans="1:144" s="305" customFormat="1" ht="14.25" customHeight="1" x14ac:dyDescent="0.1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7"/>
      <c r="AQ3" s="3" t="s">
        <v>1</v>
      </c>
      <c r="AR3" s="4" t="s">
        <v>216</v>
      </c>
      <c r="AS3" s="304"/>
      <c r="AT3" s="304"/>
      <c r="AU3" s="304"/>
      <c r="AV3" s="304"/>
      <c r="AW3" s="304"/>
      <c r="AX3" s="304"/>
      <c r="AY3" s="304"/>
      <c r="AZ3" s="304"/>
      <c r="BA3" s="304"/>
      <c r="BB3" s="304"/>
      <c r="BC3" s="304"/>
      <c r="BD3" s="304"/>
      <c r="BE3" s="304"/>
      <c r="BF3" s="304"/>
      <c r="BG3" s="304"/>
      <c r="BH3" s="304"/>
      <c r="BI3" s="304"/>
      <c r="BJ3" s="304"/>
      <c r="BK3" s="304"/>
      <c r="BL3" s="304"/>
      <c r="BM3" s="304"/>
      <c r="BN3" s="304"/>
      <c r="BO3" s="304"/>
      <c r="BP3" s="304"/>
      <c r="BQ3" s="304"/>
      <c r="BR3" s="304"/>
      <c r="BS3" s="304"/>
      <c r="BT3" s="304"/>
      <c r="BU3" s="304"/>
      <c r="BV3" s="304"/>
      <c r="BW3" s="304"/>
      <c r="BX3" s="304"/>
      <c r="BY3" s="304"/>
      <c r="BZ3" s="304"/>
      <c r="CA3" s="304"/>
      <c r="CB3" s="304"/>
      <c r="CC3" s="304"/>
      <c r="CD3" s="304"/>
      <c r="CE3" s="304"/>
      <c r="CF3" s="304"/>
      <c r="CG3" s="304"/>
      <c r="CH3" s="304"/>
      <c r="CI3" s="304"/>
      <c r="CJ3" s="304"/>
      <c r="CK3" s="304"/>
      <c r="CL3" s="304"/>
      <c r="CM3" s="304"/>
      <c r="CN3" s="304"/>
      <c r="CO3" s="304"/>
      <c r="CP3" s="304"/>
      <c r="CQ3" s="304"/>
      <c r="CR3" s="304"/>
      <c r="CS3" s="304"/>
      <c r="CT3" s="304"/>
      <c r="CU3" s="304"/>
      <c r="CV3" s="304"/>
      <c r="CW3" s="304"/>
      <c r="CX3" s="304"/>
      <c r="CY3" s="304"/>
      <c r="CZ3" s="304"/>
      <c r="DA3" s="304"/>
      <c r="DB3" s="304"/>
      <c r="DC3" s="304"/>
      <c r="DD3" s="304"/>
      <c r="DE3" s="304"/>
      <c r="DF3" s="304"/>
      <c r="DG3" s="304"/>
      <c r="DH3" s="304"/>
      <c r="DI3" s="304"/>
      <c r="DJ3" s="304"/>
      <c r="DK3" s="304"/>
      <c r="DL3" s="304"/>
      <c r="DM3" s="304"/>
      <c r="DN3" s="304"/>
      <c r="DO3" s="304"/>
      <c r="DP3" s="304"/>
      <c r="DQ3" s="304"/>
      <c r="DR3" s="304"/>
      <c r="DS3" s="304"/>
      <c r="DT3" s="304"/>
      <c r="DU3" s="304"/>
      <c r="DV3" s="304"/>
      <c r="DW3" s="304"/>
      <c r="DX3" s="304"/>
      <c r="DY3" s="304"/>
      <c r="DZ3" s="304"/>
      <c r="EA3" s="304"/>
      <c r="EB3" s="304"/>
      <c r="EC3" s="304"/>
      <c r="ED3" s="304"/>
      <c r="EE3" s="304"/>
      <c r="EF3" s="304"/>
      <c r="EG3" s="304"/>
      <c r="EH3" s="304"/>
      <c r="EI3" s="304"/>
      <c r="EJ3" s="304"/>
      <c r="EK3" s="304"/>
      <c r="EL3" s="304"/>
      <c r="EM3" s="304"/>
      <c r="EN3" s="304"/>
    </row>
    <row r="4" spans="1:144" s="305" customFormat="1" ht="4.5" customHeight="1" x14ac:dyDescent="0.1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7"/>
      <c r="AQ4" s="307"/>
      <c r="AR4" s="307"/>
      <c r="AS4" s="304"/>
      <c r="AT4" s="304"/>
      <c r="AU4" s="304"/>
      <c r="AV4" s="304"/>
      <c r="AW4" s="304"/>
      <c r="AX4" s="304"/>
      <c r="AY4" s="304"/>
      <c r="AZ4" s="304"/>
      <c r="BA4" s="304"/>
      <c r="BB4" s="304"/>
      <c r="BC4" s="304"/>
      <c r="BD4" s="304"/>
      <c r="BE4" s="304"/>
      <c r="BF4" s="304"/>
      <c r="BG4" s="304"/>
      <c r="BH4" s="304"/>
      <c r="BI4" s="304"/>
      <c r="BJ4" s="304"/>
      <c r="BK4" s="304"/>
      <c r="BL4" s="304"/>
      <c r="BM4" s="304"/>
      <c r="BN4" s="304"/>
      <c r="BO4" s="304"/>
      <c r="BP4" s="304"/>
      <c r="BQ4" s="304"/>
      <c r="BR4" s="304"/>
      <c r="BS4" s="304"/>
      <c r="BT4" s="304"/>
      <c r="BU4" s="304"/>
      <c r="BV4" s="304"/>
      <c r="BW4" s="304"/>
      <c r="BX4" s="304"/>
      <c r="BY4" s="304"/>
      <c r="BZ4" s="304"/>
      <c r="CA4" s="304"/>
      <c r="CB4" s="304"/>
      <c r="CC4" s="304"/>
      <c r="CD4" s="304"/>
      <c r="CE4" s="304"/>
      <c r="CF4" s="304"/>
      <c r="CG4" s="304"/>
      <c r="CH4" s="304"/>
      <c r="CI4" s="304"/>
      <c r="CJ4" s="304"/>
      <c r="CK4" s="304"/>
      <c r="CL4" s="304"/>
      <c r="CM4" s="304"/>
      <c r="CN4" s="304"/>
      <c r="CO4" s="304"/>
      <c r="CP4" s="304"/>
      <c r="CQ4" s="304"/>
      <c r="CR4" s="304"/>
      <c r="CS4" s="304"/>
      <c r="CT4" s="304"/>
      <c r="CU4" s="304"/>
      <c r="CV4" s="304"/>
      <c r="CW4" s="304"/>
      <c r="CX4" s="304"/>
      <c r="CY4" s="304"/>
      <c r="CZ4" s="304"/>
      <c r="DA4" s="304"/>
      <c r="DB4" s="304"/>
      <c r="DC4" s="304"/>
      <c r="DD4" s="304"/>
      <c r="DE4" s="304"/>
      <c r="DF4" s="304"/>
      <c r="DG4" s="304"/>
      <c r="DH4" s="304"/>
      <c r="DI4" s="304"/>
      <c r="DJ4" s="304"/>
      <c r="DK4" s="304"/>
      <c r="DL4" s="304"/>
      <c r="DM4" s="304"/>
      <c r="DN4" s="304"/>
      <c r="DO4" s="304"/>
      <c r="DP4" s="304"/>
      <c r="DQ4" s="304"/>
      <c r="DR4" s="304"/>
      <c r="DS4" s="304"/>
      <c r="DT4" s="304"/>
      <c r="DU4" s="304"/>
      <c r="DV4" s="304"/>
      <c r="DW4" s="304"/>
      <c r="DX4" s="304"/>
      <c r="DY4" s="304"/>
      <c r="DZ4" s="304"/>
      <c r="EA4" s="304"/>
      <c r="EB4" s="304"/>
      <c r="EC4" s="304"/>
      <c r="ED4" s="304"/>
      <c r="EE4" s="304"/>
      <c r="EF4" s="304"/>
      <c r="EG4" s="304"/>
      <c r="EH4" s="304"/>
      <c r="EI4" s="304"/>
      <c r="EJ4" s="304"/>
      <c r="EK4" s="304"/>
      <c r="EL4" s="304"/>
      <c r="EM4" s="304"/>
      <c r="EN4" s="304"/>
    </row>
    <row r="5" spans="1:144" s="305" customFormat="1" ht="17.25" customHeight="1" x14ac:dyDescent="0.1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14" t="s">
        <v>4</v>
      </c>
      <c r="AO5" s="14" t="s">
        <v>5</v>
      </c>
      <c r="AP5" s="15"/>
      <c r="AQ5" s="9"/>
      <c r="AR5" s="9"/>
      <c r="AS5" s="304"/>
      <c r="AT5" s="304"/>
      <c r="AU5" s="304"/>
      <c r="AV5" s="304"/>
      <c r="AW5" s="304"/>
      <c r="AX5" s="304"/>
      <c r="AY5" s="304"/>
      <c r="AZ5" s="304"/>
      <c r="BA5" s="304"/>
      <c r="BB5" s="304"/>
      <c r="BC5" s="304"/>
      <c r="BD5" s="304"/>
      <c r="BE5" s="304"/>
      <c r="BF5" s="304"/>
      <c r="BG5" s="304"/>
      <c r="BH5" s="304"/>
      <c r="BI5" s="304"/>
      <c r="BJ5" s="304"/>
      <c r="BK5" s="304"/>
      <c r="BL5" s="304"/>
      <c r="BM5" s="304"/>
      <c r="BN5" s="304"/>
      <c r="BO5" s="304"/>
      <c r="BP5" s="304"/>
      <c r="BQ5" s="304"/>
      <c r="BR5" s="304"/>
      <c r="BS5" s="304"/>
      <c r="BT5" s="304"/>
      <c r="BU5" s="304"/>
      <c r="BV5" s="304"/>
      <c r="BW5" s="304"/>
      <c r="BX5" s="304"/>
      <c r="BY5" s="304"/>
      <c r="BZ5" s="304"/>
      <c r="CA5" s="304"/>
      <c r="CB5" s="304"/>
      <c r="CC5" s="304"/>
      <c r="CD5" s="304"/>
      <c r="CE5" s="304"/>
      <c r="CF5" s="304"/>
      <c r="CG5" s="304"/>
      <c r="CH5" s="304"/>
      <c r="CI5" s="304"/>
      <c r="CJ5" s="304"/>
      <c r="CK5" s="304"/>
      <c r="CL5" s="304"/>
      <c r="CM5" s="304"/>
      <c r="CN5" s="304"/>
      <c r="CO5" s="304"/>
      <c r="CP5" s="304"/>
      <c r="CQ5" s="304"/>
      <c r="CR5" s="304"/>
      <c r="CS5" s="304"/>
      <c r="CT5" s="304"/>
      <c r="CU5" s="304"/>
      <c r="CV5" s="304"/>
      <c r="CW5" s="304"/>
      <c r="CX5" s="304"/>
      <c r="CY5" s="304"/>
      <c r="CZ5" s="304"/>
      <c r="DA5" s="304"/>
      <c r="DB5" s="304"/>
      <c r="DC5" s="304"/>
      <c r="DD5" s="304"/>
      <c r="DE5" s="304"/>
      <c r="DF5" s="304"/>
      <c r="DG5" s="304"/>
      <c r="DH5" s="304"/>
      <c r="DI5" s="304"/>
      <c r="DJ5" s="304"/>
      <c r="DK5" s="304"/>
      <c r="DL5" s="304"/>
      <c r="DM5" s="304"/>
      <c r="DN5" s="304"/>
      <c r="DO5" s="304"/>
      <c r="DP5" s="304"/>
      <c r="DQ5" s="304"/>
      <c r="DR5" s="304"/>
      <c r="DS5" s="304"/>
      <c r="DT5" s="304"/>
      <c r="DU5" s="304"/>
      <c r="DV5" s="304"/>
      <c r="DW5" s="304"/>
      <c r="DX5" s="304"/>
      <c r="DY5" s="304"/>
      <c r="DZ5" s="304"/>
      <c r="EA5" s="304"/>
      <c r="EB5" s="304"/>
      <c r="EC5" s="304"/>
      <c r="ED5" s="304"/>
      <c r="EE5" s="304"/>
      <c r="EF5" s="304"/>
      <c r="EG5" s="304"/>
      <c r="EH5" s="304"/>
      <c r="EI5" s="304"/>
      <c r="EJ5" s="304"/>
      <c r="EK5" s="304"/>
      <c r="EL5" s="304"/>
      <c r="EM5" s="304"/>
      <c r="EN5" s="304"/>
    </row>
    <row r="6" spans="1:144" s="305" customFormat="1" ht="25.35" customHeight="1" x14ac:dyDescent="0.25">
      <c r="A6" s="9"/>
      <c r="B6" s="213" t="s">
        <v>6</v>
      </c>
      <c r="C6" s="138"/>
      <c r="D6" s="138"/>
      <c r="E6" s="138"/>
      <c r="F6" s="138"/>
      <c r="G6" s="138"/>
      <c r="H6" s="138"/>
      <c r="I6" s="138"/>
      <c r="J6" s="33"/>
      <c r="K6" s="19" t="s">
        <v>7</v>
      </c>
      <c r="L6" s="214"/>
      <c r="M6" s="214"/>
      <c r="N6" s="214"/>
      <c r="O6" s="9"/>
      <c r="P6" s="9"/>
      <c r="Q6" s="9"/>
      <c r="R6" s="9"/>
      <c r="S6" s="9"/>
      <c r="T6" s="308"/>
      <c r="U6" s="308"/>
      <c r="V6" s="9"/>
      <c r="W6" s="9"/>
      <c r="X6" s="309" t="s">
        <v>217</v>
      </c>
      <c r="Y6" s="309"/>
      <c r="Z6" s="309"/>
      <c r="AA6" s="309"/>
      <c r="AB6" s="309"/>
      <c r="AC6" s="309"/>
      <c r="AD6" s="309"/>
      <c r="AE6" s="309"/>
      <c r="AF6" s="309"/>
      <c r="AG6" s="309"/>
      <c r="AH6" s="309"/>
      <c r="AI6" s="309"/>
      <c r="AJ6" s="309"/>
      <c r="AK6" s="309"/>
      <c r="AL6" s="9"/>
      <c r="AM6" s="9"/>
      <c r="AN6" s="14" t="s">
        <v>165</v>
      </c>
      <c r="AO6" s="14" t="s">
        <v>10</v>
      </c>
      <c r="AP6" s="22"/>
      <c r="AQ6" s="6"/>
      <c r="AR6" s="310"/>
      <c r="AS6" s="304"/>
      <c r="AT6" s="304"/>
      <c r="AU6" s="304"/>
      <c r="AV6" s="304"/>
      <c r="AW6" s="304"/>
      <c r="AX6" s="304"/>
      <c r="AY6" s="304"/>
      <c r="AZ6" s="304"/>
      <c r="BA6" s="304"/>
      <c r="BB6" s="304"/>
      <c r="BC6" s="304"/>
      <c r="BD6" s="304"/>
      <c r="BE6" s="304"/>
      <c r="BF6" s="304"/>
      <c r="BG6" s="304"/>
      <c r="BH6" s="304"/>
      <c r="BI6" s="304"/>
      <c r="BJ6" s="304"/>
      <c r="BK6" s="304"/>
      <c r="BL6" s="304"/>
      <c r="BM6" s="304"/>
      <c r="BN6" s="304"/>
      <c r="BO6" s="304"/>
      <c r="BP6" s="304"/>
      <c r="BQ6" s="304"/>
      <c r="BR6" s="304"/>
      <c r="BS6" s="304"/>
      <c r="BT6" s="304"/>
      <c r="BU6" s="304"/>
      <c r="BV6" s="304"/>
      <c r="BW6" s="304"/>
      <c r="BX6" s="304"/>
      <c r="BY6" s="304"/>
      <c r="BZ6" s="304"/>
      <c r="CA6" s="304"/>
      <c r="CB6" s="304"/>
      <c r="CC6" s="304"/>
      <c r="CD6" s="304"/>
      <c r="CE6" s="304"/>
      <c r="CF6" s="304"/>
      <c r="CG6" s="304"/>
      <c r="CH6" s="304"/>
      <c r="CI6" s="304"/>
      <c r="CJ6" s="304"/>
      <c r="CK6" s="304"/>
      <c r="CL6" s="304"/>
      <c r="CM6" s="304"/>
      <c r="CN6" s="304"/>
      <c r="CO6" s="304"/>
      <c r="CP6" s="304"/>
      <c r="CQ6" s="304"/>
      <c r="CR6" s="304"/>
      <c r="CS6" s="304"/>
      <c r="CT6" s="304"/>
      <c r="CU6" s="304"/>
      <c r="CV6" s="304"/>
      <c r="CW6" s="304"/>
      <c r="CX6" s="304"/>
      <c r="CY6" s="304"/>
      <c r="CZ6" s="304"/>
      <c r="DA6" s="304"/>
      <c r="DB6" s="304"/>
      <c r="DC6" s="304"/>
      <c r="DD6" s="304"/>
      <c r="DE6" s="304"/>
      <c r="DF6" s="304"/>
      <c r="DG6" s="304"/>
      <c r="DH6" s="304"/>
      <c r="DI6" s="304"/>
      <c r="DJ6" s="304"/>
      <c r="DK6" s="304"/>
      <c r="DL6" s="304"/>
      <c r="DM6" s="304"/>
      <c r="DN6" s="304"/>
      <c r="DO6" s="304"/>
      <c r="DP6" s="304"/>
      <c r="DQ6" s="304"/>
      <c r="DR6" s="304"/>
      <c r="DS6" s="304"/>
      <c r="DT6" s="304"/>
      <c r="DU6" s="304"/>
      <c r="DV6" s="304"/>
      <c r="DW6" s="304"/>
      <c r="DX6" s="304"/>
      <c r="DY6" s="304"/>
      <c r="DZ6" s="304"/>
      <c r="EA6" s="304"/>
      <c r="EB6" s="304"/>
      <c r="EC6" s="304"/>
      <c r="ED6" s="304"/>
      <c r="EE6" s="304"/>
      <c r="EF6" s="304"/>
      <c r="EG6" s="304"/>
      <c r="EH6" s="304"/>
      <c r="EI6" s="304"/>
      <c r="EJ6" s="304"/>
      <c r="EK6" s="304"/>
      <c r="EL6" s="304"/>
      <c r="EM6" s="304"/>
      <c r="EN6" s="304"/>
    </row>
    <row r="7" spans="1:144" s="305" customFormat="1" ht="14.25" customHeight="1" x14ac:dyDescent="0.15">
      <c r="A7" s="9"/>
      <c r="B7" s="7" t="s">
        <v>11</v>
      </c>
      <c r="C7" s="308"/>
      <c r="D7" s="311"/>
      <c r="E7" s="306"/>
      <c r="F7" s="306"/>
      <c r="G7" s="306"/>
      <c r="H7" s="306"/>
      <c r="I7" s="306"/>
      <c r="J7" s="92"/>
      <c r="K7" s="7" t="s">
        <v>218</v>
      </c>
      <c r="L7" s="311"/>
      <c r="M7" s="311"/>
      <c r="N7" s="311"/>
      <c r="O7" s="311"/>
      <c r="P7" s="311"/>
      <c r="Q7" s="311"/>
      <c r="R7" s="9"/>
      <c r="S7" s="9"/>
      <c r="T7" s="308"/>
      <c r="U7" s="308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308"/>
      <c r="AR7" s="312" t="s">
        <v>219</v>
      </c>
      <c r="AS7" s="304"/>
      <c r="AT7" s="304"/>
      <c r="AU7" s="304"/>
      <c r="AV7" s="304"/>
      <c r="AW7" s="304"/>
      <c r="AX7" s="304"/>
      <c r="AY7" s="304"/>
      <c r="AZ7" s="304"/>
      <c r="BA7" s="304"/>
      <c r="BB7" s="304"/>
      <c r="BC7" s="304"/>
      <c r="BD7" s="304"/>
      <c r="BE7" s="304"/>
      <c r="BF7" s="304"/>
      <c r="BG7" s="304"/>
      <c r="BH7" s="304"/>
      <c r="BI7" s="304"/>
      <c r="BJ7" s="304"/>
      <c r="BK7" s="304"/>
      <c r="BL7" s="304"/>
      <c r="BM7" s="304"/>
      <c r="BN7" s="304"/>
      <c r="BO7" s="304"/>
      <c r="BP7" s="304"/>
      <c r="BQ7" s="304"/>
      <c r="BR7" s="304"/>
      <c r="BS7" s="304"/>
      <c r="BT7" s="304"/>
      <c r="BU7" s="304"/>
      <c r="BV7" s="304"/>
      <c r="BW7" s="304"/>
      <c r="BX7" s="304"/>
      <c r="BY7" s="304"/>
      <c r="BZ7" s="304"/>
      <c r="CA7" s="304"/>
      <c r="CB7" s="304"/>
      <c r="CC7" s="304"/>
      <c r="CD7" s="304"/>
      <c r="CE7" s="304"/>
      <c r="CF7" s="304"/>
      <c r="CG7" s="304"/>
      <c r="CH7" s="304"/>
      <c r="CI7" s="304"/>
      <c r="CJ7" s="304"/>
      <c r="CK7" s="304"/>
      <c r="CL7" s="304"/>
      <c r="CM7" s="304"/>
      <c r="CN7" s="304"/>
      <c r="CO7" s="304"/>
      <c r="CP7" s="304"/>
      <c r="CQ7" s="304"/>
      <c r="CR7" s="304"/>
      <c r="CS7" s="304"/>
      <c r="CT7" s="304"/>
      <c r="CU7" s="304"/>
      <c r="CV7" s="304"/>
      <c r="CW7" s="304"/>
      <c r="CX7" s="304"/>
      <c r="CY7" s="304"/>
      <c r="CZ7" s="304"/>
      <c r="DA7" s="304"/>
      <c r="DB7" s="304"/>
      <c r="DC7" s="304"/>
      <c r="DD7" s="304"/>
      <c r="DE7" s="304"/>
      <c r="DF7" s="304"/>
      <c r="DG7" s="304"/>
      <c r="DH7" s="304"/>
      <c r="DI7" s="304"/>
      <c r="DJ7" s="304"/>
      <c r="DK7" s="304"/>
      <c r="DL7" s="304"/>
      <c r="DM7" s="304"/>
      <c r="DN7" s="304"/>
      <c r="DO7" s="304"/>
      <c r="DP7" s="304"/>
      <c r="DQ7" s="304"/>
      <c r="DR7" s="304"/>
      <c r="DS7" s="304"/>
      <c r="DT7" s="304"/>
      <c r="DU7" s="304"/>
      <c r="DV7" s="304"/>
      <c r="DW7" s="304"/>
      <c r="DX7" s="304"/>
      <c r="DY7" s="304"/>
      <c r="DZ7" s="304"/>
      <c r="EA7" s="304"/>
      <c r="EB7" s="304"/>
      <c r="EC7" s="304"/>
      <c r="ED7" s="304"/>
      <c r="EE7" s="304"/>
      <c r="EF7" s="304"/>
      <c r="EG7" s="304"/>
      <c r="EH7" s="304"/>
      <c r="EI7" s="304"/>
      <c r="EJ7" s="304"/>
      <c r="EK7" s="304"/>
      <c r="EL7" s="304"/>
      <c r="EM7" s="304"/>
      <c r="EN7" s="304"/>
    </row>
    <row r="8" spans="1:144" s="305" customFormat="1" ht="14.1" customHeight="1" x14ac:dyDescent="0.15">
      <c r="A8" s="9"/>
      <c r="B8" s="313"/>
      <c r="C8" s="9"/>
      <c r="D8" s="92"/>
      <c r="E8" s="92"/>
      <c r="F8" s="92"/>
      <c r="G8" s="92"/>
      <c r="H8" s="92"/>
      <c r="I8" s="92"/>
      <c r="J8" s="313"/>
      <c r="K8" s="313"/>
      <c r="L8" s="313"/>
      <c r="M8" s="92"/>
      <c r="N8" s="92"/>
      <c r="O8" s="314"/>
      <c r="P8" s="314"/>
      <c r="Q8" s="314"/>
      <c r="R8" s="314"/>
      <c r="S8" s="314"/>
      <c r="T8" s="314"/>
      <c r="U8" s="308"/>
      <c r="V8" s="308"/>
      <c r="W8" s="308"/>
      <c r="X8" s="315" t="s">
        <v>15</v>
      </c>
      <c r="Y8" s="315" t="s">
        <v>220</v>
      </c>
      <c r="Z8" s="315" t="s">
        <v>221</v>
      </c>
      <c r="AA8" s="315" t="s">
        <v>222</v>
      </c>
      <c r="AB8" s="315" t="s">
        <v>223</v>
      </c>
      <c r="AC8" s="315" t="s">
        <v>224</v>
      </c>
      <c r="AD8" s="315" t="s">
        <v>225</v>
      </c>
      <c r="AE8" s="315" t="s">
        <v>226</v>
      </c>
      <c r="AF8" s="315" t="s">
        <v>227</v>
      </c>
      <c r="AG8" s="315" t="s">
        <v>228</v>
      </c>
      <c r="AH8" s="315" t="s">
        <v>167</v>
      </c>
      <c r="AI8" s="315" t="s">
        <v>229</v>
      </c>
      <c r="AJ8" s="315" t="s">
        <v>230</v>
      </c>
      <c r="AK8" s="315" t="s">
        <v>231</v>
      </c>
      <c r="AL8" s="315" t="s">
        <v>232</v>
      </c>
      <c r="AM8" s="315" t="s">
        <v>233</v>
      </c>
      <c r="AN8" s="315" t="s">
        <v>234</v>
      </c>
      <c r="AO8" s="315" t="s">
        <v>235</v>
      </c>
      <c r="AP8" s="315" t="s">
        <v>236</v>
      </c>
      <c r="AQ8" s="316"/>
      <c r="AR8" s="315" t="s">
        <v>237</v>
      </c>
      <c r="AS8" s="304"/>
      <c r="AT8" s="304"/>
      <c r="AU8" s="304"/>
      <c r="AV8" s="304"/>
      <c r="AW8" s="304"/>
      <c r="AX8" s="304"/>
      <c r="AY8" s="304"/>
      <c r="AZ8" s="304"/>
      <c r="BA8" s="304"/>
      <c r="BB8" s="304"/>
      <c r="BC8" s="304"/>
      <c r="BD8" s="304"/>
      <c r="BE8" s="304"/>
      <c r="BF8" s="304"/>
      <c r="BG8" s="304"/>
      <c r="BH8" s="304"/>
      <c r="BI8" s="304"/>
      <c r="BJ8" s="304"/>
      <c r="BK8" s="304"/>
      <c r="BL8" s="304"/>
      <c r="BM8" s="304"/>
      <c r="BN8" s="304"/>
      <c r="BO8" s="304"/>
      <c r="BP8" s="304"/>
      <c r="BQ8" s="304"/>
      <c r="BR8" s="304"/>
      <c r="BS8" s="304"/>
      <c r="BT8" s="304"/>
      <c r="BU8" s="304"/>
      <c r="BV8" s="304"/>
      <c r="BW8" s="304"/>
      <c r="BX8" s="304"/>
      <c r="BY8" s="304"/>
      <c r="BZ8" s="304"/>
      <c r="CA8" s="304"/>
      <c r="CB8" s="304"/>
      <c r="CC8" s="304"/>
      <c r="CD8" s="304"/>
      <c r="CE8" s="304"/>
      <c r="CF8" s="304"/>
      <c r="CG8" s="304"/>
      <c r="CH8" s="304"/>
      <c r="CI8" s="304"/>
      <c r="CJ8" s="304"/>
      <c r="CK8" s="304"/>
      <c r="CL8" s="304"/>
      <c r="CM8" s="304"/>
      <c r="CN8" s="304"/>
      <c r="CO8" s="304"/>
      <c r="CP8" s="304"/>
      <c r="CQ8" s="304"/>
      <c r="CR8" s="304"/>
      <c r="CS8" s="304"/>
      <c r="CT8" s="304"/>
      <c r="CU8" s="304"/>
      <c r="CV8" s="304"/>
      <c r="CW8" s="304"/>
      <c r="CX8" s="304"/>
      <c r="CY8" s="304"/>
      <c r="CZ8" s="304"/>
      <c r="DA8" s="304"/>
      <c r="DB8" s="304"/>
      <c r="DC8" s="304"/>
      <c r="DD8" s="304"/>
      <c r="DE8" s="304"/>
      <c r="DF8" s="304"/>
      <c r="DG8" s="304"/>
      <c r="DH8" s="304"/>
      <c r="DI8" s="304"/>
      <c r="DJ8" s="304"/>
      <c r="DK8" s="304"/>
      <c r="DL8" s="304"/>
      <c r="DM8" s="304"/>
      <c r="DN8" s="304"/>
      <c r="DO8" s="304"/>
      <c r="DP8" s="304"/>
      <c r="DQ8" s="304"/>
      <c r="DR8" s="304"/>
      <c r="DS8" s="304"/>
      <c r="DT8" s="304"/>
      <c r="DU8" s="304"/>
      <c r="DV8" s="304"/>
      <c r="DW8" s="304"/>
      <c r="DX8" s="304"/>
      <c r="DY8" s="304"/>
      <c r="DZ8" s="304"/>
      <c r="EA8" s="304"/>
      <c r="EB8" s="304"/>
      <c r="EC8" s="304"/>
      <c r="ED8" s="304"/>
      <c r="EE8" s="304"/>
      <c r="EF8" s="304"/>
      <c r="EG8" s="304"/>
      <c r="EH8" s="304"/>
      <c r="EI8" s="304"/>
      <c r="EJ8" s="304"/>
      <c r="EK8" s="304"/>
      <c r="EL8" s="304"/>
      <c r="EM8" s="304"/>
      <c r="EN8" s="304"/>
    </row>
    <row r="9" spans="1:144" ht="18" customHeight="1" x14ac:dyDescent="0.15">
      <c r="A9" s="317"/>
      <c r="B9" s="225" t="s">
        <v>238</v>
      </c>
      <c r="C9" s="226"/>
      <c r="D9" s="226"/>
      <c r="E9" s="226"/>
      <c r="F9" s="226"/>
      <c r="G9" s="226"/>
      <c r="H9" s="226"/>
      <c r="I9" s="226"/>
      <c r="J9" s="226"/>
      <c r="K9" s="226"/>
      <c r="L9" s="226"/>
      <c r="M9" s="226"/>
      <c r="N9" s="226"/>
      <c r="O9" s="226"/>
      <c r="P9" s="226"/>
      <c r="Q9" s="226"/>
      <c r="R9" s="226"/>
      <c r="S9" s="226"/>
      <c r="T9" s="226"/>
      <c r="U9" s="226"/>
      <c r="V9" s="318"/>
      <c r="W9" s="319"/>
      <c r="X9" s="320" t="s">
        <v>239</v>
      </c>
      <c r="Y9" s="320"/>
      <c r="Z9" s="320"/>
      <c r="AA9" s="320"/>
      <c r="AB9" s="320"/>
      <c r="AC9" s="320"/>
      <c r="AD9" s="320"/>
      <c r="AE9" s="320"/>
      <c r="AF9" s="320"/>
      <c r="AG9" s="320"/>
      <c r="AH9" s="320"/>
      <c r="AI9" s="320"/>
      <c r="AJ9" s="320"/>
      <c r="AK9" s="320"/>
      <c r="AL9" s="320"/>
      <c r="AM9" s="320"/>
      <c r="AN9" s="320" t="s">
        <v>240</v>
      </c>
      <c r="AO9" s="320"/>
      <c r="AP9" s="320"/>
      <c r="AQ9" s="320"/>
      <c r="AR9" s="320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  <c r="BF9" s="138"/>
      <c r="BG9" s="138"/>
      <c r="BH9" s="138"/>
      <c r="BI9" s="138"/>
      <c r="BJ9" s="138"/>
      <c r="BK9" s="138"/>
      <c r="BL9" s="138"/>
      <c r="BM9" s="138"/>
      <c r="BN9" s="138"/>
      <c r="BO9" s="138"/>
      <c r="BP9" s="138"/>
      <c r="BQ9" s="138"/>
      <c r="BR9" s="138"/>
      <c r="BS9" s="138"/>
      <c r="BT9" s="138"/>
      <c r="BU9" s="138"/>
      <c r="BV9" s="138"/>
      <c r="BW9" s="138"/>
      <c r="BX9" s="138"/>
      <c r="BY9" s="138"/>
      <c r="BZ9" s="138"/>
      <c r="CA9" s="138"/>
      <c r="CB9" s="138"/>
      <c r="CC9" s="138"/>
      <c r="CD9" s="138"/>
      <c r="CE9" s="138"/>
      <c r="CF9" s="138"/>
      <c r="CG9" s="138"/>
      <c r="CH9" s="138"/>
      <c r="CI9" s="138"/>
      <c r="CJ9" s="138"/>
      <c r="CK9" s="138"/>
      <c r="CL9" s="138"/>
      <c r="CM9" s="138"/>
      <c r="CN9" s="138"/>
      <c r="CO9" s="138"/>
      <c r="CP9" s="138"/>
      <c r="CQ9" s="138"/>
      <c r="CR9" s="138"/>
      <c r="CS9" s="138"/>
      <c r="CT9" s="138"/>
      <c r="CU9" s="138"/>
      <c r="CV9" s="138"/>
      <c r="CW9" s="138"/>
      <c r="CX9" s="138"/>
      <c r="CY9" s="138"/>
      <c r="CZ9" s="138"/>
      <c r="DA9" s="138"/>
      <c r="DB9" s="138"/>
      <c r="DC9" s="138"/>
      <c r="DD9" s="138"/>
      <c r="DE9" s="138"/>
      <c r="DF9" s="138"/>
      <c r="DG9" s="138"/>
      <c r="DH9" s="138"/>
      <c r="DI9" s="138"/>
      <c r="DJ9" s="138"/>
      <c r="DK9" s="138"/>
      <c r="DL9" s="138"/>
      <c r="DM9" s="138"/>
      <c r="DN9" s="138"/>
      <c r="DO9" s="138"/>
      <c r="DP9" s="138"/>
      <c r="DQ9" s="138"/>
      <c r="DR9" s="138"/>
      <c r="DS9" s="138"/>
      <c r="DT9" s="138"/>
      <c r="DU9" s="138"/>
      <c r="DV9" s="138"/>
      <c r="DW9" s="138"/>
      <c r="DX9" s="138"/>
      <c r="DY9" s="138"/>
      <c r="DZ9" s="138"/>
      <c r="EA9" s="138"/>
      <c r="EB9" s="138"/>
      <c r="EC9" s="138"/>
      <c r="ED9" s="138"/>
      <c r="EE9" s="138"/>
      <c r="EF9" s="138"/>
      <c r="EG9" s="138"/>
      <c r="EH9" s="138"/>
      <c r="EI9" s="138"/>
      <c r="EJ9" s="138"/>
      <c r="EK9" s="138"/>
      <c r="EL9" s="138"/>
      <c r="EM9" s="138"/>
      <c r="EN9" s="138"/>
    </row>
    <row r="10" spans="1:144" ht="26.1" customHeight="1" x14ac:dyDescent="0.15">
      <c r="A10" s="317"/>
      <c r="B10" s="232"/>
      <c r="C10" s="233"/>
      <c r="D10" s="233"/>
      <c r="E10" s="233"/>
      <c r="F10" s="233"/>
      <c r="G10" s="233"/>
      <c r="H10" s="233"/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  <c r="U10" s="233"/>
      <c r="V10" s="321" t="s">
        <v>32</v>
      </c>
      <c r="W10" s="322"/>
      <c r="X10" s="323" t="s">
        <v>241</v>
      </c>
      <c r="Y10" s="324"/>
      <c r="Z10" s="323" t="s">
        <v>242</v>
      </c>
      <c r="AA10" s="325"/>
      <c r="AB10" s="323" t="s">
        <v>243</v>
      </c>
      <c r="AC10" s="324"/>
      <c r="AD10" s="325" t="s">
        <v>244</v>
      </c>
      <c r="AE10" s="325"/>
      <c r="AF10" s="326" t="s">
        <v>245</v>
      </c>
      <c r="AG10" s="327"/>
      <c r="AH10" s="328" t="s">
        <v>246</v>
      </c>
      <c r="AI10" s="329"/>
      <c r="AJ10" s="329"/>
      <c r="AK10" s="329"/>
      <c r="AL10" s="329"/>
      <c r="AM10" s="329"/>
      <c r="AN10" s="330"/>
      <c r="AO10" s="328" t="s">
        <v>170</v>
      </c>
      <c r="AP10" s="329"/>
      <c r="AQ10" s="329"/>
      <c r="AR10" s="331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  <c r="BF10" s="138"/>
      <c r="BG10" s="138"/>
      <c r="BH10" s="138"/>
      <c r="BI10" s="138"/>
      <c r="BJ10" s="138"/>
      <c r="BK10" s="138"/>
      <c r="BL10" s="138"/>
      <c r="BM10" s="138"/>
      <c r="BN10" s="138"/>
      <c r="BO10" s="138"/>
      <c r="BP10" s="138"/>
      <c r="BQ10" s="138"/>
      <c r="BR10" s="138"/>
      <c r="BS10" s="138"/>
      <c r="BT10" s="138"/>
      <c r="BU10" s="138"/>
      <c r="BV10" s="138"/>
      <c r="BW10" s="138"/>
      <c r="BX10" s="138"/>
      <c r="BY10" s="138"/>
      <c r="BZ10" s="138"/>
      <c r="CA10" s="138"/>
      <c r="CB10" s="138"/>
      <c r="CC10" s="138"/>
      <c r="CD10" s="138"/>
      <c r="CE10" s="138"/>
      <c r="CF10" s="138"/>
      <c r="CG10" s="138"/>
      <c r="CH10" s="138"/>
      <c r="CI10" s="138"/>
      <c r="CJ10" s="138"/>
      <c r="CK10" s="138"/>
      <c r="CL10" s="138"/>
      <c r="CM10" s="138"/>
      <c r="CN10" s="138"/>
      <c r="CO10" s="138"/>
      <c r="CP10" s="138"/>
      <c r="CQ10" s="138"/>
      <c r="CR10" s="138"/>
      <c r="CS10" s="138"/>
      <c r="CT10" s="138"/>
      <c r="CU10" s="138"/>
      <c r="CV10" s="138"/>
      <c r="CW10" s="138"/>
      <c r="CX10" s="138"/>
      <c r="CY10" s="138"/>
      <c r="CZ10" s="138"/>
      <c r="DA10" s="138"/>
      <c r="DB10" s="138"/>
      <c r="DC10" s="138"/>
      <c r="DD10" s="138"/>
      <c r="DE10" s="138"/>
      <c r="DF10" s="138"/>
      <c r="DG10" s="138"/>
      <c r="DH10" s="138"/>
      <c r="DI10" s="138"/>
      <c r="DJ10" s="138"/>
      <c r="DK10" s="138"/>
      <c r="DL10" s="138"/>
      <c r="DM10" s="138"/>
      <c r="DN10" s="138"/>
      <c r="DO10" s="138"/>
      <c r="DP10" s="138"/>
      <c r="DQ10" s="138"/>
      <c r="DR10" s="138"/>
      <c r="DS10" s="138"/>
      <c r="DT10" s="138"/>
      <c r="DU10" s="138"/>
      <c r="DV10" s="138"/>
      <c r="DW10" s="138"/>
      <c r="DX10" s="138"/>
      <c r="DY10" s="138"/>
      <c r="DZ10" s="138"/>
      <c r="EA10" s="138"/>
      <c r="EB10" s="138"/>
      <c r="EC10" s="138"/>
      <c r="ED10" s="138"/>
      <c r="EE10" s="138"/>
      <c r="EF10" s="138"/>
      <c r="EG10" s="138"/>
      <c r="EH10" s="138"/>
      <c r="EI10" s="138"/>
      <c r="EJ10" s="138"/>
      <c r="EK10" s="138"/>
      <c r="EL10" s="138"/>
      <c r="EM10" s="138"/>
      <c r="EN10" s="138"/>
    </row>
    <row r="11" spans="1:144" ht="27.95" customHeight="1" x14ac:dyDescent="0.15">
      <c r="A11" s="317"/>
      <c r="B11" s="232"/>
      <c r="C11" s="233"/>
      <c r="D11" s="233"/>
      <c r="E11" s="233"/>
      <c r="F11" s="233"/>
      <c r="G11" s="233"/>
      <c r="H11" s="233"/>
      <c r="I11" s="233"/>
      <c r="J11" s="233"/>
      <c r="K11" s="233"/>
      <c r="L11" s="233"/>
      <c r="M11" s="233"/>
      <c r="N11" s="233"/>
      <c r="O11" s="233"/>
      <c r="P11" s="233"/>
      <c r="Q11" s="233"/>
      <c r="R11" s="233"/>
      <c r="S11" s="233"/>
      <c r="T11" s="233"/>
      <c r="U11" s="233"/>
      <c r="V11" s="332"/>
      <c r="W11" s="333"/>
      <c r="X11" s="334" t="s">
        <v>247</v>
      </c>
      <c r="Y11" s="335"/>
      <c r="Z11" s="334" t="s">
        <v>248</v>
      </c>
      <c r="AA11" s="336"/>
      <c r="AB11" s="334" t="s">
        <v>249</v>
      </c>
      <c r="AC11" s="335"/>
      <c r="AD11" s="336" t="s">
        <v>250</v>
      </c>
      <c r="AE11" s="336"/>
      <c r="AF11" s="334" t="s">
        <v>251</v>
      </c>
      <c r="AG11" s="335"/>
      <c r="AH11" s="337" t="s">
        <v>252</v>
      </c>
      <c r="AI11" s="337" t="s">
        <v>253</v>
      </c>
      <c r="AJ11" s="337" t="s">
        <v>254</v>
      </c>
      <c r="AK11" s="337" t="s">
        <v>255</v>
      </c>
      <c r="AL11" s="337" t="s">
        <v>256</v>
      </c>
      <c r="AM11" s="338" t="s">
        <v>257</v>
      </c>
      <c r="AN11" s="339" t="s">
        <v>258</v>
      </c>
      <c r="AO11" s="337" t="s">
        <v>259</v>
      </c>
      <c r="AP11" s="337" t="s">
        <v>260</v>
      </c>
      <c r="AQ11" s="340" t="s">
        <v>261</v>
      </c>
      <c r="AR11" s="341" t="s">
        <v>245</v>
      </c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  <c r="BI11" s="138"/>
      <c r="BJ11" s="138"/>
      <c r="BK11" s="138"/>
      <c r="BL11" s="138"/>
      <c r="BM11" s="138"/>
      <c r="BN11" s="138"/>
      <c r="BO11" s="138"/>
      <c r="BP11" s="138"/>
      <c r="BQ11" s="138"/>
      <c r="BR11" s="138"/>
      <c r="BS11" s="138"/>
      <c r="BT11" s="138"/>
      <c r="BU11" s="138"/>
      <c r="BV11" s="138"/>
      <c r="BW11" s="138"/>
      <c r="BX11" s="138"/>
      <c r="BY11" s="138"/>
      <c r="BZ11" s="138"/>
      <c r="CA11" s="138"/>
      <c r="CB11" s="138"/>
      <c r="CC11" s="138"/>
      <c r="CD11" s="138"/>
      <c r="CE11" s="138"/>
      <c r="CF11" s="138"/>
      <c r="CG11" s="138"/>
      <c r="CH11" s="138"/>
      <c r="CI11" s="138"/>
      <c r="CJ11" s="138"/>
      <c r="CK11" s="138"/>
      <c r="CL11" s="138"/>
      <c r="CM11" s="138"/>
      <c r="CN11" s="138"/>
      <c r="CO11" s="138"/>
      <c r="CP11" s="138"/>
      <c r="CQ11" s="138"/>
      <c r="CR11" s="138"/>
      <c r="CS11" s="138"/>
      <c r="CT11" s="138"/>
      <c r="CU11" s="138"/>
      <c r="CV11" s="138"/>
      <c r="CW11" s="138"/>
      <c r="CX11" s="138"/>
      <c r="CY11" s="138"/>
      <c r="CZ11" s="138"/>
      <c r="DA11" s="138"/>
      <c r="DB11" s="138"/>
      <c r="DC11" s="138"/>
      <c r="DD11" s="138"/>
      <c r="DE11" s="138"/>
      <c r="DF11" s="138"/>
      <c r="DG11" s="138"/>
      <c r="DH11" s="138"/>
      <c r="DI11" s="138"/>
      <c r="DJ11" s="138"/>
      <c r="DK11" s="138"/>
      <c r="DL11" s="138"/>
      <c r="DM11" s="138"/>
      <c r="DN11" s="138"/>
      <c r="DO11" s="138"/>
      <c r="DP11" s="138"/>
      <c r="DQ11" s="138"/>
      <c r="DR11" s="138"/>
      <c r="DS11" s="138"/>
      <c r="DT11" s="138"/>
      <c r="DU11" s="138"/>
      <c r="DV11" s="138"/>
      <c r="DW11" s="138"/>
      <c r="DX11" s="138"/>
      <c r="DY11" s="138"/>
      <c r="DZ11" s="138"/>
      <c r="EA11" s="138"/>
      <c r="EB11" s="138"/>
      <c r="EC11" s="138"/>
      <c r="ED11" s="138"/>
      <c r="EE11" s="138"/>
      <c r="EF11" s="138"/>
      <c r="EG11" s="138"/>
      <c r="EH11" s="138"/>
      <c r="EI11" s="138"/>
      <c r="EJ11" s="138"/>
      <c r="EK11" s="138"/>
      <c r="EL11" s="138"/>
      <c r="EM11" s="138"/>
      <c r="EN11" s="138"/>
    </row>
    <row r="12" spans="1:144" ht="15.95" customHeight="1" x14ac:dyDescent="0.2">
      <c r="A12" s="317"/>
      <c r="B12" s="232"/>
      <c r="C12" s="233"/>
      <c r="D12" s="233"/>
      <c r="E12" s="233"/>
      <c r="F12" s="233"/>
      <c r="G12" s="233"/>
      <c r="H12" s="233"/>
      <c r="I12" s="233"/>
      <c r="J12" s="233"/>
      <c r="K12" s="233"/>
      <c r="L12" s="233"/>
      <c r="M12" s="233"/>
      <c r="N12" s="233"/>
      <c r="O12" s="233"/>
      <c r="P12" s="233"/>
      <c r="Q12" s="233"/>
      <c r="R12" s="233"/>
      <c r="S12" s="233"/>
      <c r="T12" s="233"/>
      <c r="U12" s="233"/>
      <c r="V12" s="332"/>
      <c r="W12" s="333"/>
      <c r="X12" s="332"/>
      <c r="Y12" s="342" t="s">
        <v>183</v>
      </c>
      <c r="Z12" s="317"/>
      <c r="AA12" s="343" t="s">
        <v>183</v>
      </c>
      <c r="AB12" s="344"/>
      <c r="AC12" s="342" t="s">
        <v>183</v>
      </c>
      <c r="AD12" s="317"/>
      <c r="AE12" s="343" t="s">
        <v>183</v>
      </c>
      <c r="AF12" s="345"/>
      <c r="AG12" s="342" t="s">
        <v>183</v>
      </c>
      <c r="AH12" s="346" t="s">
        <v>262</v>
      </c>
      <c r="AI12" s="346" t="s">
        <v>263</v>
      </c>
      <c r="AJ12" s="346" t="s">
        <v>264</v>
      </c>
      <c r="AK12" s="346" t="s">
        <v>265</v>
      </c>
      <c r="AL12" s="346" t="s">
        <v>265</v>
      </c>
      <c r="AM12" s="347" t="s">
        <v>266</v>
      </c>
      <c r="AN12" s="348"/>
      <c r="AO12" s="348"/>
      <c r="AP12" s="348"/>
      <c r="AQ12" s="348"/>
      <c r="AR12" s="34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  <c r="BI12" s="138"/>
      <c r="BJ12" s="138"/>
      <c r="BK12" s="138"/>
      <c r="BL12" s="138"/>
      <c r="BM12" s="138"/>
      <c r="BN12" s="138"/>
      <c r="BO12" s="138"/>
      <c r="BP12" s="138"/>
      <c r="BQ12" s="138"/>
      <c r="BR12" s="138"/>
      <c r="BS12" s="138"/>
      <c r="BT12" s="138"/>
      <c r="BU12" s="138"/>
      <c r="BV12" s="138"/>
      <c r="BW12" s="138"/>
      <c r="BX12" s="138"/>
      <c r="BY12" s="138"/>
      <c r="BZ12" s="138"/>
      <c r="CA12" s="138"/>
      <c r="CB12" s="138"/>
      <c r="CC12" s="138"/>
      <c r="CD12" s="138"/>
      <c r="CE12" s="138"/>
      <c r="CF12" s="138"/>
      <c r="CG12" s="138"/>
      <c r="CH12" s="138"/>
      <c r="CI12" s="138"/>
      <c r="CJ12" s="138"/>
      <c r="CK12" s="138"/>
      <c r="CL12" s="138"/>
      <c r="CM12" s="138"/>
      <c r="CN12" s="138"/>
      <c r="CO12" s="138"/>
      <c r="CP12" s="138"/>
      <c r="CQ12" s="138"/>
      <c r="CR12" s="138"/>
      <c r="CS12" s="138"/>
      <c r="CT12" s="138"/>
      <c r="CU12" s="138"/>
      <c r="CV12" s="138"/>
      <c r="CW12" s="138"/>
      <c r="CX12" s="138"/>
      <c r="CY12" s="138"/>
      <c r="CZ12" s="138"/>
      <c r="DA12" s="138"/>
      <c r="DB12" s="138"/>
      <c r="DC12" s="138"/>
      <c r="DD12" s="138"/>
      <c r="DE12" s="138"/>
      <c r="DF12" s="138"/>
      <c r="DG12" s="138"/>
      <c r="DH12" s="138"/>
      <c r="DI12" s="138"/>
      <c r="DJ12" s="138"/>
      <c r="DK12" s="138"/>
      <c r="DL12" s="138"/>
      <c r="DM12" s="138"/>
      <c r="DN12" s="138"/>
      <c r="DO12" s="138"/>
      <c r="DP12" s="138"/>
      <c r="DQ12" s="138"/>
      <c r="DR12" s="138"/>
      <c r="DS12" s="138"/>
      <c r="DT12" s="138"/>
      <c r="DU12" s="138"/>
      <c r="DV12" s="138"/>
      <c r="DW12" s="138"/>
      <c r="DX12" s="138"/>
      <c r="DY12" s="138"/>
      <c r="DZ12" s="138"/>
      <c r="EA12" s="138"/>
      <c r="EB12" s="138"/>
      <c r="EC12" s="138"/>
      <c r="ED12" s="138"/>
      <c r="EE12" s="138"/>
      <c r="EF12" s="138"/>
      <c r="EG12" s="138"/>
      <c r="EH12" s="138"/>
      <c r="EI12" s="138"/>
      <c r="EJ12" s="138"/>
      <c r="EK12" s="138"/>
      <c r="EL12" s="138"/>
      <c r="EM12" s="138"/>
      <c r="EN12" s="138"/>
    </row>
    <row r="13" spans="1:144" ht="8.1" customHeight="1" thickBot="1" x14ac:dyDescent="0.2">
      <c r="A13" s="317"/>
      <c r="B13" s="252"/>
      <c r="C13" s="253"/>
      <c r="D13" s="253"/>
      <c r="E13" s="253"/>
      <c r="F13" s="253"/>
      <c r="G13" s="253"/>
      <c r="H13" s="253"/>
      <c r="I13" s="253"/>
      <c r="J13" s="253"/>
      <c r="K13" s="253"/>
      <c r="L13" s="253"/>
      <c r="M13" s="253"/>
      <c r="N13" s="253"/>
      <c r="O13" s="253"/>
      <c r="P13" s="253"/>
      <c r="Q13" s="253"/>
      <c r="R13" s="253"/>
      <c r="S13" s="253"/>
      <c r="T13" s="253"/>
      <c r="U13" s="253"/>
      <c r="V13" s="349"/>
      <c r="W13" s="350"/>
      <c r="X13" s="351"/>
      <c r="Y13" s="352"/>
      <c r="Z13" s="353"/>
      <c r="AA13" s="354"/>
      <c r="AB13" s="355"/>
      <c r="AC13" s="352"/>
      <c r="AD13" s="353"/>
      <c r="AE13" s="354"/>
      <c r="AF13" s="356"/>
      <c r="AG13" s="352"/>
      <c r="AH13" s="357"/>
      <c r="AI13" s="357"/>
      <c r="AJ13" s="357"/>
      <c r="AK13" s="357"/>
      <c r="AL13" s="357"/>
      <c r="AM13" s="358"/>
      <c r="AN13" s="357"/>
      <c r="AO13" s="357"/>
      <c r="AP13" s="357"/>
      <c r="AQ13" s="359"/>
      <c r="AR13" s="360"/>
      <c r="AS13" s="138"/>
      <c r="AT13" s="138"/>
      <c r="AU13" s="138"/>
      <c r="AV13" s="138"/>
      <c r="AW13" s="138"/>
      <c r="AX13" s="138"/>
      <c r="AY13" s="138"/>
      <c r="AZ13" s="138"/>
      <c r="BA13" s="138"/>
      <c r="BB13" s="138"/>
      <c r="BC13" s="138"/>
      <c r="BD13" s="138"/>
      <c r="BE13" s="138"/>
      <c r="BF13" s="138"/>
      <c r="BG13" s="138"/>
      <c r="BH13" s="138"/>
      <c r="BI13" s="138"/>
      <c r="BJ13" s="138"/>
      <c r="BK13" s="138"/>
      <c r="BL13" s="138"/>
      <c r="BM13" s="138"/>
      <c r="BN13" s="138"/>
      <c r="BO13" s="138"/>
      <c r="BP13" s="138"/>
      <c r="BQ13" s="138"/>
      <c r="BR13" s="138"/>
      <c r="BS13" s="138"/>
      <c r="BT13" s="138"/>
      <c r="BU13" s="138"/>
      <c r="BV13" s="138"/>
      <c r="BW13" s="138"/>
      <c r="BX13" s="138"/>
      <c r="BY13" s="138"/>
      <c r="BZ13" s="138"/>
      <c r="CA13" s="138"/>
      <c r="CB13" s="138"/>
      <c r="CC13" s="138"/>
      <c r="CD13" s="138"/>
      <c r="CE13" s="138"/>
      <c r="CF13" s="138"/>
      <c r="CG13" s="138"/>
      <c r="CH13" s="138"/>
      <c r="CI13" s="138"/>
      <c r="CJ13" s="138"/>
      <c r="CK13" s="138"/>
      <c r="CL13" s="138"/>
      <c r="CM13" s="138"/>
      <c r="CN13" s="138"/>
      <c r="CO13" s="138"/>
      <c r="CP13" s="138"/>
      <c r="CQ13" s="138"/>
      <c r="CR13" s="138"/>
      <c r="CS13" s="138"/>
      <c r="CT13" s="138"/>
      <c r="CU13" s="138"/>
      <c r="CV13" s="138"/>
      <c r="CW13" s="138"/>
      <c r="CX13" s="138"/>
      <c r="CY13" s="138"/>
      <c r="CZ13" s="138"/>
      <c r="DA13" s="138"/>
      <c r="DB13" s="138"/>
      <c r="DC13" s="138"/>
      <c r="DD13" s="138"/>
      <c r="DE13" s="138"/>
      <c r="DF13" s="138"/>
      <c r="DG13" s="138"/>
      <c r="DH13" s="138"/>
      <c r="DI13" s="138"/>
      <c r="DJ13" s="138"/>
      <c r="DK13" s="138"/>
      <c r="DL13" s="138"/>
      <c r="DM13" s="138"/>
      <c r="DN13" s="138"/>
      <c r="DO13" s="138"/>
      <c r="DP13" s="138"/>
      <c r="DQ13" s="138"/>
      <c r="DR13" s="138"/>
      <c r="DS13" s="138"/>
      <c r="DT13" s="138"/>
      <c r="DU13" s="138"/>
      <c r="DV13" s="138"/>
      <c r="DW13" s="138"/>
      <c r="DX13" s="138"/>
      <c r="DY13" s="138"/>
      <c r="DZ13" s="138"/>
      <c r="EA13" s="138"/>
      <c r="EB13" s="138"/>
      <c r="EC13" s="138"/>
      <c r="ED13" s="138"/>
      <c r="EE13" s="138"/>
      <c r="EF13" s="138"/>
      <c r="EG13" s="138"/>
      <c r="EH13" s="138"/>
      <c r="EI13" s="138"/>
      <c r="EJ13" s="138"/>
      <c r="EK13" s="138"/>
      <c r="EL13" s="138"/>
      <c r="EM13" s="138"/>
      <c r="EN13" s="138"/>
    </row>
    <row r="14" spans="1:144" ht="26.1" customHeight="1" x14ac:dyDescent="0.15">
      <c r="A14" s="172"/>
      <c r="B14" s="361" t="s">
        <v>267</v>
      </c>
      <c r="C14" s="361"/>
      <c r="D14" s="361"/>
      <c r="E14" s="362" t="s">
        <v>268</v>
      </c>
      <c r="F14" s="362"/>
      <c r="G14" s="362"/>
      <c r="H14" s="362"/>
      <c r="I14" s="362"/>
      <c r="J14" s="362"/>
      <c r="K14" s="362"/>
      <c r="L14" s="362"/>
      <c r="M14" s="362"/>
      <c r="N14" s="362"/>
      <c r="O14" s="362"/>
      <c r="P14" s="362"/>
      <c r="Q14" s="362"/>
      <c r="R14" s="362"/>
      <c r="S14" s="362"/>
      <c r="T14" s="362"/>
      <c r="U14" s="363"/>
      <c r="V14" s="364">
        <v>0</v>
      </c>
      <c r="W14" s="365">
        <v>1</v>
      </c>
      <c r="X14" s="75">
        <v>5335</v>
      </c>
      <c r="Y14" s="75"/>
      <c r="Z14" s="75">
        <v>708417</v>
      </c>
      <c r="AA14" s="75"/>
      <c r="AB14" s="75">
        <v>677634</v>
      </c>
      <c r="AC14" s="75"/>
      <c r="AD14" s="75"/>
      <c r="AE14" s="75"/>
      <c r="AF14" s="73">
        <f>X14+Z14+AB14+AD14</f>
        <v>1391386</v>
      </c>
      <c r="AG14" s="73">
        <f>Y14+AA14+AC14+AE14</f>
        <v>0</v>
      </c>
      <c r="AH14" s="75"/>
      <c r="AI14" s="75">
        <v>636117</v>
      </c>
      <c r="AJ14" s="75">
        <v>1604</v>
      </c>
      <c r="AK14" s="75">
        <v>753665</v>
      </c>
      <c r="AL14" s="75"/>
      <c r="AM14" s="73">
        <f>AF14-SUM(AH14:AL14)</f>
        <v>0</v>
      </c>
      <c r="AN14" s="75"/>
      <c r="AO14" s="75"/>
      <c r="AP14" s="366"/>
      <c r="AQ14" s="367">
        <f>SUM(AO14:AP14)</f>
        <v>0</v>
      </c>
      <c r="AR14" s="368">
        <f>AN14+AQ14</f>
        <v>0</v>
      </c>
      <c r="AS14" s="138"/>
      <c r="AT14" s="138"/>
      <c r="AU14" s="138"/>
      <c r="AV14" s="138"/>
      <c r="AW14" s="138"/>
      <c r="AX14" s="138"/>
      <c r="AY14" s="138"/>
      <c r="AZ14" s="138"/>
      <c r="BA14" s="138"/>
      <c r="BB14" s="138"/>
      <c r="BC14" s="138"/>
      <c r="BD14" s="138"/>
      <c r="BE14" s="138"/>
      <c r="BF14" s="138"/>
      <c r="BG14" s="138"/>
      <c r="BH14" s="138"/>
      <c r="BI14" s="138"/>
      <c r="BJ14" s="138"/>
      <c r="BK14" s="138"/>
      <c r="BL14" s="138"/>
      <c r="BM14" s="138"/>
      <c r="BN14" s="138"/>
      <c r="BO14" s="138"/>
      <c r="BP14" s="138"/>
      <c r="BQ14" s="138"/>
      <c r="BR14" s="138"/>
      <c r="BS14" s="138"/>
      <c r="BT14" s="138"/>
      <c r="BU14" s="138"/>
      <c r="BV14" s="138"/>
      <c r="BW14" s="138"/>
      <c r="BX14" s="138"/>
      <c r="BY14" s="138"/>
      <c r="BZ14" s="138"/>
      <c r="CA14" s="138"/>
      <c r="CB14" s="138"/>
      <c r="CC14" s="138"/>
      <c r="CD14" s="138"/>
      <c r="CE14" s="138"/>
      <c r="CF14" s="138"/>
      <c r="CG14" s="138"/>
      <c r="CH14" s="138"/>
      <c r="CI14" s="138"/>
      <c r="CJ14" s="138"/>
      <c r="CK14" s="138"/>
      <c r="CL14" s="138"/>
      <c r="CM14" s="138"/>
      <c r="CN14" s="138"/>
      <c r="CO14" s="138"/>
      <c r="CP14" s="138"/>
      <c r="CQ14" s="138"/>
      <c r="CR14" s="138"/>
      <c r="CS14" s="138"/>
      <c r="CT14" s="138"/>
      <c r="CU14" s="138"/>
      <c r="CV14" s="138"/>
      <c r="CW14" s="138"/>
      <c r="CX14" s="138"/>
      <c r="CY14" s="138"/>
      <c r="CZ14" s="138"/>
      <c r="DA14" s="138"/>
      <c r="DB14" s="138"/>
      <c r="DC14" s="138"/>
      <c r="DD14" s="138"/>
      <c r="DE14" s="138"/>
      <c r="DF14" s="138"/>
      <c r="DG14" s="138"/>
      <c r="DH14" s="138"/>
      <c r="DI14" s="138"/>
      <c r="DJ14" s="138"/>
      <c r="DK14" s="138"/>
      <c r="DL14" s="138"/>
      <c r="DM14" s="138"/>
      <c r="DN14" s="138"/>
      <c r="DO14" s="138"/>
      <c r="DP14" s="138"/>
      <c r="DQ14" s="138"/>
      <c r="DR14" s="138"/>
      <c r="DS14" s="138"/>
      <c r="DT14" s="138"/>
      <c r="DU14" s="138"/>
      <c r="DV14" s="138"/>
      <c r="DW14" s="138"/>
      <c r="DX14" s="138"/>
      <c r="DY14" s="138"/>
      <c r="DZ14" s="138"/>
      <c r="EA14" s="138"/>
      <c r="EB14" s="138"/>
      <c r="EC14" s="138"/>
      <c r="ED14" s="138"/>
      <c r="EE14" s="138"/>
      <c r="EF14" s="138"/>
      <c r="EG14" s="138"/>
      <c r="EH14" s="138"/>
      <c r="EI14" s="138"/>
      <c r="EJ14" s="138"/>
      <c r="EK14" s="138"/>
      <c r="EL14" s="138"/>
      <c r="EM14" s="138"/>
      <c r="EN14" s="138"/>
    </row>
    <row r="15" spans="1:144" ht="26.1" customHeight="1" x14ac:dyDescent="0.15">
      <c r="A15" s="172"/>
      <c r="B15" s="361"/>
      <c r="C15" s="361"/>
      <c r="D15" s="361"/>
      <c r="E15" s="369" t="s">
        <v>269</v>
      </c>
      <c r="F15" s="369"/>
      <c r="G15" s="369"/>
      <c r="H15" s="369"/>
      <c r="I15" s="369"/>
      <c r="J15" s="369"/>
      <c r="K15" s="369"/>
      <c r="L15" s="369"/>
      <c r="M15" s="369"/>
      <c r="N15" s="369"/>
      <c r="O15" s="369"/>
      <c r="P15" s="369"/>
      <c r="Q15" s="369"/>
      <c r="R15" s="369"/>
      <c r="S15" s="369"/>
      <c r="T15" s="369"/>
      <c r="U15" s="370"/>
      <c r="V15" s="371">
        <v>0</v>
      </c>
      <c r="W15" s="372">
        <v>2</v>
      </c>
      <c r="X15" s="80"/>
      <c r="Y15" s="80"/>
      <c r="Z15" s="80"/>
      <c r="AA15" s="80"/>
      <c r="AB15" s="80"/>
      <c r="AC15" s="80"/>
      <c r="AD15" s="80"/>
      <c r="AE15" s="80"/>
      <c r="AF15" s="79">
        <f t="shared" ref="AF15:AG30" si="0">X15+Z15+AB15+AD15</f>
        <v>0</v>
      </c>
      <c r="AG15" s="79">
        <f t="shared" si="0"/>
        <v>0</v>
      </c>
      <c r="AH15" s="80"/>
      <c r="AI15" s="80"/>
      <c r="AJ15" s="80"/>
      <c r="AK15" s="80"/>
      <c r="AL15" s="80"/>
      <c r="AM15" s="79">
        <f t="shared" ref="AM15:AM30" si="1">AF15-SUM(AH15:AL15)</f>
        <v>0</v>
      </c>
      <c r="AN15" s="80"/>
      <c r="AO15" s="80"/>
      <c r="AP15" s="373"/>
      <c r="AQ15" s="374">
        <f t="shared" ref="AQ15:AQ34" si="2">SUM(AO15:AP15)</f>
        <v>0</v>
      </c>
      <c r="AR15" s="375">
        <f t="shared" ref="AR15:AR30" si="3">AN15+AQ15</f>
        <v>0</v>
      </c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138"/>
      <c r="BG15" s="138"/>
      <c r="BH15" s="138"/>
      <c r="BI15" s="138"/>
      <c r="BJ15" s="138"/>
      <c r="BK15" s="138"/>
      <c r="BL15" s="138"/>
      <c r="BM15" s="138"/>
      <c r="BN15" s="138"/>
      <c r="BO15" s="138"/>
      <c r="BP15" s="138"/>
      <c r="BQ15" s="138"/>
      <c r="BR15" s="138"/>
      <c r="BS15" s="138"/>
      <c r="BT15" s="138"/>
      <c r="BU15" s="138"/>
      <c r="BV15" s="138"/>
      <c r="BW15" s="138"/>
      <c r="BX15" s="138"/>
      <c r="BY15" s="138"/>
      <c r="BZ15" s="138"/>
      <c r="CA15" s="138"/>
      <c r="CB15" s="138"/>
      <c r="CC15" s="138"/>
      <c r="CD15" s="138"/>
      <c r="CE15" s="138"/>
      <c r="CF15" s="138"/>
      <c r="CG15" s="138"/>
      <c r="CH15" s="138"/>
      <c r="CI15" s="138"/>
      <c r="CJ15" s="138"/>
      <c r="CK15" s="138"/>
      <c r="CL15" s="138"/>
      <c r="CM15" s="138"/>
      <c r="CN15" s="138"/>
      <c r="CO15" s="138"/>
      <c r="CP15" s="138"/>
      <c r="CQ15" s="138"/>
      <c r="CR15" s="138"/>
      <c r="CS15" s="138"/>
      <c r="CT15" s="138"/>
      <c r="CU15" s="138"/>
      <c r="CV15" s="138"/>
      <c r="CW15" s="138"/>
      <c r="CX15" s="138"/>
      <c r="CY15" s="138"/>
      <c r="CZ15" s="138"/>
      <c r="DA15" s="138"/>
      <c r="DB15" s="138"/>
      <c r="DC15" s="138"/>
      <c r="DD15" s="138"/>
      <c r="DE15" s="138"/>
      <c r="DF15" s="138"/>
      <c r="DG15" s="138"/>
      <c r="DH15" s="138"/>
      <c r="DI15" s="138"/>
      <c r="DJ15" s="138"/>
      <c r="DK15" s="138"/>
      <c r="DL15" s="138"/>
      <c r="DM15" s="138"/>
      <c r="DN15" s="138"/>
      <c r="DO15" s="138"/>
      <c r="DP15" s="138"/>
      <c r="DQ15" s="138"/>
      <c r="DR15" s="138"/>
      <c r="DS15" s="138"/>
      <c r="DT15" s="138"/>
      <c r="DU15" s="138"/>
      <c r="DV15" s="138"/>
      <c r="DW15" s="138"/>
      <c r="DX15" s="138"/>
      <c r="DY15" s="138"/>
      <c r="DZ15" s="138"/>
      <c r="EA15" s="138"/>
      <c r="EB15" s="138"/>
      <c r="EC15" s="138"/>
      <c r="ED15" s="138"/>
      <c r="EE15" s="138"/>
      <c r="EF15" s="138"/>
      <c r="EG15" s="138"/>
      <c r="EH15" s="138"/>
      <c r="EI15" s="138"/>
      <c r="EJ15" s="138"/>
      <c r="EK15" s="138"/>
      <c r="EL15" s="138"/>
      <c r="EM15" s="138"/>
      <c r="EN15" s="138"/>
    </row>
    <row r="16" spans="1:144" ht="26.1" customHeight="1" x14ac:dyDescent="0.15">
      <c r="A16" s="172"/>
      <c r="B16" s="361"/>
      <c r="C16" s="361"/>
      <c r="D16" s="361"/>
      <c r="E16" s="369" t="s">
        <v>270</v>
      </c>
      <c r="F16" s="369"/>
      <c r="G16" s="369"/>
      <c r="H16" s="369"/>
      <c r="I16" s="369"/>
      <c r="J16" s="369"/>
      <c r="K16" s="369"/>
      <c r="L16" s="369"/>
      <c r="M16" s="369"/>
      <c r="N16" s="369"/>
      <c r="O16" s="369"/>
      <c r="P16" s="369"/>
      <c r="Q16" s="369"/>
      <c r="R16" s="369"/>
      <c r="S16" s="369"/>
      <c r="T16" s="369"/>
      <c r="U16" s="370"/>
      <c r="V16" s="371">
        <v>0</v>
      </c>
      <c r="W16" s="372">
        <v>3</v>
      </c>
      <c r="X16" s="80"/>
      <c r="Y16" s="80"/>
      <c r="Z16" s="80"/>
      <c r="AA16" s="80"/>
      <c r="AB16" s="80"/>
      <c r="AC16" s="80"/>
      <c r="AD16" s="80"/>
      <c r="AE16" s="80"/>
      <c r="AF16" s="79">
        <f t="shared" si="0"/>
        <v>0</v>
      </c>
      <c r="AG16" s="79">
        <f t="shared" si="0"/>
        <v>0</v>
      </c>
      <c r="AH16" s="80"/>
      <c r="AI16" s="80"/>
      <c r="AJ16" s="80"/>
      <c r="AK16" s="80"/>
      <c r="AL16" s="80"/>
      <c r="AM16" s="79">
        <f t="shared" si="1"/>
        <v>0</v>
      </c>
      <c r="AN16" s="80"/>
      <c r="AO16" s="80"/>
      <c r="AP16" s="373"/>
      <c r="AQ16" s="374">
        <f t="shared" si="2"/>
        <v>0</v>
      </c>
      <c r="AR16" s="375">
        <f t="shared" si="3"/>
        <v>0</v>
      </c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8"/>
      <c r="BD16" s="138"/>
      <c r="BE16" s="138"/>
      <c r="BF16" s="138"/>
      <c r="BG16" s="138"/>
      <c r="BH16" s="138"/>
      <c r="BI16" s="138"/>
      <c r="BJ16" s="138"/>
      <c r="BK16" s="138"/>
      <c r="BL16" s="138"/>
      <c r="BM16" s="138"/>
      <c r="BN16" s="138"/>
      <c r="BO16" s="138"/>
      <c r="BP16" s="138"/>
      <c r="BQ16" s="138"/>
      <c r="BR16" s="138"/>
      <c r="BS16" s="138"/>
      <c r="BT16" s="138"/>
      <c r="BU16" s="138"/>
      <c r="BV16" s="138"/>
      <c r="BW16" s="138"/>
      <c r="BX16" s="138"/>
      <c r="BY16" s="138"/>
      <c r="BZ16" s="138"/>
      <c r="CA16" s="138"/>
      <c r="CB16" s="138"/>
      <c r="CC16" s="138"/>
      <c r="CD16" s="138"/>
      <c r="CE16" s="138"/>
      <c r="CF16" s="138"/>
      <c r="CG16" s="138"/>
      <c r="CH16" s="138"/>
      <c r="CI16" s="138"/>
      <c r="CJ16" s="138"/>
      <c r="CK16" s="138"/>
      <c r="CL16" s="138"/>
      <c r="CM16" s="138"/>
      <c r="CN16" s="138"/>
      <c r="CO16" s="138"/>
      <c r="CP16" s="138"/>
      <c r="CQ16" s="138"/>
      <c r="CR16" s="138"/>
      <c r="CS16" s="138"/>
      <c r="CT16" s="138"/>
      <c r="CU16" s="138"/>
      <c r="CV16" s="138"/>
      <c r="CW16" s="138"/>
      <c r="CX16" s="138"/>
      <c r="CY16" s="138"/>
      <c r="CZ16" s="138"/>
      <c r="DA16" s="138"/>
      <c r="DB16" s="138"/>
      <c r="DC16" s="138"/>
      <c r="DD16" s="138"/>
      <c r="DE16" s="138"/>
      <c r="DF16" s="138"/>
      <c r="DG16" s="138"/>
      <c r="DH16" s="138"/>
      <c r="DI16" s="138"/>
      <c r="DJ16" s="138"/>
      <c r="DK16" s="138"/>
      <c r="DL16" s="138"/>
      <c r="DM16" s="138"/>
      <c r="DN16" s="138"/>
      <c r="DO16" s="138"/>
      <c r="DP16" s="138"/>
      <c r="DQ16" s="138"/>
      <c r="DR16" s="138"/>
      <c r="DS16" s="138"/>
      <c r="DT16" s="138"/>
      <c r="DU16" s="138"/>
      <c r="DV16" s="138"/>
      <c r="DW16" s="138"/>
      <c r="DX16" s="138"/>
      <c r="DY16" s="138"/>
      <c r="DZ16" s="138"/>
      <c r="EA16" s="138"/>
      <c r="EB16" s="138"/>
      <c r="EC16" s="138"/>
      <c r="ED16" s="138"/>
      <c r="EE16" s="138"/>
      <c r="EF16" s="138"/>
      <c r="EG16" s="138"/>
      <c r="EH16" s="138"/>
      <c r="EI16" s="138"/>
      <c r="EJ16" s="138"/>
      <c r="EK16" s="138"/>
      <c r="EL16" s="138"/>
      <c r="EM16" s="138"/>
      <c r="EN16" s="138"/>
    </row>
    <row r="17" spans="1:144" ht="26.1" customHeight="1" x14ac:dyDescent="0.15">
      <c r="A17" s="172"/>
      <c r="B17" s="361"/>
      <c r="C17" s="361"/>
      <c r="D17" s="361"/>
      <c r="E17" s="369" t="s">
        <v>271</v>
      </c>
      <c r="F17" s="369"/>
      <c r="G17" s="369"/>
      <c r="H17" s="369"/>
      <c r="I17" s="369"/>
      <c r="J17" s="369"/>
      <c r="K17" s="369"/>
      <c r="L17" s="369"/>
      <c r="M17" s="369"/>
      <c r="N17" s="369"/>
      <c r="O17" s="369"/>
      <c r="P17" s="369"/>
      <c r="Q17" s="369"/>
      <c r="R17" s="369"/>
      <c r="S17" s="369"/>
      <c r="T17" s="369"/>
      <c r="U17" s="370"/>
      <c r="V17" s="371">
        <v>0</v>
      </c>
      <c r="W17" s="372">
        <v>4</v>
      </c>
      <c r="X17" s="119">
        <v>0</v>
      </c>
      <c r="Y17" s="119">
        <v>0</v>
      </c>
      <c r="Z17" s="80"/>
      <c r="AA17" s="80"/>
      <c r="AB17" s="80"/>
      <c r="AC17" s="80"/>
      <c r="AD17" s="80"/>
      <c r="AE17" s="80"/>
      <c r="AF17" s="79">
        <f t="shared" si="0"/>
        <v>0</v>
      </c>
      <c r="AG17" s="79">
        <f t="shared" si="0"/>
        <v>0</v>
      </c>
      <c r="AH17" s="80"/>
      <c r="AI17" s="80"/>
      <c r="AJ17" s="80"/>
      <c r="AK17" s="80"/>
      <c r="AL17" s="80"/>
      <c r="AM17" s="79">
        <f t="shared" si="1"/>
        <v>0</v>
      </c>
      <c r="AN17" s="80"/>
      <c r="AO17" s="80"/>
      <c r="AP17" s="373"/>
      <c r="AQ17" s="374">
        <f t="shared" si="2"/>
        <v>0</v>
      </c>
      <c r="AR17" s="375">
        <f t="shared" si="3"/>
        <v>0</v>
      </c>
      <c r="AS17" s="138"/>
      <c r="AT17" s="138"/>
      <c r="AU17" s="138"/>
      <c r="AV17" s="138"/>
      <c r="AW17" s="138"/>
      <c r="AX17" s="138"/>
      <c r="AY17" s="138"/>
      <c r="AZ17" s="138"/>
      <c r="BA17" s="138"/>
      <c r="BB17" s="138"/>
      <c r="BC17" s="138"/>
      <c r="BD17" s="138"/>
      <c r="BE17" s="138"/>
      <c r="BF17" s="138"/>
      <c r="BG17" s="138"/>
      <c r="BH17" s="138"/>
      <c r="BI17" s="138"/>
      <c r="BJ17" s="138"/>
      <c r="BK17" s="138"/>
      <c r="BL17" s="138"/>
      <c r="BM17" s="138"/>
      <c r="BN17" s="138"/>
      <c r="BO17" s="138"/>
      <c r="BP17" s="138"/>
      <c r="BQ17" s="138"/>
      <c r="BR17" s="138"/>
      <c r="BS17" s="138"/>
      <c r="BT17" s="138"/>
      <c r="BU17" s="138"/>
      <c r="BV17" s="138"/>
      <c r="BW17" s="138"/>
      <c r="BX17" s="138"/>
      <c r="BY17" s="138"/>
      <c r="BZ17" s="138"/>
      <c r="CA17" s="138"/>
      <c r="CB17" s="138"/>
      <c r="CC17" s="138"/>
      <c r="CD17" s="138"/>
      <c r="CE17" s="138"/>
      <c r="CF17" s="138"/>
      <c r="CG17" s="138"/>
      <c r="CH17" s="138"/>
      <c r="CI17" s="138"/>
      <c r="CJ17" s="138"/>
      <c r="CK17" s="138"/>
      <c r="CL17" s="138"/>
      <c r="CM17" s="138"/>
      <c r="CN17" s="138"/>
      <c r="CO17" s="138"/>
      <c r="CP17" s="138"/>
      <c r="CQ17" s="138"/>
      <c r="CR17" s="138"/>
      <c r="CS17" s="138"/>
      <c r="CT17" s="138"/>
      <c r="CU17" s="138"/>
      <c r="CV17" s="138"/>
      <c r="CW17" s="138"/>
      <c r="CX17" s="138"/>
      <c r="CY17" s="138"/>
      <c r="CZ17" s="138"/>
      <c r="DA17" s="138"/>
      <c r="DB17" s="138"/>
      <c r="DC17" s="138"/>
      <c r="DD17" s="138"/>
      <c r="DE17" s="138"/>
      <c r="DF17" s="138"/>
      <c r="DG17" s="138"/>
      <c r="DH17" s="138"/>
      <c r="DI17" s="138"/>
      <c r="DJ17" s="138"/>
      <c r="DK17" s="138"/>
      <c r="DL17" s="138"/>
      <c r="DM17" s="138"/>
      <c r="DN17" s="138"/>
      <c r="DO17" s="138"/>
      <c r="DP17" s="138"/>
      <c r="DQ17" s="138"/>
      <c r="DR17" s="138"/>
      <c r="DS17" s="138"/>
      <c r="DT17" s="138"/>
      <c r="DU17" s="138"/>
      <c r="DV17" s="138"/>
      <c r="DW17" s="138"/>
      <c r="DX17" s="138"/>
      <c r="DY17" s="138"/>
      <c r="DZ17" s="138"/>
      <c r="EA17" s="138"/>
      <c r="EB17" s="138"/>
      <c r="EC17" s="138"/>
      <c r="ED17" s="138"/>
      <c r="EE17" s="138"/>
      <c r="EF17" s="138"/>
      <c r="EG17" s="138"/>
      <c r="EH17" s="138"/>
      <c r="EI17" s="138"/>
      <c r="EJ17" s="138"/>
      <c r="EK17" s="138"/>
      <c r="EL17" s="138"/>
      <c r="EM17" s="138"/>
      <c r="EN17" s="138"/>
    </row>
    <row r="18" spans="1:144" ht="26.1" customHeight="1" x14ac:dyDescent="0.15">
      <c r="A18" s="172"/>
      <c r="B18" s="361"/>
      <c r="C18" s="361"/>
      <c r="D18" s="361"/>
      <c r="E18" s="369" t="s">
        <v>272</v>
      </c>
      <c r="F18" s="369"/>
      <c r="G18" s="369"/>
      <c r="H18" s="369"/>
      <c r="I18" s="369"/>
      <c r="J18" s="369"/>
      <c r="K18" s="369"/>
      <c r="L18" s="369"/>
      <c r="M18" s="369"/>
      <c r="N18" s="369"/>
      <c r="O18" s="369"/>
      <c r="P18" s="369"/>
      <c r="Q18" s="369"/>
      <c r="R18" s="369"/>
      <c r="S18" s="369"/>
      <c r="T18" s="369"/>
      <c r="U18" s="370"/>
      <c r="V18" s="371">
        <v>0</v>
      </c>
      <c r="W18" s="372">
        <v>5</v>
      </c>
      <c r="X18" s="119">
        <v>0</v>
      </c>
      <c r="Y18" s="119">
        <v>0</v>
      </c>
      <c r="Z18" s="80"/>
      <c r="AA18" s="80"/>
      <c r="AB18" s="80"/>
      <c r="AC18" s="80"/>
      <c r="AD18" s="80"/>
      <c r="AE18" s="80"/>
      <c r="AF18" s="79">
        <f t="shared" si="0"/>
        <v>0</v>
      </c>
      <c r="AG18" s="79">
        <f t="shared" si="0"/>
        <v>0</v>
      </c>
      <c r="AH18" s="80"/>
      <c r="AI18" s="80"/>
      <c r="AJ18" s="80"/>
      <c r="AK18" s="80"/>
      <c r="AL18" s="80"/>
      <c r="AM18" s="79">
        <f t="shared" si="1"/>
        <v>0</v>
      </c>
      <c r="AN18" s="80"/>
      <c r="AO18" s="80"/>
      <c r="AP18" s="373"/>
      <c r="AQ18" s="374">
        <f t="shared" si="2"/>
        <v>0</v>
      </c>
      <c r="AR18" s="375">
        <f t="shared" si="3"/>
        <v>0</v>
      </c>
      <c r="AS18" s="138"/>
      <c r="AT18" s="138"/>
      <c r="AU18" s="138"/>
      <c r="AV18" s="138"/>
      <c r="AW18" s="138"/>
      <c r="AX18" s="138"/>
      <c r="AY18" s="138"/>
      <c r="AZ18" s="138"/>
      <c r="BA18" s="138"/>
      <c r="BB18" s="138"/>
      <c r="BC18" s="138"/>
      <c r="BD18" s="138"/>
      <c r="BE18" s="138"/>
      <c r="BF18" s="138"/>
      <c r="BG18" s="138"/>
      <c r="BH18" s="138"/>
      <c r="BI18" s="138"/>
      <c r="BJ18" s="138"/>
      <c r="BK18" s="138"/>
      <c r="BL18" s="138"/>
      <c r="BM18" s="138"/>
      <c r="BN18" s="138"/>
      <c r="BO18" s="138"/>
      <c r="BP18" s="138"/>
      <c r="BQ18" s="138"/>
      <c r="BR18" s="138"/>
      <c r="BS18" s="138"/>
      <c r="BT18" s="138"/>
      <c r="BU18" s="138"/>
      <c r="BV18" s="138"/>
      <c r="BW18" s="138"/>
      <c r="BX18" s="138"/>
      <c r="BY18" s="138"/>
      <c r="BZ18" s="138"/>
      <c r="CA18" s="138"/>
      <c r="CB18" s="138"/>
      <c r="CC18" s="138"/>
      <c r="CD18" s="138"/>
      <c r="CE18" s="138"/>
      <c r="CF18" s="138"/>
      <c r="CG18" s="138"/>
      <c r="CH18" s="138"/>
      <c r="CI18" s="138"/>
      <c r="CJ18" s="138"/>
      <c r="CK18" s="138"/>
      <c r="CL18" s="138"/>
      <c r="CM18" s="138"/>
      <c r="CN18" s="138"/>
      <c r="CO18" s="138"/>
      <c r="CP18" s="138"/>
      <c r="CQ18" s="138"/>
      <c r="CR18" s="138"/>
      <c r="CS18" s="138"/>
      <c r="CT18" s="138"/>
      <c r="CU18" s="138"/>
      <c r="CV18" s="138"/>
      <c r="CW18" s="138"/>
      <c r="CX18" s="138"/>
      <c r="CY18" s="138"/>
      <c r="CZ18" s="138"/>
      <c r="DA18" s="138"/>
      <c r="DB18" s="138"/>
      <c r="DC18" s="138"/>
      <c r="DD18" s="138"/>
      <c r="DE18" s="138"/>
      <c r="DF18" s="138"/>
      <c r="DG18" s="138"/>
      <c r="DH18" s="138"/>
      <c r="DI18" s="138"/>
      <c r="DJ18" s="138"/>
      <c r="DK18" s="138"/>
      <c r="DL18" s="138"/>
      <c r="DM18" s="138"/>
      <c r="DN18" s="138"/>
      <c r="DO18" s="138"/>
      <c r="DP18" s="138"/>
      <c r="DQ18" s="138"/>
      <c r="DR18" s="138"/>
      <c r="DS18" s="138"/>
      <c r="DT18" s="138"/>
      <c r="DU18" s="138"/>
      <c r="DV18" s="138"/>
      <c r="DW18" s="138"/>
      <c r="DX18" s="138"/>
      <c r="DY18" s="138"/>
      <c r="DZ18" s="138"/>
      <c r="EA18" s="138"/>
      <c r="EB18" s="138"/>
      <c r="EC18" s="138"/>
      <c r="ED18" s="138"/>
      <c r="EE18" s="138"/>
      <c r="EF18" s="138"/>
      <c r="EG18" s="138"/>
      <c r="EH18" s="138"/>
      <c r="EI18" s="138"/>
      <c r="EJ18" s="138"/>
      <c r="EK18" s="138"/>
      <c r="EL18" s="138"/>
      <c r="EM18" s="138"/>
      <c r="EN18" s="138"/>
    </row>
    <row r="19" spans="1:144" ht="26.1" customHeight="1" x14ac:dyDescent="0.15">
      <c r="A19" s="172"/>
      <c r="B19" s="361"/>
      <c r="C19" s="361"/>
      <c r="D19" s="361"/>
      <c r="E19" s="369" t="s">
        <v>273</v>
      </c>
      <c r="F19" s="369"/>
      <c r="G19" s="369"/>
      <c r="H19" s="369"/>
      <c r="I19" s="369"/>
      <c r="J19" s="369"/>
      <c r="K19" s="369"/>
      <c r="L19" s="369"/>
      <c r="M19" s="369"/>
      <c r="N19" s="369"/>
      <c r="O19" s="369"/>
      <c r="P19" s="369"/>
      <c r="Q19" s="369"/>
      <c r="R19" s="369"/>
      <c r="S19" s="369"/>
      <c r="T19" s="369"/>
      <c r="U19" s="370"/>
      <c r="V19" s="371">
        <v>0</v>
      </c>
      <c r="W19" s="372">
        <v>6</v>
      </c>
      <c r="X19" s="80"/>
      <c r="Y19" s="80"/>
      <c r="Z19" s="80"/>
      <c r="AA19" s="80"/>
      <c r="AB19" s="80"/>
      <c r="AC19" s="80"/>
      <c r="AD19" s="80"/>
      <c r="AE19" s="80"/>
      <c r="AF19" s="79">
        <f t="shared" si="0"/>
        <v>0</v>
      </c>
      <c r="AG19" s="79">
        <f t="shared" si="0"/>
        <v>0</v>
      </c>
      <c r="AH19" s="80"/>
      <c r="AI19" s="80"/>
      <c r="AJ19" s="80"/>
      <c r="AK19" s="80"/>
      <c r="AL19" s="80"/>
      <c r="AM19" s="79">
        <f t="shared" si="1"/>
        <v>0</v>
      </c>
      <c r="AN19" s="80"/>
      <c r="AO19" s="80"/>
      <c r="AP19" s="373"/>
      <c r="AQ19" s="374">
        <f t="shared" si="2"/>
        <v>0</v>
      </c>
      <c r="AR19" s="375">
        <f t="shared" si="3"/>
        <v>0</v>
      </c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  <c r="BI19" s="138"/>
      <c r="BJ19" s="138"/>
      <c r="BK19" s="138"/>
      <c r="BL19" s="138"/>
      <c r="BM19" s="138"/>
      <c r="BN19" s="138"/>
      <c r="BO19" s="138"/>
      <c r="BP19" s="138"/>
      <c r="BQ19" s="138"/>
      <c r="BR19" s="138"/>
      <c r="BS19" s="138"/>
      <c r="BT19" s="138"/>
      <c r="BU19" s="138"/>
      <c r="BV19" s="138"/>
      <c r="BW19" s="138"/>
      <c r="BX19" s="138"/>
      <c r="BY19" s="138"/>
      <c r="BZ19" s="138"/>
      <c r="CA19" s="138"/>
      <c r="CB19" s="138"/>
      <c r="CC19" s="138"/>
      <c r="CD19" s="138"/>
      <c r="CE19" s="138"/>
      <c r="CF19" s="138"/>
      <c r="CG19" s="138"/>
      <c r="CH19" s="138"/>
      <c r="CI19" s="138"/>
      <c r="CJ19" s="138"/>
      <c r="CK19" s="138"/>
      <c r="CL19" s="138"/>
      <c r="CM19" s="138"/>
      <c r="CN19" s="138"/>
      <c r="CO19" s="138"/>
      <c r="CP19" s="138"/>
      <c r="CQ19" s="138"/>
      <c r="CR19" s="138"/>
      <c r="CS19" s="138"/>
      <c r="CT19" s="138"/>
      <c r="CU19" s="138"/>
      <c r="CV19" s="138"/>
      <c r="CW19" s="138"/>
      <c r="CX19" s="138"/>
      <c r="CY19" s="138"/>
      <c r="CZ19" s="138"/>
      <c r="DA19" s="138"/>
      <c r="DB19" s="138"/>
      <c r="DC19" s="138"/>
      <c r="DD19" s="138"/>
      <c r="DE19" s="138"/>
      <c r="DF19" s="138"/>
      <c r="DG19" s="138"/>
      <c r="DH19" s="138"/>
      <c r="DI19" s="138"/>
      <c r="DJ19" s="138"/>
      <c r="DK19" s="138"/>
      <c r="DL19" s="138"/>
      <c r="DM19" s="138"/>
      <c r="DN19" s="138"/>
      <c r="DO19" s="138"/>
      <c r="DP19" s="138"/>
      <c r="DQ19" s="138"/>
      <c r="DR19" s="138"/>
      <c r="DS19" s="138"/>
      <c r="DT19" s="138"/>
      <c r="DU19" s="138"/>
      <c r="DV19" s="138"/>
      <c r="DW19" s="138"/>
      <c r="DX19" s="138"/>
      <c r="DY19" s="138"/>
      <c r="DZ19" s="138"/>
      <c r="EA19" s="138"/>
      <c r="EB19" s="138"/>
      <c r="EC19" s="138"/>
      <c r="ED19" s="138"/>
      <c r="EE19" s="138"/>
      <c r="EF19" s="138"/>
      <c r="EG19" s="138"/>
      <c r="EH19" s="138"/>
      <c r="EI19" s="138"/>
      <c r="EJ19" s="138"/>
      <c r="EK19" s="138"/>
      <c r="EL19" s="138"/>
      <c r="EM19" s="138"/>
      <c r="EN19" s="138"/>
    </row>
    <row r="20" spans="1:144" ht="26.1" customHeight="1" x14ac:dyDescent="0.15">
      <c r="A20" s="172"/>
      <c r="B20" s="361"/>
      <c r="C20" s="361"/>
      <c r="D20" s="361"/>
      <c r="E20" s="369" t="s">
        <v>274</v>
      </c>
      <c r="F20" s="369"/>
      <c r="G20" s="369"/>
      <c r="H20" s="369"/>
      <c r="I20" s="369"/>
      <c r="J20" s="369"/>
      <c r="K20" s="369"/>
      <c r="L20" s="369"/>
      <c r="M20" s="369"/>
      <c r="N20" s="369"/>
      <c r="O20" s="369"/>
      <c r="P20" s="369"/>
      <c r="Q20" s="369"/>
      <c r="R20" s="369"/>
      <c r="S20" s="369"/>
      <c r="T20" s="369"/>
      <c r="U20" s="370"/>
      <c r="V20" s="371">
        <v>0</v>
      </c>
      <c r="W20" s="372">
        <v>7</v>
      </c>
      <c r="X20" s="119">
        <v>0</v>
      </c>
      <c r="Y20" s="119">
        <v>0</v>
      </c>
      <c r="Z20" s="80"/>
      <c r="AA20" s="80"/>
      <c r="AB20" s="80"/>
      <c r="AC20" s="80"/>
      <c r="AD20" s="80"/>
      <c r="AE20" s="80"/>
      <c r="AF20" s="79">
        <f t="shared" si="0"/>
        <v>0</v>
      </c>
      <c r="AG20" s="79">
        <f t="shared" si="0"/>
        <v>0</v>
      </c>
      <c r="AH20" s="80"/>
      <c r="AI20" s="80"/>
      <c r="AJ20" s="80"/>
      <c r="AK20" s="80"/>
      <c r="AL20" s="80"/>
      <c r="AM20" s="79">
        <f t="shared" si="1"/>
        <v>0</v>
      </c>
      <c r="AN20" s="80"/>
      <c r="AO20" s="80"/>
      <c r="AP20" s="373"/>
      <c r="AQ20" s="374">
        <f t="shared" si="2"/>
        <v>0</v>
      </c>
      <c r="AR20" s="375">
        <f t="shared" si="3"/>
        <v>0</v>
      </c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138"/>
      <c r="BE20" s="138"/>
      <c r="BF20" s="138"/>
      <c r="BG20" s="138"/>
      <c r="BH20" s="138"/>
      <c r="BI20" s="138"/>
      <c r="BJ20" s="138"/>
      <c r="BK20" s="138"/>
      <c r="BL20" s="138"/>
      <c r="BM20" s="138"/>
      <c r="BN20" s="138"/>
      <c r="BO20" s="138"/>
      <c r="BP20" s="138"/>
      <c r="BQ20" s="138"/>
      <c r="BR20" s="138"/>
      <c r="BS20" s="138"/>
      <c r="BT20" s="138"/>
      <c r="BU20" s="138"/>
      <c r="BV20" s="138"/>
      <c r="BW20" s="138"/>
      <c r="BX20" s="138"/>
      <c r="BY20" s="138"/>
      <c r="BZ20" s="138"/>
      <c r="CA20" s="138"/>
      <c r="CB20" s="138"/>
      <c r="CC20" s="138"/>
      <c r="CD20" s="138"/>
      <c r="CE20" s="138"/>
      <c r="CF20" s="138"/>
      <c r="CG20" s="138"/>
      <c r="CH20" s="138"/>
      <c r="CI20" s="138"/>
      <c r="CJ20" s="138"/>
      <c r="CK20" s="138"/>
      <c r="CL20" s="138"/>
      <c r="CM20" s="138"/>
      <c r="CN20" s="138"/>
      <c r="CO20" s="138"/>
      <c r="CP20" s="138"/>
      <c r="CQ20" s="138"/>
      <c r="CR20" s="138"/>
      <c r="CS20" s="138"/>
      <c r="CT20" s="138"/>
      <c r="CU20" s="138"/>
      <c r="CV20" s="138"/>
      <c r="CW20" s="138"/>
      <c r="CX20" s="138"/>
      <c r="CY20" s="138"/>
      <c r="CZ20" s="138"/>
      <c r="DA20" s="138"/>
      <c r="DB20" s="138"/>
      <c r="DC20" s="138"/>
      <c r="DD20" s="138"/>
      <c r="DE20" s="138"/>
      <c r="DF20" s="138"/>
      <c r="DG20" s="138"/>
      <c r="DH20" s="138"/>
      <c r="DI20" s="138"/>
      <c r="DJ20" s="138"/>
      <c r="DK20" s="138"/>
      <c r="DL20" s="138"/>
      <c r="DM20" s="138"/>
      <c r="DN20" s="138"/>
      <c r="DO20" s="138"/>
      <c r="DP20" s="138"/>
      <c r="DQ20" s="138"/>
      <c r="DR20" s="138"/>
      <c r="DS20" s="138"/>
      <c r="DT20" s="138"/>
      <c r="DU20" s="138"/>
      <c r="DV20" s="138"/>
      <c r="DW20" s="138"/>
      <c r="DX20" s="138"/>
      <c r="DY20" s="138"/>
      <c r="DZ20" s="138"/>
      <c r="EA20" s="138"/>
      <c r="EB20" s="138"/>
      <c r="EC20" s="138"/>
      <c r="ED20" s="138"/>
      <c r="EE20" s="138"/>
      <c r="EF20" s="138"/>
      <c r="EG20" s="138"/>
      <c r="EH20" s="138"/>
      <c r="EI20" s="138"/>
      <c r="EJ20" s="138"/>
      <c r="EK20" s="138"/>
      <c r="EL20" s="138"/>
      <c r="EM20" s="138"/>
      <c r="EN20" s="138"/>
    </row>
    <row r="21" spans="1:144" ht="26.1" customHeight="1" x14ac:dyDescent="0.15">
      <c r="A21" s="172"/>
      <c r="B21" s="361"/>
      <c r="C21" s="361"/>
      <c r="D21" s="361"/>
      <c r="E21" s="369" t="s">
        <v>275</v>
      </c>
      <c r="F21" s="369"/>
      <c r="G21" s="369"/>
      <c r="H21" s="369"/>
      <c r="I21" s="369"/>
      <c r="J21" s="369"/>
      <c r="K21" s="369"/>
      <c r="L21" s="369"/>
      <c r="M21" s="369"/>
      <c r="N21" s="369"/>
      <c r="O21" s="369"/>
      <c r="P21" s="369"/>
      <c r="Q21" s="369"/>
      <c r="R21" s="369"/>
      <c r="S21" s="369"/>
      <c r="T21" s="369"/>
      <c r="U21" s="370"/>
      <c r="V21" s="371">
        <v>0</v>
      </c>
      <c r="W21" s="372">
        <v>8</v>
      </c>
      <c r="X21" s="80">
        <v>3136212</v>
      </c>
      <c r="Y21" s="80">
        <v>135153</v>
      </c>
      <c r="Z21" s="80">
        <v>761945</v>
      </c>
      <c r="AA21" s="80">
        <v>202636</v>
      </c>
      <c r="AB21" s="80">
        <v>2356567</v>
      </c>
      <c r="AC21" s="80"/>
      <c r="AD21" s="80"/>
      <c r="AE21" s="80"/>
      <c r="AF21" s="79">
        <f t="shared" si="0"/>
        <v>6254724</v>
      </c>
      <c r="AG21" s="79">
        <f t="shared" si="0"/>
        <v>337789</v>
      </c>
      <c r="AH21" s="80"/>
      <c r="AI21" s="80">
        <v>3365507</v>
      </c>
      <c r="AJ21" s="80">
        <v>200495</v>
      </c>
      <c r="AK21" s="80">
        <v>1317226</v>
      </c>
      <c r="AL21" s="80">
        <v>1010058</v>
      </c>
      <c r="AM21" s="79">
        <f t="shared" si="1"/>
        <v>361438</v>
      </c>
      <c r="AN21" s="80"/>
      <c r="AO21" s="80"/>
      <c r="AP21" s="373"/>
      <c r="AQ21" s="374">
        <f t="shared" si="2"/>
        <v>0</v>
      </c>
      <c r="AR21" s="375">
        <f t="shared" si="3"/>
        <v>0</v>
      </c>
      <c r="AS21" s="138"/>
      <c r="AT21" s="138"/>
      <c r="AU21" s="138"/>
      <c r="AV21" s="138"/>
      <c r="AW21" s="138"/>
      <c r="AX21" s="138"/>
      <c r="AY21" s="138"/>
      <c r="AZ21" s="138"/>
      <c r="BA21" s="138"/>
      <c r="BB21" s="138"/>
      <c r="BC21" s="138"/>
      <c r="BD21" s="138"/>
      <c r="BE21" s="138"/>
      <c r="BF21" s="138"/>
      <c r="BG21" s="138"/>
      <c r="BH21" s="138"/>
      <c r="BI21" s="138"/>
      <c r="BJ21" s="138"/>
      <c r="BK21" s="138"/>
      <c r="BL21" s="138"/>
      <c r="BM21" s="138"/>
      <c r="BN21" s="138"/>
      <c r="BO21" s="138"/>
      <c r="BP21" s="138"/>
      <c r="BQ21" s="138"/>
      <c r="BR21" s="138"/>
      <c r="BS21" s="138"/>
      <c r="BT21" s="138"/>
      <c r="BU21" s="138"/>
      <c r="BV21" s="138"/>
      <c r="BW21" s="138"/>
      <c r="BX21" s="138"/>
      <c r="BY21" s="138"/>
      <c r="BZ21" s="138"/>
      <c r="CA21" s="138"/>
      <c r="CB21" s="138"/>
      <c r="CC21" s="138"/>
      <c r="CD21" s="138"/>
      <c r="CE21" s="138"/>
      <c r="CF21" s="138"/>
      <c r="CG21" s="138"/>
      <c r="CH21" s="138"/>
      <c r="CI21" s="138"/>
      <c r="CJ21" s="138"/>
      <c r="CK21" s="138"/>
      <c r="CL21" s="138"/>
      <c r="CM21" s="138"/>
      <c r="CN21" s="138"/>
      <c r="CO21" s="138"/>
      <c r="CP21" s="138"/>
      <c r="CQ21" s="138"/>
      <c r="CR21" s="138"/>
      <c r="CS21" s="138"/>
      <c r="CT21" s="138"/>
      <c r="CU21" s="138"/>
      <c r="CV21" s="138"/>
      <c r="CW21" s="138"/>
      <c r="CX21" s="138"/>
      <c r="CY21" s="138"/>
      <c r="CZ21" s="138"/>
      <c r="DA21" s="138"/>
      <c r="DB21" s="138"/>
      <c r="DC21" s="138"/>
      <c r="DD21" s="138"/>
      <c r="DE21" s="138"/>
      <c r="DF21" s="138"/>
      <c r="DG21" s="138"/>
      <c r="DH21" s="138"/>
      <c r="DI21" s="138"/>
      <c r="DJ21" s="138"/>
      <c r="DK21" s="138"/>
      <c r="DL21" s="138"/>
      <c r="DM21" s="138"/>
      <c r="DN21" s="138"/>
      <c r="DO21" s="138"/>
      <c r="DP21" s="138"/>
      <c r="DQ21" s="138"/>
      <c r="DR21" s="138"/>
      <c r="DS21" s="138"/>
      <c r="DT21" s="138"/>
      <c r="DU21" s="138"/>
      <c r="DV21" s="138"/>
      <c r="DW21" s="138"/>
      <c r="DX21" s="138"/>
      <c r="DY21" s="138"/>
      <c r="DZ21" s="138"/>
      <c r="EA21" s="138"/>
      <c r="EB21" s="138"/>
      <c r="EC21" s="138"/>
      <c r="ED21" s="138"/>
      <c r="EE21" s="138"/>
      <c r="EF21" s="138"/>
      <c r="EG21" s="138"/>
      <c r="EH21" s="138"/>
      <c r="EI21" s="138"/>
      <c r="EJ21" s="138"/>
      <c r="EK21" s="138"/>
      <c r="EL21" s="138"/>
      <c r="EM21" s="138"/>
      <c r="EN21" s="138"/>
    </row>
    <row r="22" spans="1:144" ht="26.1" customHeight="1" x14ac:dyDescent="0.15">
      <c r="A22" s="172"/>
      <c r="B22" s="361"/>
      <c r="C22" s="361"/>
      <c r="D22" s="361"/>
      <c r="E22" s="369" t="s">
        <v>276</v>
      </c>
      <c r="F22" s="369"/>
      <c r="G22" s="369"/>
      <c r="H22" s="369"/>
      <c r="I22" s="369"/>
      <c r="J22" s="369"/>
      <c r="K22" s="369"/>
      <c r="L22" s="369"/>
      <c r="M22" s="369"/>
      <c r="N22" s="369"/>
      <c r="O22" s="369"/>
      <c r="P22" s="369"/>
      <c r="Q22" s="369"/>
      <c r="R22" s="369"/>
      <c r="S22" s="369"/>
      <c r="T22" s="369"/>
      <c r="U22" s="370"/>
      <c r="V22" s="371">
        <v>0</v>
      </c>
      <c r="W22" s="372">
        <v>9</v>
      </c>
      <c r="X22" s="119">
        <v>0</v>
      </c>
      <c r="Y22" s="119">
        <v>0</v>
      </c>
      <c r="Z22" s="80"/>
      <c r="AA22" s="80"/>
      <c r="AB22" s="80"/>
      <c r="AC22" s="80"/>
      <c r="AD22" s="80"/>
      <c r="AE22" s="80"/>
      <c r="AF22" s="79">
        <f t="shared" si="0"/>
        <v>0</v>
      </c>
      <c r="AG22" s="79">
        <f t="shared" si="0"/>
        <v>0</v>
      </c>
      <c r="AH22" s="80"/>
      <c r="AI22" s="80"/>
      <c r="AJ22" s="80"/>
      <c r="AK22" s="80"/>
      <c r="AL22" s="80"/>
      <c r="AM22" s="79">
        <f t="shared" si="1"/>
        <v>0</v>
      </c>
      <c r="AN22" s="80"/>
      <c r="AO22" s="80"/>
      <c r="AP22" s="373"/>
      <c r="AQ22" s="374">
        <f t="shared" si="2"/>
        <v>0</v>
      </c>
      <c r="AR22" s="375">
        <f t="shared" si="3"/>
        <v>0</v>
      </c>
      <c r="AS22" s="138"/>
      <c r="AT22" s="138"/>
      <c r="AU22" s="138"/>
      <c r="AV22" s="138"/>
      <c r="AW22" s="138"/>
      <c r="AX22" s="138"/>
      <c r="AY22" s="138"/>
      <c r="AZ22" s="138"/>
      <c r="BA22" s="138"/>
      <c r="BB22" s="138"/>
      <c r="BC22" s="138"/>
      <c r="BD22" s="138"/>
      <c r="BE22" s="138"/>
      <c r="BF22" s="138"/>
      <c r="BG22" s="138"/>
      <c r="BH22" s="138"/>
      <c r="BI22" s="138"/>
      <c r="BJ22" s="138"/>
      <c r="BK22" s="138"/>
      <c r="BL22" s="138"/>
      <c r="BM22" s="138"/>
      <c r="BN22" s="138"/>
      <c r="BO22" s="138"/>
      <c r="BP22" s="138"/>
      <c r="BQ22" s="138"/>
      <c r="BR22" s="138"/>
      <c r="BS22" s="138"/>
      <c r="BT22" s="138"/>
      <c r="BU22" s="138"/>
      <c r="BV22" s="138"/>
      <c r="BW22" s="138"/>
      <c r="BX22" s="138"/>
      <c r="BY22" s="138"/>
      <c r="BZ22" s="138"/>
      <c r="CA22" s="138"/>
      <c r="CB22" s="138"/>
      <c r="CC22" s="138"/>
      <c r="CD22" s="138"/>
      <c r="CE22" s="138"/>
      <c r="CF22" s="138"/>
      <c r="CG22" s="138"/>
      <c r="CH22" s="138"/>
      <c r="CI22" s="138"/>
      <c r="CJ22" s="138"/>
      <c r="CK22" s="138"/>
      <c r="CL22" s="138"/>
      <c r="CM22" s="138"/>
      <c r="CN22" s="138"/>
      <c r="CO22" s="138"/>
      <c r="CP22" s="138"/>
      <c r="CQ22" s="138"/>
      <c r="CR22" s="138"/>
      <c r="CS22" s="138"/>
      <c r="CT22" s="138"/>
      <c r="CU22" s="138"/>
      <c r="CV22" s="138"/>
      <c r="CW22" s="138"/>
      <c r="CX22" s="138"/>
      <c r="CY22" s="138"/>
      <c r="CZ22" s="138"/>
      <c r="DA22" s="138"/>
      <c r="DB22" s="138"/>
      <c r="DC22" s="138"/>
      <c r="DD22" s="138"/>
      <c r="DE22" s="138"/>
      <c r="DF22" s="138"/>
      <c r="DG22" s="138"/>
      <c r="DH22" s="138"/>
      <c r="DI22" s="138"/>
      <c r="DJ22" s="138"/>
      <c r="DK22" s="138"/>
      <c r="DL22" s="138"/>
      <c r="DM22" s="138"/>
      <c r="DN22" s="138"/>
      <c r="DO22" s="138"/>
      <c r="DP22" s="138"/>
      <c r="DQ22" s="138"/>
      <c r="DR22" s="138"/>
      <c r="DS22" s="138"/>
      <c r="DT22" s="138"/>
      <c r="DU22" s="138"/>
      <c r="DV22" s="138"/>
      <c r="DW22" s="138"/>
      <c r="DX22" s="138"/>
      <c r="DY22" s="138"/>
      <c r="DZ22" s="138"/>
      <c r="EA22" s="138"/>
      <c r="EB22" s="138"/>
      <c r="EC22" s="138"/>
      <c r="ED22" s="138"/>
      <c r="EE22" s="138"/>
      <c r="EF22" s="138"/>
      <c r="EG22" s="138"/>
      <c r="EH22" s="138"/>
      <c r="EI22" s="138"/>
      <c r="EJ22" s="138"/>
      <c r="EK22" s="138"/>
      <c r="EL22" s="138"/>
      <c r="EM22" s="138"/>
      <c r="EN22" s="138"/>
    </row>
    <row r="23" spans="1:144" ht="26.1" customHeight="1" x14ac:dyDescent="0.15">
      <c r="A23" s="172"/>
      <c r="B23" s="361"/>
      <c r="C23" s="361"/>
      <c r="D23" s="361"/>
      <c r="E23" s="369" t="s">
        <v>277</v>
      </c>
      <c r="F23" s="369"/>
      <c r="G23" s="369"/>
      <c r="H23" s="369"/>
      <c r="I23" s="369"/>
      <c r="J23" s="369"/>
      <c r="K23" s="369"/>
      <c r="L23" s="369"/>
      <c r="M23" s="369"/>
      <c r="N23" s="369"/>
      <c r="O23" s="369"/>
      <c r="P23" s="369"/>
      <c r="Q23" s="369"/>
      <c r="R23" s="369"/>
      <c r="S23" s="369"/>
      <c r="T23" s="369"/>
      <c r="U23" s="370"/>
      <c r="V23" s="371">
        <v>1</v>
      </c>
      <c r="W23" s="372">
        <v>0</v>
      </c>
      <c r="X23" s="119">
        <v>0</v>
      </c>
      <c r="Y23" s="119">
        <v>0</v>
      </c>
      <c r="Z23" s="80"/>
      <c r="AA23" s="80"/>
      <c r="AB23" s="80"/>
      <c r="AC23" s="80"/>
      <c r="AD23" s="80"/>
      <c r="AE23" s="80"/>
      <c r="AF23" s="79">
        <f t="shared" si="0"/>
        <v>0</v>
      </c>
      <c r="AG23" s="79">
        <f t="shared" si="0"/>
        <v>0</v>
      </c>
      <c r="AH23" s="80"/>
      <c r="AI23" s="80"/>
      <c r="AJ23" s="80"/>
      <c r="AK23" s="80"/>
      <c r="AL23" s="80"/>
      <c r="AM23" s="79">
        <f t="shared" si="1"/>
        <v>0</v>
      </c>
      <c r="AN23" s="80"/>
      <c r="AO23" s="80"/>
      <c r="AP23" s="373"/>
      <c r="AQ23" s="374">
        <f t="shared" si="2"/>
        <v>0</v>
      </c>
      <c r="AR23" s="375">
        <f t="shared" si="3"/>
        <v>0</v>
      </c>
      <c r="AS23" s="138"/>
      <c r="AT23" s="138"/>
      <c r="AU23" s="138"/>
      <c r="AV23" s="138"/>
      <c r="AW23" s="138"/>
      <c r="AX23" s="138"/>
      <c r="AY23" s="138"/>
      <c r="AZ23" s="138"/>
      <c r="BA23" s="138"/>
      <c r="BB23" s="138"/>
      <c r="BC23" s="138"/>
      <c r="BD23" s="138"/>
      <c r="BE23" s="138"/>
      <c r="BF23" s="138"/>
      <c r="BG23" s="138"/>
      <c r="BH23" s="138"/>
      <c r="BI23" s="138"/>
      <c r="BJ23" s="138"/>
      <c r="BK23" s="138"/>
      <c r="BL23" s="138"/>
      <c r="BM23" s="138"/>
      <c r="BN23" s="138"/>
      <c r="BO23" s="138"/>
      <c r="BP23" s="138"/>
      <c r="BQ23" s="138"/>
      <c r="BR23" s="138"/>
      <c r="BS23" s="138"/>
      <c r="BT23" s="138"/>
      <c r="BU23" s="138"/>
      <c r="BV23" s="138"/>
      <c r="BW23" s="138"/>
      <c r="BX23" s="138"/>
      <c r="BY23" s="138"/>
      <c r="BZ23" s="138"/>
      <c r="CA23" s="138"/>
      <c r="CB23" s="138"/>
      <c r="CC23" s="138"/>
      <c r="CD23" s="138"/>
      <c r="CE23" s="138"/>
      <c r="CF23" s="138"/>
      <c r="CG23" s="138"/>
      <c r="CH23" s="138"/>
      <c r="CI23" s="138"/>
      <c r="CJ23" s="138"/>
      <c r="CK23" s="138"/>
      <c r="CL23" s="138"/>
      <c r="CM23" s="138"/>
      <c r="CN23" s="138"/>
      <c r="CO23" s="138"/>
      <c r="CP23" s="138"/>
      <c r="CQ23" s="138"/>
      <c r="CR23" s="138"/>
      <c r="CS23" s="138"/>
      <c r="CT23" s="138"/>
      <c r="CU23" s="138"/>
      <c r="CV23" s="138"/>
      <c r="CW23" s="138"/>
      <c r="CX23" s="138"/>
      <c r="CY23" s="138"/>
      <c r="CZ23" s="138"/>
      <c r="DA23" s="138"/>
      <c r="DB23" s="138"/>
      <c r="DC23" s="138"/>
      <c r="DD23" s="138"/>
      <c r="DE23" s="138"/>
      <c r="DF23" s="138"/>
      <c r="DG23" s="138"/>
      <c r="DH23" s="138"/>
      <c r="DI23" s="138"/>
      <c r="DJ23" s="138"/>
      <c r="DK23" s="138"/>
      <c r="DL23" s="138"/>
      <c r="DM23" s="138"/>
      <c r="DN23" s="138"/>
      <c r="DO23" s="138"/>
      <c r="DP23" s="138"/>
      <c r="DQ23" s="138"/>
      <c r="DR23" s="138"/>
      <c r="DS23" s="138"/>
      <c r="DT23" s="138"/>
      <c r="DU23" s="138"/>
      <c r="DV23" s="138"/>
      <c r="DW23" s="138"/>
      <c r="DX23" s="138"/>
      <c r="DY23" s="138"/>
      <c r="DZ23" s="138"/>
      <c r="EA23" s="138"/>
      <c r="EB23" s="138"/>
      <c r="EC23" s="138"/>
      <c r="ED23" s="138"/>
      <c r="EE23" s="138"/>
      <c r="EF23" s="138"/>
      <c r="EG23" s="138"/>
      <c r="EH23" s="138"/>
      <c r="EI23" s="138"/>
      <c r="EJ23" s="138"/>
      <c r="EK23" s="138"/>
      <c r="EL23" s="138"/>
      <c r="EM23" s="138"/>
      <c r="EN23" s="138"/>
    </row>
    <row r="24" spans="1:144" ht="26.1" customHeight="1" x14ac:dyDescent="0.15">
      <c r="A24" s="172"/>
      <c r="B24" s="361"/>
      <c r="C24" s="361"/>
      <c r="D24" s="361"/>
      <c r="E24" s="369" t="s">
        <v>278</v>
      </c>
      <c r="F24" s="369"/>
      <c r="G24" s="369"/>
      <c r="H24" s="369"/>
      <c r="I24" s="369"/>
      <c r="J24" s="369"/>
      <c r="K24" s="369"/>
      <c r="L24" s="369"/>
      <c r="M24" s="369"/>
      <c r="N24" s="369"/>
      <c r="O24" s="369"/>
      <c r="P24" s="369"/>
      <c r="Q24" s="369"/>
      <c r="R24" s="369"/>
      <c r="S24" s="369"/>
      <c r="T24" s="369"/>
      <c r="U24" s="370"/>
      <c r="V24" s="371">
        <v>1</v>
      </c>
      <c r="W24" s="372">
        <v>1</v>
      </c>
      <c r="X24" s="119">
        <v>0</v>
      </c>
      <c r="Y24" s="119">
        <v>0</v>
      </c>
      <c r="Z24" s="80"/>
      <c r="AA24" s="80"/>
      <c r="AB24" s="80"/>
      <c r="AC24" s="80"/>
      <c r="AD24" s="80"/>
      <c r="AE24" s="80"/>
      <c r="AF24" s="79">
        <f t="shared" si="0"/>
        <v>0</v>
      </c>
      <c r="AG24" s="79">
        <f t="shared" si="0"/>
        <v>0</v>
      </c>
      <c r="AH24" s="80"/>
      <c r="AI24" s="80"/>
      <c r="AJ24" s="80"/>
      <c r="AK24" s="80"/>
      <c r="AL24" s="80"/>
      <c r="AM24" s="79">
        <f t="shared" si="1"/>
        <v>0</v>
      </c>
      <c r="AN24" s="80"/>
      <c r="AO24" s="80"/>
      <c r="AP24" s="373"/>
      <c r="AQ24" s="374">
        <f t="shared" si="2"/>
        <v>0</v>
      </c>
      <c r="AR24" s="375">
        <f t="shared" si="3"/>
        <v>0</v>
      </c>
      <c r="AS24" s="138"/>
      <c r="AT24" s="138"/>
      <c r="AU24" s="138"/>
      <c r="AV24" s="138"/>
      <c r="AW24" s="138"/>
      <c r="AX24" s="138"/>
      <c r="AY24" s="138"/>
      <c r="AZ24" s="138"/>
      <c r="BA24" s="138"/>
      <c r="BB24" s="138"/>
      <c r="BC24" s="138"/>
      <c r="BD24" s="138"/>
      <c r="BE24" s="138"/>
      <c r="BF24" s="138"/>
      <c r="BG24" s="138"/>
      <c r="BH24" s="138"/>
      <c r="BI24" s="138"/>
      <c r="BJ24" s="138"/>
      <c r="BK24" s="138"/>
      <c r="BL24" s="138"/>
      <c r="BM24" s="138"/>
      <c r="BN24" s="138"/>
      <c r="BO24" s="138"/>
      <c r="BP24" s="138"/>
      <c r="BQ24" s="138"/>
      <c r="BR24" s="138"/>
      <c r="BS24" s="138"/>
      <c r="BT24" s="138"/>
      <c r="BU24" s="138"/>
      <c r="BV24" s="138"/>
      <c r="BW24" s="138"/>
      <c r="BX24" s="138"/>
      <c r="BY24" s="138"/>
      <c r="BZ24" s="138"/>
      <c r="CA24" s="138"/>
      <c r="CB24" s="138"/>
      <c r="CC24" s="138"/>
      <c r="CD24" s="138"/>
      <c r="CE24" s="138"/>
      <c r="CF24" s="138"/>
      <c r="CG24" s="138"/>
      <c r="CH24" s="138"/>
      <c r="CI24" s="138"/>
      <c r="CJ24" s="138"/>
      <c r="CK24" s="138"/>
      <c r="CL24" s="138"/>
      <c r="CM24" s="138"/>
      <c r="CN24" s="138"/>
      <c r="CO24" s="138"/>
      <c r="CP24" s="138"/>
      <c r="CQ24" s="138"/>
      <c r="CR24" s="138"/>
      <c r="CS24" s="138"/>
      <c r="CT24" s="138"/>
      <c r="CU24" s="138"/>
      <c r="CV24" s="138"/>
      <c r="CW24" s="138"/>
      <c r="CX24" s="138"/>
      <c r="CY24" s="138"/>
      <c r="CZ24" s="138"/>
      <c r="DA24" s="138"/>
      <c r="DB24" s="138"/>
      <c r="DC24" s="138"/>
      <c r="DD24" s="138"/>
      <c r="DE24" s="138"/>
      <c r="DF24" s="138"/>
      <c r="DG24" s="138"/>
      <c r="DH24" s="138"/>
      <c r="DI24" s="138"/>
      <c r="DJ24" s="138"/>
      <c r="DK24" s="138"/>
      <c r="DL24" s="138"/>
      <c r="DM24" s="138"/>
      <c r="DN24" s="138"/>
      <c r="DO24" s="138"/>
      <c r="DP24" s="138"/>
      <c r="DQ24" s="138"/>
      <c r="DR24" s="138"/>
      <c r="DS24" s="138"/>
      <c r="DT24" s="138"/>
      <c r="DU24" s="138"/>
      <c r="DV24" s="138"/>
      <c r="DW24" s="138"/>
      <c r="DX24" s="138"/>
      <c r="DY24" s="138"/>
      <c r="DZ24" s="138"/>
      <c r="EA24" s="138"/>
      <c r="EB24" s="138"/>
      <c r="EC24" s="138"/>
      <c r="ED24" s="138"/>
      <c r="EE24" s="138"/>
      <c r="EF24" s="138"/>
      <c r="EG24" s="138"/>
      <c r="EH24" s="138"/>
      <c r="EI24" s="138"/>
      <c r="EJ24" s="138"/>
      <c r="EK24" s="138"/>
      <c r="EL24" s="138"/>
      <c r="EM24" s="138"/>
      <c r="EN24" s="138"/>
    </row>
    <row r="25" spans="1:144" ht="26.1" customHeight="1" x14ac:dyDescent="0.15">
      <c r="A25" s="172"/>
      <c r="B25" s="361"/>
      <c r="C25" s="361"/>
      <c r="D25" s="361"/>
      <c r="E25" s="369" t="s">
        <v>279</v>
      </c>
      <c r="F25" s="369"/>
      <c r="G25" s="369"/>
      <c r="H25" s="369"/>
      <c r="I25" s="369"/>
      <c r="J25" s="369"/>
      <c r="K25" s="369"/>
      <c r="L25" s="369"/>
      <c r="M25" s="369"/>
      <c r="N25" s="369"/>
      <c r="O25" s="369"/>
      <c r="P25" s="369"/>
      <c r="Q25" s="369"/>
      <c r="R25" s="369"/>
      <c r="S25" s="369"/>
      <c r="T25" s="369"/>
      <c r="U25" s="370"/>
      <c r="V25" s="371">
        <v>1</v>
      </c>
      <c r="W25" s="372">
        <v>2</v>
      </c>
      <c r="X25" s="119">
        <v>0</v>
      </c>
      <c r="Y25" s="119">
        <v>0</v>
      </c>
      <c r="Z25" s="80"/>
      <c r="AA25" s="80"/>
      <c r="AB25" s="80"/>
      <c r="AC25" s="80"/>
      <c r="AD25" s="80"/>
      <c r="AE25" s="80"/>
      <c r="AF25" s="79">
        <f t="shared" si="0"/>
        <v>0</v>
      </c>
      <c r="AG25" s="79">
        <f t="shared" si="0"/>
        <v>0</v>
      </c>
      <c r="AH25" s="80"/>
      <c r="AI25" s="80"/>
      <c r="AJ25" s="80"/>
      <c r="AK25" s="80"/>
      <c r="AL25" s="80"/>
      <c r="AM25" s="79">
        <f t="shared" si="1"/>
        <v>0</v>
      </c>
      <c r="AN25" s="80"/>
      <c r="AO25" s="80"/>
      <c r="AP25" s="373"/>
      <c r="AQ25" s="374">
        <f t="shared" si="2"/>
        <v>0</v>
      </c>
      <c r="AR25" s="375">
        <f t="shared" si="3"/>
        <v>0</v>
      </c>
      <c r="AS25" s="138"/>
      <c r="AT25" s="138"/>
      <c r="AU25" s="138"/>
      <c r="AV25" s="138"/>
      <c r="AW25" s="138"/>
      <c r="AX25" s="138"/>
      <c r="AY25" s="138"/>
      <c r="AZ25" s="138"/>
      <c r="BA25" s="138"/>
      <c r="BB25" s="138"/>
      <c r="BC25" s="138"/>
      <c r="BD25" s="138"/>
      <c r="BE25" s="138"/>
      <c r="BF25" s="138"/>
      <c r="BG25" s="138"/>
      <c r="BH25" s="138"/>
      <c r="BI25" s="138"/>
      <c r="BJ25" s="138"/>
      <c r="BK25" s="138"/>
      <c r="BL25" s="138"/>
      <c r="BM25" s="138"/>
      <c r="BN25" s="138"/>
      <c r="BO25" s="138"/>
      <c r="BP25" s="138"/>
      <c r="BQ25" s="138"/>
      <c r="BR25" s="138"/>
      <c r="BS25" s="138"/>
      <c r="BT25" s="138"/>
      <c r="BU25" s="138"/>
      <c r="BV25" s="138"/>
      <c r="BW25" s="138"/>
      <c r="BX25" s="138"/>
      <c r="BY25" s="138"/>
      <c r="BZ25" s="138"/>
      <c r="CA25" s="138"/>
      <c r="CB25" s="138"/>
      <c r="CC25" s="138"/>
      <c r="CD25" s="138"/>
      <c r="CE25" s="138"/>
      <c r="CF25" s="138"/>
      <c r="CG25" s="138"/>
      <c r="CH25" s="138"/>
      <c r="CI25" s="138"/>
      <c r="CJ25" s="138"/>
      <c r="CK25" s="138"/>
      <c r="CL25" s="138"/>
      <c r="CM25" s="138"/>
      <c r="CN25" s="138"/>
      <c r="CO25" s="138"/>
      <c r="CP25" s="138"/>
      <c r="CQ25" s="138"/>
      <c r="CR25" s="138"/>
      <c r="CS25" s="138"/>
      <c r="CT25" s="138"/>
      <c r="CU25" s="138"/>
      <c r="CV25" s="138"/>
      <c r="CW25" s="138"/>
      <c r="CX25" s="138"/>
      <c r="CY25" s="138"/>
      <c r="CZ25" s="138"/>
      <c r="DA25" s="138"/>
      <c r="DB25" s="138"/>
      <c r="DC25" s="138"/>
      <c r="DD25" s="138"/>
      <c r="DE25" s="138"/>
      <c r="DF25" s="138"/>
      <c r="DG25" s="138"/>
      <c r="DH25" s="138"/>
      <c r="DI25" s="138"/>
      <c r="DJ25" s="138"/>
      <c r="DK25" s="138"/>
      <c r="DL25" s="138"/>
      <c r="DM25" s="138"/>
      <c r="DN25" s="138"/>
      <c r="DO25" s="138"/>
      <c r="DP25" s="138"/>
      <c r="DQ25" s="138"/>
      <c r="DR25" s="138"/>
      <c r="DS25" s="138"/>
      <c r="DT25" s="138"/>
      <c r="DU25" s="138"/>
      <c r="DV25" s="138"/>
      <c r="DW25" s="138"/>
      <c r="DX25" s="138"/>
      <c r="DY25" s="138"/>
      <c r="DZ25" s="138"/>
      <c r="EA25" s="138"/>
      <c r="EB25" s="138"/>
      <c r="EC25" s="138"/>
      <c r="ED25" s="138"/>
      <c r="EE25" s="138"/>
      <c r="EF25" s="138"/>
      <c r="EG25" s="138"/>
      <c r="EH25" s="138"/>
      <c r="EI25" s="138"/>
      <c r="EJ25" s="138"/>
      <c r="EK25" s="138"/>
      <c r="EL25" s="138"/>
      <c r="EM25" s="138"/>
      <c r="EN25" s="138"/>
    </row>
    <row r="26" spans="1:144" ht="26.1" customHeight="1" x14ac:dyDescent="0.15">
      <c r="A26" s="172"/>
      <c r="B26" s="361"/>
      <c r="C26" s="361"/>
      <c r="D26" s="361"/>
      <c r="E26" s="369" t="s">
        <v>280</v>
      </c>
      <c r="F26" s="369"/>
      <c r="G26" s="369"/>
      <c r="H26" s="369"/>
      <c r="I26" s="369"/>
      <c r="J26" s="369"/>
      <c r="K26" s="369"/>
      <c r="L26" s="369"/>
      <c r="M26" s="369"/>
      <c r="N26" s="369"/>
      <c r="O26" s="369"/>
      <c r="P26" s="369"/>
      <c r="Q26" s="369"/>
      <c r="R26" s="369"/>
      <c r="S26" s="369"/>
      <c r="T26" s="369"/>
      <c r="U26" s="370"/>
      <c r="V26" s="371">
        <v>1</v>
      </c>
      <c r="W26" s="372">
        <v>3</v>
      </c>
      <c r="X26" s="80">
        <v>4407102</v>
      </c>
      <c r="Y26" s="80">
        <v>117502</v>
      </c>
      <c r="Z26" s="80">
        <v>3852291</v>
      </c>
      <c r="AA26" s="80">
        <v>139597</v>
      </c>
      <c r="AB26" s="80">
        <v>659910</v>
      </c>
      <c r="AC26" s="80"/>
      <c r="AD26" s="80"/>
      <c r="AE26" s="80"/>
      <c r="AF26" s="79">
        <f t="shared" si="0"/>
        <v>8919303</v>
      </c>
      <c r="AG26" s="79">
        <f t="shared" si="0"/>
        <v>257099</v>
      </c>
      <c r="AH26" s="80"/>
      <c r="AI26" s="80">
        <v>5988271</v>
      </c>
      <c r="AJ26" s="80">
        <v>107</v>
      </c>
      <c r="AK26" s="80">
        <v>2930925</v>
      </c>
      <c r="AL26" s="80"/>
      <c r="AM26" s="79">
        <f t="shared" si="1"/>
        <v>0</v>
      </c>
      <c r="AN26" s="80"/>
      <c r="AO26" s="80"/>
      <c r="AP26" s="373"/>
      <c r="AQ26" s="374">
        <f t="shared" si="2"/>
        <v>0</v>
      </c>
      <c r="AR26" s="375">
        <f t="shared" si="3"/>
        <v>0</v>
      </c>
      <c r="AS26" s="138"/>
      <c r="AT26" s="138"/>
      <c r="AU26" s="138"/>
      <c r="AV26" s="138"/>
      <c r="AW26" s="138"/>
      <c r="AX26" s="138"/>
      <c r="AY26" s="138"/>
      <c r="AZ26" s="138"/>
      <c r="BA26" s="138"/>
      <c r="BB26" s="138"/>
      <c r="BC26" s="138"/>
      <c r="BD26" s="138"/>
      <c r="BE26" s="138"/>
      <c r="BF26" s="138"/>
      <c r="BG26" s="138"/>
      <c r="BH26" s="138"/>
      <c r="BI26" s="138"/>
      <c r="BJ26" s="138"/>
      <c r="BK26" s="138"/>
      <c r="BL26" s="138"/>
      <c r="BM26" s="138"/>
      <c r="BN26" s="138"/>
      <c r="BO26" s="138"/>
      <c r="BP26" s="138"/>
      <c r="BQ26" s="138"/>
      <c r="BR26" s="138"/>
      <c r="BS26" s="138"/>
      <c r="BT26" s="138"/>
      <c r="BU26" s="138"/>
      <c r="BV26" s="138"/>
      <c r="BW26" s="138"/>
      <c r="BX26" s="138"/>
      <c r="BY26" s="138"/>
      <c r="BZ26" s="138"/>
      <c r="CA26" s="138"/>
      <c r="CB26" s="138"/>
      <c r="CC26" s="138"/>
      <c r="CD26" s="138"/>
      <c r="CE26" s="138"/>
      <c r="CF26" s="138"/>
      <c r="CG26" s="138"/>
      <c r="CH26" s="138"/>
      <c r="CI26" s="138"/>
      <c r="CJ26" s="138"/>
      <c r="CK26" s="138"/>
      <c r="CL26" s="138"/>
      <c r="CM26" s="138"/>
      <c r="CN26" s="138"/>
      <c r="CO26" s="138"/>
      <c r="CP26" s="138"/>
      <c r="CQ26" s="138"/>
      <c r="CR26" s="138"/>
      <c r="CS26" s="138"/>
      <c r="CT26" s="138"/>
      <c r="CU26" s="138"/>
      <c r="CV26" s="138"/>
      <c r="CW26" s="138"/>
      <c r="CX26" s="138"/>
      <c r="CY26" s="138"/>
      <c r="CZ26" s="138"/>
      <c r="DA26" s="138"/>
      <c r="DB26" s="138"/>
      <c r="DC26" s="138"/>
      <c r="DD26" s="138"/>
      <c r="DE26" s="138"/>
      <c r="DF26" s="138"/>
      <c r="DG26" s="138"/>
      <c r="DH26" s="138"/>
      <c r="DI26" s="138"/>
      <c r="DJ26" s="138"/>
      <c r="DK26" s="138"/>
      <c r="DL26" s="138"/>
      <c r="DM26" s="138"/>
      <c r="DN26" s="138"/>
      <c r="DO26" s="138"/>
      <c r="DP26" s="138"/>
      <c r="DQ26" s="138"/>
      <c r="DR26" s="138"/>
      <c r="DS26" s="138"/>
      <c r="DT26" s="138"/>
      <c r="DU26" s="138"/>
      <c r="DV26" s="138"/>
      <c r="DW26" s="138"/>
      <c r="DX26" s="138"/>
      <c r="DY26" s="138"/>
      <c r="DZ26" s="138"/>
      <c r="EA26" s="138"/>
      <c r="EB26" s="138"/>
      <c r="EC26" s="138"/>
      <c r="ED26" s="138"/>
      <c r="EE26" s="138"/>
      <c r="EF26" s="138"/>
      <c r="EG26" s="138"/>
      <c r="EH26" s="138"/>
      <c r="EI26" s="138"/>
      <c r="EJ26" s="138"/>
      <c r="EK26" s="138"/>
      <c r="EL26" s="138"/>
      <c r="EM26" s="138"/>
      <c r="EN26" s="138"/>
    </row>
    <row r="27" spans="1:144" ht="26.1" customHeight="1" x14ac:dyDescent="0.15">
      <c r="A27" s="172"/>
      <c r="B27" s="361"/>
      <c r="C27" s="361"/>
      <c r="D27" s="361"/>
      <c r="E27" s="369" t="s">
        <v>281</v>
      </c>
      <c r="F27" s="369"/>
      <c r="G27" s="369"/>
      <c r="H27" s="369"/>
      <c r="I27" s="369"/>
      <c r="J27" s="369"/>
      <c r="K27" s="369"/>
      <c r="L27" s="369"/>
      <c r="M27" s="369"/>
      <c r="N27" s="369"/>
      <c r="O27" s="369"/>
      <c r="P27" s="369"/>
      <c r="Q27" s="369"/>
      <c r="R27" s="369"/>
      <c r="S27" s="369"/>
      <c r="T27" s="369"/>
      <c r="U27" s="370"/>
      <c r="V27" s="371">
        <v>1</v>
      </c>
      <c r="W27" s="372">
        <v>4</v>
      </c>
      <c r="X27" s="80"/>
      <c r="Y27" s="80"/>
      <c r="Z27" s="80"/>
      <c r="AA27" s="80"/>
      <c r="AB27" s="80"/>
      <c r="AC27" s="80"/>
      <c r="AD27" s="80"/>
      <c r="AE27" s="80"/>
      <c r="AF27" s="79">
        <f t="shared" si="0"/>
        <v>0</v>
      </c>
      <c r="AG27" s="79">
        <f t="shared" si="0"/>
        <v>0</v>
      </c>
      <c r="AH27" s="80"/>
      <c r="AI27" s="80"/>
      <c r="AJ27" s="80"/>
      <c r="AK27" s="80"/>
      <c r="AL27" s="80"/>
      <c r="AM27" s="79">
        <f t="shared" si="1"/>
        <v>0</v>
      </c>
      <c r="AN27" s="80"/>
      <c r="AO27" s="80"/>
      <c r="AP27" s="373"/>
      <c r="AQ27" s="374">
        <f t="shared" si="2"/>
        <v>0</v>
      </c>
      <c r="AR27" s="375">
        <f t="shared" si="3"/>
        <v>0</v>
      </c>
      <c r="AS27" s="138"/>
      <c r="AT27" s="138"/>
      <c r="AU27" s="138"/>
      <c r="AV27" s="138"/>
      <c r="AW27" s="138"/>
      <c r="AX27" s="138"/>
      <c r="AY27" s="138"/>
      <c r="AZ27" s="138"/>
      <c r="BA27" s="138"/>
      <c r="BB27" s="138"/>
      <c r="BC27" s="138"/>
      <c r="BD27" s="138"/>
      <c r="BE27" s="138"/>
      <c r="BF27" s="138"/>
      <c r="BG27" s="138"/>
      <c r="BH27" s="138"/>
      <c r="BI27" s="138"/>
      <c r="BJ27" s="138"/>
      <c r="BK27" s="138"/>
      <c r="BL27" s="138"/>
      <c r="BM27" s="138"/>
      <c r="BN27" s="138"/>
      <c r="BO27" s="138"/>
      <c r="BP27" s="138"/>
      <c r="BQ27" s="138"/>
      <c r="BR27" s="138"/>
      <c r="BS27" s="138"/>
      <c r="BT27" s="138"/>
      <c r="BU27" s="138"/>
      <c r="BV27" s="138"/>
      <c r="BW27" s="138"/>
      <c r="BX27" s="138"/>
      <c r="BY27" s="138"/>
      <c r="BZ27" s="138"/>
      <c r="CA27" s="138"/>
      <c r="CB27" s="138"/>
      <c r="CC27" s="138"/>
      <c r="CD27" s="138"/>
      <c r="CE27" s="138"/>
      <c r="CF27" s="138"/>
      <c r="CG27" s="138"/>
      <c r="CH27" s="138"/>
      <c r="CI27" s="138"/>
      <c r="CJ27" s="138"/>
      <c r="CK27" s="138"/>
      <c r="CL27" s="138"/>
      <c r="CM27" s="138"/>
      <c r="CN27" s="138"/>
      <c r="CO27" s="138"/>
      <c r="CP27" s="138"/>
      <c r="CQ27" s="138"/>
      <c r="CR27" s="138"/>
      <c r="CS27" s="138"/>
      <c r="CT27" s="138"/>
      <c r="CU27" s="138"/>
      <c r="CV27" s="138"/>
      <c r="CW27" s="138"/>
      <c r="CX27" s="138"/>
      <c r="CY27" s="138"/>
      <c r="CZ27" s="138"/>
      <c r="DA27" s="138"/>
      <c r="DB27" s="138"/>
      <c r="DC27" s="138"/>
      <c r="DD27" s="138"/>
      <c r="DE27" s="138"/>
      <c r="DF27" s="138"/>
      <c r="DG27" s="138"/>
      <c r="DH27" s="138"/>
      <c r="DI27" s="138"/>
      <c r="DJ27" s="138"/>
      <c r="DK27" s="138"/>
      <c r="DL27" s="138"/>
      <c r="DM27" s="138"/>
      <c r="DN27" s="138"/>
      <c r="DO27" s="138"/>
      <c r="DP27" s="138"/>
      <c r="DQ27" s="138"/>
      <c r="DR27" s="138"/>
      <c r="DS27" s="138"/>
      <c r="DT27" s="138"/>
      <c r="DU27" s="138"/>
      <c r="DV27" s="138"/>
      <c r="DW27" s="138"/>
      <c r="DX27" s="138"/>
      <c r="DY27" s="138"/>
      <c r="DZ27" s="138"/>
      <c r="EA27" s="138"/>
      <c r="EB27" s="138"/>
      <c r="EC27" s="138"/>
      <c r="ED27" s="138"/>
      <c r="EE27" s="138"/>
      <c r="EF27" s="138"/>
      <c r="EG27" s="138"/>
      <c r="EH27" s="138"/>
      <c r="EI27" s="138"/>
      <c r="EJ27" s="138"/>
      <c r="EK27" s="138"/>
      <c r="EL27" s="138"/>
      <c r="EM27" s="138"/>
      <c r="EN27" s="138"/>
    </row>
    <row r="28" spans="1:144" ht="26.1" customHeight="1" x14ac:dyDescent="0.15">
      <c r="A28" s="172"/>
      <c r="B28" s="361"/>
      <c r="C28" s="361"/>
      <c r="D28" s="361"/>
      <c r="E28" s="369" t="s">
        <v>282</v>
      </c>
      <c r="F28" s="369"/>
      <c r="G28" s="369"/>
      <c r="H28" s="369"/>
      <c r="I28" s="369"/>
      <c r="J28" s="369"/>
      <c r="K28" s="369"/>
      <c r="L28" s="369"/>
      <c r="M28" s="369"/>
      <c r="N28" s="369"/>
      <c r="O28" s="369"/>
      <c r="P28" s="369"/>
      <c r="Q28" s="369"/>
      <c r="R28" s="369"/>
      <c r="S28" s="369"/>
      <c r="T28" s="369"/>
      <c r="U28" s="370"/>
      <c r="V28" s="371">
        <v>1</v>
      </c>
      <c r="W28" s="372">
        <v>5</v>
      </c>
      <c r="X28" s="119">
        <v>0</v>
      </c>
      <c r="Y28" s="119">
        <v>0</v>
      </c>
      <c r="Z28" s="80"/>
      <c r="AA28" s="80"/>
      <c r="AB28" s="80"/>
      <c r="AC28" s="80"/>
      <c r="AD28" s="80"/>
      <c r="AE28" s="80"/>
      <c r="AF28" s="79">
        <f t="shared" si="0"/>
        <v>0</v>
      </c>
      <c r="AG28" s="79">
        <f t="shared" si="0"/>
        <v>0</v>
      </c>
      <c r="AH28" s="80"/>
      <c r="AI28" s="80"/>
      <c r="AJ28" s="80"/>
      <c r="AK28" s="80"/>
      <c r="AL28" s="80"/>
      <c r="AM28" s="79">
        <f t="shared" si="1"/>
        <v>0</v>
      </c>
      <c r="AN28" s="80"/>
      <c r="AO28" s="80"/>
      <c r="AP28" s="373"/>
      <c r="AQ28" s="374">
        <f t="shared" si="2"/>
        <v>0</v>
      </c>
      <c r="AR28" s="375">
        <f t="shared" si="3"/>
        <v>0</v>
      </c>
      <c r="AS28" s="138"/>
      <c r="AT28" s="138"/>
      <c r="AU28" s="138"/>
      <c r="AV28" s="138"/>
      <c r="AW28" s="138"/>
      <c r="AX28" s="138"/>
      <c r="AY28" s="138"/>
      <c r="AZ28" s="138"/>
      <c r="BA28" s="138"/>
      <c r="BB28" s="138"/>
      <c r="BC28" s="138"/>
      <c r="BD28" s="138"/>
      <c r="BE28" s="138"/>
      <c r="BF28" s="138"/>
      <c r="BG28" s="138"/>
      <c r="BH28" s="138"/>
      <c r="BI28" s="138"/>
      <c r="BJ28" s="138"/>
      <c r="BK28" s="138"/>
      <c r="BL28" s="138"/>
      <c r="BM28" s="138"/>
      <c r="BN28" s="138"/>
      <c r="BO28" s="138"/>
      <c r="BP28" s="138"/>
      <c r="BQ28" s="138"/>
      <c r="BR28" s="138"/>
      <c r="BS28" s="138"/>
      <c r="BT28" s="138"/>
      <c r="BU28" s="138"/>
      <c r="BV28" s="138"/>
      <c r="BW28" s="138"/>
      <c r="BX28" s="138"/>
      <c r="BY28" s="138"/>
      <c r="BZ28" s="138"/>
      <c r="CA28" s="138"/>
      <c r="CB28" s="138"/>
      <c r="CC28" s="138"/>
      <c r="CD28" s="138"/>
      <c r="CE28" s="138"/>
      <c r="CF28" s="138"/>
      <c r="CG28" s="138"/>
      <c r="CH28" s="138"/>
      <c r="CI28" s="138"/>
      <c r="CJ28" s="138"/>
      <c r="CK28" s="138"/>
      <c r="CL28" s="138"/>
      <c r="CM28" s="138"/>
      <c r="CN28" s="138"/>
      <c r="CO28" s="138"/>
      <c r="CP28" s="138"/>
      <c r="CQ28" s="138"/>
      <c r="CR28" s="138"/>
      <c r="CS28" s="138"/>
      <c r="CT28" s="138"/>
      <c r="CU28" s="138"/>
      <c r="CV28" s="138"/>
      <c r="CW28" s="138"/>
      <c r="CX28" s="138"/>
      <c r="CY28" s="138"/>
      <c r="CZ28" s="138"/>
      <c r="DA28" s="138"/>
      <c r="DB28" s="138"/>
      <c r="DC28" s="138"/>
      <c r="DD28" s="138"/>
      <c r="DE28" s="138"/>
      <c r="DF28" s="138"/>
      <c r="DG28" s="138"/>
      <c r="DH28" s="138"/>
      <c r="DI28" s="138"/>
      <c r="DJ28" s="138"/>
      <c r="DK28" s="138"/>
      <c r="DL28" s="138"/>
      <c r="DM28" s="138"/>
      <c r="DN28" s="138"/>
      <c r="DO28" s="138"/>
      <c r="DP28" s="138"/>
      <c r="DQ28" s="138"/>
      <c r="DR28" s="138"/>
      <c r="DS28" s="138"/>
      <c r="DT28" s="138"/>
      <c r="DU28" s="138"/>
      <c r="DV28" s="138"/>
      <c r="DW28" s="138"/>
      <c r="DX28" s="138"/>
      <c r="DY28" s="138"/>
      <c r="DZ28" s="138"/>
      <c r="EA28" s="138"/>
      <c r="EB28" s="138"/>
      <c r="EC28" s="138"/>
      <c r="ED28" s="138"/>
      <c r="EE28" s="138"/>
      <c r="EF28" s="138"/>
      <c r="EG28" s="138"/>
      <c r="EH28" s="138"/>
      <c r="EI28" s="138"/>
      <c r="EJ28" s="138"/>
      <c r="EK28" s="138"/>
      <c r="EL28" s="138"/>
      <c r="EM28" s="138"/>
      <c r="EN28" s="138"/>
    </row>
    <row r="29" spans="1:144" ht="26.1" customHeight="1" x14ac:dyDescent="0.15">
      <c r="A29" s="172"/>
      <c r="B29" s="361"/>
      <c r="C29" s="361"/>
      <c r="D29" s="361"/>
      <c r="E29" s="369" t="s">
        <v>283</v>
      </c>
      <c r="F29" s="369"/>
      <c r="G29" s="369"/>
      <c r="H29" s="369"/>
      <c r="I29" s="369"/>
      <c r="J29" s="369"/>
      <c r="K29" s="369"/>
      <c r="L29" s="369"/>
      <c r="M29" s="369"/>
      <c r="N29" s="369"/>
      <c r="O29" s="369"/>
      <c r="P29" s="369"/>
      <c r="Q29" s="369"/>
      <c r="R29" s="369"/>
      <c r="S29" s="369"/>
      <c r="T29" s="369"/>
      <c r="U29" s="370"/>
      <c r="V29" s="371">
        <v>1</v>
      </c>
      <c r="W29" s="372">
        <v>6</v>
      </c>
      <c r="X29" s="80"/>
      <c r="Y29" s="80"/>
      <c r="Z29" s="80"/>
      <c r="AA29" s="80"/>
      <c r="AB29" s="80"/>
      <c r="AC29" s="80"/>
      <c r="AD29" s="80"/>
      <c r="AE29" s="80"/>
      <c r="AF29" s="79">
        <f t="shared" si="0"/>
        <v>0</v>
      </c>
      <c r="AG29" s="79">
        <f t="shared" si="0"/>
        <v>0</v>
      </c>
      <c r="AH29" s="80"/>
      <c r="AI29" s="80"/>
      <c r="AJ29" s="80"/>
      <c r="AK29" s="80"/>
      <c r="AL29" s="80"/>
      <c r="AM29" s="79">
        <f t="shared" si="1"/>
        <v>0</v>
      </c>
      <c r="AN29" s="80"/>
      <c r="AO29" s="80"/>
      <c r="AP29" s="373"/>
      <c r="AQ29" s="374">
        <f t="shared" si="2"/>
        <v>0</v>
      </c>
      <c r="AR29" s="375">
        <f t="shared" si="3"/>
        <v>0</v>
      </c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8"/>
      <c r="BF29" s="138"/>
      <c r="BG29" s="138"/>
      <c r="BH29" s="138"/>
      <c r="BI29" s="138"/>
      <c r="BJ29" s="138"/>
      <c r="BK29" s="138"/>
      <c r="BL29" s="138"/>
      <c r="BM29" s="138"/>
      <c r="BN29" s="138"/>
      <c r="BO29" s="138"/>
      <c r="BP29" s="138"/>
      <c r="BQ29" s="138"/>
      <c r="BR29" s="138"/>
      <c r="BS29" s="138"/>
      <c r="BT29" s="138"/>
      <c r="BU29" s="138"/>
      <c r="BV29" s="138"/>
      <c r="BW29" s="138"/>
      <c r="BX29" s="138"/>
      <c r="BY29" s="138"/>
      <c r="BZ29" s="138"/>
      <c r="CA29" s="138"/>
      <c r="CB29" s="138"/>
      <c r="CC29" s="138"/>
      <c r="CD29" s="138"/>
      <c r="CE29" s="138"/>
      <c r="CF29" s="138"/>
      <c r="CG29" s="138"/>
      <c r="CH29" s="138"/>
      <c r="CI29" s="138"/>
      <c r="CJ29" s="138"/>
      <c r="CK29" s="138"/>
      <c r="CL29" s="138"/>
      <c r="CM29" s="138"/>
      <c r="CN29" s="138"/>
      <c r="CO29" s="138"/>
      <c r="CP29" s="138"/>
      <c r="CQ29" s="138"/>
      <c r="CR29" s="138"/>
      <c r="CS29" s="138"/>
      <c r="CT29" s="138"/>
      <c r="CU29" s="138"/>
      <c r="CV29" s="138"/>
      <c r="CW29" s="138"/>
      <c r="CX29" s="138"/>
      <c r="CY29" s="138"/>
      <c r="CZ29" s="138"/>
      <c r="DA29" s="138"/>
      <c r="DB29" s="138"/>
      <c r="DC29" s="138"/>
      <c r="DD29" s="138"/>
      <c r="DE29" s="138"/>
      <c r="DF29" s="138"/>
      <c r="DG29" s="138"/>
      <c r="DH29" s="138"/>
      <c r="DI29" s="138"/>
      <c r="DJ29" s="138"/>
      <c r="DK29" s="138"/>
      <c r="DL29" s="138"/>
      <c r="DM29" s="138"/>
      <c r="DN29" s="138"/>
      <c r="DO29" s="138"/>
      <c r="DP29" s="138"/>
      <c r="DQ29" s="138"/>
      <c r="DR29" s="138"/>
      <c r="DS29" s="138"/>
      <c r="DT29" s="138"/>
      <c r="DU29" s="138"/>
      <c r="DV29" s="138"/>
      <c r="DW29" s="138"/>
      <c r="DX29" s="138"/>
      <c r="DY29" s="138"/>
      <c r="DZ29" s="138"/>
      <c r="EA29" s="138"/>
      <c r="EB29" s="138"/>
      <c r="EC29" s="138"/>
      <c r="ED29" s="138"/>
      <c r="EE29" s="138"/>
      <c r="EF29" s="138"/>
      <c r="EG29" s="138"/>
      <c r="EH29" s="138"/>
      <c r="EI29" s="138"/>
      <c r="EJ29" s="138"/>
      <c r="EK29" s="138"/>
      <c r="EL29" s="138"/>
      <c r="EM29" s="138"/>
      <c r="EN29" s="138"/>
    </row>
    <row r="30" spans="1:144" ht="26.1" customHeight="1" thickBot="1" x14ac:dyDescent="0.2">
      <c r="A30" s="172"/>
      <c r="B30" s="361"/>
      <c r="C30" s="361"/>
      <c r="D30" s="361"/>
      <c r="E30" s="369" t="s">
        <v>284</v>
      </c>
      <c r="F30" s="369"/>
      <c r="G30" s="369"/>
      <c r="H30" s="369"/>
      <c r="I30" s="369"/>
      <c r="J30" s="369"/>
      <c r="K30" s="369"/>
      <c r="L30" s="369"/>
      <c r="M30" s="369"/>
      <c r="N30" s="369"/>
      <c r="O30" s="369"/>
      <c r="P30" s="369"/>
      <c r="Q30" s="369"/>
      <c r="R30" s="369"/>
      <c r="S30" s="369"/>
      <c r="T30" s="369"/>
      <c r="U30" s="370"/>
      <c r="V30" s="376">
        <v>1</v>
      </c>
      <c r="W30" s="377">
        <v>7</v>
      </c>
      <c r="X30" s="125">
        <v>0</v>
      </c>
      <c r="Y30" s="125">
        <v>0</v>
      </c>
      <c r="Z30" s="123"/>
      <c r="AA30" s="123"/>
      <c r="AB30" s="123"/>
      <c r="AC30" s="123"/>
      <c r="AD30" s="123"/>
      <c r="AE30" s="123"/>
      <c r="AF30" s="122">
        <f t="shared" si="0"/>
        <v>0</v>
      </c>
      <c r="AG30" s="122">
        <f t="shared" si="0"/>
        <v>0</v>
      </c>
      <c r="AH30" s="123"/>
      <c r="AI30" s="123"/>
      <c r="AJ30" s="123"/>
      <c r="AK30" s="123"/>
      <c r="AL30" s="123"/>
      <c r="AM30" s="122">
        <f t="shared" si="1"/>
        <v>0</v>
      </c>
      <c r="AN30" s="123"/>
      <c r="AO30" s="123"/>
      <c r="AP30" s="378"/>
      <c r="AQ30" s="379">
        <f t="shared" si="2"/>
        <v>0</v>
      </c>
      <c r="AR30" s="380">
        <f t="shared" si="3"/>
        <v>0</v>
      </c>
      <c r="AS30" s="138"/>
      <c r="AT30" s="138"/>
      <c r="AU30" s="138"/>
      <c r="AV30" s="138"/>
      <c r="AW30" s="138"/>
      <c r="AX30" s="138"/>
      <c r="AY30" s="138"/>
      <c r="AZ30" s="138"/>
      <c r="BA30" s="138"/>
      <c r="BB30" s="138"/>
      <c r="BC30" s="138"/>
      <c r="BD30" s="138"/>
      <c r="BE30" s="138"/>
      <c r="BF30" s="138"/>
      <c r="BG30" s="138"/>
      <c r="BH30" s="138"/>
      <c r="BI30" s="138"/>
      <c r="BJ30" s="138"/>
      <c r="BK30" s="138"/>
      <c r="BL30" s="138"/>
      <c r="BM30" s="138"/>
      <c r="BN30" s="138"/>
      <c r="BO30" s="138"/>
      <c r="BP30" s="138"/>
      <c r="BQ30" s="138"/>
      <c r="BR30" s="138"/>
      <c r="BS30" s="138"/>
      <c r="BT30" s="138"/>
      <c r="BU30" s="138"/>
      <c r="BV30" s="138"/>
      <c r="BW30" s="138"/>
      <c r="BX30" s="138"/>
      <c r="BY30" s="138"/>
      <c r="BZ30" s="138"/>
      <c r="CA30" s="138"/>
      <c r="CB30" s="138"/>
      <c r="CC30" s="138"/>
      <c r="CD30" s="138"/>
      <c r="CE30" s="138"/>
      <c r="CF30" s="138"/>
      <c r="CG30" s="138"/>
      <c r="CH30" s="138"/>
      <c r="CI30" s="138"/>
      <c r="CJ30" s="138"/>
      <c r="CK30" s="138"/>
      <c r="CL30" s="138"/>
      <c r="CM30" s="138"/>
      <c r="CN30" s="138"/>
      <c r="CO30" s="138"/>
      <c r="CP30" s="138"/>
      <c r="CQ30" s="138"/>
      <c r="CR30" s="138"/>
      <c r="CS30" s="138"/>
      <c r="CT30" s="138"/>
      <c r="CU30" s="138"/>
      <c r="CV30" s="138"/>
      <c r="CW30" s="138"/>
      <c r="CX30" s="138"/>
      <c r="CY30" s="138"/>
      <c r="CZ30" s="138"/>
      <c r="DA30" s="138"/>
      <c r="DB30" s="138"/>
      <c r="DC30" s="138"/>
      <c r="DD30" s="138"/>
      <c r="DE30" s="138"/>
      <c r="DF30" s="138"/>
      <c r="DG30" s="138"/>
      <c r="DH30" s="138"/>
      <c r="DI30" s="138"/>
      <c r="DJ30" s="138"/>
      <c r="DK30" s="138"/>
      <c r="DL30" s="138"/>
      <c r="DM30" s="138"/>
      <c r="DN30" s="138"/>
      <c r="DO30" s="138"/>
      <c r="DP30" s="138"/>
      <c r="DQ30" s="138"/>
      <c r="DR30" s="138"/>
      <c r="DS30" s="138"/>
      <c r="DT30" s="138"/>
      <c r="DU30" s="138"/>
      <c r="DV30" s="138"/>
      <c r="DW30" s="138"/>
      <c r="DX30" s="138"/>
      <c r="DY30" s="138"/>
      <c r="DZ30" s="138"/>
      <c r="EA30" s="138"/>
      <c r="EB30" s="138"/>
      <c r="EC30" s="138"/>
      <c r="ED30" s="138"/>
      <c r="EE30" s="138"/>
      <c r="EF30" s="138"/>
      <c r="EG30" s="138"/>
      <c r="EH30" s="138"/>
      <c r="EI30" s="138"/>
      <c r="EJ30" s="138"/>
      <c r="EK30" s="138"/>
      <c r="EL30" s="138"/>
      <c r="EM30" s="138"/>
      <c r="EN30" s="138"/>
    </row>
    <row r="31" spans="1:144" ht="26.1" customHeight="1" thickBot="1" x14ac:dyDescent="0.2">
      <c r="A31" s="172"/>
      <c r="B31" s="361"/>
      <c r="C31" s="361"/>
      <c r="D31" s="361"/>
      <c r="E31" s="381" t="s">
        <v>285</v>
      </c>
      <c r="F31" s="381"/>
      <c r="G31" s="381"/>
      <c r="H31" s="381"/>
      <c r="I31" s="381"/>
      <c r="J31" s="381"/>
      <c r="K31" s="381"/>
      <c r="L31" s="381"/>
      <c r="M31" s="381"/>
      <c r="N31" s="381"/>
      <c r="O31" s="381"/>
      <c r="P31" s="381"/>
      <c r="Q31" s="381"/>
      <c r="R31" s="381"/>
      <c r="S31" s="381"/>
      <c r="T31" s="381"/>
      <c r="U31" s="381"/>
      <c r="V31" s="382"/>
      <c r="W31" s="383"/>
      <c r="X31" s="272">
        <f>SUM(X14:X30)</f>
        <v>7548649</v>
      </c>
      <c r="Y31" s="272">
        <f t="shared" ref="Y31:AR31" si="4">SUM(Y14:Y30)</f>
        <v>252655</v>
      </c>
      <c r="Z31" s="272">
        <f t="shared" si="4"/>
        <v>5322653</v>
      </c>
      <c r="AA31" s="272">
        <f t="shared" si="4"/>
        <v>342233</v>
      </c>
      <c r="AB31" s="272">
        <f t="shared" si="4"/>
        <v>3694111</v>
      </c>
      <c r="AC31" s="272">
        <f t="shared" si="4"/>
        <v>0</v>
      </c>
      <c r="AD31" s="272">
        <f t="shared" si="4"/>
        <v>0</v>
      </c>
      <c r="AE31" s="272">
        <f t="shared" si="4"/>
        <v>0</v>
      </c>
      <c r="AF31" s="272">
        <f t="shared" si="4"/>
        <v>16565413</v>
      </c>
      <c r="AG31" s="272">
        <f t="shared" si="4"/>
        <v>594888</v>
      </c>
      <c r="AH31" s="272">
        <f t="shared" si="4"/>
        <v>0</v>
      </c>
      <c r="AI31" s="272">
        <f t="shared" si="4"/>
        <v>9989895</v>
      </c>
      <c r="AJ31" s="272">
        <f t="shared" si="4"/>
        <v>202206</v>
      </c>
      <c r="AK31" s="272">
        <f t="shared" si="4"/>
        <v>5001816</v>
      </c>
      <c r="AL31" s="272">
        <f t="shared" si="4"/>
        <v>1010058</v>
      </c>
      <c r="AM31" s="272">
        <f t="shared" si="4"/>
        <v>361438</v>
      </c>
      <c r="AN31" s="272">
        <f t="shared" si="4"/>
        <v>0</v>
      </c>
      <c r="AO31" s="272">
        <f t="shared" si="4"/>
        <v>0</v>
      </c>
      <c r="AP31" s="384">
        <f t="shared" si="4"/>
        <v>0</v>
      </c>
      <c r="AQ31" s="79">
        <f t="shared" si="4"/>
        <v>0</v>
      </c>
      <c r="AR31" s="385">
        <f t="shared" si="4"/>
        <v>0</v>
      </c>
      <c r="AS31" s="138"/>
      <c r="AT31" s="138"/>
      <c r="AU31" s="138"/>
      <c r="AV31" s="138"/>
      <c r="AW31" s="138"/>
      <c r="AX31" s="138"/>
      <c r="AY31" s="138"/>
      <c r="AZ31" s="138"/>
      <c r="BA31" s="138"/>
      <c r="BB31" s="138"/>
      <c r="BC31" s="138"/>
      <c r="BD31" s="138"/>
      <c r="BE31" s="138"/>
      <c r="BF31" s="138"/>
      <c r="BG31" s="138"/>
      <c r="BH31" s="138"/>
      <c r="BI31" s="138"/>
      <c r="BJ31" s="138"/>
      <c r="BK31" s="138"/>
      <c r="BL31" s="138"/>
      <c r="BM31" s="138"/>
      <c r="BN31" s="138"/>
      <c r="BO31" s="138"/>
      <c r="BP31" s="138"/>
      <c r="BQ31" s="138"/>
      <c r="BR31" s="138"/>
      <c r="BS31" s="138"/>
      <c r="BT31" s="138"/>
      <c r="BU31" s="138"/>
      <c r="BV31" s="138"/>
      <c r="BW31" s="138"/>
      <c r="BX31" s="138"/>
      <c r="BY31" s="138"/>
      <c r="BZ31" s="138"/>
      <c r="CA31" s="138"/>
      <c r="CB31" s="138"/>
      <c r="CC31" s="138"/>
      <c r="CD31" s="138"/>
      <c r="CE31" s="138"/>
      <c r="CF31" s="138"/>
      <c r="CG31" s="138"/>
      <c r="CH31" s="138"/>
      <c r="CI31" s="138"/>
      <c r="CJ31" s="138"/>
      <c r="CK31" s="138"/>
      <c r="CL31" s="138"/>
      <c r="CM31" s="138"/>
      <c r="CN31" s="138"/>
      <c r="CO31" s="138"/>
      <c r="CP31" s="138"/>
      <c r="CQ31" s="138"/>
      <c r="CR31" s="138"/>
      <c r="CS31" s="138"/>
      <c r="CT31" s="138"/>
      <c r="CU31" s="138"/>
      <c r="CV31" s="138"/>
      <c r="CW31" s="138"/>
      <c r="CX31" s="138"/>
      <c r="CY31" s="138"/>
      <c r="CZ31" s="138"/>
      <c r="DA31" s="138"/>
      <c r="DB31" s="138"/>
      <c r="DC31" s="138"/>
      <c r="DD31" s="138"/>
      <c r="DE31" s="138"/>
      <c r="DF31" s="138"/>
      <c r="DG31" s="138"/>
      <c r="DH31" s="138"/>
      <c r="DI31" s="138"/>
      <c r="DJ31" s="138"/>
      <c r="DK31" s="138"/>
      <c r="DL31" s="138"/>
      <c r="DM31" s="138"/>
      <c r="DN31" s="138"/>
      <c r="DO31" s="138"/>
      <c r="DP31" s="138"/>
      <c r="DQ31" s="138"/>
      <c r="DR31" s="138"/>
      <c r="DS31" s="138"/>
      <c r="DT31" s="138"/>
      <c r="DU31" s="138"/>
      <c r="DV31" s="138"/>
      <c r="DW31" s="138"/>
      <c r="DX31" s="138"/>
      <c r="DY31" s="138"/>
      <c r="DZ31" s="138"/>
      <c r="EA31" s="138"/>
      <c r="EB31" s="138"/>
      <c r="EC31" s="138"/>
      <c r="ED31" s="138"/>
      <c r="EE31" s="138"/>
      <c r="EF31" s="138"/>
      <c r="EG31" s="138"/>
      <c r="EH31" s="138"/>
      <c r="EI31" s="138"/>
      <c r="EJ31" s="138"/>
      <c r="EK31" s="138"/>
      <c r="EL31" s="138"/>
      <c r="EM31" s="138"/>
      <c r="EN31" s="138"/>
    </row>
    <row r="32" spans="1:144" ht="26.1" customHeight="1" x14ac:dyDescent="0.15">
      <c r="A32" s="172"/>
      <c r="B32" s="369" t="s">
        <v>286</v>
      </c>
      <c r="C32" s="369"/>
      <c r="D32" s="369"/>
      <c r="E32" s="369"/>
      <c r="F32" s="369"/>
      <c r="G32" s="369"/>
      <c r="H32" s="369"/>
      <c r="I32" s="369"/>
      <c r="J32" s="369"/>
      <c r="K32" s="369"/>
      <c r="L32" s="369"/>
      <c r="M32" s="369"/>
      <c r="N32" s="369"/>
      <c r="O32" s="369"/>
      <c r="P32" s="369"/>
      <c r="Q32" s="369"/>
      <c r="R32" s="369"/>
      <c r="S32" s="369"/>
      <c r="T32" s="369"/>
      <c r="U32" s="370"/>
      <c r="V32" s="386">
        <v>1</v>
      </c>
      <c r="W32" s="387">
        <v>8</v>
      </c>
      <c r="X32" s="119">
        <v>0</v>
      </c>
      <c r="Y32" s="127">
        <v>0</v>
      </c>
      <c r="Z32" s="75"/>
      <c r="AA32" s="75"/>
      <c r="AB32" s="75"/>
      <c r="AC32" s="75"/>
      <c r="AD32" s="75"/>
      <c r="AE32" s="75"/>
      <c r="AF32" s="73">
        <f t="shared" ref="AF32:AG34" si="5">X32+Z32+AB32+AD32</f>
        <v>0</v>
      </c>
      <c r="AG32" s="73">
        <f t="shared" si="5"/>
        <v>0</v>
      </c>
      <c r="AH32" s="75"/>
      <c r="AI32" s="75"/>
      <c r="AJ32" s="75"/>
      <c r="AK32" s="75"/>
      <c r="AL32" s="75"/>
      <c r="AM32" s="73">
        <f t="shared" ref="AM32:AM34" si="6">AF32-SUM(AH32:AL32)</f>
        <v>0</v>
      </c>
      <c r="AN32" s="75"/>
      <c r="AO32" s="75"/>
      <c r="AP32" s="366"/>
      <c r="AQ32" s="367">
        <f t="shared" si="2"/>
        <v>0</v>
      </c>
      <c r="AR32" s="368">
        <f t="shared" ref="AR32:AR34" si="7">AN32+AQ32</f>
        <v>0</v>
      </c>
      <c r="AS32" s="138"/>
      <c r="AT32" s="138"/>
      <c r="AU32" s="138"/>
      <c r="AV32" s="138"/>
      <c r="AW32" s="138"/>
      <c r="AX32" s="138"/>
      <c r="AY32" s="138"/>
      <c r="AZ32" s="138"/>
      <c r="BA32" s="138"/>
      <c r="BB32" s="138"/>
      <c r="BC32" s="138"/>
      <c r="BD32" s="138"/>
      <c r="BE32" s="138"/>
      <c r="BF32" s="138"/>
      <c r="BG32" s="138"/>
      <c r="BH32" s="138"/>
      <c r="BI32" s="138"/>
      <c r="BJ32" s="138"/>
      <c r="BK32" s="138"/>
      <c r="BL32" s="138"/>
      <c r="BM32" s="138"/>
      <c r="BN32" s="138"/>
      <c r="BO32" s="138"/>
      <c r="BP32" s="138"/>
      <c r="BQ32" s="138"/>
      <c r="BR32" s="138"/>
      <c r="BS32" s="138"/>
      <c r="BT32" s="138"/>
      <c r="BU32" s="138"/>
      <c r="BV32" s="138"/>
      <c r="BW32" s="138"/>
      <c r="BX32" s="138"/>
      <c r="BY32" s="138"/>
      <c r="BZ32" s="138"/>
      <c r="CA32" s="138"/>
      <c r="CB32" s="138"/>
      <c r="CC32" s="138"/>
      <c r="CD32" s="138"/>
      <c r="CE32" s="138"/>
      <c r="CF32" s="138"/>
      <c r="CG32" s="138"/>
      <c r="CH32" s="138"/>
      <c r="CI32" s="138"/>
      <c r="CJ32" s="138"/>
      <c r="CK32" s="138"/>
      <c r="CL32" s="138"/>
      <c r="CM32" s="138"/>
      <c r="CN32" s="138"/>
      <c r="CO32" s="138"/>
      <c r="CP32" s="138"/>
      <c r="CQ32" s="138"/>
      <c r="CR32" s="138"/>
      <c r="CS32" s="138"/>
      <c r="CT32" s="138"/>
      <c r="CU32" s="138"/>
      <c r="CV32" s="138"/>
      <c r="CW32" s="138"/>
      <c r="CX32" s="138"/>
      <c r="CY32" s="138"/>
      <c r="CZ32" s="138"/>
      <c r="DA32" s="138"/>
      <c r="DB32" s="138"/>
      <c r="DC32" s="138"/>
      <c r="DD32" s="138"/>
      <c r="DE32" s="138"/>
      <c r="DF32" s="138"/>
      <c r="DG32" s="138"/>
      <c r="DH32" s="138"/>
      <c r="DI32" s="138"/>
      <c r="DJ32" s="138"/>
      <c r="DK32" s="138"/>
      <c r="DL32" s="138"/>
      <c r="DM32" s="138"/>
      <c r="DN32" s="138"/>
      <c r="DO32" s="138"/>
      <c r="DP32" s="138"/>
      <c r="DQ32" s="138"/>
      <c r="DR32" s="138"/>
      <c r="DS32" s="138"/>
      <c r="DT32" s="138"/>
      <c r="DU32" s="138"/>
      <c r="DV32" s="138"/>
      <c r="DW32" s="138"/>
      <c r="DX32" s="138"/>
      <c r="DY32" s="138"/>
      <c r="DZ32" s="138"/>
      <c r="EA32" s="138"/>
      <c r="EB32" s="138"/>
      <c r="EC32" s="138"/>
      <c r="ED32" s="138"/>
      <c r="EE32" s="138"/>
      <c r="EF32" s="138"/>
      <c r="EG32" s="138"/>
      <c r="EH32" s="138"/>
      <c r="EI32" s="138"/>
      <c r="EJ32" s="138"/>
      <c r="EK32" s="138"/>
      <c r="EL32" s="138"/>
      <c r="EM32" s="138"/>
      <c r="EN32" s="138"/>
    </row>
    <row r="33" spans="1:144" ht="26.1" customHeight="1" x14ac:dyDescent="0.15">
      <c r="A33" s="172"/>
      <c r="B33" s="369" t="s">
        <v>287</v>
      </c>
      <c r="C33" s="369"/>
      <c r="D33" s="369"/>
      <c r="E33" s="369"/>
      <c r="F33" s="369"/>
      <c r="G33" s="369"/>
      <c r="H33" s="369"/>
      <c r="I33" s="369"/>
      <c r="J33" s="369"/>
      <c r="K33" s="369"/>
      <c r="L33" s="369"/>
      <c r="M33" s="369"/>
      <c r="N33" s="369"/>
      <c r="O33" s="369"/>
      <c r="P33" s="369"/>
      <c r="Q33" s="369"/>
      <c r="R33" s="369"/>
      <c r="S33" s="369"/>
      <c r="T33" s="369"/>
      <c r="U33" s="370"/>
      <c r="V33" s="371">
        <v>1</v>
      </c>
      <c r="W33" s="372">
        <v>9</v>
      </c>
      <c r="X33" s="119">
        <v>0</v>
      </c>
      <c r="Y33" s="119">
        <v>0</v>
      </c>
      <c r="Z33" s="80"/>
      <c r="AA33" s="80"/>
      <c r="AB33" s="80"/>
      <c r="AC33" s="80"/>
      <c r="AD33" s="80"/>
      <c r="AE33" s="80"/>
      <c r="AF33" s="79">
        <f t="shared" si="5"/>
        <v>0</v>
      </c>
      <c r="AG33" s="79">
        <f t="shared" si="5"/>
        <v>0</v>
      </c>
      <c r="AH33" s="80"/>
      <c r="AI33" s="80"/>
      <c r="AJ33" s="80"/>
      <c r="AK33" s="80"/>
      <c r="AL33" s="80"/>
      <c r="AM33" s="79">
        <f t="shared" si="6"/>
        <v>0</v>
      </c>
      <c r="AN33" s="80"/>
      <c r="AO33" s="80"/>
      <c r="AP33" s="373"/>
      <c r="AQ33" s="374">
        <f t="shared" si="2"/>
        <v>0</v>
      </c>
      <c r="AR33" s="375">
        <f t="shared" si="7"/>
        <v>0</v>
      </c>
      <c r="AS33" s="138"/>
      <c r="AT33" s="138"/>
      <c r="AU33" s="138"/>
      <c r="AV33" s="138"/>
      <c r="AW33" s="138"/>
      <c r="AX33" s="138"/>
      <c r="AY33" s="138"/>
      <c r="AZ33" s="138"/>
      <c r="BA33" s="138"/>
      <c r="BB33" s="138"/>
      <c r="BC33" s="138"/>
      <c r="BD33" s="138"/>
      <c r="BE33" s="138"/>
      <c r="BF33" s="138"/>
      <c r="BG33" s="138"/>
      <c r="BH33" s="138"/>
      <c r="BI33" s="138"/>
      <c r="BJ33" s="138"/>
      <c r="BK33" s="138"/>
      <c r="BL33" s="138"/>
      <c r="BM33" s="138"/>
      <c r="BN33" s="138"/>
      <c r="BO33" s="138"/>
      <c r="BP33" s="138"/>
      <c r="BQ33" s="138"/>
      <c r="BR33" s="138"/>
      <c r="BS33" s="138"/>
      <c r="BT33" s="138"/>
      <c r="BU33" s="138"/>
      <c r="BV33" s="138"/>
      <c r="BW33" s="138"/>
      <c r="BX33" s="138"/>
      <c r="BY33" s="138"/>
      <c r="BZ33" s="138"/>
      <c r="CA33" s="138"/>
      <c r="CB33" s="138"/>
      <c r="CC33" s="138"/>
      <c r="CD33" s="138"/>
      <c r="CE33" s="138"/>
      <c r="CF33" s="138"/>
      <c r="CG33" s="138"/>
      <c r="CH33" s="138"/>
      <c r="CI33" s="138"/>
      <c r="CJ33" s="138"/>
      <c r="CK33" s="138"/>
      <c r="CL33" s="138"/>
      <c r="CM33" s="138"/>
      <c r="CN33" s="138"/>
      <c r="CO33" s="138"/>
      <c r="CP33" s="138"/>
      <c r="CQ33" s="138"/>
      <c r="CR33" s="138"/>
      <c r="CS33" s="138"/>
      <c r="CT33" s="138"/>
      <c r="CU33" s="138"/>
      <c r="CV33" s="138"/>
      <c r="CW33" s="138"/>
      <c r="CX33" s="138"/>
      <c r="CY33" s="138"/>
      <c r="CZ33" s="138"/>
      <c r="DA33" s="138"/>
      <c r="DB33" s="138"/>
      <c r="DC33" s="138"/>
      <c r="DD33" s="138"/>
      <c r="DE33" s="138"/>
      <c r="DF33" s="138"/>
      <c r="DG33" s="138"/>
      <c r="DH33" s="138"/>
      <c r="DI33" s="138"/>
      <c r="DJ33" s="138"/>
      <c r="DK33" s="138"/>
      <c r="DL33" s="138"/>
      <c r="DM33" s="138"/>
      <c r="DN33" s="138"/>
      <c r="DO33" s="138"/>
      <c r="DP33" s="138"/>
      <c r="DQ33" s="138"/>
      <c r="DR33" s="138"/>
      <c r="DS33" s="138"/>
      <c r="DT33" s="138"/>
      <c r="DU33" s="138"/>
      <c r="DV33" s="138"/>
      <c r="DW33" s="138"/>
      <c r="DX33" s="138"/>
      <c r="DY33" s="138"/>
      <c r="DZ33" s="138"/>
      <c r="EA33" s="138"/>
      <c r="EB33" s="138"/>
      <c r="EC33" s="138"/>
      <c r="ED33" s="138"/>
      <c r="EE33" s="138"/>
      <c r="EF33" s="138"/>
      <c r="EG33" s="138"/>
      <c r="EH33" s="138"/>
      <c r="EI33" s="138"/>
      <c r="EJ33" s="138"/>
      <c r="EK33" s="138"/>
      <c r="EL33" s="138"/>
      <c r="EM33" s="138"/>
      <c r="EN33" s="138"/>
    </row>
    <row r="34" spans="1:144" ht="26.1" customHeight="1" x14ac:dyDescent="0.15">
      <c r="A34" s="172"/>
      <c r="B34" s="369" t="s">
        <v>288</v>
      </c>
      <c r="C34" s="369"/>
      <c r="D34" s="369"/>
      <c r="E34" s="369"/>
      <c r="F34" s="369"/>
      <c r="G34" s="369"/>
      <c r="H34" s="369"/>
      <c r="I34" s="369"/>
      <c r="J34" s="369"/>
      <c r="K34" s="369"/>
      <c r="L34" s="369"/>
      <c r="M34" s="369"/>
      <c r="N34" s="369"/>
      <c r="O34" s="369"/>
      <c r="P34" s="369"/>
      <c r="Q34" s="369"/>
      <c r="R34" s="369"/>
      <c r="S34" s="369"/>
      <c r="T34" s="369"/>
      <c r="U34" s="370"/>
      <c r="V34" s="371">
        <v>2</v>
      </c>
      <c r="W34" s="372">
        <v>0</v>
      </c>
      <c r="X34" s="119">
        <v>0</v>
      </c>
      <c r="Y34" s="119">
        <v>0</v>
      </c>
      <c r="Z34" s="80"/>
      <c r="AA34" s="80"/>
      <c r="AB34" s="80"/>
      <c r="AC34" s="80"/>
      <c r="AD34" s="80"/>
      <c r="AE34" s="80"/>
      <c r="AF34" s="79">
        <f t="shared" si="5"/>
        <v>0</v>
      </c>
      <c r="AG34" s="79">
        <f t="shared" si="5"/>
        <v>0</v>
      </c>
      <c r="AH34" s="80"/>
      <c r="AI34" s="80"/>
      <c r="AJ34" s="80"/>
      <c r="AK34" s="80"/>
      <c r="AL34" s="80"/>
      <c r="AM34" s="79">
        <f t="shared" si="6"/>
        <v>0</v>
      </c>
      <c r="AN34" s="80"/>
      <c r="AO34" s="80"/>
      <c r="AP34" s="373"/>
      <c r="AQ34" s="374">
        <f t="shared" si="2"/>
        <v>0</v>
      </c>
      <c r="AR34" s="375">
        <f t="shared" si="7"/>
        <v>0</v>
      </c>
      <c r="AS34" s="138"/>
      <c r="AT34" s="138"/>
      <c r="AU34" s="138"/>
      <c r="AV34" s="138"/>
      <c r="AW34" s="138"/>
      <c r="AX34" s="138"/>
      <c r="AY34" s="138"/>
      <c r="AZ34" s="138"/>
      <c r="BA34" s="138"/>
      <c r="BB34" s="138"/>
      <c r="BC34" s="138"/>
      <c r="BD34" s="138"/>
      <c r="BE34" s="138"/>
      <c r="BF34" s="138"/>
      <c r="BG34" s="138"/>
      <c r="BH34" s="138"/>
      <c r="BI34" s="138"/>
      <c r="BJ34" s="138"/>
      <c r="BK34" s="138"/>
      <c r="BL34" s="138"/>
      <c r="BM34" s="138"/>
      <c r="BN34" s="138"/>
      <c r="BO34" s="138"/>
      <c r="BP34" s="138"/>
      <c r="BQ34" s="138"/>
      <c r="BR34" s="138"/>
      <c r="BS34" s="138"/>
      <c r="BT34" s="138"/>
      <c r="BU34" s="138"/>
      <c r="BV34" s="138"/>
      <c r="BW34" s="138"/>
      <c r="BX34" s="138"/>
      <c r="BY34" s="138"/>
      <c r="BZ34" s="138"/>
      <c r="CA34" s="138"/>
      <c r="CB34" s="138"/>
      <c r="CC34" s="138"/>
      <c r="CD34" s="138"/>
      <c r="CE34" s="138"/>
      <c r="CF34" s="138"/>
      <c r="CG34" s="138"/>
      <c r="CH34" s="138"/>
      <c r="CI34" s="138"/>
      <c r="CJ34" s="138"/>
      <c r="CK34" s="138"/>
      <c r="CL34" s="138"/>
      <c r="CM34" s="138"/>
      <c r="CN34" s="138"/>
      <c r="CO34" s="138"/>
      <c r="CP34" s="138"/>
      <c r="CQ34" s="138"/>
      <c r="CR34" s="138"/>
      <c r="CS34" s="138"/>
      <c r="CT34" s="138"/>
      <c r="CU34" s="138"/>
      <c r="CV34" s="138"/>
      <c r="CW34" s="138"/>
      <c r="CX34" s="138"/>
      <c r="CY34" s="138"/>
      <c r="CZ34" s="138"/>
      <c r="DA34" s="138"/>
      <c r="DB34" s="138"/>
      <c r="DC34" s="138"/>
      <c r="DD34" s="138"/>
      <c r="DE34" s="138"/>
      <c r="DF34" s="138"/>
      <c r="DG34" s="138"/>
      <c r="DH34" s="138"/>
      <c r="DI34" s="138"/>
      <c r="DJ34" s="138"/>
      <c r="DK34" s="138"/>
      <c r="DL34" s="138"/>
      <c r="DM34" s="138"/>
      <c r="DN34" s="138"/>
      <c r="DO34" s="138"/>
      <c r="DP34" s="138"/>
      <c r="DQ34" s="138"/>
      <c r="DR34" s="138"/>
      <c r="DS34" s="138"/>
      <c r="DT34" s="138"/>
      <c r="DU34" s="138"/>
      <c r="DV34" s="138"/>
      <c r="DW34" s="138"/>
      <c r="DX34" s="138"/>
      <c r="DY34" s="138"/>
      <c r="DZ34" s="138"/>
      <c r="EA34" s="138"/>
      <c r="EB34" s="138"/>
      <c r="EC34" s="138"/>
      <c r="ED34" s="138"/>
      <c r="EE34" s="138"/>
      <c r="EF34" s="138"/>
      <c r="EG34" s="138"/>
      <c r="EH34" s="138"/>
      <c r="EI34" s="138"/>
      <c r="EJ34" s="138"/>
      <c r="EK34" s="138"/>
      <c r="EL34" s="138"/>
      <c r="EM34" s="138"/>
      <c r="EN34" s="138"/>
    </row>
    <row r="35" spans="1:144" ht="26.1" customHeight="1" thickBot="1" x14ac:dyDescent="0.2">
      <c r="A35" s="172"/>
      <c r="B35" s="369" t="s">
        <v>289</v>
      </c>
      <c r="C35" s="369"/>
      <c r="D35" s="369"/>
      <c r="E35" s="369"/>
      <c r="F35" s="369"/>
      <c r="G35" s="369"/>
      <c r="H35" s="369"/>
      <c r="I35" s="369"/>
      <c r="J35" s="369"/>
      <c r="K35" s="369"/>
      <c r="L35" s="369"/>
      <c r="M35" s="369"/>
      <c r="N35" s="369"/>
      <c r="O35" s="369"/>
      <c r="P35" s="369"/>
      <c r="Q35" s="369"/>
      <c r="R35" s="369"/>
      <c r="S35" s="369"/>
      <c r="T35" s="369"/>
      <c r="U35" s="370"/>
      <c r="V35" s="388">
        <v>2</v>
      </c>
      <c r="W35" s="389">
        <v>1</v>
      </c>
      <c r="X35" s="122">
        <f>X31+X32+X33+X34</f>
        <v>7548649</v>
      </c>
      <c r="Y35" s="122">
        <f t="shared" ref="Y35:AR35" si="8">Y31+Y32+Y33+Y34</f>
        <v>252655</v>
      </c>
      <c r="Z35" s="122">
        <f t="shared" si="8"/>
        <v>5322653</v>
      </c>
      <c r="AA35" s="122">
        <f t="shared" si="8"/>
        <v>342233</v>
      </c>
      <c r="AB35" s="122">
        <f t="shared" si="8"/>
        <v>3694111</v>
      </c>
      <c r="AC35" s="122">
        <f t="shared" si="8"/>
        <v>0</v>
      </c>
      <c r="AD35" s="122">
        <f t="shared" si="8"/>
        <v>0</v>
      </c>
      <c r="AE35" s="122">
        <f t="shared" si="8"/>
        <v>0</v>
      </c>
      <c r="AF35" s="122">
        <f t="shared" si="8"/>
        <v>16565413</v>
      </c>
      <c r="AG35" s="122">
        <f t="shared" si="8"/>
        <v>594888</v>
      </c>
      <c r="AH35" s="122">
        <f t="shared" si="8"/>
        <v>0</v>
      </c>
      <c r="AI35" s="122">
        <f t="shared" si="8"/>
        <v>9989895</v>
      </c>
      <c r="AJ35" s="122">
        <f t="shared" si="8"/>
        <v>202206</v>
      </c>
      <c r="AK35" s="122">
        <f t="shared" si="8"/>
        <v>5001816</v>
      </c>
      <c r="AL35" s="122">
        <f t="shared" si="8"/>
        <v>1010058</v>
      </c>
      <c r="AM35" s="122">
        <f t="shared" si="8"/>
        <v>361438</v>
      </c>
      <c r="AN35" s="122">
        <f t="shared" si="8"/>
        <v>0</v>
      </c>
      <c r="AO35" s="122">
        <f t="shared" si="8"/>
        <v>0</v>
      </c>
      <c r="AP35" s="124">
        <f t="shared" si="8"/>
        <v>0</v>
      </c>
      <c r="AQ35" s="374">
        <f t="shared" si="8"/>
        <v>0</v>
      </c>
      <c r="AR35" s="380">
        <f t="shared" si="8"/>
        <v>0</v>
      </c>
      <c r="AS35" s="138"/>
      <c r="AT35" s="138"/>
      <c r="AU35" s="138"/>
      <c r="AV35" s="138"/>
      <c r="AW35" s="138"/>
      <c r="AX35" s="138"/>
      <c r="AY35" s="138"/>
      <c r="AZ35" s="138"/>
      <c r="BA35" s="138"/>
      <c r="BB35" s="138"/>
      <c r="BC35" s="138"/>
      <c r="BD35" s="138"/>
      <c r="BE35" s="138"/>
      <c r="BF35" s="138"/>
      <c r="BG35" s="138"/>
      <c r="BH35" s="138"/>
      <c r="BI35" s="138"/>
      <c r="BJ35" s="138"/>
      <c r="BK35" s="138"/>
      <c r="BL35" s="138"/>
      <c r="BM35" s="138"/>
      <c r="BN35" s="138"/>
      <c r="BO35" s="138"/>
      <c r="BP35" s="138"/>
      <c r="BQ35" s="138"/>
      <c r="BR35" s="138"/>
      <c r="BS35" s="138"/>
      <c r="BT35" s="138"/>
      <c r="BU35" s="138"/>
      <c r="BV35" s="138"/>
      <c r="BW35" s="138"/>
      <c r="BX35" s="138"/>
      <c r="BY35" s="138"/>
      <c r="BZ35" s="138"/>
      <c r="CA35" s="138"/>
      <c r="CB35" s="138"/>
      <c r="CC35" s="138"/>
      <c r="CD35" s="138"/>
      <c r="CE35" s="138"/>
      <c r="CF35" s="138"/>
      <c r="CG35" s="138"/>
      <c r="CH35" s="138"/>
      <c r="CI35" s="138"/>
      <c r="CJ35" s="138"/>
      <c r="CK35" s="138"/>
      <c r="CL35" s="138"/>
      <c r="CM35" s="138"/>
      <c r="CN35" s="138"/>
      <c r="CO35" s="138"/>
      <c r="CP35" s="138"/>
      <c r="CQ35" s="138"/>
      <c r="CR35" s="138"/>
      <c r="CS35" s="138"/>
      <c r="CT35" s="138"/>
      <c r="CU35" s="138"/>
      <c r="CV35" s="138"/>
      <c r="CW35" s="138"/>
      <c r="CX35" s="138"/>
      <c r="CY35" s="138"/>
      <c r="CZ35" s="138"/>
      <c r="DA35" s="138"/>
      <c r="DB35" s="138"/>
      <c r="DC35" s="138"/>
      <c r="DD35" s="138"/>
      <c r="DE35" s="138"/>
      <c r="DF35" s="138"/>
      <c r="DG35" s="138"/>
      <c r="DH35" s="138"/>
      <c r="DI35" s="138"/>
      <c r="DJ35" s="138"/>
      <c r="DK35" s="138"/>
      <c r="DL35" s="138"/>
      <c r="DM35" s="138"/>
      <c r="DN35" s="138"/>
      <c r="DO35" s="138"/>
      <c r="DP35" s="138"/>
      <c r="DQ35" s="138"/>
      <c r="DR35" s="138"/>
      <c r="DS35" s="138"/>
      <c r="DT35" s="138"/>
      <c r="DU35" s="138"/>
      <c r="DV35" s="138"/>
      <c r="DW35" s="138"/>
      <c r="DX35" s="138"/>
      <c r="DY35" s="138"/>
      <c r="DZ35" s="138"/>
      <c r="EA35" s="138"/>
      <c r="EB35" s="138"/>
      <c r="EC35" s="138"/>
      <c r="ED35" s="138"/>
      <c r="EE35" s="138"/>
      <c r="EF35" s="138"/>
      <c r="EG35" s="138"/>
      <c r="EH35" s="138"/>
      <c r="EI35" s="138"/>
      <c r="EJ35" s="138"/>
      <c r="EK35" s="138"/>
      <c r="EL35" s="138"/>
      <c r="EM35" s="138"/>
      <c r="EN35" s="138"/>
    </row>
    <row r="36" spans="1:144" ht="14.25" x14ac:dyDescent="0.15">
      <c r="A36" s="207"/>
      <c r="B36" s="207"/>
      <c r="C36" s="207"/>
      <c r="D36" s="207"/>
      <c r="E36" s="207"/>
      <c r="F36" s="207"/>
      <c r="G36" s="207"/>
      <c r="H36" s="207"/>
      <c r="I36" s="207"/>
      <c r="J36" s="207"/>
      <c r="K36" s="390"/>
      <c r="L36" s="207"/>
      <c r="M36" s="207"/>
      <c r="N36" s="207"/>
      <c r="O36" s="207"/>
      <c r="P36" s="207"/>
      <c r="Q36" s="207"/>
      <c r="R36" s="207"/>
      <c r="S36" s="207"/>
      <c r="T36" s="207"/>
      <c r="U36" s="207"/>
      <c r="V36" s="207"/>
      <c r="W36" s="207"/>
      <c r="X36" s="207"/>
      <c r="Y36" s="207"/>
      <c r="Z36" s="207"/>
      <c r="AA36" s="207"/>
      <c r="AB36" s="207"/>
      <c r="AC36" s="207"/>
      <c r="AD36" s="207"/>
      <c r="AE36" s="207"/>
      <c r="AF36" s="207"/>
      <c r="AG36" s="207"/>
      <c r="AH36" s="207"/>
      <c r="AI36" s="207"/>
      <c r="AJ36" s="207"/>
      <c r="AK36" s="207"/>
      <c r="AL36" s="207"/>
      <c r="AM36" s="207"/>
      <c r="AN36" s="207"/>
      <c r="AO36" s="207"/>
      <c r="AP36" s="207"/>
      <c r="AQ36" s="207"/>
      <c r="AR36" s="207"/>
      <c r="AS36" s="138"/>
      <c r="AT36" s="138"/>
      <c r="AU36" s="138"/>
      <c r="AV36" s="138"/>
      <c r="AW36" s="138"/>
      <c r="AX36" s="138"/>
      <c r="AY36" s="138"/>
      <c r="AZ36" s="138"/>
      <c r="BA36" s="138"/>
      <c r="BB36" s="138"/>
      <c r="BC36" s="138"/>
      <c r="BD36" s="138"/>
      <c r="BE36" s="138"/>
      <c r="BF36" s="138"/>
      <c r="BG36" s="138"/>
      <c r="BH36" s="138"/>
      <c r="BI36" s="138"/>
      <c r="BJ36" s="138"/>
      <c r="BK36" s="138"/>
      <c r="BL36" s="138"/>
      <c r="BM36" s="138"/>
      <c r="BN36" s="138"/>
      <c r="BO36" s="138"/>
      <c r="BP36" s="138"/>
      <c r="BQ36" s="138"/>
      <c r="BR36" s="138"/>
      <c r="BS36" s="138"/>
      <c r="BT36" s="138"/>
      <c r="BU36" s="138"/>
      <c r="BV36" s="138"/>
      <c r="BW36" s="138"/>
      <c r="BX36" s="138"/>
      <c r="BY36" s="138"/>
      <c r="BZ36" s="138"/>
      <c r="CA36" s="138"/>
      <c r="CB36" s="138"/>
      <c r="CC36" s="138"/>
      <c r="CD36" s="138"/>
      <c r="CE36" s="138"/>
      <c r="CF36" s="138"/>
      <c r="CG36" s="138"/>
      <c r="CH36" s="138"/>
      <c r="CI36" s="138"/>
      <c r="CJ36" s="138"/>
      <c r="CK36" s="138"/>
      <c r="CL36" s="138"/>
      <c r="CM36" s="138"/>
      <c r="CN36" s="138"/>
      <c r="CO36" s="138"/>
      <c r="CP36" s="138"/>
      <c r="CQ36" s="138"/>
      <c r="CR36" s="138"/>
      <c r="CS36" s="138"/>
      <c r="CT36" s="138"/>
      <c r="CU36" s="138"/>
      <c r="CV36" s="138"/>
      <c r="CW36" s="138"/>
      <c r="CX36" s="138"/>
      <c r="CY36" s="138"/>
      <c r="CZ36" s="138"/>
      <c r="DA36" s="138"/>
      <c r="DB36" s="138"/>
      <c r="DC36" s="138"/>
      <c r="DD36" s="138"/>
      <c r="DE36" s="138"/>
      <c r="DF36" s="138"/>
      <c r="DG36" s="138"/>
      <c r="DH36" s="138"/>
      <c r="DI36" s="138"/>
      <c r="DJ36" s="138"/>
      <c r="DK36" s="138"/>
      <c r="DL36" s="138"/>
      <c r="DM36" s="138"/>
      <c r="DN36" s="138"/>
      <c r="DO36" s="138"/>
      <c r="DP36" s="138"/>
      <c r="DQ36" s="138"/>
      <c r="DR36" s="138"/>
      <c r="DS36" s="138"/>
      <c r="DT36" s="138"/>
      <c r="DU36" s="138"/>
      <c r="DV36" s="138"/>
      <c r="DW36" s="138"/>
      <c r="DX36" s="138"/>
      <c r="DY36" s="138"/>
      <c r="DZ36" s="138"/>
      <c r="EA36" s="138"/>
      <c r="EB36" s="138"/>
      <c r="EC36" s="138"/>
      <c r="ED36" s="138"/>
      <c r="EE36" s="138"/>
      <c r="EF36" s="138"/>
      <c r="EG36" s="138"/>
      <c r="EH36" s="138"/>
      <c r="EI36" s="138"/>
      <c r="EJ36" s="138"/>
      <c r="EK36" s="138"/>
      <c r="EL36" s="138"/>
      <c r="EM36" s="138"/>
      <c r="EN36" s="138"/>
    </row>
    <row r="37" spans="1:144" ht="14.25" hidden="1" x14ac:dyDescent="0.15">
      <c r="A37" s="207"/>
      <c r="B37" s="207"/>
      <c r="C37" s="391"/>
      <c r="D37" s="391"/>
      <c r="E37" s="391"/>
      <c r="F37" s="391"/>
      <c r="G37" s="391"/>
      <c r="H37" s="391"/>
      <c r="I37" s="391"/>
      <c r="J37" s="391"/>
      <c r="K37" s="391"/>
      <c r="L37" s="391"/>
      <c r="M37" s="391"/>
      <c r="N37" s="391"/>
      <c r="O37" s="391"/>
      <c r="P37" s="391"/>
      <c r="Q37" s="391"/>
      <c r="R37" s="391"/>
      <c r="S37" s="391"/>
      <c r="T37" s="392"/>
      <c r="U37" s="392"/>
      <c r="V37" s="391"/>
      <c r="W37" s="391"/>
      <c r="X37" s="393"/>
      <c r="Y37" s="393"/>
      <c r="Z37" s="207"/>
      <c r="AA37" s="207"/>
      <c r="AB37" s="391"/>
      <c r="AC37" s="391"/>
      <c r="AD37" s="394"/>
      <c r="AE37" s="394"/>
      <c r="AF37" s="207"/>
      <c r="AG37" s="207"/>
      <c r="AH37" s="207"/>
      <c r="AI37" s="207"/>
      <c r="AJ37" s="207"/>
      <c r="AK37" s="207"/>
      <c r="AL37" s="207"/>
      <c r="AM37" s="207"/>
      <c r="AN37" s="207"/>
      <c r="AO37" s="207"/>
      <c r="AP37" s="207"/>
      <c r="AQ37" s="207"/>
      <c r="AR37" s="207"/>
      <c r="AS37" s="138"/>
      <c r="AT37" s="138"/>
      <c r="AU37" s="138"/>
      <c r="AV37" s="138"/>
      <c r="AW37" s="138"/>
      <c r="AX37" s="138"/>
      <c r="AY37" s="138"/>
      <c r="AZ37" s="138"/>
      <c r="BA37" s="138"/>
      <c r="BB37" s="138"/>
      <c r="BC37" s="138"/>
      <c r="BD37" s="138"/>
      <c r="BE37" s="138"/>
      <c r="BF37" s="138"/>
      <c r="BG37" s="138"/>
      <c r="BH37" s="138"/>
      <c r="BI37" s="138"/>
      <c r="BJ37" s="138"/>
      <c r="BK37" s="138"/>
      <c r="BL37" s="138"/>
      <c r="BM37" s="138"/>
      <c r="BN37" s="138"/>
      <c r="BO37" s="138"/>
      <c r="BP37" s="138"/>
      <c r="BQ37" s="138"/>
      <c r="BR37" s="138"/>
      <c r="BS37" s="138"/>
      <c r="BT37" s="138"/>
      <c r="BU37" s="138"/>
      <c r="BV37" s="138"/>
      <c r="BW37" s="138"/>
      <c r="BX37" s="138"/>
      <c r="BY37" s="138"/>
      <c r="BZ37" s="138"/>
      <c r="CA37" s="138"/>
      <c r="CB37" s="138"/>
      <c r="CC37" s="138"/>
      <c r="CD37" s="138"/>
      <c r="CE37" s="138"/>
      <c r="CF37" s="138"/>
      <c r="CG37" s="138"/>
      <c r="CH37" s="138"/>
      <c r="CI37" s="138"/>
      <c r="CJ37" s="138"/>
      <c r="CK37" s="138"/>
      <c r="CL37" s="138"/>
      <c r="CM37" s="138"/>
      <c r="CN37" s="138"/>
      <c r="CO37" s="138"/>
      <c r="CP37" s="138"/>
      <c r="CQ37" s="138"/>
      <c r="CR37" s="138"/>
      <c r="CS37" s="138"/>
      <c r="CT37" s="138"/>
      <c r="CU37" s="138"/>
      <c r="CV37" s="138"/>
      <c r="CW37" s="138"/>
      <c r="CX37" s="138"/>
      <c r="CY37" s="138"/>
      <c r="CZ37" s="138"/>
      <c r="DA37" s="138"/>
      <c r="DB37" s="138"/>
      <c r="DC37" s="138"/>
      <c r="DD37" s="138"/>
      <c r="DE37" s="138"/>
      <c r="DF37" s="138"/>
      <c r="DG37" s="138"/>
      <c r="DH37" s="138"/>
      <c r="DI37" s="138"/>
      <c r="DJ37" s="138"/>
      <c r="DK37" s="138"/>
      <c r="DL37" s="138"/>
      <c r="DM37" s="138"/>
      <c r="DN37" s="138"/>
      <c r="DO37" s="138"/>
      <c r="DP37" s="138"/>
      <c r="DQ37" s="138"/>
      <c r="DR37" s="138"/>
      <c r="DS37" s="138"/>
      <c r="DT37" s="138"/>
      <c r="DU37" s="138"/>
      <c r="DV37" s="138"/>
      <c r="DW37" s="138"/>
      <c r="DX37" s="138"/>
      <c r="DY37" s="138"/>
      <c r="DZ37" s="138"/>
      <c r="EA37" s="138"/>
      <c r="EB37" s="138"/>
      <c r="EC37" s="138"/>
      <c r="ED37" s="138"/>
      <c r="EE37" s="138"/>
      <c r="EF37" s="138"/>
      <c r="EG37" s="138"/>
      <c r="EH37" s="138"/>
      <c r="EI37" s="138"/>
      <c r="EJ37" s="138"/>
      <c r="EK37" s="138"/>
      <c r="EL37" s="138"/>
      <c r="EM37" s="138"/>
      <c r="EN37" s="138"/>
    </row>
    <row r="38" spans="1:144" ht="14.25" hidden="1" x14ac:dyDescent="0.15">
      <c r="A38" s="207"/>
      <c r="B38" s="207"/>
      <c r="C38" s="207"/>
      <c r="D38" s="207"/>
      <c r="E38" s="207"/>
      <c r="F38" s="207"/>
      <c r="G38" s="207"/>
      <c r="H38" s="207"/>
      <c r="I38" s="207"/>
      <c r="J38" s="207"/>
      <c r="K38" s="207"/>
      <c r="L38" s="207"/>
      <c r="M38" s="207"/>
      <c r="N38" s="207"/>
      <c r="O38" s="207"/>
      <c r="P38" s="207"/>
      <c r="Q38" s="207"/>
      <c r="R38" s="207"/>
      <c r="S38" s="207"/>
      <c r="T38" s="207"/>
      <c r="U38" s="207"/>
      <c r="V38" s="207"/>
      <c r="W38" s="207"/>
      <c r="X38" s="207"/>
      <c r="Y38" s="207"/>
      <c r="Z38" s="207"/>
      <c r="AA38" s="207"/>
      <c r="AB38" s="207"/>
      <c r="AC38" s="207"/>
      <c r="AD38" s="207"/>
      <c r="AE38" s="207"/>
      <c r="AF38" s="207"/>
      <c r="AG38" s="207"/>
      <c r="AH38" s="207"/>
      <c r="AI38" s="207"/>
      <c r="AJ38" s="207"/>
      <c r="AK38" s="207"/>
      <c r="AL38" s="207"/>
      <c r="AM38" s="207"/>
      <c r="AN38" s="207"/>
      <c r="AO38" s="207"/>
      <c r="AP38" s="207"/>
      <c r="AQ38" s="207"/>
      <c r="AR38" s="207"/>
      <c r="AS38" s="138"/>
      <c r="AT38" s="138"/>
      <c r="AU38" s="138"/>
      <c r="AV38" s="138"/>
      <c r="AW38" s="138"/>
      <c r="AX38" s="138"/>
      <c r="AY38" s="138"/>
      <c r="AZ38" s="138"/>
      <c r="BA38" s="138"/>
      <c r="BB38" s="138"/>
      <c r="BC38" s="138"/>
      <c r="BD38" s="138"/>
      <c r="BE38" s="138"/>
      <c r="BF38" s="138"/>
      <c r="BG38" s="138"/>
      <c r="BH38" s="138"/>
      <c r="BI38" s="138"/>
      <c r="BJ38" s="138"/>
      <c r="BK38" s="138"/>
      <c r="BL38" s="138"/>
      <c r="BM38" s="138"/>
      <c r="BN38" s="138"/>
      <c r="BO38" s="138"/>
      <c r="BP38" s="138"/>
      <c r="BQ38" s="138"/>
      <c r="BR38" s="138"/>
      <c r="BS38" s="138"/>
      <c r="BT38" s="138"/>
      <c r="BU38" s="138"/>
      <c r="BV38" s="138"/>
      <c r="BW38" s="138"/>
      <c r="BX38" s="138"/>
      <c r="BY38" s="138"/>
      <c r="BZ38" s="138"/>
      <c r="CA38" s="138"/>
      <c r="CB38" s="138"/>
      <c r="CC38" s="138"/>
      <c r="CD38" s="138"/>
      <c r="CE38" s="138"/>
      <c r="CF38" s="138"/>
      <c r="CG38" s="138"/>
      <c r="CH38" s="138"/>
      <c r="CI38" s="138"/>
      <c r="CJ38" s="138"/>
      <c r="CK38" s="138"/>
      <c r="CL38" s="138"/>
      <c r="CM38" s="138"/>
      <c r="CN38" s="138"/>
      <c r="CO38" s="138"/>
      <c r="CP38" s="138"/>
      <c r="CQ38" s="138"/>
      <c r="CR38" s="138"/>
      <c r="CS38" s="138"/>
      <c r="CT38" s="138"/>
      <c r="CU38" s="138"/>
      <c r="CV38" s="138"/>
      <c r="CW38" s="138"/>
      <c r="CX38" s="138"/>
      <c r="CY38" s="138"/>
      <c r="CZ38" s="138"/>
      <c r="DA38" s="138"/>
      <c r="DB38" s="138"/>
      <c r="DC38" s="138"/>
      <c r="DD38" s="138"/>
      <c r="DE38" s="138"/>
      <c r="DF38" s="138"/>
      <c r="DG38" s="138"/>
      <c r="DH38" s="138"/>
      <c r="DI38" s="138"/>
      <c r="DJ38" s="138"/>
      <c r="DK38" s="138"/>
      <c r="DL38" s="138"/>
      <c r="DM38" s="138"/>
      <c r="DN38" s="138"/>
      <c r="DO38" s="138"/>
      <c r="DP38" s="138"/>
      <c r="DQ38" s="138"/>
      <c r="DR38" s="138"/>
      <c r="DS38" s="138"/>
      <c r="DT38" s="138"/>
      <c r="DU38" s="138"/>
      <c r="DV38" s="138"/>
      <c r="DW38" s="138"/>
      <c r="DX38" s="138"/>
      <c r="DY38" s="138"/>
      <c r="DZ38" s="138"/>
      <c r="EA38" s="138"/>
      <c r="EB38" s="138"/>
      <c r="EC38" s="138"/>
      <c r="ED38" s="138"/>
      <c r="EE38" s="138"/>
      <c r="EF38" s="138"/>
      <c r="EG38" s="138"/>
      <c r="EH38" s="138"/>
      <c r="EI38" s="138"/>
      <c r="EJ38" s="138"/>
      <c r="EK38" s="138"/>
      <c r="EL38" s="138"/>
      <c r="EM38" s="138"/>
      <c r="EN38" s="138"/>
    </row>
    <row r="39" spans="1:144" ht="14.25" hidden="1" x14ac:dyDescent="0.15">
      <c r="A39" s="207"/>
      <c r="B39" s="207"/>
      <c r="C39" s="207"/>
      <c r="D39" s="207"/>
      <c r="E39" s="207"/>
      <c r="F39" s="207"/>
      <c r="G39" s="207"/>
      <c r="H39" s="207"/>
      <c r="I39" s="207"/>
      <c r="J39" s="207"/>
      <c r="K39" s="207"/>
      <c r="L39" s="207"/>
      <c r="M39" s="207"/>
      <c r="N39" s="207"/>
      <c r="O39" s="207"/>
      <c r="P39" s="207"/>
      <c r="Q39" s="207"/>
      <c r="R39" s="207"/>
      <c r="S39" s="207"/>
      <c r="T39" s="207"/>
      <c r="U39" s="207"/>
      <c r="V39" s="207"/>
      <c r="W39" s="207"/>
      <c r="X39" s="207"/>
      <c r="Y39" s="207"/>
      <c r="Z39" s="207"/>
      <c r="AA39" s="207"/>
      <c r="AB39" s="207"/>
      <c r="AC39" s="207"/>
      <c r="AD39" s="207"/>
      <c r="AE39" s="207"/>
      <c r="AF39" s="207"/>
      <c r="AG39" s="207"/>
      <c r="AH39" s="207"/>
      <c r="AI39" s="207"/>
      <c r="AJ39" s="207"/>
      <c r="AK39" s="207"/>
      <c r="AL39" s="207"/>
      <c r="AM39" s="207"/>
      <c r="AN39" s="207"/>
      <c r="AO39" s="207"/>
      <c r="AP39" s="207"/>
      <c r="AQ39" s="207"/>
      <c r="AR39" s="207"/>
      <c r="AS39" s="138"/>
      <c r="AT39" s="138"/>
      <c r="AU39" s="138"/>
      <c r="AV39" s="138"/>
      <c r="AW39" s="138"/>
      <c r="AX39" s="138"/>
      <c r="AY39" s="138"/>
      <c r="AZ39" s="138"/>
      <c r="BA39" s="138"/>
      <c r="BB39" s="138"/>
      <c r="BC39" s="138"/>
      <c r="BD39" s="138"/>
      <c r="BE39" s="138"/>
      <c r="BF39" s="138"/>
      <c r="BG39" s="138"/>
      <c r="BH39" s="138"/>
      <c r="BI39" s="138"/>
      <c r="BJ39" s="138"/>
      <c r="BK39" s="138"/>
      <c r="BL39" s="138"/>
      <c r="BM39" s="138"/>
      <c r="BN39" s="138"/>
      <c r="BO39" s="138"/>
      <c r="BP39" s="138"/>
      <c r="BQ39" s="138"/>
      <c r="BR39" s="138"/>
      <c r="BS39" s="138"/>
      <c r="BT39" s="138"/>
      <c r="BU39" s="138"/>
      <c r="BV39" s="138"/>
      <c r="BW39" s="138"/>
      <c r="BX39" s="138"/>
      <c r="BY39" s="138"/>
      <c r="BZ39" s="138"/>
      <c r="CA39" s="138"/>
      <c r="CB39" s="138"/>
      <c r="CC39" s="138"/>
      <c r="CD39" s="138"/>
      <c r="CE39" s="138"/>
      <c r="CF39" s="138"/>
      <c r="CG39" s="138"/>
      <c r="CH39" s="138"/>
      <c r="CI39" s="138"/>
      <c r="CJ39" s="138"/>
      <c r="CK39" s="138"/>
      <c r="CL39" s="138"/>
      <c r="CM39" s="138"/>
      <c r="CN39" s="138"/>
      <c r="CO39" s="138"/>
      <c r="CP39" s="138"/>
      <c r="CQ39" s="138"/>
      <c r="CR39" s="138"/>
      <c r="CS39" s="138"/>
      <c r="CT39" s="138"/>
      <c r="CU39" s="138"/>
      <c r="CV39" s="138"/>
      <c r="CW39" s="138"/>
      <c r="CX39" s="138"/>
      <c r="CY39" s="138"/>
      <c r="CZ39" s="138"/>
      <c r="DA39" s="138"/>
      <c r="DB39" s="138"/>
      <c r="DC39" s="138"/>
      <c r="DD39" s="138"/>
      <c r="DE39" s="138"/>
      <c r="DF39" s="138"/>
      <c r="DG39" s="138"/>
      <c r="DH39" s="138"/>
      <c r="DI39" s="138"/>
      <c r="DJ39" s="138"/>
      <c r="DK39" s="138"/>
      <c r="DL39" s="138"/>
      <c r="DM39" s="138"/>
      <c r="DN39" s="138"/>
      <c r="DO39" s="138"/>
      <c r="DP39" s="138"/>
      <c r="DQ39" s="138"/>
      <c r="DR39" s="138"/>
      <c r="DS39" s="138"/>
      <c r="DT39" s="138"/>
      <c r="DU39" s="138"/>
      <c r="DV39" s="138"/>
      <c r="DW39" s="138"/>
      <c r="DX39" s="138"/>
      <c r="DY39" s="138"/>
      <c r="DZ39" s="138"/>
      <c r="EA39" s="138"/>
      <c r="EB39" s="138"/>
      <c r="EC39" s="138"/>
      <c r="ED39" s="138"/>
      <c r="EE39" s="138"/>
      <c r="EF39" s="138"/>
      <c r="EG39" s="138"/>
      <c r="EH39" s="138"/>
      <c r="EI39" s="138"/>
      <c r="EJ39" s="138"/>
      <c r="EK39" s="138"/>
      <c r="EL39" s="138"/>
      <c r="EM39" s="138"/>
      <c r="EN39" s="138"/>
    </row>
    <row r="40" spans="1:144" ht="14.25" hidden="1" x14ac:dyDescent="0.15">
      <c r="A40" s="138"/>
      <c r="B40" s="138"/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138"/>
      <c r="U40" s="138"/>
      <c r="V40" s="138"/>
      <c r="W40" s="138"/>
      <c r="X40" s="138"/>
      <c r="Y40" s="138"/>
      <c r="Z40" s="138"/>
      <c r="AA40" s="138"/>
      <c r="AB40" s="138"/>
      <c r="AC40" s="138"/>
      <c r="AD40" s="138"/>
      <c r="AE40" s="138"/>
      <c r="AF40" s="138"/>
      <c r="AG40" s="138"/>
      <c r="AH40" s="138"/>
      <c r="AI40" s="138"/>
      <c r="AJ40" s="138"/>
      <c r="AK40" s="138"/>
      <c r="AL40" s="138"/>
      <c r="AM40" s="138"/>
      <c r="AN40" s="138"/>
      <c r="AO40" s="138"/>
      <c r="AP40" s="138"/>
      <c r="AQ40" s="138"/>
      <c r="AR40" s="138"/>
      <c r="AS40" s="138"/>
      <c r="AT40" s="138"/>
      <c r="AU40" s="138"/>
      <c r="AV40" s="138"/>
      <c r="AW40" s="138"/>
      <c r="AX40" s="138"/>
      <c r="AY40" s="138"/>
      <c r="AZ40" s="138"/>
      <c r="BA40" s="138"/>
      <c r="BB40" s="138"/>
      <c r="BC40" s="138"/>
      <c r="BD40" s="138"/>
      <c r="BE40" s="138"/>
      <c r="BF40" s="138"/>
      <c r="BG40" s="138"/>
      <c r="BH40" s="138"/>
      <c r="BI40" s="138"/>
      <c r="BJ40" s="138"/>
      <c r="BK40" s="138"/>
      <c r="BL40" s="138"/>
      <c r="BM40" s="138"/>
      <c r="BN40" s="138"/>
      <c r="BO40" s="138"/>
      <c r="BP40" s="138"/>
      <c r="BQ40" s="138"/>
      <c r="BR40" s="138"/>
      <c r="BS40" s="138"/>
      <c r="BT40" s="138"/>
      <c r="BU40" s="138"/>
      <c r="BV40" s="138"/>
      <c r="BW40" s="138"/>
      <c r="BX40" s="138"/>
      <c r="BY40" s="138"/>
      <c r="BZ40" s="138"/>
      <c r="CA40" s="138"/>
      <c r="CB40" s="138"/>
      <c r="CC40" s="138"/>
      <c r="CD40" s="138"/>
      <c r="CE40" s="138"/>
      <c r="CF40" s="138"/>
      <c r="CG40" s="138"/>
      <c r="CH40" s="138"/>
      <c r="CI40" s="138"/>
      <c r="CJ40" s="138"/>
      <c r="CK40" s="138"/>
      <c r="CL40" s="138"/>
      <c r="CM40" s="138"/>
      <c r="CN40" s="138"/>
      <c r="CO40" s="138"/>
      <c r="CP40" s="138"/>
      <c r="CQ40" s="138"/>
      <c r="CR40" s="138"/>
      <c r="CS40" s="138"/>
      <c r="CT40" s="138"/>
      <c r="CU40" s="138"/>
      <c r="CV40" s="138"/>
      <c r="CW40" s="138"/>
      <c r="CX40" s="138"/>
      <c r="CY40" s="138"/>
      <c r="CZ40" s="138"/>
      <c r="DA40" s="138"/>
      <c r="DB40" s="138"/>
      <c r="DC40" s="138"/>
      <c r="DD40" s="138"/>
      <c r="DE40" s="138"/>
      <c r="DF40" s="138"/>
      <c r="DG40" s="138"/>
      <c r="DH40" s="138"/>
      <c r="DI40" s="138"/>
      <c r="DJ40" s="138"/>
      <c r="DK40" s="138"/>
      <c r="DL40" s="138"/>
      <c r="DM40" s="138"/>
      <c r="DN40" s="138"/>
      <c r="DO40" s="138"/>
      <c r="DP40" s="138"/>
      <c r="DQ40" s="138"/>
      <c r="DR40" s="138"/>
      <c r="DS40" s="138"/>
      <c r="DT40" s="138"/>
      <c r="DU40" s="138"/>
      <c r="DV40" s="138"/>
      <c r="DW40" s="138"/>
      <c r="DX40" s="138"/>
      <c r="DY40" s="138"/>
      <c r="DZ40" s="138"/>
      <c r="EA40" s="138"/>
      <c r="EB40" s="138"/>
      <c r="EC40" s="138"/>
      <c r="ED40" s="138"/>
      <c r="EE40" s="138"/>
      <c r="EF40" s="138"/>
      <c r="EG40" s="138"/>
      <c r="EH40" s="138"/>
      <c r="EI40" s="138"/>
      <c r="EJ40" s="138"/>
      <c r="EK40" s="138"/>
      <c r="EL40" s="138"/>
      <c r="EM40" s="138"/>
      <c r="EN40" s="138"/>
    </row>
    <row r="41" spans="1:144" ht="14.25" hidden="1" x14ac:dyDescent="0.15">
      <c r="A41" s="138"/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8"/>
      <c r="W41" s="138"/>
      <c r="X41" s="138"/>
      <c r="Y41" s="138"/>
      <c r="Z41" s="138"/>
      <c r="AA41" s="138"/>
      <c r="AB41" s="138"/>
      <c r="AC41" s="138"/>
      <c r="AD41" s="138"/>
      <c r="AE41" s="138"/>
      <c r="AF41" s="138"/>
      <c r="AG41" s="138"/>
      <c r="AH41" s="138"/>
      <c r="AI41" s="138"/>
      <c r="AJ41" s="138"/>
      <c r="AK41" s="138"/>
      <c r="AL41" s="138"/>
      <c r="AM41" s="138"/>
      <c r="AN41" s="138"/>
      <c r="AO41" s="138"/>
      <c r="AP41" s="138"/>
      <c r="AQ41" s="138"/>
      <c r="AR41" s="138"/>
      <c r="AS41" s="138"/>
      <c r="AT41" s="138"/>
      <c r="AU41" s="138"/>
      <c r="AV41" s="138"/>
      <c r="AW41" s="138"/>
      <c r="AX41" s="138"/>
      <c r="AY41" s="138"/>
      <c r="AZ41" s="138"/>
      <c r="BA41" s="138"/>
      <c r="BB41" s="138"/>
      <c r="BC41" s="138"/>
      <c r="BD41" s="138"/>
      <c r="BE41" s="138"/>
      <c r="BF41" s="138"/>
      <c r="BG41" s="138"/>
      <c r="BH41" s="138"/>
      <c r="BI41" s="138"/>
      <c r="BJ41" s="138"/>
      <c r="BK41" s="138"/>
      <c r="BL41" s="138"/>
      <c r="BM41" s="138"/>
      <c r="BN41" s="138"/>
      <c r="BO41" s="138"/>
      <c r="BP41" s="138"/>
      <c r="BQ41" s="138"/>
      <c r="BR41" s="138"/>
      <c r="BS41" s="138"/>
      <c r="BT41" s="138"/>
      <c r="BU41" s="138"/>
      <c r="BV41" s="138"/>
      <c r="BW41" s="138"/>
      <c r="BX41" s="138"/>
      <c r="BY41" s="138"/>
      <c r="BZ41" s="138"/>
      <c r="CA41" s="138"/>
      <c r="CB41" s="138"/>
      <c r="CC41" s="138"/>
      <c r="CD41" s="138"/>
      <c r="CE41" s="138"/>
      <c r="CF41" s="138"/>
      <c r="CG41" s="138"/>
      <c r="CH41" s="138"/>
      <c r="CI41" s="138"/>
      <c r="CJ41" s="138"/>
      <c r="CK41" s="138"/>
      <c r="CL41" s="138"/>
      <c r="CM41" s="138"/>
      <c r="CN41" s="138"/>
      <c r="CO41" s="138"/>
      <c r="CP41" s="138"/>
      <c r="CQ41" s="138"/>
      <c r="CR41" s="138"/>
      <c r="CS41" s="138"/>
      <c r="CT41" s="138"/>
      <c r="CU41" s="138"/>
      <c r="CV41" s="138"/>
      <c r="CW41" s="138"/>
      <c r="CX41" s="138"/>
      <c r="CY41" s="138"/>
      <c r="CZ41" s="138"/>
      <c r="DA41" s="138"/>
      <c r="DB41" s="138"/>
      <c r="DC41" s="138"/>
      <c r="DD41" s="138"/>
      <c r="DE41" s="138"/>
      <c r="DF41" s="138"/>
      <c r="DG41" s="138"/>
      <c r="DH41" s="138"/>
      <c r="DI41" s="138"/>
      <c r="DJ41" s="138"/>
      <c r="DK41" s="138"/>
      <c r="DL41" s="138"/>
      <c r="DM41" s="138"/>
      <c r="DN41" s="138"/>
      <c r="DO41" s="138"/>
      <c r="DP41" s="138"/>
      <c r="DQ41" s="138"/>
      <c r="DR41" s="138"/>
      <c r="DS41" s="138"/>
      <c r="DT41" s="138"/>
      <c r="DU41" s="138"/>
      <c r="DV41" s="138"/>
      <c r="DW41" s="138"/>
      <c r="DX41" s="138"/>
      <c r="DY41" s="138"/>
      <c r="DZ41" s="138"/>
      <c r="EA41" s="138"/>
      <c r="EB41" s="138"/>
      <c r="EC41" s="138"/>
      <c r="ED41" s="138"/>
      <c r="EE41" s="138"/>
      <c r="EF41" s="138"/>
      <c r="EG41" s="138"/>
      <c r="EH41" s="138"/>
      <c r="EI41" s="138"/>
      <c r="EJ41" s="138"/>
      <c r="EK41" s="138"/>
      <c r="EL41" s="138"/>
      <c r="EM41" s="138"/>
      <c r="EN41" s="138"/>
    </row>
    <row r="42" spans="1:144" ht="14.25" hidden="1" x14ac:dyDescent="0.15">
      <c r="A42" s="207"/>
      <c r="B42" s="207"/>
      <c r="C42" s="207"/>
      <c r="D42" s="207"/>
      <c r="E42" s="207"/>
      <c r="F42" s="207"/>
      <c r="G42" s="207"/>
      <c r="H42" s="207"/>
      <c r="I42" s="207"/>
      <c r="J42" s="207"/>
      <c r="K42" s="207"/>
      <c r="L42" s="207"/>
      <c r="M42" s="207"/>
      <c r="N42" s="207"/>
      <c r="O42" s="207"/>
      <c r="P42" s="207"/>
      <c r="Q42" s="207"/>
      <c r="R42" s="207"/>
      <c r="S42" s="207"/>
      <c r="T42" s="207"/>
      <c r="U42" s="207"/>
      <c r="V42" s="207"/>
      <c r="W42" s="207"/>
      <c r="X42" s="138"/>
      <c r="Y42" s="138"/>
      <c r="Z42" s="138"/>
      <c r="AA42" s="138"/>
      <c r="AB42" s="138"/>
      <c r="AC42" s="138"/>
      <c r="AD42" s="138"/>
      <c r="AE42" s="138"/>
      <c r="AF42" s="138"/>
      <c r="AG42" s="138"/>
      <c r="AH42" s="138"/>
      <c r="AI42" s="138"/>
      <c r="AJ42" s="138"/>
      <c r="AK42" s="138"/>
      <c r="AL42" s="138"/>
      <c r="AM42" s="138"/>
      <c r="AN42" s="138"/>
      <c r="AO42" s="138"/>
      <c r="AP42" s="138"/>
      <c r="AQ42" s="138"/>
      <c r="AR42" s="138"/>
      <c r="AS42" s="138"/>
      <c r="AT42" s="138"/>
      <c r="AU42" s="138"/>
      <c r="AV42" s="138"/>
      <c r="AW42" s="138"/>
      <c r="AX42" s="138"/>
      <c r="AY42" s="138"/>
      <c r="AZ42" s="138"/>
      <c r="BA42" s="138"/>
      <c r="BB42" s="138"/>
      <c r="BC42" s="138"/>
      <c r="BD42" s="138"/>
      <c r="BE42" s="138"/>
      <c r="BF42" s="138"/>
      <c r="BG42" s="138"/>
      <c r="BH42" s="138"/>
      <c r="BI42" s="138"/>
      <c r="BJ42" s="138"/>
      <c r="BK42" s="138"/>
      <c r="BL42" s="138"/>
      <c r="BM42" s="138"/>
      <c r="BN42" s="138"/>
      <c r="BO42" s="138"/>
      <c r="BP42" s="138"/>
      <c r="BQ42" s="138"/>
      <c r="BR42" s="138"/>
      <c r="BS42" s="138"/>
      <c r="BT42" s="138"/>
      <c r="BU42" s="138"/>
      <c r="BV42" s="138"/>
      <c r="BW42" s="138"/>
      <c r="BX42" s="138"/>
      <c r="BY42" s="138"/>
      <c r="BZ42" s="138"/>
      <c r="CA42" s="138"/>
      <c r="CB42" s="138"/>
      <c r="CC42" s="138"/>
      <c r="CD42" s="138"/>
      <c r="CE42" s="138"/>
      <c r="CF42" s="138"/>
      <c r="CG42" s="138"/>
      <c r="CH42" s="138"/>
      <c r="CI42" s="138"/>
      <c r="CJ42" s="138"/>
      <c r="CK42" s="138"/>
      <c r="CL42" s="138"/>
      <c r="CM42" s="138"/>
      <c r="CN42" s="138"/>
      <c r="CO42" s="138"/>
      <c r="CP42" s="138"/>
      <c r="CQ42" s="138"/>
      <c r="CR42" s="138"/>
      <c r="CS42" s="138"/>
      <c r="CT42" s="138"/>
      <c r="CU42" s="138"/>
      <c r="CV42" s="138"/>
      <c r="CW42" s="138"/>
      <c r="CX42" s="138"/>
      <c r="CY42" s="138"/>
      <c r="CZ42" s="138"/>
      <c r="DA42" s="138"/>
      <c r="DB42" s="138"/>
      <c r="DC42" s="138"/>
      <c r="DD42" s="138"/>
      <c r="DE42" s="138"/>
      <c r="DF42" s="138"/>
      <c r="DG42" s="138"/>
      <c r="DH42" s="138"/>
      <c r="DI42" s="138"/>
      <c r="DJ42" s="138"/>
      <c r="DK42" s="138"/>
      <c r="DL42" s="138"/>
      <c r="DM42" s="138"/>
      <c r="DN42" s="138"/>
      <c r="DO42" s="138"/>
      <c r="DP42" s="138"/>
      <c r="DQ42" s="138"/>
      <c r="DR42" s="138"/>
      <c r="DS42" s="138"/>
      <c r="DT42" s="138"/>
      <c r="DU42" s="138"/>
      <c r="DV42" s="138"/>
      <c r="DW42" s="138"/>
      <c r="DX42" s="138"/>
      <c r="DY42" s="138"/>
      <c r="DZ42" s="138"/>
      <c r="EA42" s="138"/>
      <c r="EB42" s="138"/>
      <c r="EC42" s="138"/>
      <c r="ED42" s="138"/>
      <c r="EE42" s="138"/>
      <c r="EF42" s="138"/>
      <c r="EG42" s="138"/>
      <c r="EH42" s="138"/>
      <c r="EI42" s="138"/>
      <c r="EJ42" s="138"/>
      <c r="EK42" s="138"/>
      <c r="EL42" s="138"/>
      <c r="EM42" s="138"/>
      <c r="EN42" s="138"/>
    </row>
    <row r="43" spans="1:144" ht="14.25" hidden="1" x14ac:dyDescent="0.15">
      <c r="A43" s="207"/>
      <c r="B43" s="207"/>
      <c r="C43" s="207"/>
      <c r="D43" s="207"/>
      <c r="E43" s="207"/>
      <c r="F43" s="207"/>
      <c r="G43" s="207"/>
      <c r="H43" s="207"/>
      <c r="I43" s="207"/>
      <c r="J43" s="207"/>
      <c r="K43" s="207"/>
      <c r="L43" s="207"/>
      <c r="M43" s="207"/>
      <c r="N43" s="207"/>
      <c r="O43" s="207"/>
      <c r="P43" s="207"/>
      <c r="Q43" s="207"/>
      <c r="R43" s="207"/>
      <c r="S43" s="207"/>
      <c r="T43" s="207"/>
      <c r="U43" s="207"/>
      <c r="V43" s="207"/>
      <c r="W43" s="207"/>
      <c r="X43" s="138"/>
      <c r="Y43" s="138"/>
      <c r="Z43" s="138"/>
      <c r="AA43" s="138"/>
      <c r="AB43" s="138"/>
      <c r="AC43" s="138"/>
      <c r="AD43" s="138"/>
      <c r="AE43" s="138"/>
      <c r="AF43" s="138"/>
      <c r="AG43" s="138"/>
      <c r="AH43" s="138"/>
      <c r="AI43" s="138"/>
      <c r="AJ43" s="138"/>
      <c r="AK43" s="138"/>
      <c r="AL43" s="138"/>
      <c r="AM43" s="138"/>
      <c r="AN43" s="138"/>
      <c r="AO43" s="138"/>
      <c r="AP43" s="138"/>
      <c r="AQ43" s="138"/>
      <c r="AR43" s="138"/>
      <c r="AS43" s="138"/>
      <c r="AT43" s="138"/>
      <c r="AU43" s="138"/>
      <c r="AV43" s="138"/>
      <c r="AW43" s="138"/>
      <c r="AX43" s="138"/>
      <c r="AY43" s="138"/>
      <c r="AZ43" s="138"/>
      <c r="BA43" s="138"/>
      <c r="BB43" s="138"/>
      <c r="BC43" s="138"/>
      <c r="BD43" s="138"/>
      <c r="BE43" s="138"/>
      <c r="BF43" s="138"/>
      <c r="BG43" s="138"/>
      <c r="BH43" s="138"/>
      <c r="BI43" s="138"/>
      <c r="BJ43" s="138"/>
      <c r="BK43" s="138"/>
      <c r="BL43" s="138"/>
      <c r="BM43" s="138"/>
      <c r="BN43" s="138"/>
      <c r="BO43" s="138"/>
      <c r="BP43" s="138"/>
      <c r="BQ43" s="138"/>
      <c r="BR43" s="138"/>
      <c r="BS43" s="138"/>
      <c r="BT43" s="138"/>
      <c r="BU43" s="138"/>
      <c r="BV43" s="138"/>
      <c r="BW43" s="138"/>
      <c r="BX43" s="138"/>
      <c r="BY43" s="138"/>
      <c r="BZ43" s="138"/>
      <c r="CA43" s="138"/>
      <c r="CB43" s="138"/>
      <c r="CC43" s="138"/>
      <c r="CD43" s="138"/>
      <c r="CE43" s="138"/>
      <c r="CF43" s="138"/>
      <c r="CG43" s="138"/>
      <c r="CH43" s="138"/>
      <c r="CI43" s="138"/>
      <c r="CJ43" s="138"/>
      <c r="CK43" s="138"/>
      <c r="CL43" s="138"/>
      <c r="CM43" s="138"/>
      <c r="CN43" s="138"/>
      <c r="CO43" s="138"/>
      <c r="CP43" s="138"/>
      <c r="CQ43" s="138"/>
      <c r="CR43" s="138"/>
      <c r="CS43" s="138"/>
      <c r="CT43" s="138"/>
      <c r="CU43" s="138"/>
      <c r="CV43" s="138"/>
      <c r="CW43" s="138"/>
      <c r="CX43" s="138"/>
      <c r="CY43" s="138"/>
      <c r="CZ43" s="138"/>
      <c r="DA43" s="138"/>
      <c r="DB43" s="138"/>
      <c r="DC43" s="138"/>
      <c r="DD43" s="138"/>
      <c r="DE43" s="138"/>
      <c r="DF43" s="138"/>
      <c r="DG43" s="138"/>
      <c r="DH43" s="138"/>
      <c r="DI43" s="138"/>
      <c r="DJ43" s="138"/>
      <c r="DK43" s="138"/>
      <c r="DL43" s="138"/>
      <c r="DM43" s="138"/>
      <c r="DN43" s="138"/>
      <c r="DO43" s="138"/>
      <c r="DP43" s="138"/>
      <c r="DQ43" s="138"/>
      <c r="DR43" s="138"/>
      <c r="DS43" s="138"/>
      <c r="DT43" s="138"/>
      <c r="DU43" s="138"/>
      <c r="DV43" s="138"/>
      <c r="DW43" s="138"/>
      <c r="DX43" s="138"/>
      <c r="DY43" s="138"/>
      <c r="DZ43" s="138"/>
      <c r="EA43" s="138"/>
      <c r="EB43" s="138"/>
      <c r="EC43" s="138"/>
      <c r="ED43" s="138"/>
      <c r="EE43" s="138"/>
      <c r="EF43" s="138"/>
      <c r="EG43" s="138"/>
      <c r="EH43" s="138"/>
      <c r="EI43" s="138"/>
      <c r="EJ43" s="138"/>
      <c r="EK43" s="138"/>
      <c r="EL43" s="138"/>
      <c r="EM43" s="138"/>
      <c r="EN43" s="138"/>
    </row>
    <row r="44" spans="1:144" ht="0" hidden="1" customHeight="1" x14ac:dyDescent="0.15">
      <c r="A44" s="207"/>
      <c r="B44" s="207"/>
      <c r="C44" s="207"/>
      <c r="D44" s="207"/>
      <c r="E44" s="207"/>
      <c r="F44" s="207"/>
      <c r="G44" s="207"/>
      <c r="H44" s="207"/>
      <c r="I44" s="207"/>
      <c r="J44" s="207"/>
      <c r="K44" s="207"/>
      <c r="L44" s="207"/>
      <c r="M44" s="207"/>
      <c r="N44" s="207"/>
      <c r="O44" s="207"/>
      <c r="P44" s="207"/>
      <c r="Q44" s="207"/>
      <c r="R44" s="207"/>
      <c r="S44" s="207"/>
      <c r="T44" s="207"/>
      <c r="U44" s="207"/>
      <c r="V44" s="207"/>
      <c r="W44" s="207"/>
      <c r="X44" s="138"/>
      <c r="Y44" s="138"/>
      <c r="Z44" s="138"/>
      <c r="AA44" s="138"/>
      <c r="AB44" s="138"/>
      <c r="AC44" s="138"/>
      <c r="AD44" s="138"/>
      <c r="AE44" s="138"/>
      <c r="AF44" s="138"/>
      <c r="AG44" s="138"/>
      <c r="AH44" s="138"/>
      <c r="AI44" s="138"/>
      <c r="AJ44" s="138"/>
      <c r="AK44" s="138"/>
      <c r="AL44" s="138"/>
      <c r="AM44" s="138"/>
      <c r="AN44" s="138"/>
      <c r="AO44" s="138"/>
      <c r="AP44" s="138"/>
      <c r="AQ44" s="138"/>
      <c r="AR44" s="138"/>
      <c r="AS44" s="138"/>
      <c r="AT44" s="138"/>
      <c r="AU44" s="138"/>
      <c r="AV44" s="138"/>
      <c r="AW44" s="138"/>
      <c r="AX44" s="138"/>
      <c r="AY44" s="138"/>
      <c r="AZ44" s="138"/>
      <c r="BA44" s="138"/>
      <c r="BB44" s="138"/>
      <c r="BC44" s="138"/>
      <c r="BD44" s="138"/>
      <c r="BE44" s="138"/>
      <c r="BF44" s="138"/>
      <c r="BG44" s="138"/>
      <c r="BH44" s="138"/>
      <c r="BI44" s="138"/>
      <c r="BJ44" s="138"/>
      <c r="BK44" s="138"/>
      <c r="BL44" s="138"/>
      <c r="BM44" s="138"/>
      <c r="BN44" s="138"/>
      <c r="BO44" s="138"/>
      <c r="BP44" s="138"/>
      <c r="BQ44" s="138"/>
      <c r="BR44" s="138"/>
      <c r="BS44" s="138"/>
      <c r="BT44" s="138"/>
      <c r="BU44" s="138"/>
      <c r="BV44" s="138"/>
      <c r="BW44" s="138"/>
      <c r="BX44" s="138"/>
      <c r="BY44" s="138"/>
      <c r="BZ44" s="138"/>
      <c r="CA44" s="138"/>
      <c r="CB44" s="138"/>
      <c r="CC44" s="138"/>
      <c r="CD44" s="138"/>
      <c r="CE44" s="138"/>
      <c r="CF44" s="138"/>
      <c r="CG44" s="138"/>
      <c r="CH44" s="138"/>
      <c r="CI44" s="138"/>
      <c r="CJ44" s="138"/>
      <c r="CK44" s="138"/>
      <c r="CL44" s="138"/>
      <c r="CM44" s="138"/>
      <c r="CN44" s="138"/>
      <c r="CO44" s="138"/>
      <c r="CP44" s="138"/>
      <c r="CQ44" s="138"/>
      <c r="CR44" s="138"/>
      <c r="CS44" s="138"/>
      <c r="CT44" s="138"/>
      <c r="CU44" s="138"/>
      <c r="CV44" s="138"/>
      <c r="CW44" s="138"/>
      <c r="CX44" s="138"/>
      <c r="CY44" s="138"/>
      <c r="CZ44" s="138"/>
      <c r="DA44" s="138"/>
      <c r="DB44" s="138"/>
      <c r="DC44" s="138"/>
      <c r="DD44" s="138"/>
      <c r="DE44" s="138"/>
      <c r="DF44" s="138"/>
      <c r="DG44" s="138"/>
      <c r="DH44" s="138"/>
      <c r="DI44" s="138"/>
      <c r="DJ44" s="138"/>
      <c r="DK44" s="138"/>
      <c r="DL44" s="138"/>
      <c r="DM44" s="138"/>
      <c r="DN44" s="138"/>
      <c r="DO44" s="138"/>
      <c r="DP44" s="138"/>
      <c r="DQ44" s="138"/>
      <c r="DR44" s="138"/>
      <c r="DS44" s="138"/>
      <c r="DT44" s="138"/>
      <c r="DU44" s="138"/>
      <c r="DV44" s="138"/>
      <c r="DW44" s="138"/>
      <c r="DX44" s="138"/>
      <c r="DY44" s="138"/>
      <c r="DZ44" s="138"/>
      <c r="EA44" s="138"/>
      <c r="EB44" s="138"/>
      <c r="EC44" s="138"/>
      <c r="ED44" s="138"/>
      <c r="EE44" s="138"/>
      <c r="EF44" s="138"/>
      <c r="EG44" s="138"/>
      <c r="EH44" s="138"/>
      <c r="EI44" s="138"/>
      <c r="EJ44" s="138"/>
      <c r="EK44" s="138"/>
      <c r="EL44" s="138"/>
      <c r="EM44" s="138"/>
      <c r="EN44" s="138"/>
    </row>
    <row r="45" spans="1:144" ht="0" hidden="1" customHeight="1" x14ac:dyDescent="0.15">
      <c r="A45" s="207"/>
      <c r="B45" s="207"/>
      <c r="C45" s="207"/>
      <c r="D45" s="207"/>
      <c r="E45" s="207"/>
      <c r="F45" s="207"/>
      <c r="G45" s="207"/>
      <c r="H45" s="207"/>
      <c r="I45" s="207"/>
      <c r="J45" s="207"/>
      <c r="K45" s="207"/>
      <c r="L45" s="207"/>
      <c r="M45" s="207"/>
      <c r="N45" s="207"/>
      <c r="O45" s="207"/>
      <c r="P45" s="207"/>
      <c r="Q45" s="207"/>
      <c r="R45" s="207"/>
      <c r="S45" s="207"/>
      <c r="T45" s="207"/>
      <c r="U45" s="207"/>
      <c r="V45" s="207"/>
      <c r="W45" s="207"/>
      <c r="X45" s="138"/>
      <c r="Y45" s="138"/>
      <c r="Z45" s="138"/>
      <c r="AA45" s="138"/>
      <c r="AB45" s="138"/>
      <c r="AC45" s="138"/>
      <c r="AD45" s="138"/>
      <c r="AE45" s="138"/>
      <c r="AF45" s="138"/>
      <c r="AG45" s="138"/>
      <c r="AH45" s="138"/>
      <c r="AI45" s="138"/>
      <c r="AJ45" s="138"/>
      <c r="AK45" s="138"/>
      <c r="AL45" s="138"/>
      <c r="AM45" s="138"/>
      <c r="AN45" s="138"/>
      <c r="AO45" s="138"/>
      <c r="AP45" s="138"/>
      <c r="AQ45" s="138"/>
      <c r="AR45" s="138"/>
      <c r="AS45" s="138"/>
      <c r="AT45" s="138"/>
      <c r="AU45" s="138"/>
      <c r="AV45" s="138"/>
      <c r="AW45" s="138"/>
      <c r="AX45" s="138"/>
      <c r="AY45" s="138"/>
      <c r="AZ45" s="138"/>
      <c r="BA45" s="138"/>
      <c r="BB45" s="138"/>
      <c r="BC45" s="138"/>
      <c r="BD45" s="138"/>
      <c r="BE45" s="138"/>
      <c r="BF45" s="138"/>
      <c r="BG45" s="138"/>
      <c r="BH45" s="138"/>
      <c r="BI45" s="138"/>
      <c r="BJ45" s="138"/>
      <c r="BK45" s="138"/>
      <c r="BL45" s="138"/>
      <c r="BM45" s="138"/>
      <c r="BN45" s="138"/>
      <c r="BO45" s="138"/>
      <c r="BP45" s="138"/>
      <c r="BQ45" s="138"/>
      <c r="BR45" s="138"/>
      <c r="BS45" s="138"/>
      <c r="BT45" s="138"/>
      <c r="BU45" s="138"/>
      <c r="BV45" s="138"/>
      <c r="BW45" s="138"/>
      <c r="BX45" s="138"/>
      <c r="BY45" s="138"/>
      <c r="BZ45" s="138"/>
      <c r="CA45" s="138"/>
      <c r="CB45" s="138"/>
      <c r="CC45" s="138"/>
      <c r="CD45" s="138"/>
      <c r="CE45" s="138"/>
      <c r="CF45" s="138"/>
      <c r="CG45" s="138"/>
      <c r="CH45" s="138"/>
      <c r="CI45" s="138"/>
      <c r="CJ45" s="138"/>
      <c r="CK45" s="138"/>
      <c r="CL45" s="138"/>
      <c r="CM45" s="138"/>
      <c r="CN45" s="138"/>
      <c r="CO45" s="138"/>
      <c r="CP45" s="138"/>
      <c r="CQ45" s="138"/>
      <c r="CR45" s="138"/>
      <c r="CS45" s="138"/>
      <c r="CT45" s="138"/>
      <c r="CU45" s="138"/>
      <c r="CV45" s="138"/>
      <c r="CW45" s="138"/>
      <c r="CX45" s="138"/>
      <c r="CY45" s="138"/>
      <c r="CZ45" s="138"/>
      <c r="DA45" s="138"/>
      <c r="DB45" s="138"/>
      <c r="DC45" s="138"/>
      <c r="DD45" s="138"/>
      <c r="DE45" s="138"/>
      <c r="DF45" s="138"/>
      <c r="DG45" s="138"/>
      <c r="DH45" s="138"/>
      <c r="DI45" s="138"/>
      <c r="DJ45" s="138"/>
      <c r="DK45" s="138"/>
      <c r="DL45" s="138"/>
      <c r="DM45" s="138"/>
      <c r="DN45" s="138"/>
      <c r="DO45" s="138"/>
      <c r="DP45" s="138"/>
      <c r="DQ45" s="138"/>
      <c r="DR45" s="138"/>
      <c r="DS45" s="138"/>
      <c r="DT45" s="138"/>
      <c r="DU45" s="138"/>
      <c r="DV45" s="138"/>
      <c r="DW45" s="138"/>
      <c r="DX45" s="138"/>
      <c r="DY45" s="138"/>
      <c r="DZ45" s="138"/>
      <c r="EA45" s="138"/>
      <c r="EB45" s="138"/>
      <c r="EC45" s="138"/>
      <c r="ED45" s="138"/>
      <c r="EE45" s="138"/>
      <c r="EF45" s="138"/>
      <c r="EG45" s="138"/>
      <c r="EH45" s="138"/>
      <c r="EI45" s="138"/>
      <c r="EJ45" s="138"/>
      <c r="EK45" s="138"/>
      <c r="EL45" s="138"/>
      <c r="EM45" s="138"/>
      <c r="EN45" s="138"/>
    </row>
  </sheetData>
  <sheetProtection sheet="1" objects="1" scenarios="1"/>
  <mergeCells count="44">
    <mergeCell ref="E30:U30"/>
    <mergeCell ref="E31:U31"/>
    <mergeCell ref="B32:U32"/>
    <mergeCell ref="B33:U33"/>
    <mergeCell ref="B34:U34"/>
    <mergeCell ref="B35:U35"/>
    <mergeCell ref="E24:U24"/>
    <mergeCell ref="E25:U25"/>
    <mergeCell ref="E26:U26"/>
    <mergeCell ref="E27:U27"/>
    <mergeCell ref="E28:U28"/>
    <mergeCell ref="E29:U29"/>
    <mergeCell ref="E18:U18"/>
    <mergeCell ref="E19:U19"/>
    <mergeCell ref="E20:U20"/>
    <mergeCell ref="E21:U21"/>
    <mergeCell ref="E22:U22"/>
    <mergeCell ref="E23:U23"/>
    <mergeCell ref="Y12:Y13"/>
    <mergeCell ref="AA12:AA13"/>
    <mergeCell ref="AC12:AC13"/>
    <mergeCell ref="AE12:AE13"/>
    <mergeCell ref="AG12:AG13"/>
    <mergeCell ref="B14:D31"/>
    <mergeCell ref="E14:U14"/>
    <mergeCell ref="E15:U15"/>
    <mergeCell ref="E16:U16"/>
    <mergeCell ref="E17:U17"/>
    <mergeCell ref="AO10:AQ10"/>
    <mergeCell ref="X11:Y11"/>
    <mergeCell ref="Z11:AA11"/>
    <mergeCell ref="AB11:AC11"/>
    <mergeCell ref="AD11:AE11"/>
    <mergeCell ref="AF11:AG11"/>
    <mergeCell ref="B9:U13"/>
    <mergeCell ref="X9:AM9"/>
    <mergeCell ref="AN9:AR9"/>
    <mergeCell ref="V10:W10"/>
    <mergeCell ref="X10:Y10"/>
    <mergeCell ref="Z10:AA10"/>
    <mergeCell ref="AB10:AC10"/>
    <mergeCell ref="AD10:AE10"/>
    <mergeCell ref="AF10:AG10"/>
    <mergeCell ref="AH10:AM10"/>
  </mergeCells>
  <phoneticPr fontId="1"/>
  <dataValidations count="1">
    <dataValidation type="decimal" imeMode="off" allowBlank="1" showErrorMessage="1" errorTitle="000072E" error="数値のみ入力可能です。_x000d__x000a_-9,999,999,999 ～ 99,999,999,999" sqref="X14:AE16 Z17:AE18 X19:AE19 Z20:AE20 X21:AE21 Z22:AE25 X26:AE27 Z28:AE28 X29:AE29 Z30:AE30 AH14:AL30 AN14:AP30 Z32:AE34 AH32:AL34 AN32:AP34" xr:uid="{1F4547CD-EBB4-42C9-9A73-3D50B5492E12}">
      <formula1>-9999999999</formula1>
      <formula2>99999999999</formula2>
    </dataValidation>
  </dataValidations>
  <pageMargins left="0.59055118110236227" right="0" top="0" bottom="0" header="0.51181102362204722" footer="0.51181102362204722"/>
  <pageSetup paperSize="9" scale="42" orientation="landscape" horizontalDpi="4294967293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4A9D1-C4F5-4EE8-8608-93893698E18B}">
  <sheetPr codeName="Sheet6">
    <pageSetUpPr fitToPage="1"/>
  </sheetPr>
  <dimension ref="A1:WWP170"/>
  <sheetViews>
    <sheetView showGridLines="0" zoomScale="90" zoomScaleNormal="90" workbookViewId="0">
      <pane xSplit="24" ySplit="12" topLeftCell="Y13" activePane="bottomRight" state="frozen"/>
      <selection pane="topRight" activeCell="Y1" sqref="Y1"/>
      <selection pane="bottomLeft" activeCell="A13" sqref="A13"/>
      <selection pane="bottomRight" activeCell="Y13" sqref="Y13"/>
    </sheetView>
  </sheetViews>
  <sheetFormatPr defaultColWidth="0" defaultRowHeight="14.25" customHeight="1" zeroHeight="1" x14ac:dyDescent="0.15"/>
  <cols>
    <col min="1" max="1" width="1.625" style="211" customWidth="1"/>
    <col min="2" max="2" width="4.875" style="211" customWidth="1"/>
    <col min="3" max="15" width="1.625" style="211" customWidth="1"/>
    <col min="16" max="16" width="1.75" style="211" customWidth="1"/>
    <col min="17" max="18" width="1.625" style="211" customWidth="1"/>
    <col min="19" max="19" width="2.25" style="211" customWidth="1"/>
    <col min="20" max="22" width="1.625" style="211" customWidth="1"/>
    <col min="23" max="23" width="2.625" style="211" customWidth="1"/>
    <col min="24" max="24" width="2.75" style="211" customWidth="1"/>
    <col min="25" max="25" width="16.875" style="211" customWidth="1"/>
    <col min="26" max="28" width="15.5" style="211" customWidth="1"/>
    <col min="29" max="29" width="0.375" style="211" customWidth="1"/>
    <col min="30" max="30" width="17.25" style="211" customWidth="1"/>
    <col min="31" max="33" width="15.5" style="211" customWidth="1"/>
    <col min="34" max="34" width="1.625" style="211" customWidth="1"/>
    <col min="35" max="256" width="0" style="211" hidden="1"/>
    <col min="257" max="257" width="1.625" style="211" hidden="1" customWidth="1"/>
    <col min="258" max="258" width="4.875" style="211" hidden="1" customWidth="1"/>
    <col min="259" max="271" width="1.625" style="211" hidden="1" customWidth="1"/>
    <col min="272" max="272" width="1.75" style="211" hidden="1" customWidth="1"/>
    <col min="273" max="274" width="1.625" style="211" hidden="1" customWidth="1"/>
    <col min="275" max="275" width="2.25" style="211" hidden="1" customWidth="1"/>
    <col min="276" max="278" width="1.625" style="211" hidden="1" customWidth="1"/>
    <col min="279" max="279" width="2.625" style="211" hidden="1" customWidth="1"/>
    <col min="280" max="280" width="2.75" style="211" hidden="1" customWidth="1"/>
    <col min="281" max="281" width="16.875" style="211" hidden="1" customWidth="1"/>
    <col min="282" max="284" width="15.5" style="211" hidden="1" customWidth="1"/>
    <col min="285" max="285" width="0.375" style="211" hidden="1" customWidth="1"/>
    <col min="286" max="286" width="17.25" style="211" hidden="1" customWidth="1"/>
    <col min="287" max="289" width="15.5" style="211" hidden="1" customWidth="1"/>
    <col min="290" max="290" width="1.625" style="211" hidden="1" customWidth="1"/>
    <col min="291" max="512" width="0" style="211" hidden="1"/>
    <col min="513" max="513" width="1.625" style="211" hidden="1" customWidth="1"/>
    <col min="514" max="514" width="4.875" style="211" hidden="1" customWidth="1"/>
    <col min="515" max="527" width="1.625" style="211" hidden="1" customWidth="1"/>
    <col min="528" max="528" width="1.75" style="211" hidden="1" customWidth="1"/>
    <col min="529" max="530" width="1.625" style="211" hidden="1" customWidth="1"/>
    <col min="531" max="531" width="2.25" style="211" hidden="1" customWidth="1"/>
    <col min="532" max="534" width="1.625" style="211" hidden="1" customWidth="1"/>
    <col min="535" max="535" width="2.625" style="211" hidden="1" customWidth="1"/>
    <col min="536" max="536" width="2.75" style="211" hidden="1" customWidth="1"/>
    <col min="537" max="537" width="16.875" style="211" hidden="1" customWidth="1"/>
    <col min="538" max="540" width="15.5" style="211" hidden="1" customWidth="1"/>
    <col min="541" max="541" width="0.375" style="211" hidden="1" customWidth="1"/>
    <col min="542" max="542" width="17.25" style="211" hidden="1" customWidth="1"/>
    <col min="543" max="545" width="15.5" style="211" hidden="1" customWidth="1"/>
    <col min="546" max="546" width="1.625" style="211" hidden="1" customWidth="1"/>
    <col min="547" max="768" width="0" style="211" hidden="1"/>
    <col min="769" max="769" width="1.625" style="211" hidden="1" customWidth="1"/>
    <col min="770" max="770" width="4.875" style="211" hidden="1" customWidth="1"/>
    <col min="771" max="783" width="1.625" style="211" hidden="1" customWidth="1"/>
    <col min="784" max="784" width="1.75" style="211" hidden="1" customWidth="1"/>
    <col min="785" max="786" width="1.625" style="211" hidden="1" customWidth="1"/>
    <col min="787" max="787" width="2.25" style="211" hidden="1" customWidth="1"/>
    <col min="788" max="790" width="1.625" style="211" hidden="1" customWidth="1"/>
    <col min="791" max="791" width="2.625" style="211" hidden="1" customWidth="1"/>
    <col min="792" max="792" width="2.75" style="211" hidden="1" customWidth="1"/>
    <col min="793" max="793" width="16.875" style="211" hidden="1" customWidth="1"/>
    <col min="794" max="796" width="15.5" style="211" hidden="1" customWidth="1"/>
    <col min="797" max="797" width="0.375" style="211" hidden="1" customWidth="1"/>
    <col min="798" max="798" width="17.25" style="211" hidden="1" customWidth="1"/>
    <col min="799" max="801" width="15.5" style="211" hidden="1" customWidth="1"/>
    <col min="802" max="802" width="1.625" style="211" hidden="1" customWidth="1"/>
    <col min="803" max="1024" width="0" style="211" hidden="1"/>
    <col min="1025" max="1025" width="1.625" style="211" hidden="1" customWidth="1"/>
    <col min="1026" max="1026" width="4.875" style="211" hidden="1" customWidth="1"/>
    <col min="1027" max="1039" width="1.625" style="211" hidden="1" customWidth="1"/>
    <col min="1040" max="1040" width="1.75" style="211" hidden="1" customWidth="1"/>
    <col min="1041" max="1042" width="1.625" style="211" hidden="1" customWidth="1"/>
    <col min="1043" max="1043" width="2.25" style="211" hidden="1" customWidth="1"/>
    <col min="1044" max="1046" width="1.625" style="211" hidden="1" customWidth="1"/>
    <col min="1047" max="1047" width="2.625" style="211" hidden="1" customWidth="1"/>
    <col min="1048" max="1048" width="2.75" style="211" hidden="1" customWidth="1"/>
    <col min="1049" max="1049" width="16.875" style="211" hidden="1" customWidth="1"/>
    <col min="1050" max="1052" width="15.5" style="211" hidden="1" customWidth="1"/>
    <col min="1053" max="1053" width="0.375" style="211" hidden="1" customWidth="1"/>
    <col min="1054" max="1054" width="17.25" style="211" hidden="1" customWidth="1"/>
    <col min="1055" max="1057" width="15.5" style="211" hidden="1" customWidth="1"/>
    <col min="1058" max="1058" width="1.625" style="211" hidden="1" customWidth="1"/>
    <col min="1059" max="1280" width="0" style="211" hidden="1"/>
    <col min="1281" max="1281" width="1.625" style="211" hidden="1" customWidth="1"/>
    <col min="1282" max="1282" width="4.875" style="211" hidden="1" customWidth="1"/>
    <col min="1283" max="1295" width="1.625" style="211" hidden="1" customWidth="1"/>
    <col min="1296" max="1296" width="1.75" style="211" hidden="1" customWidth="1"/>
    <col min="1297" max="1298" width="1.625" style="211" hidden="1" customWidth="1"/>
    <col min="1299" max="1299" width="2.25" style="211" hidden="1" customWidth="1"/>
    <col min="1300" max="1302" width="1.625" style="211" hidden="1" customWidth="1"/>
    <col min="1303" max="1303" width="2.625" style="211" hidden="1" customWidth="1"/>
    <col min="1304" max="1304" width="2.75" style="211" hidden="1" customWidth="1"/>
    <col min="1305" max="1305" width="16.875" style="211" hidden="1" customWidth="1"/>
    <col min="1306" max="1308" width="15.5" style="211" hidden="1" customWidth="1"/>
    <col min="1309" max="1309" width="0.375" style="211" hidden="1" customWidth="1"/>
    <col min="1310" max="1310" width="17.25" style="211" hidden="1" customWidth="1"/>
    <col min="1311" max="1313" width="15.5" style="211" hidden="1" customWidth="1"/>
    <col min="1314" max="1314" width="1.625" style="211" hidden="1" customWidth="1"/>
    <col min="1315" max="1536" width="0" style="211" hidden="1"/>
    <col min="1537" max="1537" width="1.625" style="211" hidden="1" customWidth="1"/>
    <col min="1538" max="1538" width="4.875" style="211" hidden="1" customWidth="1"/>
    <col min="1539" max="1551" width="1.625" style="211" hidden="1" customWidth="1"/>
    <col min="1552" max="1552" width="1.75" style="211" hidden="1" customWidth="1"/>
    <col min="1553" max="1554" width="1.625" style="211" hidden="1" customWidth="1"/>
    <col min="1555" max="1555" width="2.25" style="211" hidden="1" customWidth="1"/>
    <col min="1556" max="1558" width="1.625" style="211" hidden="1" customWidth="1"/>
    <col min="1559" max="1559" width="2.625" style="211" hidden="1" customWidth="1"/>
    <col min="1560" max="1560" width="2.75" style="211" hidden="1" customWidth="1"/>
    <col min="1561" max="1561" width="16.875" style="211" hidden="1" customWidth="1"/>
    <col min="1562" max="1564" width="15.5" style="211" hidden="1" customWidth="1"/>
    <col min="1565" max="1565" width="0.375" style="211" hidden="1" customWidth="1"/>
    <col min="1566" max="1566" width="17.25" style="211" hidden="1" customWidth="1"/>
    <col min="1567" max="1569" width="15.5" style="211" hidden="1" customWidth="1"/>
    <col min="1570" max="1570" width="1.625" style="211" hidden="1" customWidth="1"/>
    <col min="1571" max="1792" width="0" style="211" hidden="1"/>
    <col min="1793" max="1793" width="1.625" style="211" hidden="1" customWidth="1"/>
    <col min="1794" max="1794" width="4.875" style="211" hidden="1" customWidth="1"/>
    <col min="1795" max="1807" width="1.625" style="211" hidden="1" customWidth="1"/>
    <col min="1808" max="1808" width="1.75" style="211" hidden="1" customWidth="1"/>
    <col min="1809" max="1810" width="1.625" style="211" hidden="1" customWidth="1"/>
    <col min="1811" max="1811" width="2.25" style="211" hidden="1" customWidth="1"/>
    <col min="1812" max="1814" width="1.625" style="211" hidden="1" customWidth="1"/>
    <col min="1815" max="1815" width="2.625" style="211" hidden="1" customWidth="1"/>
    <col min="1816" max="1816" width="2.75" style="211" hidden="1" customWidth="1"/>
    <col min="1817" max="1817" width="16.875" style="211" hidden="1" customWidth="1"/>
    <col min="1818" max="1820" width="15.5" style="211" hidden="1" customWidth="1"/>
    <col min="1821" max="1821" width="0.375" style="211" hidden="1" customWidth="1"/>
    <col min="1822" max="1822" width="17.25" style="211" hidden="1" customWidth="1"/>
    <col min="1823" max="1825" width="15.5" style="211" hidden="1" customWidth="1"/>
    <col min="1826" max="1826" width="1.625" style="211" hidden="1" customWidth="1"/>
    <col min="1827" max="2048" width="0" style="211" hidden="1"/>
    <col min="2049" max="2049" width="1.625" style="211" hidden="1" customWidth="1"/>
    <col min="2050" max="2050" width="4.875" style="211" hidden="1" customWidth="1"/>
    <col min="2051" max="2063" width="1.625" style="211" hidden="1" customWidth="1"/>
    <col min="2064" max="2064" width="1.75" style="211" hidden="1" customWidth="1"/>
    <col min="2065" max="2066" width="1.625" style="211" hidden="1" customWidth="1"/>
    <col min="2067" max="2067" width="2.25" style="211" hidden="1" customWidth="1"/>
    <col min="2068" max="2070" width="1.625" style="211" hidden="1" customWidth="1"/>
    <col min="2071" max="2071" width="2.625" style="211" hidden="1" customWidth="1"/>
    <col min="2072" max="2072" width="2.75" style="211" hidden="1" customWidth="1"/>
    <col min="2073" max="2073" width="16.875" style="211" hidden="1" customWidth="1"/>
    <col min="2074" max="2076" width="15.5" style="211" hidden="1" customWidth="1"/>
    <col min="2077" max="2077" width="0.375" style="211" hidden="1" customWidth="1"/>
    <col min="2078" max="2078" width="17.25" style="211" hidden="1" customWidth="1"/>
    <col min="2079" max="2081" width="15.5" style="211" hidden="1" customWidth="1"/>
    <col min="2082" max="2082" width="1.625" style="211" hidden="1" customWidth="1"/>
    <col min="2083" max="2304" width="0" style="211" hidden="1"/>
    <col min="2305" max="2305" width="1.625" style="211" hidden="1" customWidth="1"/>
    <col min="2306" max="2306" width="4.875" style="211" hidden="1" customWidth="1"/>
    <col min="2307" max="2319" width="1.625" style="211" hidden="1" customWidth="1"/>
    <col min="2320" max="2320" width="1.75" style="211" hidden="1" customWidth="1"/>
    <col min="2321" max="2322" width="1.625" style="211" hidden="1" customWidth="1"/>
    <col min="2323" max="2323" width="2.25" style="211" hidden="1" customWidth="1"/>
    <col min="2324" max="2326" width="1.625" style="211" hidden="1" customWidth="1"/>
    <col min="2327" max="2327" width="2.625" style="211" hidden="1" customWidth="1"/>
    <col min="2328" max="2328" width="2.75" style="211" hidden="1" customWidth="1"/>
    <col min="2329" max="2329" width="16.875" style="211" hidden="1" customWidth="1"/>
    <col min="2330" max="2332" width="15.5" style="211" hidden="1" customWidth="1"/>
    <col min="2333" max="2333" width="0.375" style="211" hidden="1" customWidth="1"/>
    <col min="2334" max="2334" width="17.25" style="211" hidden="1" customWidth="1"/>
    <col min="2335" max="2337" width="15.5" style="211" hidden="1" customWidth="1"/>
    <col min="2338" max="2338" width="1.625" style="211" hidden="1" customWidth="1"/>
    <col min="2339" max="2560" width="0" style="211" hidden="1"/>
    <col min="2561" max="2561" width="1.625" style="211" hidden="1" customWidth="1"/>
    <col min="2562" max="2562" width="4.875" style="211" hidden="1" customWidth="1"/>
    <col min="2563" max="2575" width="1.625" style="211" hidden="1" customWidth="1"/>
    <col min="2576" max="2576" width="1.75" style="211" hidden="1" customWidth="1"/>
    <col min="2577" max="2578" width="1.625" style="211" hidden="1" customWidth="1"/>
    <col min="2579" max="2579" width="2.25" style="211" hidden="1" customWidth="1"/>
    <col min="2580" max="2582" width="1.625" style="211" hidden="1" customWidth="1"/>
    <col min="2583" max="2583" width="2.625" style="211" hidden="1" customWidth="1"/>
    <col min="2584" max="2584" width="2.75" style="211" hidden="1" customWidth="1"/>
    <col min="2585" max="2585" width="16.875" style="211" hidden="1" customWidth="1"/>
    <col min="2586" max="2588" width="15.5" style="211" hidden="1" customWidth="1"/>
    <col min="2589" max="2589" width="0.375" style="211" hidden="1" customWidth="1"/>
    <col min="2590" max="2590" width="17.25" style="211" hidden="1" customWidth="1"/>
    <col min="2591" max="2593" width="15.5" style="211" hidden="1" customWidth="1"/>
    <col min="2594" max="2594" width="1.625" style="211" hidden="1" customWidth="1"/>
    <col min="2595" max="2816" width="0" style="211" hidden="1"/>
    <col min="2817" max="2817" width="1.625" style="211" hidden="1" customWidth="1"/>
    <col min="2818" max="2818" width="4.875" style="211" hidden="1" customWidth="1"/>
    <col min="2819" max="2831" width="1.625" style="211" hidden="1" customWidth="1"/>
    <col min="2832" max="2832" width="1.75" style="211" hidden="1" customWidth="1"/>
    <col min="2833" max="2834" width="1.625" style="211" hidden="1" customWidth="1"/>
    <col min="2835" max="2835" width="2.25" style="211" hidden="1" customWidth="1"/>
    <col min="2836" max="2838" width="1.625" style="211" hidden="1" customWidth="1"/>
    <col min="2839" max="2839" width="2.625" style="211" hidden="1" customWidth="1"/>
    <col min="2840" max="2840" width="2.75" style="211" hidden="1" customWidth="1"/>
    <col min="2841" max="2841" width="16.875" style="211" hidden="1" customWidth="1"/>
    <col min="2842" max="2844" width="15.5" style="211" hidden="1" customWidth="1"/>
    <col min="2845" max="2845" width="0.375" style="211" hidden="1" customWidth="1"/>
    <col min="2846" max="2846" width="17.25" style="211" hidden="1" customWidth="1"/>
    <col min="2847" max="2849" width="15.5" style="211" hidden="1" customWidth="1"/>
    <col min="2850" max="2850" width="1.625" style="211" hidden="1" customWidth="1"/>
    <col min="2851" max="3072" width="0" style="211" hidden="1"/>
    <col min="3073" max="3073" width="1.625" style="211" hidden="1" customWidth="1"/>
    <col min="3074" max="3074" width="4.875" style="211" hidden="1" customWidth="1"/>
    <col min="3075" max="3087" width="1.625" style="211" hidden="1" customWidth="1"/>
    <col min="3088" max="3088" width="1.75" style="211" hidden="1" customWidth="1"/>
    <col min="3089" max="3090" width="1.625" style="211" hidden="1" customWidth="1"/>
    <col min="3091" max="3091" width="2.25" style="211" hidden="1" customWidth="1"/>
    <col min="3092" max="3094" width="1.625" style="211" hidden="1" customWidth="1"/>
    <col min="3095" max="3095" width="2.625" style="211" hidden="1" customWidth="1"/>
    <col min="3096" max="3096" width="2.75" style="211" hidden="1" customWidth="1"/>
    <col min="3097" max="3097" width="16.875" style="211" hidden="1" customWidth="1"/>
    <col min="3098" max="3100" width="15.5" style="211" hidden="1" customWidth="1"/>
    <col min="3101" max="3101" width="0.375" style="211" hidden="1" customWidth="1"/>
    <col min="3102" max="3102" width="17.25" style="211" hidden="1" customWidth="1"/>
    <col min="3103" max="3105" width="15.5" style="211" hidden="1" customWidth="1"/>
    <col min="3106" max="3106" width="1.625" style="211" hidden="1" customWidth="1"/>
    <col min="3107" max="3328" width="0" style="211" hidden="1"/>
    <col min="3329" max="3329" width="1.625" style="211" hidden="1" customWidth="1"/>
    <col min="3330" max="3330" width="4.875" style="211" hidden="1" customWidth="1"/>
    <col min="3331" max="3343" width="1.625" style="211" hidden="1" customWidth="1"/>
    <col min="3344" max="3344" width="1.75" style="211" hidden="1" customWidth="1"/>
    <col min="3345" max="3346" width="1.625" style="211" hidden="1" customWidth="1"/>
    <col min="3347" max="3347" width="2.25" style="211" hidden="1" customWidth="1"/>
    <col min="3348" max="3350" width="1.625" style="211" hidden="1" customWidth="1"/>
    <col min="3351" max="3351" width="2.625" style="211" hidden="1" customWidth="1"/>
    <col min="3352" max="3352" width="2.75" style="211" hidden="1" customWidth="1"/>
    <col min="3353" max="3353" width="16.875" style="211" hidden="1" customWidth="1"/>
    <col min="3354" max="3356" width="15.5" style="211" hidden="1" customWidth="1"/>
    <col min="3357" max="3357" width="0.375" style="211" hidden="1" customWidth="1"/>
    <col min="3358" max="3358" width="17.25" style="211" hidden="1" customWidth="1"/>
    <col min="3359" max="3361" width="15.5" style="211" hidden="1" customWidth="1"/>
    <col min="3362" max="3362" width="1.625" style="211" hidden="1" customWidth="1"/>
    <col min="3363" max="3584" width="0" style="211" hidden="1"/>
    <col min="3585" max="3585" width="1.625" style="211" hidden="1" customWidth="1"/>
    <col min="3586" max="3586" width="4.875" style="211" hidden="1" customWidth="1"/>
    <col min="3587" max="3599" width="1.625" style="211" hidden="1" customWidth="1"/>
    <col min="3600" max="3600" width="1.75" style="211" hidden="1" customWidth="1"/>
    <col min="3601" max="3602" width="1.625" style="211" hidden="1" customWidth="1"/>
    <col min="3603" max="3603" width="2.25" style="211" hidden="1" customWidth="1"/>
    <col min="3604" max="3606" width="1.625" style="211" hidden="1" customWidth="1"/>
    <col min="3607" max="3607" width="2.625" style="211" hidden="1" customWidth="1"/>
    <col min="3608" max="3608" width="2.75" style="211" hidden="1" customWidth="1"/>
    <col min="3609" max="3609" width="16.875" style="211" hidden="1" customWidth="1"/>
    <col min="3610" max="3612" width="15.5" style="211" hidden="1" customWidth="1"/>
    <col min="3613" max="3613" width="0.375" style="211" hidden="1" customWidth="1"/>
    <col min="3614" max="3614" width="17.25" style="211" hidden="1" customWidth="1"/>
    <col min="3615" max="3617" width="15.5" style="211" hidden="1" customWidth="1"/>
    <col min="3618" max="3618" width="1.625" style="211" hidden="1" customWidth="1"/>
    <col min="3619" max="3840" width="0" style="211" hidden="1"/>
    <col min="3841" max="3841" width="1.625" style="211" hidden="1" customWidth="1"/>
    <col min="3842" max="3842" width="4.875" style="211" hidden="1" customWidth="1"/>
    <col min="3843" max="3855" width="1.625" style="211" hidden="1" customWidth="1"/>
    <col min="3856" max="3856" width="1.75" style="211" hidden="1" customWidth="1"/>
    <col min="3857" max="3858" width="1.625" style="211" hidden="1" customWidth="1"/>
    <col min="3859" max="3859" width="2.25" style="211" hidden="1" customWidth="1"/>
    <col min="3860" max="3862" width="1.625" style="211" hidden="1" customWidth="1"/>
    <col min="3863" max="3863" width="2.625" style="211" hidden="1" customWidth="1"/>
    <col min="3864" max="3864" width="2.75" style="211" hidden="1" customWidth="1"/>
    <col min="3865" max="3865" width="16.875" style="211" hidden="1" customWidth="1"/>
    <col min="3866" max="3868" width="15.5" style="211" hidden="1" customWidth="1"/>
    <col min="3869" max="3869" width="0.375" style="211" hidden="1" customWidth="1"/>
    <col min="3870" max="3870" width="17.25" style="211" hidden="1" customWidth="1"/>
    <col min="3871" max="3873" width="15.5" style="211" hidden="1" customWidth="1"/>
    <col min="3874" max="3874" width="1.625" style="211" hidden="1" customWidth="1"/>
    <col min="3875" max="4096" width="0" style="211" hidden="1"/>
    <col min="4097" max="4097" width="1.625" style="211" hidden="1" customWidth="1"/>
    <col min="4098" max="4098" width="4.875" style="211" hidden="1" customWidth="1"/>
    <col min="4099" max="4111" width="1.625" style="211" hidden="1" customWidth="1"/>
    <col min="4112" max="4112" width="1.75" style="211" hidden="1" customWidth="1"/>
    <col min="4113" max="4114" width="1.625" style="211" hidden="1" customWidth="1"/>
    <col min="4115" max="4115" width="2.25" style="211" hidden="1" customWidth="1"/>
    <col min="4116" max="4118" width="1.625" style="211" hidden="1" customWidth="1"/>
    <col min="4119" max="4119" width="2.625" style="211" hidden="1" customWidth="1"/>
    <col min="4120" max="4120" width="2.75" style="211" hidden="1" customWidth="1"/>
    <col min="4121" max="4121" width="16.875" style="211" hidden="1" customWidth="1"/>
    <col min="4122" max="4124" width="15.5" style="211" hidden="1" customWidth="1"/>
    <col min="4125" max="4125" width="0.375" style="211" hidden="1" customWidth="1"/>
    <col min="4126" max="4126" width="17.25" style="211" hidden="1" customWidth="1"/>
    <col min="4127" max="4129" width="15.5" style="211" hidden="1" customWidth="1"/>
    <col min="4130" max="4130" width="1.625" style="211" hidden="1" customWidth="1"/>
    <col min="4131" max="4352" width="0" style="211" hidden="1"/>
    <col min="4353" max="4353" width="1.625" style="211" hidden="1" customWidth="1"/>
    <col min="4354" max="4354" width="4.875" style="211" hidden="1" customWidth="1"/>
    <col min="4355" max="4367" width="1.625" style="211" hidden="1" customWidth="1"/>
    <col min="4368" max="4368" width="1.75" style="211" hidden="1" customWidth="1"/>
    <col min="4369" max="4370" width="1.625" style="211" hidden="1" customWidth="1"/>
    <col min="4371" max="4371" width="2.25" style="211" hidden="1" customWidth="1"/>
    <col min="4372" max="4374" width="1.625" style="211" hidden="1" customWidth="1"/>
    <col min="4375" max="4375" width="2.625" style="211" hidden="1" customWidth="1"/>
    <col min="4376" max="4376" width="2.75" style="211" hidden="1" customWidth="1"/>
    <col min="4377" max="4377" width="16.875" style="211" hidden="1" customWidth="1"/>
    <col min="4378" max="4380" width="15.5" style="211" hidden="1" customWidth="1"/>
    <col min="4381" max="4381" width="0.375" style="211" hidden="1" customWidth="1"/>
    <col min="4382" max="4382" width="17.25" style="211" hidden="1" customWidth="1"/>
    <col min="4383" max="4385" width="15.5" style="211" hidden="1" customWidth="1"/>
    <col min="4386" max="4386" width="1.625" style="211" hidden="1" customWidth="1"/>
    <col min="4387" max="4608" width="0" style="211" hidden="1"/>
    <col min="4609" max="4609" width="1.625" style="211" hidden="1" customWidth="1"/>
    <col min="4610" max="4610" width="4.875" style="211" hidden="1" customWidth="1"/>
    <col min="4611" max="4623" width="1.625" style="211" hidden="1" customWidth="1"/>
    <col min="4624" max="4624" width="1.75" style="211" hidden="1" customWidth="1"/>
    <col min="4625" max="4626" width="1.625" style="211" hidden="1" customWidth="1"/>
    <col min="4627" max="4627" width="2.25" style="211" hidden="1" customWidth="1"/>
    <col min="4628" max="4630" width="1.625" style="211" hidden="1" customWidth="1"/>
    <col min="4631" max="4631" width="2.625" style="211" hidden="1" customWidth="1"/>
    <col min="4632" max="4632" width="2.75" style="211" hidden="1" customWidth="1"/>
    <col min="4633" max="4633" width="16.875" style="211" hidden="1" customWidth="1"/>
    <col min="4634" max="4636" width="15.5" style="211" hidden="1" customWidth="1"/>
    <col min="4637" max="4637" width="0.375" style="211" hidden="1" customWidth="1"/>
    <col min="4638" max="4638" width="17.25" style="211" hidden="1" customWidth="1"/>
    <col min="4639" max="4641" width="15.5" style="211" hidden="1" customWidth="1"/>
    <col min="4642" max="4642" width="1.625" style="211" hidden="1" customWidth="1"/>
    <col min="4643" max="4864" width="0" style="211" hidden="1"/>
    <col min="4865" max="4865" width="1.625" style="211" hidden="1" customWidth="1"/>
    <col min="4866" max="4866" width="4.875" style="211" hidden="1" customWidth="1"/>
    <col min="4867" max="4879" width="1.625" style="211" hidden="1" customWidth="1"/>
    <col min="4880" max="4880" width="1.75" style="211" hidden="1" customWidth="1"/>
    <col min="4881" max="4882" width="1.625" style="211" hidden="1" customWidth="1"/>
    <col min="4883" max="4883" width="2.25" style="211" hidden="1" customWidth="1"/>
    <col min="4884" max="4886" width="1.625" style="211" hidden="1" customWidth="1"/>
    <col min="4887" max="4887" width="2.625" style="211" hidden="1" customWidth="1"/>
    <col min="4888" max="4888" width="2.75" style="211" hidden="1" customWidth="1"/>
    <col min="4889" max="4889" width="16.875" style="211" hidden="1" customWidth="1"/>
    <col min="4890" max="4892" width="15.5" style="211" hidden="1" customWidth="1"/>
    <col min="4893" max="4893" width="0.375" style="211" hidden="1" customWidth="1"/>
    <col min="4894" max="4894" width="17.25" style="211" hidden="1" customWidth="1"/>
    <col min="4895" max="4897" width="15.5" style="211" hidden="1" customWidth="1"/>
    <col min="4898" max="4898" width="1.625" style="211" hidden="1" customWidth="1"/>
    <col min="4899" max="5120" width="0" style="211" hidden="1"/>
    <col min="5121" max="5121" width="1.625" style="211" hidden="1" customWidth="1"/>
    <col min="5122" max="5122" width="4.875" style="211" hidden="1" customWidth="1"/>
    <col min="5123" max="5135" width="1.625" style="211" hidden="1" customWidth="1"/>
    <col min="5136" max="5136" width="1.75" style="211" hidden="1" customWidth="1"/>
    <col min="5137" max="5138" width="1.625" style="211" hidden="1" customWidth="1"/>
    <col min="5139" max="5139" width="2.25" style="211" hidden="1" customWidth="1"/>
    <col min="5140" max="5142" width="1.625" style="211" hidden="1" customWidth="1"/>
    <col min="5143" max="5143" width="2.625" style="211" hidden="1" customWidth="1"/>
    <col min="5144" max="5144" width="2.75" style="211" hidden="1" customWidth="1"/>
    <col min="5145" max="5145" width="16.875" style="211" hidden="1" customWidth="1"/>
    <col min="5146" max="5148" width="15.5" style="211" hidden="1" customWidth="1"/>
    <col min="5149" max="5149" width="0.375" style="211" hidden="1" customWidth="1"/>
    <col min="5150" max="5150" width="17.25" style="211" hidden="1" customWidth="1"/>
    <col min="5151" max="5153" width="15.5" style="211" hidden="1" customWidth="1"/>
    <col min="5154" max="5154" width="1.625" style="211" hidden="1" customWidth="1"/>
    <col min="5155" max="5376" width="0" style="211" hidden="1"/>
    <col min="5377" max="5377" width="1.625" style="211" hidden="1" customWidth="1"/>
    <col min="5378" max="5378" width="4.875" style="211" hidden="1" customWidth="1"/>
    <col min="5379" max="5391" width="1.625" style="211" hidden="1" customWidth="1"/>
    <col min="5392" max="5392" width="1.75" style="211" hidden="1" customWidth="1"/>
    <col min="5393" max="5394" width="1.625" style="211" hidden="1" customWidth="1"/>
    <col min="5395" max="5395" width="2.25" style="211" hidden="1" customWidth="1"/>
    <col min="5396" max="5398" width="1.625" style="211" hidden="1" customWidth="1"/>
    <col min="5399" max="5399" width="2.625" style="211" hidden="1" customWidth="1"/>
    <col min="5400" max="5400" width="2.75" style="211" hidden="1" customWidth="1"/>
    <col min="5401" max="5401" width="16.875" style="211" hidden="1" customWidth="1"/>
    <col min="5402" max="5404" width="15.5" style="211" hidden="1" customWidth="1"/>
    <col min="5405" max="5405" width="0.375" style="211" hidden="1" customWidth="1"/>
    <col min="5406" max="5406" width="17.25" style="211" hidden="1" customWidth="1"/>
    <col min="5407" max="5409" width="15.5" style="211" hidden="1" customWidth="1"/>
    <col min="5410" max="5410" width="1.625" style="211" hidden="1" customWidth="1"/>
    <col min="5411" max="5632" width="0" style="211" hidden="1"/>
    <col min="5633" max="5633" width="1.625" style="211" hidden="1" customWidth="1"/>
    <col min="5634" max="5634" width="4.875" style="211" hidden="1" customWidth="1"/>
    <col min="5635" max="5647" width="1.625" style="211" hidden="1" customWidth="1"/>
    <col min="5648" max="5648" width="1.75" style="211" hidden="1" customWidth="1"/>
    <col min="5649" max="5650" width="1.625" style="211" hidden="1" customWidth="1"/>
    <col min="5651" max="5651" width="2.25" style="211" hidden="1" customWidth="1"/>
    <col min="5652" max="5654" width="1.625" style="211" hidden="1" customWidth="1"/>
    <col min="5655" max="5655" width="2.625" style="211" hidden="1" customWidth="1"/>
    <col min="5656" max="5656" width="2.75" style="211" hidden="1" customWidth="1"/>
    <col min="5657" max="5657" width="16.875" style="211" hidden="1" customWidth="1"/>
    <col min="5658" max="5660" width="15.5" style="211" hidden="1" customWidth="1"/>
    <col min="5661" max="5661" width="0.375" style="211" hidden="1" customWidth="1"/>
    <col min="5662" max="5662" width="17.25" style="211" hidden="1" customWidth="1"/>
    <col min="5663" max="5665" width="15.5" style="211" hidden="1" customWidth="1"/>
    <col min="5666" max="5666" width="1.625" style="211" hidden="1" customWidth="1"/>
    <col min="5667" max="5888" width="0" style="211" hidden="1"/>
    <col min="5889" max="5889" width="1.625" style="211" hidden="1" customWidth="1"/>
    <col min="5890" max="5890" width="4.875" style="211" hidden="1" customWidth="1"/>
    <col min="5891" max="5903" width="1.625" style="211" hidden="1" customWidth="1"/>
    <col min="5904" max="5904" width="1.75" style="211" hidden="1" customWidth="1"/>
    <col min="5905" max="5906" width="1.625" style="211" hidden="1" customWidth="1"/>
    <col min="5907" max="5907" width="2.25" style="211" hidden="1" customWidth="1"/>
    <col min="5908" max="5910" width="1.625" style="211" hidden="1" customWidth="1"/>
    <col min="5911" max="5911" width="2.625" style="211" hidden="1" customWidth="1"/>
    <col min="5912" max="5912" width="2.75" style="211" hidden="1" customWidth="1"/>
    <col min="5913" max="5913" width="16.875" style="211" hidden="1" customWidth="1"/>
    <col min="5914" max="5916" width="15.5" style="211" hidden="1" customWidth="1"/>
    <col min="5917" max="5917" width="0.375" style="211" hidden="1" customWidth="1"/>
    <col min="5918" max="5918" width="17.25" style="211" hidden="1" customWidth="1"/>
    <col min="5919" max="5921" width="15.5" style="211" hidden="1" customWidth="1"/>
    <col min="5922" max="5922" width="1.625" style="211" hidden="1" customWidth="1"/>
    <col min="5923" max="6144" width="0" style="211" hidden="1"/>
    <col min="6145" max="6145" width="1.625" style="211" hidden="1" customWidth="1"/>
    <col min="6146" max="6146" width="4.875" style="211" hidden="1" customWidth="1"/>
    <col min="6147" max="6159" width="1.625" style="211" hidden="1" customWidth="1"/>
    <col min="6160" max="6160" width="1.75" style="211" hidden="1" customWidth="1"/>
    <col min="6161" max="6162" width="1.625" style="211" hidden="1" customWidth="1"/>
    <col min="6163" max="6163" width="2.25" style="211" hidden="1" customWidth="1"/>
    <col min="6164" max="6166" width="1.625" style="211" hidden="1" customWidth="1"/>
    <col min="6167" max="6167" width="2.625" style="211" hidden="1" customWidth="1"/>
    <col min="6168" max="6168" width="2.75" style="211" hidden="1" customWidth="1"/>
    <col min="6169" max="6169" width="16.875" style="211" hidden="1" customWidth="1"/>
    <col min="6170" max="6172" width="15.5" style="211" hidden="1" customWidth="1"/>
    <col min="6173" max="6173" width="0.375" style="211" hidden="1" customWidth="1"/>
    <col min="6174" max="6174" width="17.25" style="211" hidden="1" customWidth="1"/>
    <col min="6175" max="6177" width="15.5" style="211" hidden="1" customWidth="1"/>
    <col min="6178" max="6178" width="1.625" style="211" hidden="1" customWidth="1"/>
    <col min="6179" max="6400" width="0" style="211" hidden="1"/>
    <col min="6401" max="6401" width="1.625" style="211" hidden="1" customWidth="1"/>
    <col min="6402" max="6402" width="4.875" style="211" hidden="1" customWidth="1"/>
    <col min="6403" max="6415" width="1.625" style="211" hidden="1" customWidth="1"/>
    <col min="6416" max="6416" width="1.75" style="211" hidden="1" customWidth="1"/>
    <col min="6417" max="6418" width="1.625" style="211" hidden="1" customWidth="1"/>
    <col min="6419" max="6419" width="2.25" style="211" hidden="1" customWidth="1"/>
    <col min="6420" max="6422" width="1.625" style="211" hidden="1" customWidth="1"/>
    <col min="6423" max="6423" width="2.625" style="211" hidden="1" customWidth="1"/>
    <col min="6424" max="6424" width="2.75" style="211" hidden="1" customWidth="1"/>
    <col min="6425" max="6425" width="16.875" style="211" hidden="1" customWidth="1"/>
    <col min="6426" max="6428" width="15.5" style="211" hidden="1" customWidth="1"/>
    <col min="6429" max="6429" width="0.375" style="211" hidden="1" customWidth="1"/>
    <col min="6430" max="6430" width="17.25" style="211" hidden="1" customWidth="1"/>
    <col min="6431" max="6433" width="15.5" style="211" hidden="1" customWidth="1"/>
    <col min="6434" max="6434" width="1.625" style="211" hidden="1" customWidth="1"/>
    <col min="6435" max="6656" width="0" style="211" hidden="1"/>
    <col min="6657" max="6657" width="1.625" style="211" hidden="1" customWidth="1"/>
    <col min="6658" max="6658" width="4.875" style="211" hidden="1" customWidth="1"/>
    <col min="6659" max="6671" width="1.625" style="211" hidden="1" customWidth="1"/>
    <col min="6672" max="6672" width="1.75" style="211" hidden="1" customWidth="1"/>
    <col min="6673" max="6674" width="1.625" style="211" hidden="1" customWidth="1"/>
    <col min="6675" max="6675" width="2.25" style="211" hidden="1" customWidth="1"/>
    <col min="6676" max="6678" width="1.625" style="211" hidden="1" customWidth="1"/>
    <col min="6679" max="6679" width="2.625" style="211" hidden="1" customWidth="1"/>
    <col min="6680" max="6680" width="2.75" style="211" hidden="1" customWidth="1"/>
    <col min="6681" max="6681" width="16.875" style="211" hidden="1" customWidth="1"/>
    <col min="6682" max="6684" width="15.5" style="211" hidden="1" customWidth="1"/>
    <col min="6685" max="6685" width="0.375" style="211" hidden="1" customWidth="1"/>
    <col min="6686" max="6686" width="17.25" style="211" hidden="1" customWidth="1"/>
    <col min="6687" max="6689" width="15.5" style="211" hidden="1" customWidth="1"/>
    <col min="6690" max="6690" width="1.625" style="211" hidden="1" customWidth="1"/>
    <col min="6691" max="6912" width="0" style="211" hidden="1"/>
    <col min="6913" max="6913" width="1.625" style="211" hidden="1" customWidth="1"/>
    <col min="6914" max="6914" width="4.875" style="211" hidden="1" customWidth="1"/>
    <col min="6915" max="6927" width="1.625" style="211" hidden="1" customWidth="1"/>
    <col min="6928" max="6928" width="1.75" style="211" hidden="1" customWidth="1"/>
    <col min="6929" max="6930" width="1.625" style="211" hidden="1" customWidth="1"/>
    <col min="6931" max="6931" width="2.25" style="211" hidden="1" customWidth="1"/>
    <col min="6932" max="6934" width="1.625" style="211" hidden="1" customWidth="1"/>
    <col min="6935" max="6935" width="2.625" style="211" hidden="1" customWidth="1"/>
    <col min="6936" max="6936" width="2.75" style="211" hidden="1" customWidth="1"/>
    <col min="6937" max="6937" width="16.875" style="211" hidden="1" customWidth="1"/>
    <col min="6938" max="6940" width="15.5" style="211" hidden="1" customWidth="1"/>
    <col min="6941" max="6941" width="0.375" style="211" hidden="1" customWidth="1"/>
    <col min="6942" max="6942" width="17.25" style="211" hidden="1" customWidth="1"/>
    <col min="6943" max="6945" width="15.5" style="211" hidden="1" customWidth="1"/>
    <col min="6946" max="6946" width="1.625" style="211" hidden="1" customWidth="1"/>
    <col min="6947" max="7168" width="0" style="211" hidden="1"/>
    <col min="7169" max="7169" width="1.625" style="211" hidden="1" customWidth="1"/>
    <col min="7170" max="7170" width="4.875" style="211" hidden="1" customWidth="1"/>
    <col min="7171" max="7183" width="1.625" style="211" hidden="1" customWidth="1"/>
    <col min="7184" max="7184" width="1.75" style="211" hidden="1" customWidth="1"/>
    <col min="7185" max="7186" width="1.625" style="211" hidden="1" customWidth="1"/>
    <col min="7187" max="7187" width="2.25" style="211" hidden="1" customWidth="1"/>
    <col min="7188" max="7190" width="1.625" style="211" hidden="1" customWidth="1"/>
    <col min="7191" max="7191" width="2.625" style="211" hidden="1" customWidth="1"/>
    <col min="7192" max="7192" width="2.75" style="211" hidden="1" customWidth="1"/>
    <col min="7193" max="7193" width="16.875" style="211" hidden="1" customWidth="1"/>
    <col min="7194" max="7196" width="15.5" style="211" hidden="1" customWidth="1"/>
    <col min="7197" max="7197" width="0.375" style="211" hidden="1" customWidth="1"/>
    <col min="7198" max="7198" width="17.25" style="211" hidden="1" customWidth="1"/>
    <col min="7199" max="7201" width="15.5" style="211" hidden="1" customWidth="1"/>
    <col min="7202" max="7202" width="1.625" style="211" hidden="1" customWidth="1"/>
    <col min="7203" max="7424" width="0" style="211" hidden="1"/>
    <col min="7425" max="7425" width="1.625" style="211" hidden="1" customWidth="1"/>
    <col min="7426" max="7426" width="4.875" style="211" hidden="1" customWidth="1"/>
    <col min="7427" max="7439" width="1.625" style="211" hidden="1" customWidth="1"/>
    <col min="7440" max="7440" width="1.75" style="211" hidden="1" customWidth="1"/>
    <col min="7441" max="7442" width="1.625" style="211" hidden="1" customWidth="1"/>
    <col min="7443" max="7443" width="2.25" style="211" hidden="1" customWidth="1"/>
    <col min="7444" max="7446" width="1.625" style="211" hidden="1" customWidth="1"/>
    <col min="7447" max="7447" width="2.625" style="211" hidden="1" customWidth="1"/>
    <col min="7448" max="7448" width="2.75" style="211" hidden="1" customWidth="1"/>
    <col min="7449" max="7449" width="16.875" style="211" hidden="1" customWidth="1"/>
    <col min="7450" max="7452" width="15.5" style="211" hidden="1" customWidth="1"/>
    <col min="7453" max="7453" width="0.375" style="211" hidden="1" customWidth="1"/>
    <col min="7454" max="7454" width="17.25" style="211" hidden="1" customWidth="1"/>
    <col min="7455" max="7457" width="15.5" style="211" hidden="1" customWidth="1"/>
    <col min="7458" max="7458" width="1.625" style="211" hidden="1" customWidth="1"/>
    <col min="7459" max="7680" width="0" style="211" hidden="1"/>
    <col min="7681" max="7681" width="1.625" style="211" hidden="1" customWidth="1"/>
    <col min="7682" max="7682" width="4.875" style="211" hidden="1" customWidth="1"/>
    <col min="7683" max="7695" width="1.625" style="211" hidden="1" customWidth="1"/>
    <col min="7696" max="7696" width="1.75" style="211" hidden="1" customWidth="1"/>
    <col min="7697" max="7698" width="1.625" style="211" hidden="1" customWidth="1"/>
    <col min="7699" max="7699" width="2.25" style="211" hidden="1" customWidth="1"/>
    <col min="7700" max="7702" width="1.625" style="211" hidden="1" customWidth="1"/>
    <col min="7703" max="7703" width="2.625" style="211" hidden="1" customWidth="1"/>
    <col min="7704" max="7704" width="2.75" style="211" hidden="1" customWidth="1"/>
    <col min="7705" max="7705" width="16.875" style="211" hidden="1" customWidth="1"/>
    <col min="7706" max="7708" width="15.5" style="211" hidden="1" customWidth="1"/>
    <col min="7709" max="7709" width="0.375" style="211" hidden="1" customWidth="1"/>
    <col min="7710" max="7710" width="17.25" style="211" hidden="1" customWidth="1"/>
    <col min="7711" max="7713" width="15.5" style="211" hidden="1" customWidth="1"/>
    <col min="7714" max="7714" width="1.625" style="211" hidden="1" customWidth="1"/>
    <col min="7715" max="7936" width="0" style="211" hidden="1"/>
    <col min="7937" max="7937" width="1.625" style="211" hidden="1" customWidth="1"/>
    <col min="7938" max="7938" width="4.875" style="211" hidden="1" customWidth="1"/>
    <col min="7939" max="7951" width="1.625" style="211" hidden="1" customWidth="1"/>
    <col min="7952" max="7952" width="1.75" style="211" hidden="1" customWidth="1"/>
    <col min="7953" max="7954" width="1.625" style="211" hidden="1" customWidth="1"/>
    <col min="7955" max="7955" width="2.25" style="211" hidden="1" customWidth="1"/>
    <col min="7956" max="7958" width="1.625" style="211" hidden="1" customWidth="1"/>
    <col min="7959" max="7959" width="2.625" style="211" hidden="1" customWidth="1"/>
    <col min="7960" max="7960" width="2.75" style="211" hidden="1" customWidth="1"/>
    <col min="7961" max="7961" width="16.875" style="211" hidden="1" customWidth="1"/>
    <col min="7962" max="7964" width="15.5" style="211" hidden="1" customWidth="1"/>
    <col min="7965" max="7965" width="0.375" style="211" hidden="1" customWidth="1"/>
    <col min="7966" max="7966" width="17.25" style="211" hidden="1" customWidth="1"/>
    <col min="7967" max="7969" width="15.5" style="211" hidden="1" customWidth="1"/>
    <col min="7970" max="7970" width="1.625" style="211" hidden="1" customWidth="1"/>
    <col min="7971" max="8192" width="0" style="211" hidden="1"/>
    <col min="8193" max="8193" width="1.625" style="211" hidden="1" customWidth="1"/>
    <col min="8194" max="8194" width="4.875" style="211" hidden="1" customWidth="1"/>
    <col min="8195" max="8207" width="1.625" style="211" hidden="1" customWidth="1"/>
    <col min="8208" max="8208" width="1.75" style="211" hidden="1" customWidth="1"/>
    <col min="8209" max="8210" width="1.625" style="211" hidden="1" customWidth="1"/>
    <col min="8211" max="8211" width="2.25" style="211" hidden="1" customWidth="1"/>
    <col min="8212" max="8214" width="1.625" style="211" hidden="1" customWidth="1"/>
    <col min="8215" max="8215" width="2.625" style="211" hidden="1" customWidth="1"/>
    <col min="8216" max="8216" width="2.75" style="211" hidden="1" customWidth="1"/>
    <col min="8217" max="8217" width="16.875" style="211" hidden="1" customWidth="1"/>
    <col min="8218" max="8220" width="15.5" style="211" hidden="1" customWidth="1"/>
    <col min="8221" max="8221" width="0.375" style="211" hidden="1" customWidth="1"/>
    <col min="8222" max="8222" width="17.25" style="211" hidden="1" customWidth="1"/>
    <col min="8223" max="8225" width="15.5" style="211" hidden="1" customWidth="1"/>
    <col min="8226" max="8226" width="1.625" style="211" hidden="1" customWidth="1"/>
    <col min="8227" max="8448" width="0" style="211" hidden="1"/>
    <col min="8449" max="8449" width="1.625" style="211" hidden="1" customWidth="1"/>
    <col min="8450" max="8450" width="4.875" style="211" hidden="1" customWidth="1"/>
    <col min="8451" max="8463" width="1.625" style="211" hidden="1" customWidth="1"/>
    <col min="8464" max="8464" width="1.75" style="211" hidden="1" customWidth="1"/>
    <col min="8465" max="8466" width="1.625" style="211" hidden="1" customWidth="1"/>
    <col min="8467" max="8467" width="2.25" style="211" hidden="1" customWidth="1"/>
    <col min="8468" max="8470" width="1.625" style="211" hidden="1" customWidth="1"/>
    <col min="8471" max="8471" width="2.625" style="211" hidden="1" customWidth="1"/>
    <col min="8472" max="8472" width="2.75" style="211" hidden="1" customWidth="1"/>
    <col min="8473" max="8473" width="16.875" style="211" hidden="1" customWidth="1"/>
    <col min="8474" max="8476" width="15.5" style="211" hidden="1" customWidth="1"/>
    <col min="8477" max="8477" width="0.375" style="211" hidden="1" customWidth="1"/>
    <col min="8478" max="8478" width="17.25" style="211" hidden="1" customWidth="1"/>
    <col min="8479" max="8481" width="15.5" style="211" hidden="1" customWidth="1"/>
    <col min="8482" max="8482" width="1.625" style="211" hidden="1" customWidth="1"/>
    <col min="8483" max="8704" width="0" style="211" hidden="1"/>
    <col min="8705" max="8705" width="1.625" style="211" hidden="1" customWidth="1"/>
    <col min="8706" max="8706" width="4.875" style="211" hidden="1" customWidth="1"/>
    <col min="8707" max="8719" width="1.625" style="211" hidden="1" customWidth="1"/>
    <col min="8720" max="8720" width="1.75" style="211" hidden="1" customWidth="1"/>
    <col min="8721" max="8722" width="1.625" style="211" hidden="1" customWidth="1"/>
    <col min="8723" max="8723" width="2.25" style="211" hidden="1" customWidth="1"/>
    <col min="8724" max="8726" width="1.625" style="211" hidden="1" customWidth="1"/>
    <col min="8727" max="8727" width="2.625" style="211" hidden="1" customWidth="1"/>
    <col min="8728" max="8728" width="2.75" style="211" hidden="1" customWidth="1"/>
    <col min="8729" max="8729" width="16.875" style="211" hidden="1" customWidth="1"/>
    <col min="8730" max="8732" width="15.5" style="211" hidden="1" customWidth="1"/>
    <col min="8733" max="8733" width="0.375" style="211" hidden="1" customWidth="1"/>
    <col min="8734" max="8734" width="17.25" style="211" hidden="1" customWidth="1"/>
    <col min="8735" max="8737" width="15.5" style="211" hidden="1" customWidth="1"/>
    <col min="8738" max="8738" width="1.625" style="211" hidden="1" customWidth="1"/>
    <col min="8739" max="8960" width="0" style="211" hidden="1"/>
    <col min="8961" max="8961" width="1.625" style="211" hidden="1" customWidth="1"/>
    <col min="8962" max="8962" width="4.875" style="211" hidden="1" customWidth="1"/>
    <col min="8963" max="8975" width="1.625" style="211" hidden="1" customWidth="1"/>
    <col min="8976" max="8976" width="1.75" style="211" hidden="1" customWidth="1"/>
    <col min="8977" max="8978" width="1.625" style="211" hidden="1" customWidth="1"/>
    <col min="8979" max="8979" width="2.25" style="211" hidden="1" customWidth="1"/>
    <col min="8980" max="8982" width="1.625" style="211" hidden="1" customWidth="1"/>
    <col min="8983" max="8983" width="2.625" style="211" hidden="1" customWidth="1"/>
    <col min="8984" max="8984" width="2.75" style="211" hidden="1" customWidth="1"/>
    <col min="8985" max="8985" width="16.875" style="211" hidden="1" customWidth="1"/>
    <col min="8986" max="8988" width="15.5" style="211" hidden="1" customWidth="1"/>
    <col min="8989" max="8989" width="0.375" style="211" hidden="1" customWidth="1"/>
    <col min="8990" max="8990" width="17.25" style="211" hidden="1" customWidth="1"/>
    <col min="8991" max="8993" width="15.5" style="211" hidden="1" customWidth="1"/>
    <col min="8994" max="8994" width="1.625" style="211" hidden="1" customWidth="1"/>
    <col min="8995" max="9216" width="0" style="211" hidden="1"/>
    <col min="9217" max="9217" width="1.625" style="211" hidden="1" customWidth="1"/>
    <col min="9218" max="9218" width="4.875" style="211" hidden="1" customWidth="1"/>
    <col min="9219" max="9231" width="1.625" style="211" hidden="1" customWidth="1"/>
    <col min="9232" max="9232" width="1.75" style="211" hidden="1" customWidth="1"/>
    <col min="9233" max="9234" width="1.625" style="211" hidden="1" customWidth="1"/>
    <col min="9235" max="9235" width="2.25" style="211" hidden="1" customWidth="1"/>
    <col min="9236" max="9238" width="1.625" style="211" hidden="1" customWidth="1"/>
    <col min="9239" max="9239" width="2.625" style="211" hidden="1" customWidth="1"/>
    <col min="9240" max="9240" width="2.75" style="211" hidden="1" customWidth="1"/>
    <col min="9241" max="9241" width="16.875" style="211" hidden="1" customWidth="1"/>
    <col min="9242" max="9244" width="15.5" style="211" hidden="1" customWidth="1"/>
    <col min="9245" max="9245" width="0.375" style="211" hidden="1" customWidth="1"/>
    <col min="9246" max="9246" width="17.25" style="211" hidden="1" customWidth="1"/>
    <col min="9247" max="9249" width="15.5" style="211" hidden="1" customWidth="1"/>
    <col min="9250" max="9250" width="1.625" style="211" hidden="1" customWidth="1"/>
    <col min="9251" max="9472" width="0" style="211" hidden="1"/>
    <col min="9473" max="9473" width="1.625" style="211" hidden="1" customWidth="1"/>
    <col min="9474" max="9474" width="4.875" style="211" hidden="1" customWidth="1"/>
    <col min="9475" max="9487" width="1.625" style="211" hidden="1" customWidth="1"/>
    <col min="9488" max="9488" width="1.75" style="211" hidden="1" customWidth="1"/>
    <col min="9489" max="9490" width="1.625" style="211" hidden="1" customWidth="1"/>
    <col min="9491" max="9491" width="2.25" style="211" hidden="1" customWidth="1"/>
    <col min="9492" max="9494" width="1.625" style="211" hidden="1" customWidth="1"/>
    <col min="9495" max="9495" width="2.625" style="211" hidden="1" customWidth="1"/>
    <col min="9496" max="9496" width="2.75" style="211" hidden="1" customWidth="1"/>
    <col min="9497" max="9497" width="16.875" style="211" hidden="1" customWidth="1"/>
    <col min="9498" max="9500" width="15.5" style="211" hidden="1" customWidth="1"/>
    <col min="9501" max="9501" width="0.375" style="211" hidden="1" customWidth="1"/>
    <col min="9502" max="9502" width="17.25" style="211" hidden="1" customWidth="1"/>
    <col min="9503" max="9505" width="15.5" style="211" hidden="1" customWidth="1"/>
    <col min="9506" max="9506" width="1.625" style="211" hidden="1" customWidth="1"/>
    <col min="9507" max="9728" width="0" style="211" hidden="1"/>
    <col min="9729" max="9729" width="1.625" style="211" hidden="1" customWidth="1"/>
    <col min="9730" max="9730" width="4.875" style="211" hidden="1" customWidth="1"/>
    <col min="9731" max="9743" width="1.625" style="211" hidden="1" customWidth="1"/>
    <col min="9744" max="9744" width="1.75" style="211" hidden="1" customWidth="1"/>
    <col min="9745" max="9746" width="1.625" style="211" hidden="1" customWidth="1"/>
    <col min="9747" max="9747" width="2.25" style="211" hidden="1" customWidth="1"/>
    <col min="9748" max="9750" width="1.625" style="211" hidden="1" customWidth="1"/>
    <col min="9751" max="9751" width="2.625" style="211" hidden="1" customWidth="1"/>
    <col min="9752" max="9752" width="2.75" style="211" hidden="1" customWidth="1"/>
    <col min="9753" max="9753" width="16.875" style="211" hidden="1" customWidth="1"/>
    <col min="9754" max="9756" width="15.5" style="211" hidden="1" customWidth="1"/>
    <col min="9757" max="9757" width="0.375" style="211" hidden="1" customWidth="1"/>
    <col min="9758" max="9758" width="17.25" style="211" hidden="1" customWidth="1"/>
    <col min="9759" max="9761" width="15.5" style="211" hidden="1" customWidth="1"/>
    <col min="9762" max="9762" width="1.625" style="211" hidden="1" customWidth="1"/>
    <col min="9763" max="9984" width="0" style="211" hidden="1"/>
    <col min="9985" max="9985" width="1.625" style="211" hidden="1" customWidth="1"/>
    <col min="9986" max="9986" width="4.875" style="211" hidden="1" customWidth="1"/>
    <col min="9987" max="9999" width="1.625" style="211" hidden="1" customWidth="1"/>
    <col min="10000" max="10000" width="1.75" style="211" hidden="1" customWidth="1"/>
    <col min="10001" max="10002" width="1.625" style="211" hidden="1" customWidth="1"/>
    <col min="10003" max="10003" width="2.25" style="211" hidden="1" customWidth="1"/>
    <col min="10004" max="10006" width="1.625" style="211" hidden="1" customWidth="1"/>
    <col min="10007" max="10007" width="2.625" style="211" hidden="1" customWidth="1"/>
    <col min="10008" max="10008" width="2.75" style="211" hidden="1" customWidth="1"/>
    <col min="10009" max="10009" width="16.875" style="211" hidden="1" customWidth="1"/>
    <col min="10010" max="10012" width="15.5" style="211" hidden="1" customWidth="1"/>
    <col min="10013" max="10013" width="0.375" style="211" hidden="1" customWidth="1"/>
    <col min="10014" max="10014" width="17.25" style="211" hidden="1" customWidth="1"/>
    <col min="10015" max="10017" width="15.5" style="211" hidden="1" customWidth="1"/>
    <col min="10018" max="10018" width="1.625" style="211" hidden="1" customWidth="1"/>
    <col min="10019" max="10240" width="0" style="211" hidden="1"/>
    <col min="10241" max="10241" width="1.625" style="211" hidden="1" customWidth="1"/>
    <col min="10242" max="10242" width="4.875" style="211" hidden="1" customWidth="1"/>
    <col min="10243" max="10255" width="1.625" style="211" hidden="1" customWidth="1"/>
    <col min="10256" max="10256" width="1.75" style="211" hidden="1" customWidth="1"/>
    <col min="10257" max="10258" width="1.625" style="211" hidden="1" customWidth="1"/>
    <col min="10259" max="10259" width="2.25" style="211" hidden="1" customWidth="1"/>
    <col min="10260" max="10262" width="1.625" style="211" hidden="1" customWidth="1"/>
    <col min="10263" max="10263" width="2.625" style="211" hidden="1" customWidth="1"/>
    <col min="10264" max="10264" width="2.75" style="211" hidden="1" customWidth="1"/>
    <col min="10265" max="10265" width="16.875" style="211" hidden="1" customWidth="1"/>
    <col min="10266" max="10268" width="15.5" style="211" hidden="1" customWidth="1"/>
    <col min="10269" max="10269" width="0.375" style="211" hidden="1" customWidth="1"/>
    <col min="10270" max="10270" width="17.25" style="211" hidden="1" customWidth="1"/>
    <col min="10271" max="10273" width="15.5" style="211" hidden="1" customWidth="1"/>
    <col min="10274" max="10274" width="1.625" style="211" hidden="1" customWidth="1"/>
    <col min="10275" max="10496" width="0" style="211" hidden="1"/>
    <col min="10497" max="10497" width="1.625" style="211" hidden="1" customWidth="1"/>
    <col min="10498" max="10498" width="4.875" style="211" hidden="1" customWidth="1"/>
    <col min="10499" max="10511" width="1.625" style="211" hidden="1" customWidth="1"/>
    <col min="10512" max="10512" width="1.75" style="211" hidden="1" customWidth="1"/>
    <col min="10513" max="10514" width="1.625" style="211" hidden="1" customWidth="1"/>
    <col min="10515" max="10515" width="2.25" style="211" hidden="1" customWidth="1"/>
    <col min="10516" max="10518" width="1.625" style="211" hidden="1" customWidth="1"/>
    <col min="10519" max="10519" width="2.625" style="211" hidden="1" customWidth="1"/>
    <col min="10520" max="10520" width="2.75" style="211" hidden="1" customWidth="1"/>
    <col min="10521" max="10521" width="16.875" style="211" hidden="1" customWidth="1"/>
    <col min="10522" max="10524" width="15.5" style="211" hidden="1" customWidth="1"/>
    <col min="10525" max="10525" width="0.375" style="211" hidden="1" customWidth="1"/>
    <col min="10526" max="10526" width="17.25" style="211" hidden="1" customWidth="1"/>
    <col min="10527" max="10529" width="15.5" style="211" hidden="1" customWidth="1"/>
    <col min="10530" max="10530" width="1.625" style="211" hidden="1" customWidth="1"/>
    <col min="10531" max="10752" width="0" style="211" hidden="1"/>
    <col min="10753" max="10753" width="1.625" style="211" hidden="1" customWidth="1"/>
    <col min="10754" max="10754" width="4.875" style="211" hidden="1" customWidth="1"/>
    <col min="10755" max="10767" width="1.625" style="211" hidden="1" customWidth="1"/>
    <col min="10768" max="10768" width="1.75" style="211" hidden="1" customWidth="1"/>
    <col min="10769" max="10770" width="1.625" style="211" hidden="1" customWidth="1"/>
    <col min="10771" max="10771" width="2.25" style="211" hidden="1" customWidth="1"/>
    <col min="10772" max="10774" width="1.625" style="211" hidden="1" customWidth="1"/>
    <col min="10775" max="10775" width="2.625" style="211" hidden="1" customWidth="1"/>
    <col min="10776" max="10776" width="2.75" style="211" hidden="1" customWidth="1"/>
    <col min="10777" max="10777" width="16.875" style="211" hidden="1" customWidth="1"/>
    <col min="10778" max="10780" width="15.5" style="211" hidden="1" customWidth="1"/>
    <col min="10781" max="10781" width="0.375" style="211" hidden="1" customWidth="1"/>
    <col min="10782" max="10782" width="17.25" style="211" hidden="1" customWidth="1"/>
    <col min="10783" max="10785" width="15.5" style="211" hidden="1" customWidth="1"/>
    <col min="10786" max="10786" width="1.625" style="211" hidden="1" customWidth="1"/>
    <col min="10787" max="11008" width="0" style="211" hidden="1"/>
    <col min="11009" max="11009" width="1.625" style="211" hidden="1" customWidth="1"/>
    <col min="11010" max="11010" width="4.875" style="211" hidden="1" customWidth="1"/>
    <col min="11011" max="11023" width="1.625" style="211" hidden="1" customWidth="1"/>
    <col min="11024" max="11024" width="1.75" style="211" hidden="1" customWidth="1"/>
    <col min="11025" max="11026" width="1.625" style="211" hidden="1" customWidth="1"/>
    <col min="11027" max="11027" width="2.25" style="211" hidden="1" customWidth="1"/>
    <col min="11028" max="11030" width="1.625" style="211" hidden="1" customWidth="1"/>
    <col min="11031" max="11031" width="2.625" style="211" hidden="1" customWidth="1"/>
    <col min="11032" max="11032" width="2.75" style="211" hidden="1" customWidth="1"/>
    <col min="11033" max="11033" width="16.875" style="211" hidden="1" customWidth="1"/>
    <col min="11034" max="11036" width="15.5" style="211" hidden="1" customWidth="1"/>
    <col min="11037" max="11037" width="0.375" style="211" hidden="1" customWidth="1"/>
    <col min="11038" max="11038" width="17.25" style="211" hidden="1" customWidth="1"/>
    <col min="11039" max="11041" width="15.5" style="211" hidden="1" customWidth="1"/>
    <col min="11042" max="11042" width="1.625" style="211" hidden="1" customWidth="1"/>
    <col min="11043" max="11264" width="0" style="211" hidden="1"/>
    <col min="11265" max="11265" width="1.625" style="211" hidden="1" customWidth="1"/>
    <col min="11266" max="11266" width="4.875" style="211" hidden="1" customWidth="1"/>
    <col min="11267" max="11279" width="1.625" style="211" hidden="1" customWidth="1"/>
    <col min="11280" max="11280" width="1.75" style="211" hidden="1" customWidth="1"/>
    <col min="11281" max="11282" width="1.625" style="211" hidden="1" customWidth="1"/>
    <col min="11283" max="11283" width="2.25" style="211" hidden="1" customWidth="1"/>
    <col min="11284" max="11286" width="1.625" style="211" hidden="1" customWidth="1"/>
    <col min="11287" max="11287" width="2.625" style="211" hidden="1" customWidth="1"/>
    <col min="11288" max="11288" width="2.75" style="211" hidden="1" customWidth="1"/>
    <col min="11289" max="11289" width="16.875" style="211" hidden="1" customWidth="1"/>
    <col min="11290" max="11292" width="15.5" style="211" hidden="1" customWidth="1"/>
    <col min="11293" max="11293" width="0.375" style="211" hidden="1" customWidth="1"/>
    <col min="11294" max="11294" width="17.25" style="211" hidden="1" customWidth="1"/>
    <col min="11295" max="11297" width="15.5" style="211" hidden="1" customWidth="1"/>
    <col min="11298" max="11298" width="1.625" style="211" hidden="1" customWidth="1"/>
    <col min="11299" max="11520" width="0" style="211" hidden="1"/>
    <col min="11521" max="11521" width="1.625" style="211" hidden="1" customWidth="1"/>
    <col min="11522" max="11522" width="4.875" style="211" hidden="1" customWidth="1"/>
    <col min="11523" max="11535" width="1.625" style="211" hidden="1" customWidth="1"/>
    <col min="11536" max="11536" width="1.75" style="211" hidden="1" customWidth="1"/>
    <col min="11537" max="11538" width="1.625" style="211" hidden="1" customWidth="1"/>
    <col min="11539" max="11539" width="2.25" style="211" hidden="1" customWidth="1"/>
    <col min="11540" max="11542" width="1.625" style="211" hidden="1" customWidth="1"/>
    <col min="11543" max="11543" width="2.625" style="211" hidden="1" customWidth="1"/>
    <col min="11544" max="11544" width="2.75" style="211" hidden="1" customWidth="1"/>
    <col min="11545" max="11545" width="16.875" style="211" hidden="1" customWidth="1"/>
    <col min="11546" max="11548" width="15.5" style="211" hidden="1" customWidth="1"/>
    <col min="11549" max="11549" width="0.375" style="211" hidden="1" customWidth="1"/>
    <col min="11550" max="11550" width="17.25" style="211" hidden="1" customWidth="1"/>
    <col min="11551" max="11553" width="15.5" style="211" hidden="1" customWidth="1"/>
    <col min="11554" max="11554" width="1.625" style="211" hidden="1" customWidth="1"/>
    <col min="11555" max="11776" width="0" style="211" hidden="1"/>
    <col min="11777" max="11777" width="1.625" style="211" hidden="1" customWidth="1"/>
    <col min="11778" max="11778" width="4.875" style="211" hidden="1" customWidth="1"/>
    <col min="11779" max="11791" width="1.625" style="211" hidden="1" customWidth="1"/>
    <col min="11792" max="11792" width="1.75" style="211" hidden="1" customWidth="1"/>
    <col min="11793" max="11794" width="1.625" style="211" hidden="1" customWidth="1"/>
    <col min="11795" max="11795" width="2.25" style="211" hidden="1" customWidth="1"/>
    <col min="11796" max="11798" width="1.625" style="211" hidden="1" customWidth="1"/>
    <col min="11799" max="11799" width="2.625" style="211" hidden="1" customWidth="1"/>
    <col min="11800" max="11800" width="2.75" style="211" hidden="1" customWidth="1"/>
    <col min="11801" max="11801" width="16.875" style="211" hidden="1" customWidth="1"/>
    <col min="11802" max="11804" width="15.5" style="211" hidden="1" customWidth="1"/>
    <col min="11805" max="11805" width="0.375" style="211" hidden="1" customWidth="1"/>
    <col min="11806" max="11806" width="17.25" style="211" hidden="1" customWidth="1"/>
    <col min="11807" max="11809" width="15.5" style="211" hidden="1" customWidth="1"/>
    <col min="11810" max="11810" width="1.625" style="211" hidden="1" customWidth="1"/>
    <col min="11811" max="12032" width="0" style="211" hidden="1"/>
    <col min="12033" max="12033" width="1.625" style="211" hidden="1" customWidth="1"/>
    <col min="12034" max="12034" width="4.875" style="211" hidden="1" customWidth="1"/>
    <col min="12035" max="12047" width="1.625" style="211" hidden="1" customWidth="1"/>
    <col min="12048" max="12048" width="1.75" style="211" hidden="1" customWidth="1"/>
    <col min="12049" max="12050" width="1.625" style="211" hidden="1" customWidth="1"/>
    <col min="12051" max="12051" width="2.25" style="211" hidden="1" customWidth="1"/>
    <col min="12052" max="12054" width="1.625" style="211" hidden="1" customWidth="1"/>
    <col min="12055" max="12055" width="2.625" style="211" hidden="1" customWidth="1"/>
    <col min="12056" max="12056" width="2.75" style="211" hidden="1" customWidth="1"/>
    <col min="12057" max="12057" width="16.875" style="211" hidden="1" customWidth="1"/>
    <col min="12058" max="12060" width="15.5" style="211" hidden="1" customWidth="1"/>
    <col min="12061" max="12061" width="0.375" style="211" hidden="1" customWidth="1"/>
    <col min="12062" max="12062" width="17.25" style="211" hidden="1" customWidth="1"/>
    <col min="12063" max="12065" width="15.5" style="211" hidden="1" customWidth="1"/>
    <col min="12066" max="12066" width="1.625" style="211" hidden="1" customWidth="1"/>
    <col min="12067" max="12288" width="0" style="211" hidden="1"/>
    <col min="12289" max="12289" width="1.625" style="211" hidden="1" customWidth="1"/>
    <col min="12290" max="12290" width="4.875" style="211" hidden="1" customWidth="1"/>
    <col min="12291" max="12303" width="1.625" style="211" hidden="1" customWidth="1"/>
    <col min="12304" max="12304" width="1.75" style="211" hidden="1" customWidth="1"/>
    <col min="12305" max="12306" width="1.625" style="211" hidden="1" customWidth="1"/>
    <col min="12307" max="12307" width="2.25" style="211" hidden="1" customWidth="1"/>
    <col min="12308" max="12310" width="1.625" style="211" hidden="1" customWidth="1"/>
    <col min="12311" max="12311" width="2.625" style="211" hidden="1" customWidth="1"/>
    <col min="12312" max="12312" width="2.75" style="211" hidden="1" customWidth="1"/>
    <col min="12313" max="12313" width="16.875" style="211" hidden="1" customWidth="1"/>
    <col min="12314" max="12316" width="15.5" style="211" hidden="1" customWidth="1"/>
    <col min="12317" max="12317" width="0.375" style="211" hidden="1" customWidth="1"/>
    <col min="12318" max="12318" width="17.25" style="211" hidden="1" customWidth="1"/>
    <col min="12319" max="12321" width="15.5" style="211" hidden="1" customWidth="1"/>
    <col min="12322" max="12322" width="1.625" style="211" hidden="1" customWidth="1"/>
    <col min="12323" max="12544" width="0" style="211" hidden="1"/>
    <col min="12545" max="12545" width="1.625" style="211" hidden="1" customWidth="1"/>
    <col min="12546" max="12546" width="4.875" style="211" hidden="1" customWidth="1"/>
    <col min="12547" max="12559" width="1.625" style="211" hidden="1" customWidth="1"/>
    <col min="12560" max="12560" width="1.75" style="211" hidden="1" customWidth="1"/>
    <col min="12561" max="12562" width="1.625" style="211" hidden="1" customWidth="1"/>
    <col min="12563" max="12563" width="2.25" style="211" hidden="1" customWidth="1"/>
    <col min="12564" max="12566" width="1.625" style="211" hidden="1" customWidth="1"/>
    <col min="12567" max="12567" width="2.625" style="211" hidden="1" customWidth="1"/>
    <col min="12568" max="12568" width="2.75" style="211" hidden="1" customWidth="1"/>
    <col min="12569" max="12569" width="16.875" style="211" hidden="1" customWidth="1"/>
    <col min="12570" max="12572" width="15.5" style="211" hidden="1" customWidth="1"/>
    <col min="12573" max="12573" width="0.375" style="211" hidden="1" customWidth="1"/>
    <col min="12574" max="12574" width="17.25" style="211" hidden="1" customWidth="1"/>
    <col min="12575" max="12577" width="15.5" style="211" hidden="1" customWidth="1"/>
    <col min="12578" max="12578" width="1.625" style="211" hidden="1" customWidth="1"/>
    <col min="12579" max="12800" width="0" style="211" hidden="1"/>
    <col min="12801" max="12801" width="1.625" style="211" hidden="1" customWidth="1"/>
    <col min="12802" max="12802" width="4.875" style="211" hidden="1" customWidth="1"/>
    <col min="12803" max="12815" width="1.625" style="211" hidden="1" customWidth="1"/>
    <col min="12816" max="12816" width="1.75" style="211" hidden="1" customWidth="1"/>
    <col min="12817" max="12818" width="1.625" style="211" hidden="1" customWidth="1"/>
    <col min="12819" max="12819" width="2.25" style="211" hidden="1" customWidth="1"/>
    <col min="12820" max="12822" width="1.625" style="211" hidden="1" customWidth="1"/>
    <col min="12823" max="12823" width="2.625" style="211" hidden="1" customWidth="1"/>
    <col min="12824" max="12824" width="2.75" style="211" hidden="1" customWidth="1"/>
    <col min="12825" max="12825" width="16.875" style="211" hidden="1" customWidth="1"/>
    <col min="12826" max="12828" width="15.5" style="211" hidden="1" customWidth="1"/>
    <col min="12829" max="12829" width="0.375" style="211" hidden="1" customWidth="1"/>
    <col min="12830" max="12830" width="17.25" style="211" hidden="1" customWidth="1"/>
    <col min="12831" max="12833" width="15.5" style="211" hidden="1" customWidth="1"/>
    <col min="12834" max="12834" width="1.625" style="211" hidden="1" customWidth="1"/>
    <col min="12835" max="13056" width="0" style="211" hidden="1"/>
    <col min="13057" max="13057" width="1.625" style="211" hidden="1" customWidth="1"/>
    <col min="13058" max="13058" width="4.875" style="211" hidden="1" customWidth="1"/>
    <col min="13059" max="13071" width="1.625" style="211" hidden="1" customWidth="1"/>
    <col min="13072" max="13072" width="1.75" style="211" hidden="1" customWidth="1"/>
    <col min="13073" max="13074" width="1.625" style="211" hidden="1" customWidth="1"/>
    <col min="13075" max="13075" width="2.25" style="211" hidden="1" customWidth="1"/>
    <col min="13076" max="13078" width="1.625" style="211" hidden="1" customWidth="1"/>
    <col min="13079" max="13079" width="2.625" style="211" hidden="1" customWidth="1"/>
    <col min="13080" max="13080" width="2.75" style="211" hidden="1" customWidth="1"/>
    <col min="13081" max="13081" width="16.875" style="211" hidden="1" customWidth="1"/>
    <col min="13082" max="13084" width="15.5" style="211" hidden="1" customWidth="1"/>
    <col min="13085" max="13085" width="0.375" style="211" hidden="1" customWidth="1"/>
    <col min="13086" max="13086" width="17.25" style="211" hidden="1" customWidth="1"/>
    <col min="13087" max="13089" width="15.5" style="211" hidden="1" customWidth="1"/>
    <col min="13090" max="13090" width="1.625" style="211" hidden="1" customWidth="1"/>
    <col min="13091" max="13312" width="0" style="211" hidden="1"/>
    <col min="13313" max="13313" width="1.625" style="211" hidden="1" customWidth="1"/>
    <col min="13314" max="13314" width="4.875" style="211" hidden="1" customWidth="1"/>
    <col min="13315" max="13327" width="1.625" style="211" hidden="1" customWidth="1"/>
    <col min="13328" max="13328" width="1.75" style="211" hidden="1" customWidth="1"/>
    <col min="13329" max="13330" width="1.625" style="211" hidden="1" customWidth="1"/>
    <col min="13331" max="13331" width="2.25" style="211" hidden="1" customWidth="1"/>
    <col min="13332" max="13334" width="1.625" style="211" hidden="1" customWidth="1"/>
    <col min="13335" max="13335" width="2.625" style="211" hidden="1" customWidth="1"/>
    <col min="13336" max="13336" width="2.75" style="211" hidden="1" customWidth="1"/>
    <col min="13337" max="13337" width="16.875" style="211" hidden="1" customWidth="1"/>
    <col min="13338" max="13340" width="15.5" style="211" hidden="1" customWidth="1"/>
    <col min="13341" max="13341" width="0.375" style="211" hidden="1" customWidth="1"/>
    <col min="13342" max="13342" width="17.25" style="211" hidden="1" customWidth="1"/>
    <col min="13343" max="13345" width="15.5" style="211" hidden="1" customWidth="1"/>
    <col min="13346" max="13346" width="1.625" style="211" hidden="1" customWidth="1"/>
    <col min="13347" max="13568" width="0" style="211" hidden="1"/>
    <col min="13569" max="13569" width="1.625" style="211" hidden="1" customWidth="1"/>
    <col min="13570" max="13570" width="4.875" style="211" hidden="1" customWidth="1"/>
    <col min="13571" max="13583" width="1.625" style="211" hidden="1" customWidth="1"/>
    <col min="13584" max="13584" width="1.75" style="211" hidden="1" customWidth="1"/>
    <col min="13585" max="13586" width="1.625" style="211" hidden="1" customWidth="1"/>
    <col min="13587" max="13587" width="2.25" style="211" hidden="1" customWidth="1"/>
    <col min="13588" max="13590" width="1.625" style="211" hidden="1" customWidth="1"/>
    <col min="13591" max="13591" width="2.625" style="211" hidden="1" customWidth="1"/>
    <col min="13592" max="13592" width="2.75" style="211" hidden="1" customWidth="1"/>
    <col min="13593" max="13593" width="16.875" style="211" hidden="1" customWidth="1"/>
    <col min="13594" max="13596" width="15.5" style="211" hidden="1" customWidth="1"/>
    <col min="13597" max="13597" width="0.375" style="211" hidden="1" customWidth="1"/>
    <col min="13598" max="13598" width="17.25" style="211" hidden="1" customWidth="1"/>
    <col min="13599" max="13601" width="15.5" style="211" hidden="1" customWidth="1"/>
    <col min="13602" max="13602" width="1.625" style="211" hidden="1" customWidth="1"/>
    <col min="13603" max="13824" width="0" style="211" hidden="1"/>
    <col min="13825" max="13825" width="1.625" style="211" hidden="1" customWidth="1"/>
    <col min="13826" max="13826" width="4.875" style="211" hidden="1" customWidth="1"/>
    <col min="13827" max="13839" width="1.625" style="211" hidden="1" customWidth="1"/>
    <col min="13840" max="13840" width="1.75" style="211" hidden="1" customWidth="1"/>
    <col min="13841" max="13842" width="1.625" style="211" hidden="1" customWidth="1"/>
    <col min="13843" max="13843" width="2.25" style="211" hidden="1" customWidth="1"/>
    <col min="13844" max="13846" width="1.625" style="211" hidden="1" customWidth="1"/>
    <col min="13847" max="13847" width="2.625" style="211" hidden="1" customWidth="1"/>
    <col min="13848" max="13848" width="2.75" style="211" hidden="1" customWidth="1"/>
    <col min="13849" max="13849" width="16.875" style="211" hidden="1" customWidth="1"/>
    <col min="13850" max="13852" width="15.5" style="211" hidden="1" customWidth="1"/>
    <col min="13853" max="13853" width="0.375" style="211" hidden="1" customWidth="1"/>
    <col min="13854" max="13854" width="17.25" style="211" hidden="1" customWidth="1"/>
    <col min="13855" max="13857" width="15.5" style="211" hidden="1" customWidth="1"/>
    <col min="13858" max="13858" width="1.625" style="211" hidden="1" customWidth="1"/>
    <col min="13859" max="14080" width="0" style="211" hidden="1"/>
    <col min="14081" max="14081" width="1.625" style="211" hidden="1" customWidth="1"/>
    <col min="14082" max="14082" width="4.875" style="211" hidden="1" customWidth="1"/>
    <col min="14083" max="14095" width="1.625" style="211" hidden="1" customWidth="1"/>
    <col min="14096" max="14096" width="1.75" style="211" hidden="1" customWidth="1"/>
    <col min="14097" max="14098" width="1.625" style="211" hidden="1" customWidth="1"/>
    <col min="14099" max="14099" width="2.25" style="211" hidden="1" customWidth="1"/>
    <col min="14100" max="14102" width="1.625" style="211" hidden="1" customWidth="1"/>
    <col min="14103" max="14103" width="2.625" style="211" hidden="1" customWidth="1"/>
    <col min="14104" max="14104" width="2.75" style="211" hidden="1" customWidth="1"/>
    <col min="14105" max="14105" width="16.875" style="211" hidden="1" customWidth="1"/>
    <col min="14106" max="14108" width="15.5" style="211" hidden="1" customWidth="1"/>
    <col min="14109" max="14109" width="0.375" style="211" hidden="1" customWidth="1"/>
    <col min="14110" max="14110" width="17.25" style="211" hidden="1" customWidth="1"/>
    <col min="14111" max="14113" width="15.5" style="211" hidden="1" customWidth="1"/>
    <col min="14114" max="14114" width="1.625" style="211" hidden="1" customWidth="1"/>
    <col min="14115" max="14336" width="0" style="211" hidden="1"/>
    <col min="14337" max="14337" width="1.625" style="211" hidden="1" customWidth="1"/>
    <col min="14338" max="14338" width="4.875" style="211" hidden="1" customWidth="1"/>
    <col min="14339" max="14351" width="1.625" style="211" hidden="1" customWidth="1"/>
    <col min="14352" max="14352" width="1.75" style="211" hidden="1" customWidth="1"/>
    <col min="14353" max="14354" width="1.625" style="211" hidden="1" customWidth="1"/>
    <col min="14355" max="14355" width="2.25" style="211" hidden="1" customWidth="1"/>
    <col min="14356" max="14358" width="1.625" style="211" hidden="1" customWidth="1"/>
    <col min="14359" max="14359" width="2.625" style="211" hidden="1" customWidth="1"/>
    <col min="14360" max="14360" width="2.75" style="211" hidden="1" customWidth="1"/>
    <col min="14361" max="14361" width="16.875" style="211" hidden="1" customWidth="1"/>
    <col min="14362" max="14364" width="15.5" style="211" hidden="1" customWidth="1"/>
    <col min="14365" max="14365" width="0.375" style="211" hidden="1" customWidth="1"/>
    <col min="14366" max="14366" width="17.25" style="211" hidden="1" customWidth="1"/>
    <col min="14367" max="14369" width="15.5" style="211" hidden="1" customWidth="1"/>
    <col min="14370" max="14370" width="1.625" style="211" hidden="1" customWidth="1"/>
    <col min="14371" max="14592" width="0" style="211" hidden="1"/>
    <col min="14593" max="14593" width="1.625" style="211" hidden="1" customWidth="1"/>
    <col min="14594" max="14594" width="4.875" style="211" hidden="1" customWidth="1"/>
    <col min="14595" max="14607" width="1.625" style="211" hidden="1" customWidth="1"/>
    <col min="14608" max="14608" width="1.75" style="211" hidden="1" customWidth="1"/>
    <col min="14609" max="14610" width="1.625" style="211" hidden="1" customWidth="1"/>
    <col min="14611" max="14611" width="2.25" style="211" hidden="1" customWidth="1"/>
    <col min="14612" max="14614" width="1.625" style="211" hidden="1" customWidth="1"/>
    <col min="14615" max="14615" width="2.625" style="211" hidden="1" customWidth="1"/>
    <col min="14616" max="14616" width="2.75" style="211" hidden="1" customWidth="1"/>
    <col min="14617" max="14617" width="16.875" style="211" hidden="1" customWidth="1"/>
    <col min="14618" max="14620" width="15.5" style="211" hidden="1" customWidth="1"/>
    <col min="14621" max="14621" width="0.375" style="211" hidden="1" customWidth="1"/>
    <col min="14622" max="14622" width="17.25" style="211" hidden="1" customWidth="1"/>
    <col min="14623" max="14625" width="15.5" style="211" hidden="1" customWidth="1"/>
    <col min="14626" max="14626" width="1.625" style="211" hidden="1" customWidth="1"/>
    <col min="14627" max="14848" width="0" style="211" hidden="1"/>
    <col min="14849" max="14849" width="1.625" style="211" hidden="1" customWidth="1"/>
    <col min="14850" max="14850" width="4.875" style="211" hidden="1" customWidth="1"/>
    <col min="14851" max="14863" width="1.625" style="211" hidden="1" customWidth="1"/>
    <col min="14864" max="14864" width="1.75" style="211" hidden="1" customWidth="1"/>
    <col min="14865" max="14866" width="1.625" style="211" hidden="1" customWidth="1"/>
    <col min="14867" max="14867" width="2.25" style="211" hidden="1" customWidth="1"/>
    <col min="14868" max="14870" width="1.625" style="211" hidden="1" customWidth="1"/>
    <col min="14871" max="14871" width="2.625" style="211" hidden="1" customWidth="1"/>
    <col min="14872" max="14872" width="2.75" style="211" hidden="1" customWidth="1"/>
    <col min="14873" max="14873" width="16.875" style="211" hidden="1" customWidth="1"/>
    <col min="14874" max="14876" width="15.5" style="211" hidden="1" customWidth="1"/>
    <col min="14877" max="14877" width="0.375" style="211" hidden="1" customWidth="1"/>
    <col min="14878" max="14878" width="17.25" style="211" hidden="1" customWidth="1"/>
    <col min="14879" max="14881" width="15.5" style="211" hidden="1" customWidth="1"/>
    <col min="14882" max="14882" width="1.625" style="211" hidden="1" customWidth="1"/>
    <col min="14883" max="15104" width="0" style="211" hidden="1"/>
    <col min="15105" max="15105" width="1.625" style="211" hidden="1" customWidth="1"/>
    <col min="15106" max="15106" width="4.875" style="211" hidden="1" customWidth="1"/>
    <col min="15107" max="15119" width="1.625" style="211" hidden="1" customWidth="1"/>
    <col min="15120" max="15120" width="1.75" style="211" hidden="1" customWidth="1"/>
    <col min="15121" max="15122" width="1.625" style="211" hidden="1" customWidth="1"/>
    <col min="15123" max="15123" width="2.25" style="211" hidden="1" customWidth="1"/>
    <col min="15124" max="15126" width="1.625" style="211" hidden="1" customWidth="1"/>
    <col min="15127" max="15127" width="2.625" style="211" hidden="1" customWidth="1"/>
    <col min="15128" max="15128" width="2.75" style="211" hidden="1" customWidth="1"/>
    <col min="15129" max="15129" width="16.875" style="211" hidden="1" customWidth="1"/>
    <col min="15130" max="15132" width="15.5" style="211" hidden="1" customWidth="1"/>
    <col min="15133" max="15133" width="0.375" style="211" hidden="1" customWidth="1"/>
    <col min="15134" max="15134" width="17.25" style="211" hidden="1" customWidth="1"/>
    <col min="15135" max="15137" width="15.5" style="211" hidden="1" customWidth="1"/>
    <col min="15138" max="15138" width="1.625" style="211" hidden="1" customWidth="1"/>
    <col min="15139" max="15360" width="0" style="211" hidden="1"/>
    <col min="15361" max="15361" width="1.625" style="211" hidden="1" customWidth="1"/>
    <col min="15362" max="15362" width="4.875" style="211" hidden="1" customWidth="1"/>
    <col min="15363" max="15375" width="1.625" style="211" hidden="1" customWidth="1"/>
    <col min="15376" max="15376" width="1.75" style="211" hidden="1" customWidth="1"/>
    <col min="15377" max="15378" width="1.625" style="211" hidden="1" customWidth="1"/>
    <col min="15379" max="15379" width="2.25" style="211" hidden="1" customWidth="1"/>
    <col min="15380" max="15382" width="1.625" style="211" hidden="1" customWidth="1"/>
    <col min="15383" max="15383" width="2.625" style="211" hidden="1" customWidth="1"/>
    <col min="15384" max="15384" width="2.75" style="211" hidden="1" customWidth="1"/>
    <col min="15385" max="15385" width="16.875" style="211" hidden="1" customWidth="1"/>
    <col min="15386" max="15388" width="15.5" style="211" hidden="1" customWidth="1"/>
    <col min="15389" max="15389" width="0.375" style="211" hidden="1" customWidth="1"/>
    <col min="15390" max="15390" width="17.25" style="211" hidden="1" customWidth="1"/>
    <col min="15391" max="15393" width="15.5" style="211" hidden="1" customWidth="1"/>
    <col min="15394" max="15394" width="1.625" style="211" hidden="1" customWidth="1"/>
    <col min="15395" max="15616" width="0" style="211" hidden="1"/>
    <col min="15617" max="15617" width="1.625" style="211" hidden="1" customWidth="1"/>
    <col min="15618" max="15618" width="4.875" style="211" hidden="1" customWidth="1"/>
    <col min="15619" max="15631" width="1.625" style="211" hidden="1" customWidth="1"/>
    <col min="15632" max="15632" width="1.75" style="211" hidden="1" customWidth="1"/>
    <col min="15633" max="15634" width="1.625" style="211" hidden="1" customWidth="1"/>
    <col min="15635" max="15635" width="2.25" style="211" hidden="1" customWidth="1"/>
    <col min="15636" max="15638" width="1.625" style="211" hidden="1" customWidth="1"/>
    <col min="15639" max="15639" width="2.625" style="211" hidden="1" customWidth="1"/>
    <col min="15640" max="15640" width="2.75" style="211" hidden="1" customWidth="1"/>
    <col min="15641" max="15641" width="16.875" style="211" hidden="1" customWidth="1"/>
    <col min="15642" max="15644" width="15.5" style="211" hidden="1" customWidth="1"/>
    <col min="15645" max="15645" width="0.375" style="211" hidden="1" customWidth="1"/>
    <col min="15646" max="15646" width="17.25" style="211" hidden="1" customWidth="1"/>
    <col min="15647" max="15649" width="15.5" style="211" hidden="1" customWidth="1"/>
    <col min="15650" max="15650" width="1.625" style="211" hidden="1" customWidth="1"/>
    <col min="15651" max="15872" width="0" style="211" hidden="1"/>
    <col min="15873" max="15873" width="1.625" style="211" hidden="1" customWidth="1"/>
    <col min="15874" max="15874" width="4.875" style="211" hidden="1" customWidth="1"/>
    <col min="15875" max="15887" width="1.625" style="211" hidden="1" customWidth="1"/>
    <col min="15888" max="15888" width="1.75" style="211" hidden="1" customWidth="1"/>
    <col min="15889" max="15890" width="1.625" style="211" hidden="1" customWidth="1"/>
    <col min="15891" max="15891" width="2.25" style="211" hidden="1" customWidth="1"/>
    <col min="15892" max="15894" width="1.625" style="211" hidden="1" customWidth="1"/>
    <col min="15895" max="15895" width="2.625" style="211" hidden="1" customWidth="1"/>
    <col min="15896" max="15896" width="2.75" style="211" hidden="1" customWidth="1"/>
    <col min="15897" max="15897" width="16.875" style="211" hidden="1" customWidth="1"/>
    <col min="15898" max="15900" width="15.5" style="211" hidden="1" customWidth="1"/>
    <col min="15901" max="15901" width="0.375" style="211" hidden="1" customWidth="1"/>
    <col min="15902" max="15902" width="17.25" style="211" hidden="1" customWidth="1"/>
    <col min="15903" max="15905" width="15.5" style="211" hidden="1" customWidth="1"/>
    <col min="15906" max="15906" width="1.625" style="211" hidden="1" customWidth="1"/>
    <col min="15907" max="16128" width="0" style="211" hidden="1"/>
    <col min="16129" max="16129" width="1.625" style="211" hidden="1" customWidth="1"/>
    <col min="16130" max="16130" width="4.875" style="211" hidden="1" customWidth="1"/>
    <col min="16131" max="16143" width="1.625" style="211" hidden="1" customWidth="1"/>
    <col min="16144" max="16144" width="1.75" style="211" hidden="1" customWidth="1"/>
    <col min="16145" max="16146" width="1.625" style="211" hidden="1" customWidth="1"/>
    <col min="16147" max="16147" width="2.25" style="211" hidden="1" customWidth="1"/>
    <col min="16148" max="16150" width="1.625" style="211" hidden="1" customWidth="1"/>
    <col min="16151" max="16151" width="2.625" style="211" hidden="1" customWidth="1"/>
    <col min="16152" max="16152" width="2.75" style="211" hidden="1" customWidth="1"/>
    <col min="16153" max="16153" width="16.875" style="211" hidden="1" customWidth="1"/>
    <col min="16154" max="16156" width="15.5" style="211" hidden="1" customWidth="1"/>
    <col min="16157" max="16157" width="0.375" style="211" hidden="1" customWidth="1"/>
    <col min="16158" max="16158" width="17.25" style="211" hidden="1" customWidth="1"/>
    <col min="16159" max="16161" width="15.5" style="211" hidden="1" customWidth="1"/>
    <col min="16162" max="16162" width="1.625" style="211" hidden="1" customWidth="1"/>
    <col min="16163" max="16384" width="0" style="211" hidden="1"/>
  </cols>
  <sheetData>
    <row r="1" spans="1:132" ht="9.75" customHeight="1" x14ac:dyDescent="0.15">
      <c r="A1" s="207"/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  <c r="AC1" s="207"/>
      <c r="AD1" s="207"/>
      <c r="AE1" s="207"/>
      <c r="AF1" s="207"/>
      <c r="AG1" s="207"/>
      <c r="AH1" s="138"/>
      <c r="AI1" s="138"/>
      <c r="AJ1" s="138"/>
      <c r="AK1" s="138"/>
      <c r="AL1" s="138"/>
      <c r="AM1" s="138"/>
      <c r="AN1" s="138"/>
      <c r="AO1" s="138"/>
      <c r="AP1" s="138"/>
      <c r="AQ1" s="138"/>
      <c r="AR1" s="138"/>
      <c r="AS1" s="138"/>
      <c r="AT1" s="138"/>
      <c r="AU1" s="138"/>
      <c r="AV1" s="138"/>
      <c r="AW1" s="138"/>
      <c r="AX1" s="138"/>
      <c r="AY1" s="138"/>
      <c r="AZ1" s="138"/>
      <c r="BA1" s="138"/>
      <c r="BB1" s="138"/>
      <c r="BC1" s="138"/>
      <c r="BD1" s="138"/>
      <c r="BE1" s="138"/>
      <c r="BF1" s="138"/>
      <c r="BG1" s="138"/>
      <c r="BH1" s="138"/>
      <c r="BI1" s="138"/>
      <c r="BJ1" s="138"/>
      <c r="BK1" s="138"/>
      <c r="BL1" s="138"/>
      <c r="BM1" s="138"/>
      <c r="BN1" s="138"/>
      <c r="BO1" s="138"/>
      <c r="BP1" s="138"/>
      <c r="BQ1" s="138"/>
      <c r="BR1" s="138"/>
      <c r="BS1" s="138"/>
      <c r="BT1" s="138"/>
      <c r="BU1" s="138"/>
      <c r="BV1" s="138"/>
      <c r="BW1" s="138"/>
      <c r="BX1" s="138"/>
      <c r="BY1" s="138"/>
      <c r="BZ1" s="138"/>
      <c r="CA1" s="138"/>
      <c r="CB1" s="138"/>
      <c r="CC1" s="138"/>
      <c r="CD1" s="138"/>
      <c r="CE1" s="138"/>
      <c r="CF1" s="138"/>
      <c r="CG1" s="138"/>
      <c r="CH1" s="138"/>
      <c r="CI1" s="138"/>
      <c r="CJ1" s="138"/>
      <c r="CK1" s="138"/>
      <c r="CL1" s="138"/>
      <c r="CM1" s="138"/>
      <c r="CN1" s="138"/>
      <c r="CO1" s="138"/>
      <c r="CP1" s="138"/>
      <c r="CQ1" s="138"/>
      <c r="CR1" s="138"/>
      <c r="CS1" s="138"/>
      <c r="CT1" s="138"/>
      <c r="CU1" s="138"/>
      <c r="CV1" s="138"/>
      <c r="CW1" s="138"/>
      <c r="CX1" s="138"/>
      <c r="CY1" s="138"/>
      <c r="CZ1" s="138"/>
      <c r="DA1" s="138"/>
      <c r="DB1" s="138"/>
      <c r="DC1" s="138"/>
      <c r="DD1" s="138"/>
      <c r="DE1" s="138"/>
      <c r="DF1" s="138"/>
      <c r="DG1" s="138"/>
      <c r="DH1" s="138"/>
      <c r="DI1" s="138"/>
      <c r="DJ1" s="138"/>
      <c r="DK1" s="138"/>
      <c r="DL1" s="138"/>
      <c r="DM1" s="138"/>
      <c r="DN1" s="138"/>
      <c r="DO1" s="138"/>
      <c r="DP1" s="138"/>
      <c r="DQ1" s="138"/>
      <c r="DR1" s="138"/>
      <c r="DS1" s="138"/>
      <c r="DT1" s="138"/>
      <c r="DU1" s="138"/>
      <c r="DV1" s="138"/>
      <c r="DW1" s="138"/>
      <c r="DX1" s="138"/>
      <c r="DY1" s="138"/>
      <c r="DZ1" s="138"/>
      <c r="EA1" s="138"/>
      <c r="EB1" s="138"/>
    </row>
    <row r="2" spans="1:132" ht="15.75" customHeight="1" x14ac:dyDescent="0.15">
      <c r="A2" s="207"/>
      <c r="B2" s="207" t="s">
        <v>290</v>
      </c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  <c r="AD2" s="207"/>
      <c r="AE2" s="207"/>
      <c r="AF2" s="3" t="s">
        <v>1</v>
      </c>
      <c r="AG2" s="4" t="s">
        <v>291</v>
      </c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  <c r="BA2" s="138"/>
      <c r="BB2" s="138"/>
      <c r="BC2" s="138"/>
      <c r="BD2" s="138"/>
      <c r="BE2" s="138"/>
      <c r="BF2" s="138"/>
      <c r="BG2" s="138"/>
      <c r="BH2" s="138"/>
      <c r="BI2" s="138"/>
      <c r="BJ2" s="138"/>
      <c r="BK2" s="138"/>
      <c r="BL2" s="138"/>
      <c r="BM2" s="138"/>
      <c r="BN2" s="138"/>
      <c r="BO2" s="138"/>
      <c r="BP2" s="138"/>
      <c r="BQ2" s="138"/>
      <c r="BR2" s="138"/>
      <c r="BS2" s="138"/>
      <c r="BT2" s="138"/>
      <c r="BU2" s="138"/>
      <c r="BV2" s="138"/>
      <c r="BW2" s="138"/>
      <c r="BX2" s="138"/>
      <c r="BY2" s="138"/>
      <c r="BZ2" s="138"/>
      <c r="CA2" s="138"/>
      <c r="CB2" s="138"/>
      <c r="CC2" s="138"/>
      <c r="CD2" s="138"/>
      <c r="CE2" s="138"/>
      <c r="CF2" s="138"/>
      <c r="CG2" s="138"/>
      <c r="CH2" s="138"/>
      <c r="CI2" s="138"/>
      <c r="CJ2" s="138"/>
      <c r="CK2" s="138"/>
      <c r="CL2" s="138"/>
      <c r="CM2" s="138"/>
      <c r="CN2" s="138"/>
      <c r="CO2" s="138"/>
      <c r="CP2" s="138"/>
      <c r="CQ2" s="138"/>
      <c r="CR2" s="138"/>
      <c r="CS2" s="138"/>
      <c r="CT2" s="138"/>
      <c r="CU2" s="138"/>
      <c r="CV2" s="138"/>
      <c r="CW2" s="138"/>
      <c r="CX2" s="138"/>
      <c r="CY2" s="138"/>
      <c r="CZ2" s="138"/>
      <c r="DA2" s="138"/>
      <c r="DB2" s="138"/>
      <c r="DC2" s="138"/>
      <c r="DD2" s="138"/>
      <c r="DE2" s="138"/>
      <c r="DF2" s="138"/>
      <c r="DG2" s="138"/>
      <c r="DH2" s="138"/>
      <c r="DI2" s="138"/>
      <c r="DJ2" s="138"/>
      <c r="DK2" s="138"/>
      <c r="DL2" s="138"/>
      <c r="DM2" s="138"/>
      <c r="DN2" s="138"/>
      <c r="DO2" s="138"/>
      <c r="DP2" s="138"/>
      <c r="DQ2" s="138"/>
      <c r="DR2" s="138"/>
      <c r="DS2" s="138"/>
      <c r="DT2" s="138"/>
      <c r="DU2" s="138"/>
      <c r="DV2" s="138"/>
      <c r="DW2" s="138"/>
      <c r="DX2" s="138"/>
      <c r="DY2" s="138"/>
      <c r="DZ2" s="138"/>
      <c r="EA2" s="138"/>
      <c r="EB2" s="138"/>
    </row>
    <row r="3" spans="1:132" ht="9.75" customHeight="1" x14ac:dyDescent="0.15">
      <c r="A3" s="207"/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7"/>
      <c r="AD3" s="207"/>
      <c r="AE3" s="207"/>
      <c r="AF3" s="207"/>
      <c r="AG3" s="172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8"/>
      <c r="BF3" s="138"/>
      <c r="BG3" s="138"/>
      <c r="BH3" s="138"/>
      <c r="BI3" s="138"/>
      <c r="BJ3" s="138"/>
      <c r="BK3" s="138"/>
      <c r="BL3" s="138"/>
      <c r="BM3" s="138"/>
      <c r="BN3" s="138"/>
      <c r="BO3" s="138"/>
      <c r="BP3" s="138"/>
      <c r="BQ3" s="138"/>
      <c r="BR3" s="138"/>
      <c r="BS3" s="138"/>
      <c r="BT3" s="138"/>
      <c r="BU3" s="138"/>
      <c r="BV3" s="138"/>
      <c r="BW3" s="138"/>
      <c r="BX3" s="138"/>
      <c r="BY3" s="138"/>
      <c r="BZ3" s="138"/>
      <c r="CA3" s="138"/>
      <c r="CB3" s="138"/>
      <c r="CC3" s="138"/>
      <c r="CD3" s="138"/>
      <c r="CE3" s="138"/>
      <c r="CF3" s="138"/>
      <c r="CG3" s="138"/>
      <c r="CH3" s="138"/>
      <c r="CI3" s="138"/>
      <c r="CJ3" s="138"/>
      <c r="CK3" s="138"/>
      <c r="CL3" s="138"/>
      <c r="CM3" s="138"/>
      <c r="CN3" s="138"/>
      <c r="CO3" s="138"/>
      <c r="CP3" s="138"/>
      <c r="CQ3" s="138"/>
      <c r="CR3" s="138"/>
      <c r="CS3" s="138"/>
      <c r="CT3" s="138"/>
      <c r="CU3" s="138"/>
      <c r="CV3" s="138"/>
      <c r="CW3" s="138"/>
      <c r="CX3" s="138"/>
      <c r="CY3" s="138"/>
      <c r="CZ3" s="138"/>
      <c r="DA3" s="138"/>
      <c r="DB3" s="138"/>
      <c r="DC3" s="138"/>
      <c r="DD3" s="138"/>
      <c r="DE3" s="138"/>
      <c r="DF3" s="138"/>
      <c r="DG3" s="138"/>
      <c r="DH3" s="138"/>
      <c r="DI3" s="138"/>
      <c r="DJ3" s="138"/>
      <c r="DK3" s="138"/>
      <c r="DL3" s="138"/>
      <c r="DM3" s="138"/>
      <c r="DN3" s="138"/>
      <c r="DO3" s="138"/>
      <c r="DP3" s="138"/>
      <c r="DQ3" s="138"/>
      <c r="DR3" s="138"/>
      <c r="DS3" s="138"/>
      <c r="DT3" s="138"/>
      <c r="DU3" s="138"/>
      <c r="DV3" s="138"/>
      <c r="DW3" s="138"/>
      <c r="DX3" s="138"/>
      <c r="DY3" s="138"/>
      <c r="DZ3" s="138"/>
      <c r="EA3" s="138"/>
      <c r="EB3" s="138"/>
    </row>
    <row r="4" spans="1:132" ht="14.25" customHeight="1" x14ac:dyDescent="0.15">
      <c r="A4" s="207"/>
      <c r="B4" s="138"/>
      <c r="C4" s="207"/>
      <c r="D4" s="207"/>
      <c r="E4" s="207"/>
      <c r="F4" s="207"/>
      <c r="G4" s="138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  <c r="AD4" s="13" t="s">
        <v>292</v>
      </c>
      <c r="AE4" s="14" t="s">
        <v>5</v>
      </c>
      <c r="AF4" s="396"/>
      <c r="AG4" s="33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138"/>
      <c r="BM4" s="138"/>
      <c r="BN4" s="138"/>
      <c r="BO4" s="138"/>
      <c r="BP4" s="138"/>
      <c r="BQ4" s="138"/>
      <c r="BR4" s="138"/>
      <c r="BS4" s="138"/>
      <c r="BT4" s="138"/>
      <c r="BU4" s="138"/>
      <c r="BV4" s="138"/>
      <c r="BW4" s="138"/>
      <c r="BX4" s="138"/>
      <c r="BY4" s="138"/>
      <c r="BZ4" s="138"/>
      <c r="CA4" s="138"/>
      <c r="CB4" s="138"/>
      <c r="CC4" s="138"/>
      <c r="CD4" s="138"/>
      <c r="CE4" s="138"/>
      <c r="CF4" s="138"/>
      <c r="CG4" s="138"/>
      <c r="CH4" s="138"/>
      <c r="CI4" s="138"/>
      <c r="CJ4" s="138"/>
      <c r="CK4" s="138"/>
      <c r="CL4" s="138"/>
      <c r="CM4" s="138"/>
      <c r="CN4" s="138"/>
      <c r="CO4" s="138"/>
      <c r="CP4" s="138"/>
      <c r="CQ4" s="138"/>
      <c r="CR4" s="138"/>
      <c r="CS4" s="138"/>
      <c r="CT4" s="138"/>
      <c r="CU4" s="138"/>
      <c r="CV4" s="138"/>
      <c r="CW4" s="138"/>
      <c r="CX4" s="138"/>
      <c r="CY4" s="138"/>
      <c r="CZ4" s="138"/>
      <c r="DA4" s="138"/>
      <c r="DB4" s="138"/>
      <c r="DC4" s="138"/>
      <c r="DD4" s="138"/>
      <c r="DE4" s="138"/>
      <c r="DF4" s="138"/>
      <c r="DG4" s="138"/>
      <c r="DH4" s="138"/>
      <c r="DI4" s="138"/>
      <c r="DJ4" s="138"/>
      <c r="DK4" s="138"/>
      <c r="DL4" s="138"/>
      <c r="DM4" s="138"/>
      <c r="DN4" s="138"/>
      <c r="DO4" s="138"/>
      <c r="DP4" s="138"/>
      <c r="DQ4" s="138"/>
      <c r="DR4" s="138"/>
      <c r="DS4" s="138"/>
      <c r="DT4" s="138"/>
      <c r="DU4" s="138"/>
      <c r="DV4" s="138"/>
      <c r="DW4" s="138"/>
      <c r="DX4" s="138"/>
      <c r="DY4" s="138"/>
      <c r="DZ4" s="138"/>
      <c r="EA4" s="138"/>
      <c r="EB4" s="138"/>
    </row>
    <row r="5" spans="1:132" ht="9.75" customHeight="1" x14ac:dyDescent="0.15">
      <c r="A5" s="207"/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07"/>
      <c r="AC5" s="207"/>
      <c r="AD5" s="397"/>
      <c r="AE5" s="398"/>
      <c r="AF5" s="172"/>
      <c r="AG5" s="172"/>
      <c r="AH5" s="138"/>
      <c r="AI5" s="138"/>
      <c r="AJ5" s="138"/>
      <c r="AK5" s="138"/>
      <c r="AL5" s="138"/>
      <c r="AM5" s="138"/>
      <c r="AN5" s="138"/>
      <c r="AO5" s="138"/>
      <c r="AP5" s="138"/>
      <c r="AQ5" s="138"/>
      <c r="AR5" s="138"/>
      <c r="AS5" s="138"/>
      <c r="AT5" s="138"/>
      <c r="AU5" s="138"/>
      <c r="AV5" s="138"/>
      <c r="AW5" s="138"/>
      <c r="AX5" s="138"/>
      <c r="AY5" s="138"/>
      <c r="AZ5" s="138"/>
      <c r="BA5" s="138"/>
      <c r="BB5" s="138"/>
      <c r="BC5" s="138"/>
      <c r="BD5" s="138"/>
      <c r="BE5" s="138"/>
      <c r="BF5" s="138"/>
      <c r="BG5" s="138"/>
      <c r="BH5" s="138"/>
      <c r="BI5" s="138"/>
      <c r="BJ5" s="138"/>
      <c r="BK5" s="138"/>
      <c r="BL5" s="138"/>
      <c r="BM5" s="138"/>
      <c r="BN5" s="138"/>
      <c r="BO5" s="138"/>
      <c r="BP5" s="138"/>
      <c r="BQ5" s="138"/>
      <c r="BR5" s="138"/>
      <c r="BS5" s="138"/>
      <c r="BT5" s="138"/>
      <c r="BU5" s="138"/>
      <c r="BV5" s="138"/>
      <c r="BW5" s="138"/>
      <c r="BX5" s="138"/>
      <c r="BY5" s="138"/>
      <c r="BZ5" s="138"/>
      <c r="CA5" s="138"/>
      <c r="CB5" s="138"/>
      <c r="CC5" s="138"/>
      <c r="CD5" s="138"/>
      <c r="CE5" s="138"/>
      <c r="CF5" s="138"/>
      <c r="CG5" s="138"/>
      <c r="CH5" s="138"/>
      <c r="CI5" s="138"/>
      <c r="CJ5" s="138"/>
      <c r="CK5" s="138"/>
      <c r="CL5" s="138"/>
      <c r="CM5" s="138"/>
      <c r="CN5" s="138"/>
      <c r="CO5" s="138"/>
      <c r="CP5" s="138"/>
      <c r="CQ5" s="138"/>
      <c r="CR5" s="138"/>
      <c r="CS5" s="138"/>
      <c r="CT5" s="138"/>
      <c r="CU5" s="138"/>
      <c r="CV5" s="138"/>
      <c r="CW5" s="138"/>
      <c r="CX5" s="138"/>
      <c r="CY5" s="138"/>
      <c r="CZ5" s="138"/>
      <c r="DA5" s="138"/>
      <c r="DB5" s="138"/>
      <c r="DC5" s="138"/>
      <c r="DD5" s="138"/>
      <c r="DE5" s="138"/>
      <c r="DF5" s="138"/>
      <c r="DG5" s="138"/>
      <c r="DH5" s="138"/>
      <c r="DI5" s="138"/>
      <c r="DJ5" s="138"/>
      <c r="DK5" s="138"/>
      <c r="DL5" s="138"/>
      <c r="DM5" s="138"/>
      <c r="DN5" s="138"/>
      <c r="DO5" s="138"/>
      <c r="DP5" s="138"/>
      <c r="DQ5" s="138"/>
      <c r="DR5" s="138"/>
      <c r="DS5" s="138"/>
      <c r="DT5" s="138"/>
      <c r="DU5" s="138"/>
      <c r="DV5" s="138"/>
      <c r="DW5" s="138"/>
      <c r="DX5" s="138"/>
      <c r="DY5" s="138"/>
      <c r="DZ5" s="138"/>
      <c r="EA5" s="138"/>
      <c r="EB5" s="138"/>
    </row>
    <row r="6" spans="1:132" ht="21.75" customHeight="1" x14ac:dyDescent="0.25">
      <c r="A6" s="207"/>
      <c r="B6" s="399" t="s">
        <v>293</v>
      </c>
      <c r="C6" s="207"/>
      <c r="D6" s="207"/>
      <c r="E6" s="207"/>
      <c r="F6" s="207"/>
      <c r="G6" s="138"/>
      <c r="H6" s="19" t="s">
        <v>7</v>
      </c>
      <c r="I6" s="306"/>
      <c r="J6" s="306"/>
      <c r="K6" s="306"/>
      <c r="L6" s="306"/>
      <c r="M6" s="306"/>
      <c r="N6" s="306"/>
      <c r="O6" s="306"/>
      <c r="P6" s="207"/>
      <c r="Q6" s="207"/>
      <c r="R6" s="207"/>
      <c r="S6" s="207"/>
      <c r="T6" s="207"/>
      <c r="U6" s="207"/>
      <c r="V6" s="207"/>
      <c r="W6" s="400"/>
      <c r="X6" s="400"/>
      <c r="Y6" s="401" t="s">
        <v>294</v>
      </c>
      <c r="Z6" s="400"/>
      <c r="AA6" s="138"/>
      <c r="AB6" s="207"/>
      <c r="AC6" s="207"/>
      <c r="AD6" s="13" t="s">
        <v>295</v>
      </c>
      <c r="AE6" s="14" t="s">
        <v>10</v>
      </c>
      <c r="AF6" s="396"/>
      <c r="AG6" s="33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</row>
    <row r="7" spans="1:132" ht="15" customHeight="1" x14ac:dyDescent="0.15">
      <c r="A7" s="207"/>
      <c r="B7" s="399" t="s">
        <v>296</v>
      </c>
      <c r="C7" s="172"/>
      <c r="D7" s="172"/>
      <c r="E7" s="172"/>
      <c r="F7" s="172"/>
      <c r="G7" s="138"/>
      <c r="H7" s="17" t="s">
        <v>297</v>
      </c>
      <c r="I7" s="138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172"/>
      <c r="X7" s="172"/>
      <c r="Y7" s="172"/>
      <c r="Z7" s="172"/>
      <c r="AA7" s="172"/>
      <c r="AB7" s="172"/>
      <c r="AC7" s="172"/>
      <c r="AD7" s="207"/>
      <c r="AE7" s="207"/>
      <c r="AF7" s="402" t="s">
        <v>298</v>
      </c>
      <c r="AG7" s="138"/>
      <c r="AH7" s="138"/>
      <c r="AI7" s="138"/>
      <c r="AJ7" s="138"/>
      <c r="AK7" s="138"/>
      <c r="AL7" s="138"/>
      <c r="AM7" s="138"/>
      <c r="AN7" s="138"/>
      <c r="AO7" s="138"/>
      <c r="AP7" s="138"/>
      <c r="AQ7" s="138"/>
      <c r="AR7" s="138"/>
      <c r="AS7" s="138"/>
      <c r="AT7" s="138"/>
      <c r="AU7" s="138"/>
      <c r="AV7" s="138"/>
      <c r="AW7" s="138"/>
      <c r="AX7" s="138"/>
      <c r="AY7" s="138"/>
      <c r="AZ7" s="138"/>
      <c r="BA7" s="138"/>
      <c r="BB7" s="138"/>
      <c r="BC7" s="138"/>
      <c r="BD7" s="138"/>
      <c r="BE7" s="138"/>
      <c r="BF7" s="138"/>
      <c r="BG7" s="138"/>
      <c r="BH7" s="138"/>
      <c r="BI7" s="138"/>
      <c r="BJ7" s="138"/>
      <c r="BK7" s="138"/>
      <c r="BL7" s="138"/>
      <c r="BM7" s="138"/>
      <c r="BN7" s="138"/>
      <c r="BO7" s="138"/>
      <c r="BP7" s="138"/>
      <c r="BQ7" s="138"/>
      <c r="BR7" s="138"/>
      <c r="BS7" s="138"/>
      <c r="BT7" s="138"/>
      <c r="BU7" s="138"/>
      <c r="BV7" s="138"/>
      <c r="BW7" s="138"/>
      <c r="BX7" s="138"/>
      <c r="BY7" s="138"/>
      <c r="BZ7" s="138"/>
      <c r="CA7" s="138"/>
      <c r="CB7" s="138"/>
      <c r="CC7" s="138"/>
      <c r="CD7" s="138"/>
      <c r="CE7" s="138"/>
      <c r="CF7" s="138"/>
      <c r="CG7" s="138"/>
      <c r="CH7" s="138"/>
      <c r="CI7" s="138"/>
      <c r="CJ7" s="138"/>
      <c r="CK7" s="138"/>
      <c r="CL7" s="138"/>
      <c r="CM7" s="138"/>
      <c r="CN7" s="138"/>
      <c r="CO7" s="138"/>
      <c r="CP7" s="138"/>
      <c r="CQ7" s="138"/>
      <c r="CR7" s="138"/>
      <c r="CS7" s="138"/>
      <c r="CT7" s="138"/>
      <c r="CU7" s="138"/>
      <c r="CV7" s="138"/>
      <c r="CW7" s="138"/>
      <c r="CX7" s="138"/>
      <c r="CY7" s="138"/>
      <c r="CZ7" s="138"/>
      <c r="DA7" s="138"/>
      <c r="DB7" s="138"/>
      <c r="DC7" s="138"/>
      <c r="DD7" s="138"/>
      <c r="DE7" s="138"/>
      <c r="DF7" s="138"/>
      <c r="DG7" s="138"/>
      <c r="DH7" s="138"/>
      <c r="DI7" s="138"/>
      <c r="DJ7" s="138"/>
      <c r="DK7" s="138"/>
      <c r="DL7" s="138"/>
      <c r="DM7" s="138"/>
      <c r="DN7" s="138"/>
      <c r="DO7" s="138"/>
      <c r="DP7" s="138"/>
      <c r="DQ7" s="138"/>
      <c r="DR7" s="138"/>
      <c r="DS7" s="138"/>
      <c r="DT7" s="138"/>
      <c r="DU7" s="138"/>
      <c r="DV7" s="138"/>
      <c r="DW7" s="138"/>
      <c r="DX7" s="138"/>
      <c r="DY7" s="138"/>
      <c r="DZ7" s="138"/>
      <c r="EA7" s="138"/>
      <c r="EB7" s="138"/>
    </row>
    <row r="8" spans="1:132" s="406" customFormat="1" ht="8.25" customHeight="1" x14ac:dyDescent="0.15">
      <c r="A8" s="403"/>
      <c r="B8" s="403"/>
      <c r="C8" s="403"/>
      <c r="D8" s="403"/>
      <c r="E8" s="403"/>
      <c r="F8" s="403"/>
      <c r="G8" s="403"/>
      <c r="H8" s="403"/>
      <c r="I8" s="403"/>
      <c r="J8" s="403"/>
      <c r="K8" s="403"/>
      <c r="L8" s="403"/>
      <c r="M8" s="403"/>
      <c r="N8" s="403"/>
      <c r="O8" s="403"/>
      <c r="P8" s="403"/>
      <c r="Q8" s="403"/>
      <c r="R8" s="403"/>
      <c r="S8" s="403"/>
      <c r="T8" s="403"/>
      <c r="U8" s="403"/>
      <c r="V8" s="403"/>
      <c r="W8" s="403"/>
      <c r="X8" s="403"/>
      <c r="Y8" s="404" t="s">
        <v>15</v>
      </c>
      <c r="Z8" s="404" t="s">
        <v>16</v>
      </c>
      <c r="AA8" s="404" t="s">
        <v>17</v>
      </c>
      <c r="AB8" s="404" t="s">
        <v>18</v>
      </c>
      <c r="AC8" s="404"/>
      <c r="AD8" s="404" t="s">
        <v>19</v>
      </c>
      <c r="AE8" s="404" t="s">
        <v>20</v>
      </c>
      <c r="AF8" s="404" t="s">
        <v>21</v>
      </c>
      <c r="AG8" s="404"/>
      <c r="AH8" s="405"/>
      <c r="AI8" s="405"/>
      <c r="AJ8" s="405"/>
      <c r="AK8" s="405"/>
      <c r="AL8" s="405"/>
      <c r="AM8" s="405"/>
      <c r="AN8" s="405"/>
      <c r="AO8" s="405"/>
      <c r="AP8" s="405"/>
      <c r="AQ8" s="405"/>
      <c r="AR8" s="405"/>
      <c r="AS8" s="405"/>
      <c r="AT8" s="405"/>
      <c r="AU8" s="405"/>
      <c r="AV8" s="405"/>
      <c r="AW8" s="405"/>
      <c r="AX8" s="405"/>
      <c r="AY8" s="405"/>
      <c r="AZ8" s="405"/>
      <c r="BA8" s="405"/>
      <c r="BB8" s="405"/>
      <c r="BC8" s="405"/>
      <c r="BD8" s="405"/>
      <c r="BE8" s="405"/>
      <c r="BF8" s="405"/>
      <c r="BG8" s="405"/>
      <c r="BH8" s="405"/>
      <c r="BI8" s="405"/>
      <c r="BJ8" s="405"/>
      <c r="BK8" s="405"/>
      <c r="BL8" s="405"/>
      <c r="BM8" s="405"/>
      <c r="BN8" s="405"/>
      <c r="BO8" s="405"/>
      <c r="BP8" s="405"/>
      <c r="BQ8" s="405"/>
      <c r="BR8" s="405"/>
      <c r="BS8" s="405"/>
      <c r="BT8" s="405"/>
      <c r="BU8" s="405"/>
      <c r="BV8" s="405"/>
      <c r="BW8" s="405"/>
      <c r="BX8" s="405"/>
      <c r="BY8" s="405"/>
      <c r="BZ8" s="405"/>
      <c r="CA8" s="405"/>
      <c r="CB8" s="405"/>
      <c r="CC8" s="405"/>
      <c r="CD8" s="405"/>
      <c r="CE8" s="405"/>
      <c r="CF8" s="405"/>
      <c r="CG8" s="405"/>
      <c r="CH8" s="405"/>
      <c r="CI8" s="405"/>
      <c r="CJ8" s="405"/>
      <c r="CK8" s="405"/>
      <c r="CL8" s="405"/>
      <c r="CM8" s="405"/>
      <c r="CN8" s="405"/>
      <c r="CO8" s="405"/>
      <c r="CP8" s="405"/>
      <c r="CQ8" s="405"/>
      <c r="CR8" s="405"/>
      <c r="CS8" s="405"/>
      <c r="CT8" s="405"/>
      <c r="CU8" s="405"/>
      <c r="CV8" s="405"/>
      <c r="CW8" s="405"/>
      <c r="CX8" s="405"/>
      <c r="CY8" s="405"/>
      <c r="CZ8" s="405"/>
      <c r="DA8" s="405"/>
      <c r="DB8" s="405"/>
      <c r="DC8" s="405"/>
      <c r="DD8" s="405"/>
      <c r="DE8" s="405"/>
      <c r="DF8" s="405"/>
      <c r="DG8" s="405"/>
      <c r="DH8" s="405"/>
      <c r="DI8" s="405"/>
      <c r="DJ8" s="405"/>
      <c r="DK8" s="405"/>
      <c r="DL8" s="405"/>
      <c r="DM8" s="405"/>
      <c r="DN8" s="405"/>
      <c r="DO8" s="405"/>
      <c r="DP8" s="405"/>
      <c r="DQ8" s="405"/>
      <c r="DR8" s="405"/>
      <c r="DS8" s="405"/>
      <c r="DT8" s="405"/>
      <c r="DU8" s="405"/>
      <c r="DV8" s="405"/>
      <c r="DW8" s="405"/>
      <c r="DX8" s="405"/>
      <c r="DY8" s="405"/>
      <c r="DZ8" s="405"/>
      <c r="EA8" s="405"/>
      <c r="EB8" s="405"/>
    </row>
    <row r="9" spans="1:132" ht="18" customHeight="1" x14ac:dyDescent="0.15">
      <c r="A9" s="407"/>
      <c r="B9" s="408" t="s">
        <v>299</v>
      </c>
      <c r="C9" s="409"/>
      <c r="D9" s="409"/>
      <c r="E9" s="409"/>
      <c r="F9" s="409"/>
      <c r="G9" s="409"/>
      <c r="H9" s="409"/>
      <c r="I9" s="409"/>
      <c r="J9" s="409"/>
      <c r="K9" s="409"/>
      <c r="L9" s="409"/>
      <c r="M9" s="409"/>
      <c r="N9" s="409"/>
      <c r="O9" s="409"/>
      <c r="P9" s="409"/>
      <c r="Q9" s="409"/>
      <c r="R9" s="409"/>
      <c r="S9" s="409"/>
      <c r="T9" s="409"/>
      <c r="U9" s="409"/>
      <c r="V9" s="410"/>
      <c r="W9" s="411" t="s">
        <v>171</v>
      </c>
      <c r="X9" s="412"/>
      <c r="Y9" s="320" t="s">
        <v>300</v>
      </c>
      <c r="Z9" s="320"/>
      <c r="AA9" s="320"/>
      <c r="AB9" s="320"/>
      <c r="AC9" s="413"/>
      <c r="AD9" s="320" t="s">
        <v>301</v>
      </c>
      <c r="AE9" s="320"/>
      <c r="AF9" s="320"/>
      <c r="AG9" s="414"/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  <c r="BF9" s="138"/>
      <c r="BG9" s="138"/>
      <c r="BH9" s="138"/>
      <c r="BI9" s="138"/>
      <c r="BJ9" s="138"/>
      <c r="BK9" s="138"/>
      <c r="BL9" s="138"/>
      <c r="BM9" s="138"/>
      <c r="BN9" s="138"/>
      <c r="BO9" s="138"/>
      <c r="BP9" s="138"/>
      <c r="BQ9" s="138"/>
      <c r="BR9" s="138"/>
      <c r="BS9" s="138"/>
      <c r="BT9" s="138"/>
      <c r="BU9" s="138"/>
      <c r="BV9" s="138"/>
      <c r="BW9" s="138"/>
      <c r="BX9" s="138"/>
      <c r="BY9" s="138"/>
      <c r="BZ9" s="138"/>
      <c r="CA9" s="138"/>
      <c r="CB9" s="138"/>
      <c r="CC9" s="138"/>
      <c r="CD9" s="138"/>
      <c r="CE9" s="138"/>
      <c r="CF9" s="138"/>
      <c r="CG9" s="138"/>
      <c r="CH9" s="138"/>
      <c r="CI9" s="138"/>
      <c r="CJ9" s="138"/>
      <c r="CK9" s="138"/>
      <c r="CL9" s="138"/>
      <c r="CM9" s="138"/>
      <c r="CN9" s="138"/>
      <c r="CO9" s="138"/>
      <c r="CP9" s="138"/>
      <c r="CQ9" s="138"/>
      <c r="CR9" s="138"/>
      <c r="CS9" s="138"/>
      <c r="CT9" s="138"/>
      <c r="CU9" s="138"/>
      <c r="CV9" s="138"/>
      <c r="CW9" s="138"/>
      <c r="CX9" s="138"/>
      <c r="CY9" s="138"/>
      <c r="CZ9" s="138"/>
      <c r="DA9" s="138"/>
      <c r="DB9" s="138"/>
      <c r="DC9" s="138"/>
      <c r="DD9" s="138"/>
      <c r="DE9" s="138"/>
      <c r="DF9" s="138"/>
      <c r="DG9" s="138"/>
      <c r="DH9" s="138"/>
      <c r="DI9" s="138"/>
      <c r="DJ9" s="138"/>
      <c r="DK9" s="138"/>
      <c r="DL9" s="138"/>
      <c r="DM9" s="138"/>
      <c r="DN9" s="138"/>
      <c r="DO9" s="138"/>
      <c r="DP9" s="138"/>
      <c r="DQ9" s="138"/>
      <c r="DR9" s="138"/>
      <c r="DS9" s="138"/>
      <c r="DT9" s="138"/>
      <c r="DU9" s="138"/>
      <c r="DV9" s="138"/>
      <c r="DW9" s="138"/>
      <c r="DX9" s="138"/>
      <c r="DY9" s="138"/>
      <c r="DZ9" s="138"/>
      <c r="EA9" s="138"/>
      <c r="EB9" s="138"/>
    </row>
    <row r="10" spans="1:132" ht="20.25" customHeight="1" x14ac:dyDescent="0.15">
      <c r="A10" s="407"/>
      <c r="B10" s="415"/>
      <c r="C10" s="416"/>
      <c r="D10" s="416"/>
      <c r="E10" s="416"/>
      <c r="F10" s="416"/>
      <c r="G10" s="416"/>
      <c r="H10" s="416"/>
      <c r="I10" s="416"/>
      <c r="J10" s="416"/>
      <c r="K10" s="416"/>
      <c r="L10" s="416"/>
      <c r="M10" s="416"/>
      <c r="N10" s="416"/>
      <c r="O10" s="416"/>
      <c r="P10" s="416"/>
      <c r="Q10" s="416"/>
      <c r="R10" s="416"/>
      <c r="S10" s="416"/>
      <c r="T10" s="416"/>
      <c r="U10" s="416"/>
      <c r="V10" s="417"/>
      <c r="W10" s="418"/>
      <c r="X10" s="419"/>
      <c r="Y10" s="420" t="s">
        <v>302</v>
      </c>
      <c r="Z10" s="420" t="s">
        <v>303</v>
      </c>
      <c r="AA10" s="421" t="s">
        <v>304</v>
      </c>
      <c r="AB10" s="420" t="s">
        <v>305</v>
      </c>
      <c r="AC10" s="422"/>
      <c r="AD10" s="420" t="s">
        <v>306</v>
      </c>
      <c r="AE10" s="423" t="s">
        <v>307</v>
      </c>
      <c r="AF10" s="420" t="s">
        <v>308</v>
      </c>
      <c r="AG10" s="424"/>
      <c r="AH10" s="138"/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  <c r="BF10" s="138"/>
      <c r="BG10" s="138"/>
      <c r="BH10" s="138"/>
      <c r="BI10" s="138"/>
      <c r="BJ10" s="138"/>
      <c r="BK10" s="138"/>
      <c r="BL10" s="138"/>
      <c r="BM10" s="138"/>
      <c r="BN10" s="138"/>
      <c r="BO10" s="138"/>
      <c r="BP10" s="138"/>
      <c r="BQ10" s="138"/>
      <c r="BR10" s="138"/>
      <c r="BS10" s="138"/>
      <c r="BT10" s="138"/>
      <c r="BU10" s="138"/>
      <c r="BV10" s="138"/>
      <c r="BW10" s="138"/>
      <c r="BX10" s="138"/>
      <c r="BY10" s="138"/>
      <c r="BZ10" s="138"/>
      <c r="CA10" s="138"/>
      <c r="CB10" s="138"/>
      <c r="CC10" s="138"/>
      <c r="CD10" s="138"/>
      <c r="CE10" s="138"/>
      <c r="CF10" s="138"/>
      <c r="CG10" s="138"/>
      <c r="CH10" s="138"/>
      <c r="CI10" s="138"/>
      <c r="CJ10" s="138"/>
      <c r="CK10" s="138"/>
      <c r="CL10" s="138"/>
      <c r="CM10" s="138"/>
      <c r="CN10" s="138"/>
      <c r="CO10" s="138"/>
      <c r="CP10" s="138"/>
      <c r="CQ10" s="138"/>
      <c r="CR10" s="138"/>
      <c r="CS10" s="138"/>
      <c r="CT10" s="138"/>
      <c r="CU10" s="138"/>
      <c r="CV10" s="138"/>
      <c r="CW10" s="138"/>
      <c r="CX10" s="138"/>
      <c r="CY10" s="138"/>
      <c r="CZ10" s="138"/>
      <c r="DA10" s="138"/>
      <c r="DB10" s="138"/>
      <c r="DC10" s="138"/>
      <c r="DD10" s="138"/>
      <c r="DE10" s="138"/>
      <c r="DF10" s="138"/>
      <c r="DG10" s="138"/>
      <c r="DH10" s="138"/>
      <c r="DI10" s="138"/>
      <c r="DJ10" s="138"/>
      <c r="DK10" s="138"/>
      <c r="DL10" s="138"/>
      <c r="DM10" s="138"/>
      <c r="DN10" s="138"/>
      <c r="DO10" s="138"/>
      <c r="DP10" s="138"/>
      <c r="DQ10" s="138"/>
      <c r="DR10" s="138"/>
      <c r="DS10" s="138"/>
      <c r="DT10" s="138"/>
      <c r="DU10" s="138"/>
      <c r="DV10" s="138"/>
      <c r="DW10" s="138"/>
      <c r="DX10" s="138"/>
      <c r="DY10" s="138"/>
      <c r="DZ10" s="138"/>
      <c r="EA10" s="138"/>
      <c r="EB10" s="138"/>
    </row>
    <row r="11" spans="1:132" ht="12" customHeight="1" x14ac:dyDescent="0.15">
      <c r="A11" s="407"/>
      <c r="B11" s="415"/>
      <c r="C11" s="416"/>
      <c r="D11" s="416"/>
      <c r="E11" s="416"/>
      <c r="F11" s="416"/>
      <c r="G11" s="416"/>
      <c r="H11" s="416"/>
      <c r="I11" s="416"/>
      <c r="J11" s="416"/>
      <c r="K11" s="416"/>
      <c r="L11" s="416"/>
      <c r="M11" s="416"/>
      <c r="N11" s="416"/>
      <c r="O11" s="416"/>
      <c r="P11" s="416"/>
      <c r="Q11" s="416"/>
      <c r="R11" s="416"/>
      <c r="S11" s="416"/>
      <c r="T11" s="416"/>
      <c r="U11" s="416"/>
      <c r="V11" s="417"/>
      <c r="W11" s="418"/>
      <c r="X11" s="419"/>
      <c r="Y11" s="425"/>
      <c r="Z11" s="425"/>
      <c r="AA11" s="341" t="s">
        <v>309</v>
      </c>
      <c r="AB11" s="425"/>
      <c r="AC11" s="348"/>
      <c r="AD11" s="425"/>
      <c r="AE11" s="341" t="s">
        <v>310</v>
      </c>
      <c r="AF11" s="425"/>
      <c r="AG11" s="426"/>
      <c r="AH11" s="138"/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  <c r="BI11" s="138"/>
      <c r="BJ11" s="138"/>
      <c r="BK11" s="138"/>
      <c r="BL11" s="138"/>
      <c r="BM11" s="138"/>
      <c r="BN11" s="138"/>
      <c r="BO11" s="138"/>
      <c r="BP11" s="138"/>
      <c r="BQ11" s="138"/>
      <c r="BR11" s="138"/>
      <c r="BS11" s="138"/>
      <c r="BT11" s="138"/>
      <c r="BU11" s="138"/>
      <c r="BV11" s="138"/>
      <c r="BW11" s="138"/>
      <c r="BX11" s="138"/>
      <c r="BY11" s="138"/>
      <c r="BZ11" s="138"/>
      <c r="CA11" s="138"/>
      <c r="CB11" s="138"/>
      <c r="CC11" s="138"/>
      <c r="CD11" s="138"/>
      <c r="CE11" s="138"/>
      <c r="CF11" s="138"/>
      <c r="CG11" s="138"/>
      <c r="CH11" s="138"/>
      <c r="CI11" s="138"/>
      <c r="CJ11" s="138"/>
      <c r="CK11" s="138"/>
      <c r="CL11" s="138"/>
      <c r="CM11" s="138"/>
      <c r="CN11" s="138"/>
      <c r="CO11" s="138"/>
      <c r="CP11" s="138"/>
      <c r="CQ11" s="138"/>
      <c r="CR11" s="138"/>
      <c r="CS11" s="138"/>
      <c r="CT11" s="138"/>
      <c r="CU11" s="138"/>
      <c r="CV11" s="138"/>
      <c r="CW11" s="138"/>
      <c r="CX11" s="138"/>
      <c r="CY11" s="138"/>
      <c r="CZ11" s="138"/>
      <c r="DA11" s="138"/>
      <c r="DB11" s="138"/>
      <c r="DC11" s="138"/>
      <c r="DD11" s="138"/>
      <c r="DE11" s="138"/>
      <c r="DF11" s="138"/>
      <c r="DG11" s="138"/>
      <c r="DH11" s="138"/>
      <c r="DI11" s="138"/>
      <c r="DJ11" s="138"/>
      <c r="DK11" s="138"/>
      <c r="DL11" s="138"/>
      <c r="DM11" s="138"/>
      <c r="DN11" s="138"/>
      <c r="DO11" s="138"/>
      <c r="DP11" s="138"/>
      <c r="DQ11" s="138"/>
      <c r="DR11" s="138"/>
      <c r="DS11" s="138"/>
      <c r="DT11" s="138"/>
      <c r="DU11" s="138"/>
      <c r="DV11" s="138"/>
      <c r="DW11" s="138"/>
      <c r="DX11" s="138"/>
      <c r="DY11" s="138"/>
      <c r="DZ11" s="138"/>
      <c r="EA11" s="138"/>
      <c r="EB11" s="138"/>
    </row>
    <row r="12" spans="1:132" s="437" customFormat="1" ht="8.1" customHeight="1" thickBot="1" x14ac:dyDescent="0.2">
      <c r="A12" s="427"/>
      <c r="B12" s="428"/>
      <c r="C12" s="429"/>
      <c r="D12" s="429"/>
      <c r="E12" s="429"/>
      <c r="F12" s="429"/>
      <c r="G12" s="429"/>
      <c r="H12" s="429"/>
      <c r="I12" s="429"/>
      <c r="J12" s="429"/>
      <c r="K12" s="429"/>
      <c r="L12" s="429"/>
      <c r="M12" s="429"/>
      <c r="N12" s="429"/>
      <c r="O12" s="429"/>
      <c r="P12" s="429"/>
      <c r="Q12" s="429"/>
      <c r="R12" s="429"/>
      <c r="S12" s="429"/>
      <c r="T12" s="429"/>
      <c r="U12" s="429"/>
      <c r="V12" s="430"/>
      <c r="W12" s="431"/>
      <c r="X12" s="432"/>
      <c r="Y12" s="433"/>
      <c r="Z12" s="433"/>
      <c r="AA12" s="434"/>
      <c r="AB12" s="433"/>
      <c r="AC12" s="434"/>
      <c r="AD12" s="433"/>
      <c r="AE12" s="434"/>
      <c r="AF12" s="433"/>
      <c r="AG12" s="435"/>
      <c r="AH12" s="436"/>
      <c r="AI12" s="436"/>
      <c r="AJ12" s="436"/>
      <c r="AK12" s="436"/>
      <c r="AL12" s="436"/>
      <c r="AM12" s="436"/>
      <c r="AN12" s="436"/>
      <c r="AO12" s="436"/>
      <c r="AP12" s="436"/>
      <c r="AQ12" s="436"/>
      <c r="AR12" s="436"/>
      <c r="AS12" s="436"/>
      <c r="AT12" s="436"/>
      <c r="AU12" s="436"/>
      <c r="AV12" s="436"/>
      <c r="AW12" s="436"/>
      <c r="AX12" s="436"/>
      <c r="AY12" s="436"/>
      <c r="AZ12" s="436"/>
      <c r="BA12" s="436"/>
      <c r="BB12" s="436"/>
      <c r="BC12" s="436"/>
      <c r="BD12" s="436"/>
      <c r="BE12" s="436"/>
      <c r="BF12" s="436"/>
      <c r="BG12" s="436"/>
      <c r="BH12" s="436"/>
      <c r="BI12" s="436"/>
      <c r="BJ12" s="436"/>
      <c r="BK12" s="436"/>
      <c r="BL12" s="436"/>
      <c r="BM12" s="436"/>
      <c r="BN12" s="436"/>
      <c r="BO12" s="436"/>
      <c r="BP12" s="436"/>
      <c r="BQ12" s="436"/>
      <c r="BR12" s="436"/>
      <c r="BS12" s="436"/>
      <c r="BT12" s="436"/>
      <c r="BU12" s="436"/>
      <c r="BV12" s="436"/>
      <c r="BW12" s="436"/>
      <c r="BX12" s="436"/>
      <c r="BY12" s="436"/>
      <c r="BZ12" s="436"/>
      <c r="CA12" s="436"/>
      <c r="CB12" s="436"/>
      <c r="CC12" s="436"/>
      <c r="CD12" s="436"/>
      <c r="CE12" s="436"/>
      <c r="CF12" s="436"/>
      <c r="CG12" s="436"/>
      <c r="CH12" s="436"/>
      <c r="CI12" s="436"/>
      <c r="CJ12" s="436"/>
      <c r="CK12" s="436"/>
      <c r="CL12" s="436"/>
      <c r="CM12" s="436"/>
      <c r="CN12" s="436"/>
      <c r="CO12" s="436"/>
      <c r="CP12" s="436"/>
      <c r="CQ12" s="436"/>
      <c r="CR12" s="436"/>
      <c r="CS12" s="436"/>
      <c r="CT12" s="436"/>
      <c r="CU12" s="436"/>
      <c r="CV12" s="436"/>
      <c r="CW12" s="436"/>
      <c r="CX12" s="436"/>
      <c r="CY12" s="436"/>
      <c r="CZ12" s="436"/>
      <c r="DA12" s="436"/>
      <c r="DB12" s="436"/>
      <c r="DC12" s="436"/>
      <c r="DD12" s="436"/>
      <c r="DE12" s="436"/>
      <c r="DF12" s="436"/>
      <c r="DG12" s="436"/>
      <c r="DH12" s="436"/>
      <c r="DI12" s="436"/>
      <c r="DJ12" s="436"/>
      <c r="DK12" s="436"/>
      <c r="DL12" s="436"/>
      <c r="DM12" s="436"/>
      <c r="DN12" s="436"/>
      <c r="DO12" s="436"/>
      <c r="DP12" s="436"/>
      <c r="DQ12" s="436"/>
      <c r="DR12" s="436"/>
      <c r="DS12" s="436"/>
      <c r="DT12" s="436"/>
      <c r="DU12" s="436"/>
      <c r="DV12" s="436"/>
      <c r="DW12" s="436"/>
      <c r="DX12" s="436"/>
      <c r="DY12" s="436"/>
      <c r="DZ12" s="436"/>
      <c r="EA12" s="436"/>
      <c r="EB12" s="436"/>
    </row>
    <row r="13" spans="1:132" ht="26.25" customHeight="1" x14ac:dyDescent="0.15">
      <c r="A13" s="407"/>
      <c r="B13" s="438" t="s">
        <v>311</v>
      </c>
      <c r="C13" s="439"/>
      <c r="D13" s="439"/>
      <c r="E13" s="439"/>
      <c r="F13" s="439"/>
      <c r="G13" s="439"/>
      <c r="H13" s="439"/>
      <c r="I13" s="439"/>
      <c r="J13" s="439"/>
      <c r="K13" s="439"/>
      <c r="L13" s="439"/>
      <c r="M13" s="439"/>
      <c r="N13" s="439"/>
      <c r="O13" s="439"/>
      <c r="P13" s="439"/>
      <c r="Q13" s="439"/>
      <c r="R13" s="439"/>
      <c r="S13" s="439"/>
      <c r="T13" s="439"/>
      <c r="U13" s="439"/>
      <c r="V13" s="440"/>
      <c r="W13" s="386">
        <v>0</v>
      </c>
      <c r="X13" s="441">
        <v>1</v>
      </c>
      <c r="Y13" s="442">
        <v>7620612</v>
      </c>
      <c r="Z13" s="442">
        <v>0</v>
      </c>
      <c r="AA13" s="443">
        <v>12466548</v>
      </c>
      <c r="AB13" s="444">
        <f>SUM(Y13:AA13)</f>
        <v>20087160</v>
      </c>
      <c r="AC13" s="445"/>
      <c r="AD13" s="446">
        <v>0</v>
      </c>
      <c r="AE13" s="446">
        <v>1030140</v>
      </c>
      <c r="AF13" s="447">
        <f>SUM(AD13:AE13)</f>
        <v>1030140</v>
      </c>
      <c r="AG13" s="448"/>
      <c r="AH13" s="138"/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138"/>
      <c r="BB13" s="138"/>
      <c r="BC13" s="138"/>
      <c r="BD13" s="138"/>
      <c r="BE13" s="138"/>
      <c r="BF13" s="138"/>
      <c r="BG13" s="138"/>
      <c r="BH13" s="138"/>
      <c r="BI13" s="138"/>
      <c r="BJ13" s="138"/>
      <c r="BK13" s="138"/>
      <c r="BL13" s="138"/>
      <c r="BM13" s="138"/>
      <c r="BN13" s="138"/>
      <c r="BO13" s="138"/>
      <c r="BP13" s="138"/>
      <c r="BQ13" s="138"/>
      <c r="BR13" s="138"/>
      <c r="BS13" s="138"/>
      <c r="BT13" s="138"/>
      <c r="BU13" s="138"/>
      <c r="BV13" s="138"/>
      <c r="BW13" s="138"/>
      <c r="BX13" s="138"/>
      <c r="BY13" s="138"/>
      <c r="BZ13" s="138"/>
      <c r="CA13" s="138"/>
      <c r="CB13" s="138"/>
      <c r="CC13" s="138"/>
      <c r="CD13" s="138"/>
      <c r="CE13" s="138"/>
      <c r="CF13" s="138"/>
      <c r="CG13" s="138"/>
      <c r="CH13" s="138"/>
      <c r="CI13" s="138"/>
      <c r="CJ13" s="138"/>
      <c r="CK13" s="138"/>
      <c r="CL13" s="138"/>
      <c r="CM13" s="138"/>
      <c r="CN13" s="138"/>
      <c r="CO13" s="138"/>
      <c r="CP13" s="138"/>
      <c r="CQ13" s="138"/>
      <c r="CR13" s="138"/>
      <c r="CS13" s="138"/>
      <c r="CT13" s="138"/>
      <c r="CU13" s="138"/>
      <c r="CV13" s="138"/>
      <c r="CW13" s="138"/>
      <c r="CX13" s="138"/>
      <c r="CY13" s="138"/>
      <c r="CZ13" s="138"/>
      <c r="DA13" s="138"/>
      <c r="DB13" s="138"/>
      <c r="DC13" s="138"/>
      <c r="DD13" s="138"/>
      <c r="DE13" s="138"/>
      <c r="DF13" s="138"/>
      <c r="DG13" s="138"/>
      <c r="DH13" s="138"/>
      <c r="DI13" s="138"/>
      <c r="DJ13" s="138"/>
      <c r="DK13" s="138"/>
      <c r="DL13" s="138"/>
      <c r="DM13" s="138"/>
      <c r="DN13" s="138"/>
      <c r="DO13" s="138"/>
      <c r="DP13" s="138"/>
      <c r="DQ13" s="138"/>
      <c r="DR13" s="138"/>
      <c r="DS13" s="138"/>
      <c r="DT13" s="138"/>
      <c r="DU13" s="138"/>
      <c r="DV13" s="138"/>
      <c r="DW13" s="138"/>
      <c r="DX13" s="138"/>
      <c r="DY13" s="138"/>
      <c r="DZ13" s="138"/>
      <c r="EA13" s="138"/>
      <c r="EB13" s="138"/>
    </row>
    <row r="14" spans="1:132" ht="26.25" customHeight="1" x14ac:dyDescent="0.15">
      <c r="A14" s="407"/>
      <c r="B14" s="449" t="s">
        <v>312</v>
      </c>
      <c r="C14" s="450"/>
      <c r="D14" s="451" t="s">
        <v>313</v>
      </c>
      <c r="E14" s="452"/>
      <c r="F14" s="452"/>
      <c r="G14" s="452"/>
      <c r="H14" s="452"/>
      <c r="I14" s="452"/>
      <c r="J14" s="452"/>
      <c r="K14" s="452"/>
      <c r="L14" s="452"/>
      <c r="M14" s="452"/>
      <c r="N14" s="452"/>
      <c r="O14" s="452"/>
      <c r="P14" s="452"/>
      <c r="Q14" s="452"/>
      <c r="R14" s="452"/>
      <c r="S14" s="452"/>
      <c r="T14" s="452"/>
      <c r="U14" s="452"/>
      <c r="V14" s="453"/>
      <c r="W14" s="371">
        <v>0</v>
      </c>
      <c r="X14" s="454">
        <v>2</v>
      </c>
      <c r="Y14" s="80">
        <v>1334304</v>
      </c>
      <c r="Z14" s="80">
        <v>274848</v>
      </c>
      <c r="AA14" s="80">
        <v>2027722</v>
      </c>
      <c r="AB14" s="79">
        <f>SUM(Y14:AA14)</f>
        <v>3636874</v>
      </c>
      <c r="AC14" s="455"/>
      <c r="AD14" s="80"/>
      <c r="AE14" s="80">
        <v>43</v>
      </c>
      <c r="AF14" s="186">
        <f>SUM(AD14:AE14)</f>
        <v>43</v>
      </c>
      <c r="AG14" s="448"/>
      <c r="AH14" s="138"/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138"/>
      <c r="AU14" s="138"/>
      <c r="AV14" s="138"/>
      <c r="AW14" s="138"/>
      <c r="AX14" s="138"/>
      <c r="AY14" s="138"/>
      <c r="AZ14" s="138"/>
      <c r="BA14" s="138"/>
      <c r="BB14" s="138"/>
      <c r="BC14" s="138"/>
      <c r="BD14" s="138"/>
      <c r="BE14" s="138"/>
      <c r="BF14" s="138"/>
      <c r="BG14" s="138"/>
      <c r="BH14" s="138"/>
      <c r="BI14" s="138"/>
      <c r="BJ14" s="138"/>
      <c r="BK14" s="138"/>
      <c r="BL14" s="138"/>
      <c r="BM14" s="138"/>
      <c r="BN14" s="138"/>
      <c r="BO14" s="138"/>
      <c r="BP14" s="138"/>
      <c r="BQ14" s="138"/>
      <c r="BR14" s="138"/>
      <c r="BS14" s="138"/>
      <c r="BT14" s="138"/>
      <c r="BU14" s="138"/>
      <c r="BV14" s="138"/>
      <c r="BW14" s="138"/>
      <c r="BX14" s="138"/>
      <c r="BY14" s="138"/>
      <c r="BZ14" s="138"/>
      <c r="CA14" s="138"/>
      <c r="CB14" s="138"/>
      <c r="CC14" s="138"/>
      <c r="CD14" s="138"/>
      <c r="CE14" s="138"/>
      <c r="CF14" s="138"/>
      <c r="CG14" s="138"/>
      <c r="CH14" s="138"/>
      <c r="CI14" s="138"/>
      <c r="CJ14" s="138"/>
      <c r="CK14" s="138"/>
      <c r="CL14" s="138"/>
      <c r="CM14" s="138"/>
      <c r="CN14" s="138"/>
      <c r="CO14" s="138"/>
      <c r="CP14" s="138"/>
      <c r="CQ14" s="138"/>
      <c r="CR14" s="138"/>
      <c r="CS14" s="138"/>
      <c r="CT14" s="138"/>
      <c r="CU14" s="138"/>
      <c r="CV14" s="138"/>
      <c r="CW14" s="138"/>
      <c r="CX14" s="138"/>
      <c r="CY14" s="138"/>
      <c r="CZ14" s="138"/>
      <c r="DA14" s="138"/>
      <c r="DB14" s="138"/>
      <c r="DC14" s="138"/>
      <c r="DD14" s="138"/>
      <c r="DE14" s="138"/>
      <c r="DF14" s="138"/>
      <c r="DG14" s="138"/>
      <c r="DH14" s="138"/>
      <c r="DI14" s="138"/>
      <c r="DJ14" s="138"/>
      <c r="DK14" s="138"/>
      <c r="DL14" s="138"/>
      <c r="DM14" s="138"/>
      <c r="DN14" s="138"/>
      <c r="DO14" s="138"/>
      <c r="DP14" s="138"/>
      <c r="DQ14" s="138"/>
      <c r="DR14" s="138"/>
      <c r="DS14" s="138"/>
      <c r="DT14" s="138"/>
      <c r="DU14" s="138"/>
      <c r="DV14" s="138"/>
      <c r="DW14" s="138"/>
      <c r="DX14" s="138"/>
      <c r="DY14" s="138"/>
      <c r="DZ14" s="138"/>
      <c r="EA14" s="138"/>
      <c r="EB14" s="138"/>
    </row>
    <row r="15" spans="1:132" ht="26.25" customHeight="1" x14ac:dyDescent="0.15">
      <c r="A15" s="407"/>
      <c r="B15" s="456" t="s">
        <v>314</v>
      </c>
      <c r="C15" s="457"/>
      <c r="D15" s="458" t="s">
        <v>315</v>
      </c>
      <c r="E15" s="459"/>
      <c r="F15" s="459"/>
      <c r="G15" s="459"/>
      <c r="H15" s="459"/>
      <c r="I15" s="459"/>
      <c r="J15" s="459"/>
      <c r="K15" s="459"/>
      <c r="L15" s="459"/>
      <c r="M15" s="459"/>
      <c r="N15" s="459"/>
      <c r="O15" s="459"/>
      <c r="P15" s="459"/>
      <c r="Q15" s="459"/>
      <c r="R15" s="459"/>
      <c r="S15" s="459"/>
      <c r="T15" s="459"/>
      <c r="U15" s="459"/>
      <c r="V15" s="460"/>
      <c r="W15" s="371">
        <v>0</v>
      </c>
      <c r="X15" s="454">
        <v>3</v>
      </c>
      <c r="Y15" s="80">
        <v>25919</v>
      </c>
      <c r="Z15" s="80">
        <v>274848</v>
      </c>
      <c r="AA15" s="80">
        <v>1921337</v>
      </c>
      <c r="AB15" s="79">
        <f>SUM(Y15:AA15)</f>
        <v>2222104</v>
      </c>
      <c r="AC15" s="455"/>
      <c r="AD15" s="80"/>
      <c r="AE15" s="80"/>
      <c r="AF15" s="186">
        <f t="shared" ref="AF15:AF24" si="0">SUM(AD15:AE15)</f>
        <v>0</v>
      </c>
      <c r="AG15" s="44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138"/>
      <c r="BG15" s="138"/>
      <c r="BH15" s="138"/>
      <c r="BI15" s="138"/>
      <c r="BJ15" s="138"/>
      <c r="BK15" s="138"/>
      <c r="BL15" s="138"/>
      <c r="BM15" s="138"/>
      <c r="BN15" s="138"/>
      <c r="BO15" s="138"/>
      <c r="BP15" s="138"/>
      <c r="BQ15" s="138"/>
      <c r="BR15" s="138"/>
      <c r="BS15" s="138"/>
      <c r="BT15" s="138"/>
      <c r="BU15" s="138"/>
      <c r="BV15" s="138"/>
      <c r="BW15" s="138"/>
      <c r="BX15" s="138"/>
      <c r="BY15" s="138"/>
      <c r="BZ15" s="138"/>
      <c r="CA15" s="138"/>
      <c r="CB15" s="138"/>
      <c r="CC15" s="138"/>
      <c r="CD15" s="138"/>
      <c r="CE15" s="138"/>
      <c r="CF15" s="138"/>
      <c r="CG15" s="138"/>
      <c r="CH15" s="138"/>
      <c r="CI15" s="138"/>
      <c r="CJ15" s="138"/>
      <c r="CK15" s="138"/>
      <c r="CL15" s="138"/>
      <c r="CM15" s="138"/>
      <c r="CN15" s="138"/>
      <c r="CO15" s="138"/>
      <c r="CP15" s="138"/>
      <c r="CQ15" s="138"/>
      <c r="CR15" s="138"/>
      <c r="CS15" s="138"/>
      <c r="CT15" s="138"/>
      <c r="CU15" s="138"/>
      <c r="CV15" s="138"/>
      <c r="CW15" s="138"/>
      <c r="CX15" s="138"/>
      <c r="CY15" s="138"/>
      <c r="CZ15" s="138"/>
      <c r="DA15" s="138"/>
      <c r="DB15" s="138"/>
      <c r="DC15" s="138"/>
      <c r="DD15" s="138"/>
      <c r="DE15" s="138"/>
      <c r="DF15" s="138"/>
      <c r="DG15" s="138"/>
      <c r="DH15" s="138"/>
      <c r="DI15" s="138"/>
      <c r="DJ15" s="138"/>
      <c r="DK15" s="138"/>
      <c r="DL15" s="138"/>
      <c r="DM15" s="138"/>
      <c r="DN15" s="138"/>
      <c r="DO15" s="138"/>
      <c r="DP15" s="138"/>
      <c r="DQ15" s="138"/>
      <c r="DR15" s="138"/>
      <c r="DS15" s="138"/>
      <c r="DT15" s="138"/>
      <c r="DU15" s="138"/>
      <c r="DV15" s="138"/>
      <c r="DW15" s="138"/>
      <c r="DX15" s="138"/>
      <c r="DY15" s="138"/>
      <c r="DZ15" s="138"/>
      <c r="EA15" s="138"/>
      <c r="EB15" s="138"/>
    </row>
    <row r="16" spans="1:132" ht="26.25" customHeight="1" x14ac:dyDescent="0.15">
      <c r="A16" s="407"/>
      <c r="B16" s="461" t="s">
        <v>316</v>
      </c>
      <c r="C16" s="462"/>
      <c r="D16" s="451" t="s">
        <v>317</v>
      </c>
      <c r="E16" s="452"/>
      <c r="F16" s="452"/>
      <c r="G16" s="452"/>
      <c r="H16" s="452"/>
      <c r="I16" s="452"/>
      <c r="J16" s="452"/>
      <c r="K16" s="452"/>
      <c r="L16" s="452"/>
      <c r="M16" s="452"/>
      <c r="N16" s="452"/>
      <c r="O16" s="452"/>
      <c r="P16" s="452"/>
      <c r="Q16" s="452"/>
      <c r="R16" s="452"/>
      <c r="S16" s="452"/>
      <c r="T16" s="452"/>
      <c r="U16" s="452"/>
      <c r="V16" s="453"/>
      <c r="W16" s="371">
        <v>0</v>
      </c>
      <c r="X16" s="454">
        <v>4</v>
      </c>
      <c r="Y16" s="80"/>
      <c r="Z16" s="80"/>
      <c r="AA16" s="80"/>
      <c r="AB16" s="79">
        <f t="shared" ref="AB16:AB23" si="1">SUM(Y16:AA16)</f>
        <v>0</v>
      </c>
      <c r="AC16" s="455"/>
      <c r="AD16" s="119">
        <v>0</v>
      </c>
      <c r="AE16" s="119">
        <v>0</v>
      </c>
      <c r="AF16" s="286">
        <f t="shared" si="0"/>
        <v>0</v>
      </c>
      <c r="AG16" s="448"/>
      <c r="AH16" s="138"/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8"/>
      <c r="BD16" s="138"/>
      <c r="BE16" s="138"/>
      <c r="BF16" s="138"/>
      <c r="BG16" s="138"/>
      <c r="BH16" s="138"/>
      <c r="BI16" s="138"/>
      <c r="BJ16" s="138"/>
      <c r="BK16" s="138"/>
      <c r="BL16" s="138"/>
      <c r="BM16" s="138"/>
      <c r="BN16" s="138"/>
      <c r="BO16" s="138"/>
      <c r="BP16" s="138"/>
      <c r="BQ16" s="138"/>
      <c r="BR16" s="138"/>
      <c r="BS16" s="138"/>
      <c r="BT16" s="138"/>
      <c r="BU16" s="138"/>
      <c r="BV16" s="138"/>
      <c r="BW16" s="138"/>
      <c r="BX16" s="138"/>
      <c r="BY16" s="138"/>
      <c r="BZ16" s="138"/>
      <c r="CA16" s="138"/>
      <c r="CB16" s="138"/>
      <c r="CC16" s="138"/>
      <c r="CD16" s="138"/>
      <c r="CE16" s="138"/>
      <c r="CF16" s="138"/>
      <c r="CG16" s="138"/>
      <c r="CH16" s="138"/>
      <c r="CI16" s="138"/>
      <c r="CJ16" s="138"/>
      <c r="CK16" s="138"/>
      <c r="CL16" s="138"/>
      <c r="CM16" s="138"/>
      <c r="CN16" s="138"/>
      <c r="CO16" s="138"/>
      <c r="CP16" s="138"/>
      <c r="CQ16" s="138"/>
      <c r="CR16" s="138"/>
      <c r="CS16" s="138"/>
      <c r="CT16" s="138"/>
      <c r="CU16" s="138"/>
      <c r="CV16" s="138"/>
      <c r="CW16" s="138"/>
      <c r="CX16" s="138"/>
      <c r="CY16" s="138"/>
      <c r="CZ16" s="138"/>
      <c r="DA16" s="138"/>
      <c r="DB16" s="138"/>
      <c r="DC16" s="138"/>
      <c r="DD16" s="138"/>
      <c r="DE16" s="138"/>
      <c r="DF16" s="138"/>
      <c r="DG16" s="138"/>
      <c r="DH16" s="138"/>
      <c r="DI16" s="138"/>
      <c r="DJ16" s="138"/>
      <c r="DK16" s="138"/>
      <c r="DL16" s="138"/>
      <c r="DM16" s="138"/>
      <c r="DN16" s="138"/>
      <c r="DO16" s="138"/>
      <c r="DP16" s="138"/>
      <c r="DQ16" s="138"/>
      <c r="DR16" s="138"/>
      <c r="DS16" s="138"/>
      <c r="DT16" s="138"/>
      <c r="DU16" s="138"/>
      <c r="DV16" s="138"/>
      <c r="DW16" s="138"/>
      <c r="DX16" s="138"/>
      <c r="DY16" s="138"/>
      <c r="DZ16" s="138"/>
      <c r="EA16" s="138"/>
      <c r="EB16" s="138"/>
    </row>
    <row r="17" spans="1:132" ht="26.25" customHeight="1" x14ac:dyDescent="0.15">
      <c r="A17" s="407"/>
      <c r="B17" s="451" t="s">
        <v>318</v>
      </c>
      <c r="C17" s="452"/>
      <c r="D17" s="452"/>
      <c r="E17" s="452"/>
      <c r="F17" s="452"/>
      <c r="G17" s="452"/>
      <c r="H17" s="452"/>
      <c r="I17" s="452"/>
      <c r="J17" s="452"/>
      <c r="K17" s="452"/>
      <c r="L17" s="452"/>
      <c r="M17" s="452"/>
      <c r="N17" s="452"/>
      <c r="O17" s="452"/>
      <c r="P17" s="452"/>
      <c r="Q17" s="452"/>
      <c r="R17" s="452"/>
      <c r="S17" s="452"/>
      <c r="T17" s="452"/>
      <c r="U17" s="452"/>
      <c r="V17" s="453"/>
      <c r="W17" s="371">
        <v>0</v>
      </c>
      <c r="X17" s="454">
        <v>5</v>
      </c>
      <c r="Y17" s="80"/>
      <c r="Z17" s="80"/>
      <c r="AA17" s="80"/>
      <c r="AB17" s="79">
        <f t="shared" si="1"/>
        <v>0</v>
      </c>
      <c r="AC17" s="455"/>
      <c r="AD17" s="80"/>
      <c r="AE17" s="80"/>
      <c r="AF17" s="186">
        <f t="shared" si="0"/>
        <v>0</v>
      </c>
      <c r="AG17" s="44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38"/>
      <c r="AU17" s="138"/>
      <c r="AV17" s="138"/>
      <c r="AW17" s="138"/>
      <c r="AX17" s="138"/>
      <c r="AY17" s="138"/>
      <c r="AZ17" s="138"/>
      <c r="BA17" s="138"/>
      <c r="BB17" s="138"/>
      <c r="BC17" s="138"/>
      <c r="BD17" s="138"/>
      <c r="BE17" s="138"/>
      <c r="BF17" s="138"/>
      <c r="BG17" s="138"/>
      <c r="BH17" s="138"/>
      <c r="BI17" s="138"/>
      <c r="BJ17" s="138"/>
      <c r="BK17" s="138"/>
      <c r="BL17" s="138"/>
      <c r="BM17" s="138"/>
      <c r="BN17" s="138"/>
      <c r="BO17" s="138"/>
      <c r="BP17" s="138"/>
      <c r="BQ17" s="138"/>
      <c r="BR17" s="138"/>
      <c r="BS17" s="138"/>
      <c r="BT17" s="138"/>
      <c r="BU17" s="138"/>
      <c r="BV17" s="138"/>
      <c r="BW17" s="138"/>
      <c r="BX17" s="138"/>
      <c r="BY17" s="138"/>
      <c r="BZ17" s="138"/>
      <c r="CA17" s="138"/>
      <c r="CB17" s="138"/>
      <c r="CC17" s="138"/>
      <c r="CD17" s="138"/>
      <c r="CE17" s="138"/>
      <c r="CF17" s="138"/>
      <c r="CG17" s="138"/>
      <c r="CH17" s="138"/>
      <c r="CI17" s="138"/>
      <c r="CJ17" s="138"/>
      <c r="CK17" s="138"/>
      <c r="CL17" s="138"/>
      <c r="CM17" s="138"/>
      <c r="CN17" s="138"/>
      <c r="CO17" s="138"/>
      <c r="CP17" s="138"/>
      <c r="CQ17" s="138"/>
      <c r="CR17" s="138"/>
      <c r="CS17" s="138"/>
      <c r="CT17" s="138"/>
      <c r="CU17" s="138"/>
      <c r="CV17" s="138"/>
      <c r="CW17" s="138"/>
      <c r="CX17" s="138"/>
      <c r="CY17" s="138"/>
      <c r="CZ17" s="138"/>
      <c r="DA17" s="138"/>
      <c r="DB17" s="138"/>
      <c r="DC17" s="138"/>
      <c r="DD17" s="138"/>
      <c r="DE17" s="138"/>
      <c r="DF17" s="138"/>
      <c r="DG17" s="138"/>
      <c r="DH17" s="138"/>
      <c r="DI17" s="138"/>
      <c r="DJ17" s="138"/>
      <c r="DK17" s="138"/>
      <c r="DL17" s="138"/>
      <c r="DM17" s="138"/>
      <c r="DN17" s="138"/>
      <c r="DO17" s="138"/>
      <c r="DP17" s="138"/>
      <c r="DQ17" s="138"/>
      <c r="DR17" s="138"/>
      <c r="DS17" s="138"/>
      <c r="DT17" s="138"/>
      <c r="DU17" s="138"/>
      <c r="DV17" s="138"/>
      <c r="DW17" s="138"/>
      <c r="DX17" s="138"/>
      <c r="DY17" s="138"/>
      <c r="DZ17" s="138"/>
      <c r="EA17" s="138"/>
      <c r="EB17" s="138"/>
    </row>
    <row r="18" spans="1:132" ht="26.25" customHeight="1" thickBot="1" x14ac:dyDescent="0.2">
      <c r="A18" s="407"/>
      <c r="B18" s="463" t="s">
        <v>319</v>
      </c>
      <c r="C18" s="464"/>
      <c r="D18" s="464"/>
      <c r="E18" s="464"/>
      <c r="F18" s="464"/>
      <c r="G18" s="464"/>
      <c r="H18" s="464"/>
      <c r="I18" s="464"/>
      <c r="J18" s="464"/>
      <c r="K18" s="464"/>
      <c r="L18" s="464"/>
      <c r="M18" s="464"/>
      <c r="N18" s="464"/>
      <c r="O18" s="464"/>
      <c r="P18" s="464"/>
      <c r="Q18" s="464"/>
      <c r="R18" s="464"/>
      <c r="S18" s="464"/>
      <c r="T18" s="464"/>
      <c r="U18" s="464"/>
      <c r="V18" s="465"/>
      <c r="W18" s="376">
        <v>0</v>
      </c>
      <c r="X18" s="466">
        <v>6</v>
      </c>
      <c r="Y18" s="122">
        <f>SUM(Y13:Y14,Y16:Y17)-Y15</f>
        <v>8928997</v>
      </c>
      <c r="Z18" s="122">
        <f t="shared" ref="Z18:AA18" si="2">SUM(Z13:Z14,Z16:Z17)-Z15</f>
        <v>0</v>
      </c>
      <c r="AA18" s="122">
        <f t="shared" si="2"/>
        <v>12572933</v>
      </c>
      <c r="AB18" s="122">
        <f t="shared" si="1"/>
        <v>21501930</v>
      </c>
      <c r="AC18" s="467"/>
      <c r="AD18" s="122">
        <f t="shared" ref="AD18:AE18" si="3">SUM(AD13:AD14,AD16:AD17)-AD15</f>
        <v>0</v>
      </c>
      <c r="AE18" s="122">
        <f t="shared" si="3"/>
        <v>1030183</v>
      </c>
      <c r="AF18" s="203">
        <f t="shared" si="0"/>
        <v>1030183</v>
      </c>
      <c r="AG18" s="44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8"/>
      <c r="BC18" s="138"/>
      <c r="BD18" s="138"/>
      <c r="BE18" s="138"/>
      <c r="BF18" s="138"/>
      <c r="BG18" s="138"/>
      <c r="BH18" s="138"/>
      <c r="BI18" s="138"/>
      <c r="BJ18" s="138"/>
      <c r="BK18" s="138"/>
      <c r="BL18" s="138"/>
      <c r="BM18" s="138"/>
      <c r="BN18" s="138"/>
      <c r="BO18" s="138"/>
      <c r="BP18" s="138"/>
      <c r="BQ18" s="138"/>
      <c r="BR18" s="138"/>
      <c r="BS18" s="138"/>
      <c r="BT18" s="138"/>
      <c r="BU18" s="138"/>
      <c r="BV18" s="138"/>
      <c r="BW18" s="138"/>
      <c r="BX18" s="138"/>
      <c r="BY18" s="138"/>
      <c r="BZ18" s="138"/>
      <c r="CA18" s="138"/>
      <c r="CB18" s="138"/>
      <c r="CC18" s="138"/>
      <c r="CD18" s="138"/>
      <c r="CE18" s="138"/>
      <c r="CF18" s="138"/>
      <c r="CG18" s="138"/>
      <c r="CH18" s="138"/>
      <c r="CI18" s="138"/>
      <c r="CJ18" s="138"/>
      <c r="CK18" s="138"/>
      <c r="CL18" s="138"/>
      <c r="CM18" s="138"/>
      <c r="CN18" s="138"/>
      <c r="CO18" s="138"/>
      <c r="CP18" s="138"/>
      <c r="CQ18" s="138"/>
      <c r="CR18" s="138"/>
      <c r="CS18" s="138"/>
      <c r="CT18" s="138"/>
      <c r="CU18" s="138"/>
      <c r="CV18" s="138"/>
      <c r="CW18" s="138"/>
      <c r="CX18" s="138"/>
      <c r="CY18" s="138"/>
      <c r="CZ18" s="138"/>
      <c r="DA18" s="138"/>
      <c r="DB18" s="138"/>
      <c r="DC18" s="138"/>
      <c r="DD18" s="138"/>
      <c r="DE18" s="138"/>
      <c r="DF18" s="138"/>
      <c r="DG18" s="138"/>
      <c r="DH18" s="138"/>
      <c r="DI18" s="138"/>
      <c r="DJ18" s="138"/>
      <c r="DK18" s="138"/>
      <c r="DL18" s="138"/>
      <c r="DM18" s="138"/>
      <c r="DN18" s="138"/>
      <c r="DO18" s="138"/>
      <c r="DP18" s="138"/>
      <c r="DQ18" s="138"/>
      <c r="DR18" s="138"/>
      <c r="DS18" s="138"/>
      <c r="DT18" s="138"/>
      <c r="DU18" s="138"/>
      <c r="DV18" s="138"/>
      <c r="DW18" s="138"/>
      <c r="DX18" s="138"/>
      <c r="DY18" s="138"/>
      <c r="DZ18" s="138"/>
      <c r="EA18" s="138"/>
      <c r="EB18" s="138"/>
    </row>
    <row r="19" spans="1:132" ht="26.25" customHeight="1" x14ac:dyDescent="0.15">
      <c r="A19" s="407"/>
      <c r="B19" s="468" t="s">
        <v>320</v>
      </c>
      <c r="C19" s="469"/>
      <c r="D19" s="370" t="s">
        <v>321</v>
      </c>
      <c r="E19" s="470"/>
      <c r="F19" s="470"/>
      <c r="G19" s="470"/>
      <c r="H19" s="470"/>
      <c r="I19" s="470"/>
      <c r="J19" s="470"/>
      <c r="K19" s="470"/>
      <c r="L19" s="470"/>
      <c r="M19" s="470"/>
      <c r="N19" s="470"/>
      <c r="O19" s="470"/>
      <c r="P19" s="470"/>
      <c r="Q19" s="470"/>
      <c r="R19" s="470"/>
      <c r="S19" s="470"/>
      <c r="T19" s="470"/>
      <c r="U19" s="470"/>
      <c r="V19" s="471"/>
      <c r="W19" s="472">
        <v>0</v>
      </c>
      <c r="X19" s="441">
        <v>7</v>
      </c>
      <c r="Y19" s="194">
        <v>8928997</v>
      </c>
      <c r="Z19" s="194"/>
      <c r="AA19" s="194">
        <v>8432932</v>
      </c>
      <c r="AB19" s="131">
        <f t="shared" si="1"/>
        <v>17361929</v>
      </c>
      <c r="AC19" s="473"/>
      <c r="AD19" s="194"/>
      <c r="AE19" s="194">
        <v>29245</v>
      </c>
      <c r="AF19" s="474">
        <f t="shared" si="0"/>
        <v>29245</v>
      </c>
      <c r="AG19" s="44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  <c r="BI19" s="138"/>
      <c r="BJ19" s="138"/>
      <c r="BK19" s="138"/>
      <c r="BL19" s="138"/>
      <c r="BM19" s="138"/>
      <c r="BN19" s="138"/>
      <c r="BO19" s="138"/>
      <c r="BP19" s="138"/>
      <c r="BQ19" s="138"/>
      <c r="BR19" s="138"/>
      <c r="BS19" s="138"/>
      <c r="BT19" s="138"/>
      <c r="BU19" s="138"/>
      <c r="BV19" s="138"/>
      <c r="BW19" s="138"/>
      <c r="BX19" s="138"/>
      <c r="BY19" s="138"/>
      <c r="BZ19" s="138"/>
      <c r="CA19" s="138"/>
      <c r="CB19" s="138"/>
      <c r="CC19" s="138"/>
      <c r="CD19" s="138"/>
      <c r="CE19" s="138"/>
      <c r="CF19" s="138"/>
      <c r="CG19" s="138"/>
      <c r="CH19" s="138"/>
      <c r="CI19" s="138"/>
      <c r="CJ19" s="138"/>
      <c r="CK19" s="138"/>
      <c r="CL19" s="138"/>
      <c r="CM19" s="138"/>
      <c r="CN19" s="138"/>
      <c r="CO19" s="138"/>
      <c r="CP19" s="138"/>
      <c r="CQ19" s="138"/>
      <c r="CR19" s="138"/>
      <c r="CS19" s="138"/>
      <c r="CT19" s="138"/>
      <c r="CU19" s="138"/>
      <c r="CV19" s="138"/>
      <c r="CW19" s="138"/>
      <c r="CX19" s="138"/>
      <c r="CY19" s="138"/>
      <c r="CZ19" s="138"/>
      <c r="DA19" s="138"/>
      <c r="DB19" s="138"/>
      <c r="DC19" s="138"/>
      <c r="DD19" s="138"/>
      <c r="DE19" s="138"/>
      <c r="DF19" s="138"/>
      <c r="DG19" s="138"/>
      <c r="DH19" s="138"/>
      <c r="DI19" s="138"/>
      <c r="DJ19" s="138"/>
      <c r="DK19" s="138"/>
      <c r="DL19" s="138"/>
      <c r="DM19" s="138"/>
      <c r="DN19" s="138"/>
      <c r="DO19" s="138"/>
      <c r="DP19" s="138"/>
      <c r="DQ19" s="138"/>
      <c r="DR19" s="138"/>
      <c r="DS19" s="138"/>
      <c r="DT19" s="138"/>
      <c r="DU19" s="138"/>
      <c r="DV19" s="138"/>
      <c r="DW19" s="138"/>
      <c r="DX19" s="138"/>
      <c r="DY19" s="138"/>
      <c r="DZ19" s="138"/>
      <c r="EA19" s="138"/>
      <c r="EB19" s="138"/>
    </row>
    <row r="20" spans="1:132" ht="26.25" customHeight="1" x14ac:dyDescent="0.15">
      <c r="A20" s="407"/>
      <c r="B20" s="475"/>
      <c r="C20" s="476"/>
      <c r="D20" s="370" t="s">
        <v>322</v>
      </c>
      <c r="E20" s="470"/>
      <c r="F20" s="470"/>
      <c r="G20" s="470"/>
      <c r="H20" s="470"/>
      <c r="I20" s="470"/>
      <c r="J20" s="470"/>
      <c r="K20" s="470"/>
      <c r="L20" s="470"/>
      <c r="M20" s="470"/>
      <c r="N20" s="470"/>
      <c r="O20" s="470"/>
      <c r="P20" s="470"/>
      <c r="Q20" s="470"/>
      <c r="R20" s="470"/>
      <c r="S20" s="470"/>
      <c r="T20" s="470"/>
      <c r="U20" s="470"/>
      <c r="V20" s="471"/>
      <c r="W20" s="371">
        <v>0</v>
      </c>
      <c r="X20" s="454">
        <v>8</v>
      </c>
      <c r="Y20" s="80"/>
      <c r="Z20" s="80"/>
      <c r="AA20" s="80"/>
      <c r="AB20" s="79">
        <f t="shared" si="1"/>
        <v>0</v>
      </c>
      <c r="AC20" s="455"/>
      <c r="AD20" s="80"/>
      <c r="AE20" s="80"/>
      <c r="AF20" s="186">
        <f t="shared" si="0"/>
        <v>0</v>
      </c>
      <c r="AG20" s="44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138"/>
      <c r="BE20" s="138"/>
      <c r="BF20" s="138"/>
      <c r="BG20" s="138"/>
      <c r="BH20" s="138"/>
      <c r="BI20" s="138"/>
      <c r="BJ20" s="138"/>
      <c r="BK20" s="138"/>
      <c r="BL20" s="138"/>
      <c r="BM20" s="138"/>
      <c r="BN20" s="138"/>
      <c r="BO20" s="138"/>
      <c r="BP20" s="138"/>
      <c r="BQ20" s="138"/>
      <c r="BR20" s="138"/>
      <c r="BS20" s="138"/>
      <c r="BT20" s="138"/>
      <c r="BU20" s="138"/>
      <c r="BV20" s="138"/>
      <c r="BW20" s="138"/>
      <c r="BX20" s="138"/>
      <c r="BY20" s="138"/>
      <c r="BZ20" s="138"/>
      <c r="CA20" s="138"/>
      <c r="CB20" s="138"/>
      <c r="CC20" s="138"/>
      <c r="CD20" s="138"/>
      <c r="CE20" s="138"/>
      <c r="CF20" s="138"/>
      <c r="CG20" s="138"/>
      <c r="CH20" s="138"/>
      <c r="CI20" s="138"/>
      <c r="CJ20" s="138"/>
      <c r="CK20" s="138"/>
      <c r="CL20" s="138"/>
      <c r="CM20" s="138"/>
      <c r="CN20" s="138"/>
      <c r="CO20" s="138"/>
      <c r="CP20" s="138"/>
      <c r="CQ20" s="138"/>
      <c r="CR20" s="138"/>
      <c r="CS20" s="138"/>
      <c r="CT20" s="138"/>
      <c r="CU20" s="138"/>
      <c r="CV20" s="138"/>
      <c r="CW20" s="138"/>
      <c r="CX20" s="138"/>
      <c r="CY20" s="138"/>
      <c r="CZ20" s="138"/>
      <c r="DA20" s="138"/>
      <c r="DB20" s="138"/>
      <c r="DC20" s="138"/>
      <c r="DD20" s="138"/>
      <c r="DE20" s="138"/>
      <c r="DF20" s="138"/>
      <c r="DG20" s="138"/>
      <c r="DH20" s="138"/>
      <c r="DI20" s="138"/>
      <c r="DJ20" s="138"/>
      <c r="DK20" s="138"/>
      <c r="DL20" s="138"/>
      <c r="DM20" s="138"/>
      <c r="DN20" s="138"/>
      <c r="DO20" s="138"/>
      <c r="DP20" s="138"/>
      <c r="DQ20" s="138"/>
      <c r="DR20" s="138"/>
      <c r="DS20" s="138"/>
      <c r="DT20" s="138"/>
      <c r="DU20" s="138"/>
      <c r="DV20" s="138"/>
      <c r="DW20" s="138"/>
      <c r="DX20" s="138"/>
      <c r="DY20" s="138"/>
      <c r="DZ20" s="138"/>
      <c r="EA20" s="138"/>
      <c r="EB20" s="138"/>
    </row>
    <row r="21" spans="1:132" ht="26.25" customHeight="1" x14ac:dyDescent="0.15">
      <c r="A21" s="407"/>
      <c r="B21" s="475"/>
      <c r="C21" s="476"/>
      <c r="D21" s="370" t="s">
        <v>323</v>
      </c>
      <c r="E21" s="470"/>
      <c r="F21" s="470"/>
      <c r="G21" s="470"/>
      <c r="H21" s="470"/>
      <c r="I21" s="470"/>
      <c r="J21" s="470"/>
      <c r="K21" s="470"/>
      <c r="L21" s="470"/>
      <c r="M21" s="470"/>
      <c r="N21" s="470"/>
      <c r="O21" s="470"/>
      <c r="P21" s="470"/>
      <c r="Q21" s="470"/>
      <c r="R21" s="470"/>
      <c r="S21" s="470"/>
      <c r="T21" s="470"/>
      <c r="U21" s="470"/>
      <c r="V21" s="471"/>
      <c r="W21" s="371">
        <v>0</v>
      </c>
      <c r="X21" s="454">
        <v>9</v>
      </c>
      <c r="Y21" s="80"/>
      <c r="Z21" s="80"/>
      <c r="AA21" s="80"/>
      <c r="AB21" s="79">
        <f t="shared" si="1"/>
        <v>0</v>
      </c>
      <c r="AC21" s="455"/>
      <c r="AD21" s="80"/>
      <c r="AE21" s="80"/>
      <c r="AF21" s="186">
        <f t="shared" si="0"/>
        <v>0</v>
      </c>
      <c r="AG21" s="448"/>
      <c r="AH21" s="138"/>
      <c r="AI21" s="138"/>
      <c r="AJ21" s="138"/>
      <c r="AK21" s="138"/>
      <c r="AL21" s="138"/>
      <c r="AM21" s="138"/>
      <c r="AN21" s="138"/>
      <c r="AO21" s="138"/>
      <c r="AP21" s="138"/>
      <c r="AQ21" s="138"/>
      <c r="AR21" s="138"/>
      <c r="AS21" s="138"/>
      <c r="AT21" s="138"/>
      <c r="AU21" s="138"/>
      <c r="AV21" s="138"/>
      <c r="AW21" s="138"/>
      <c r="AX21" s="138"/>
      <c r="AY21" s="138"/>
      <c r="AZ21" s="138"/>
      <c r="BA21" s="138"/>
      <c r="BB21" s="138"/>
      <c r="BC21" s="138"/>
      <c r="BD21" s="138"/>
      <c r="BE21" s="138"/>
      <c r="BF21" s="138"/>
      <c r="BG21" s="138"/>
      <c r="BH21" s="138"/>
      <c r="BI21" s="138"/>
      <c r="BJ21" s="138"/>
      <c r="BK21" s="138"/>
      <c r="BL21" s="138"/>
      <c r="BM21" s="138"/>
      <c r="BN21" s="138"/>
      <c r="BO21" s="138"/>
      <c r="BP21" s="138"/>
      <c r="BQ21" s="138"/>
      <c r="BR21" s="138"/>
      <c r="BS21" s="138"/>
      <c r="BT21" s="138"/>
      <c r="BU21" s="138"/>
      <c r="BV21" s="138"/>
      <c r="BW21" s="138"/>
      <c r="BX21" s="138"/>
      <c r="BY21" s="138"/>
      <c r="BZ21" s="138"/>
      <c r="CA21" s="138"/>
      <c r="CB21" s="138"/>
      <c r="CC21" s="138"/>
      <c r="CD21" s="138"/>
      <c r="CE21" s="138"/>
      <c r="CF21" s="138"/>
      <c r="CG21" s="138"/>
      <c r="CH21" s="138"/>
      <c r="CI21" s="138"/>
      <c r="CJ21" s="138"/>
      <c r="CK21" s="138"/>
      <c r="CL21" s="138"/>
      <c r="CM21" s="138"/>
      <c r="CN21" s="138"/>
      <c r="CO21" s="138"/>
      <c r="CP21" s="138"/>
      <c r="CQ21" s="138"/>
      <c r="CR21" s="138"/>
      <c r="CS21" s="138"/>
      <c r="CT21" s="138"/>
      <c r="CU21" s="138"/>
      <c r="CV21" s="138"/>
      <c r="CW21" s="138"/>
      <c r="CX21" s="138"/>
      <c r="CY21" s="138"/>
      <c r="CZ21" s="138"/>
      <c r="DA21" s="138"/>
      <c r="DB21" s="138"/>
      <c r="DC21" s="138"/>
      <c r="DD21" s="138"/>
      <c r="DE21" s="138"/>
      <c r="DF21" s="138"/>
      <c r="DG21" s="138"/>
      <c r="DH21" s="138"/>
      <c r="DI21" s="138"/>
      <c r="DJ21" s="138"/>
      <c r="DK21" s="138"/>
      <c r="DL21" s="138"/>
      <c r="DM21" s="138"/>
      <c r="DN21" s="138"/>
      <c r="DO21" s="138"/>
      <c r="DP21" s="138"/>
      <c r="DQ21" s="138"/>
      <c r="DR21" s="138"/>
      <c r="DS21" s="138"/>
      <c r="DT21" s="138"/>
      <c r="DU21" s="138"/>
      <c r="DV21" s="138"/>
      <c r="DW21" s="138"/>
      <c r="DX21" s="138"/>
      <c r="DY21" s="138"/>
      <c r="DZ21" s="138"/>
      <c r="EA21" s="138"/>
      <c r="EB21" s="138"/>
    </row>
    <row r="22" spans="1:132" ht="26.25" customHeight="1" x14ac:dyDescent="0.15">
      <c r="A22" s="407"/>
      <c r="B22" s="475"/>
      <c r="C22" s="476"/>
      <c r="D22" s="68" t="s">
        <v>324</v>
      </c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70"/>
      <c r="W22" s="371">
        <v>1</v>
      </c>
      <c r="X22" s="454">
        <v>0</v>
      </c>
      <c r="Y22" s="80"/>
      <c r="Z22" s="80"/>
      <c r="AA22" s="80"/>
      <c r="AB22" s="79">
        <f t="shared" si="1"/>
        <v>0</v>
      </c>
      <c r="AC22" s="455"/>
      <c r="AD22" s="80"/>
      <c r="AE22" s="80"/>
      <c r="AF22" s="186">
        <f t="shared" si="0"/>
        <v>0</v>
      </c>
      <c r="AG22" s="448"/>
      <c r="AH22" s="138"/>
      <c r="AI22" s="138"/>
      <c r="AJ22" s="138"/>
      <c r="AK22" s="138"/>
      <c r="AL22" s="138"/>
      <c r="AM22" s="138"/>
      <c r="AN22" s="138"/>
      <c r="AO22" s="138"/>
      <c r="AP22" s="138"/>
      <c r="AQ22" s="138"/>
      <c r="AR22" s="138"/>
      <c r="AS22" s="138"/>
      <c r="AT22" s="138"/>
      <c r="AU22" s="138"/>
      <c r="AV22" s="138"/>
      <c r="AW22" s="138"/>
      <c r="AX22" s="138"/>
      <c r="AY22" s="138"/>
      <c r="AZ22" s="138"/>
      <c r="BA22" s="138"/>
      <c r="BB22" s="138"/>
      <c r="BC22" s="138"/>
      <c r="BD22" s="138"/>
      <c r="BE22" s="138"/>
      <c r="BF22" s="138"/>
      <c r="BG22" s="138"/>
      <c r="BH22" s="138"/>
      <c r="BI22" s="138"/>
      <c r="BJ22" s="138"/>
      <c r="BK22" s="138"/>
      <c r="BL22" s="138"/>
      <c r="BM22" s="138"/>
      <c r="BN22" s="138"/>
      <c r="BO22" s="138"/>
      <c r="BP22" s="138"/>
      <c r="BQ22" s="138"/>
      <c r="BR22" s="138"/>
      <c r="BS22" s="138"/>
      <c r="BT22" s="138"/>
      <c r="BU22" s="138"/>
      <c r="BV22" s="138"/>
      <c r="BW22" s="138"/>
      <c r="BX22" s="138"/>
      <c r="BY22" s="138"/>
      <c r="BZ22" s="138"/>
      <c r="CA22" s="138"/>
      <c r="CB22" s="138"/>
      <c r="CC22" s="138"/>
      <c r="CD22" s="138"/>
      <c r="CE22" s="138"/>
      <c r="CF22" s="138"/>
      <c r="CG22" s="138"/>
      <c r="CH22" s="138"/>
      <c r="CI22" s="138"/>
      <c r="CJ22" s="138"/>
      <c r="CK22" s="138"/>
      <c r="CL22" s="138"/>
      <c r="CM22" s="138"/>
      <c r="CN22" s="138"/>
      <c r="CO22" s="138"/>
      <c r="CP22" s="138"/>
      <c r="CQ22" s="138"/>
      <c r="CR22" s="138"/>
      <c r="CS22" s="138"/>
      <c r="CT22" s="138"/>
      <c r="CU22" s="138"/>
      <c r="CV22" s="138"/>
      <c r="CW22" s="138"/>
      <c r="CX22" s="138"/>
      <c r="CY22" s="138"/>
      <c r="CZ22" s="138"/>
      <c r="DA22" s="138"/>
      <c r="DB22" s="138"/>
      <c r="DC22" s="138"/>
      <c r="DD22" s="138"/>
      <c r="DE22" s="138"/>
      <c r="DF22" s="138"/>
      <c r="DG22" s="138"/>
      <c r="DH22" s="138"/>
      <c r="DI22" s="138"/>
      <c r="DJ22" s="138"/>
      <c r="DK22" s="138"/>
      <c r="DL22" s="138"/>
      <c r="DM22" s="138"/>
      <c r="DN22" s="138"/>
      <c r="DO22" s="138"/>
      <c r="DP22" s="138"/>
      <c r="DQ22" s="138"/>
      <c r="DR22" s="138"/>
      <c r="DS22" s="138"/>
      <c r="DT22" s="138"/>
      <c r="DU22" s="138"/>
      <c r="DV22" s="138"/>
      <c r="DW22" s="138"/>
      <c r="DX22" s="138"/>
      <c r="DY22" s="138"/>
      <c r="DZ22" s="138"/>
      <c r="EA22" s="138"/>
      <c r="EB22" s="138"/>
    </row>
    <row r="23" spans="1:132" ht="26.25" customHeight="1" x14ac:dyDescent="0.15">
      <c r="A23" s="407"/>
      <c r="B23" s="475"/>
      <c r="C23" s="476"/>
      <c r="D23" s="370" t="s">
        <v>325</v>
      </c>
      <c r="E23" s="470"/>
      <c r="F23" s="470"/>
      <c r="G23" s="470"/>
      <c r="H23" s="470"/>
      <c r="I23" s="470"/>
      <c r="J23" s="470"/>
      <c r="K23" s="470"/>
      <c r="L23" s="470"/>
      <c r="M23" s="470"/>
      <c r="N23" s="470"/>
      <c r="O23" s="470"/>
      <c r="P23" s="470"/>
      <c r="Q23" s="470"/>
      <c r="R23" s="470"/>
      <c r="S23" s="470"/>
      <c r="T23" s="470"/>
      <c r="U23" s="470"/>
      <c r="V23" s="471"/>
      <c r="W23" s="371">
        <v>1</v>
      </c>
      <c r="X23" s="454">
        <v>1</v>
      </c>
      <c r="Y23" s="80"/>
      <c r="Z23" s="80"/>
      <c r="AA23" s="80"/>
      <c r="AB23" s="79">
        <f t="shared" si="1"/>
        <v>0</v>
      </c>
      <c r="AC23" s="455"/>
      <c r="AD23" s="80"/>
      <c r="AE23" s="80"/>
      <c r="AF23" s="186">
        <f t="shared" si="0"/>
        <v>0</v>
      </c>
      <c r="AG23" s="448"/>
      <c r="AH23" s="138"/>
      <c r="AI23" s="138"/>
      <c r="AJ23" s="138"/>
      <c r="AK23" s="138"/>
      <c r="AL23" s="138"/>
      <c r="AM23" s="138"/>
      <c r="AN23" s="138"/>
      <c r="AO23" s="138"/>
      <c r="AP23" s="138"/>
      <c r="AQ23" s="138"/>
      <c r="AR23" s="138"/>
      <c r="AS23" s="138"/>
      <c r="AT23" s="138"/>
      <c r="AU23" s="138"/>
      <c r="AV23" s="138"/>
      <c r="AW23" s="138"/>
      <c r="AX23" s="138"/>
      <c r="AY23" s="138"/>
      <c r="AZ23" s="138"/>
      <c r="BA23" s="138"/>
      <c r="BB23" s="138"/>
      <c r="BC23" s="138"/>
      <c r="BD23" s="138"/>
      <c r="BE23" s="138"/>
      <c r="BF23" s="138"/>
      <c r="BG23" s="138"/>
      <c r="BH23" s="138"/>
      <c r="BI23" s="138"/>
      <c r="BJ23" s="138"/>
      <c r="BK23" s="138"/>
      <c r="BL23" s="138"/>
      <c r="BM23" s="138"/>
      <c r="BN23" s="138"/>
      <c r="BO23" s="138"/>
      <c r="BP23" s="138"/>
      <c r="BQ23" s="138"/>
      <c r="BR23" s="138"/>
      <c r="BS23" s="138"/>
      <c r="BT23" s="138"/>
      <c r="BU23" s="138"/>
      <c r="BV23" s="138"/>
      <c r="BW23" s="138"/>
      <c r="BX23" s="138"/>
      <c r="BY23" s="138"/>
      <c r="BZ23" s="138"/>
      <c r="CA23" s="138"/>
      <c r="CB23" s="138"/>
      <c r="CC23" s="138"/>
      <c r="CD23" s="138"/>
      <c r="CE23" s="138"/>
      <c r="CF23" s="138"/>
      <c r="CG23" s="138"/>
      <c r="CH23" s="138"/>
      <c r="CI23" s="138"/>
      <c r="CJ23" s="138"/>
      <c r="CK23" s="138"/>
      <c r="CL23" s="138"/>
      <c r="CM23" s="138"/>
      <c r="CN23" s="138"/>
      <c r="CO23" s="138"/>
      <c r="CP23" s="138"/>
      <c r="CQ23" s="138"/>
      <c r="CR23" s="138"/>
      <c r="CS23" s="138"/>
      <c r="CT23" s="138"/>
      <c r="CU23" s="138"/>
      <c r="CV23" s="138"/>
      <c r="CW23" s="138"/>
      <c r="CX23" s="138"/>
      <c r="CY23" s="138"/>
      <c r="CZ23" s="138"/>
      <c r="DA23" s="138"/>
      <c r="DB23" s="138"/>
      <c r="DC23" s="138"/>
      <c r="DD23" s="138"/>
      <c r="DE23" s="138"/>
      <c r="DF23" s="138"/>
      <c r="DG23" s="138"/>
      <c r="DH23" s="138"/>
      <c r="DI23" s="138"/>
      <c r="DJ23" s="138"/>
      <c r="DK23" s="138"/>
      <c r="DL23" s="138"/>
      <c r="DM23" s="138"/>
      <c r="DN23" s="138"/>
      <c r="DO23" s="138"/>
      <c r="DP23" s="138"/>
      <c r="DQ23" s="138"/>
      <c r="DR23" s="138"/>
      <c r="DS23" s="138"/>
      <c r="DT23" s="138"/>
      <c r="DU23" s="138"/>
      <c r="DV23" s="138"/>
      <c r="DW23" s="138"/>
      <c r="DX23" s="138"/>
      <c r="DY23" s="138"/>
      <c r="DZ23" s="138"/>
      <c r="EA23" s="138"/>
      <c r="EB23" s="138"/>
    </row>
    <row r="24" spans="1:132" ht="26.25" customHeight="1" x14ac:dyDescent="0.15">
      <c r="A24" s="407"/>
      <c r="B24" s="475"/>
      <c r="C24" s="476"/>
      <c r="D24" s="370" t="s">
        <v>326</v>
      </c>
      <c r="E24" s="470"/>
      <c r="F24" s="470"/>
      <c r="G24" s="470"/>
      <c r="H24" s="470"/>
      <c r="I24" s="470"/>
      <c r="J24" s="470"/>
      <c r="K24" s="470"/>
      <c r="L24" s="470"/>
      <c r="M24" s="470"/>
      <c r="N24" s="470"/>
      <c r="O24" s="470"/>
      <c r="P24" s="470"/>
      <c r="Q24" s="470"/>
      <c r="R24" s="470"/>
      <c r="S24" s="470"/>
      <c r="T24" s="470"/>
      <c r="U24" s="470"/>
      <c r="V24" s="471"/>
      <c r="W24" s="371">
        <v>1</v>
      </c>
      <c r="X24" s="454">
        <v>2</v>
      </c>
      <c r="Y24" s="119">
        <v>0</v>
      </c>
      <c r="Z24" s="119">
        <v>0</v>
      </c>
      <c r="AA24" s="119">
        <v>0</v>
      </c>
      <c r="AB24" s="285">
        <f>SUM(Y24:AA24)</f>
        <v>0</v>
      </c>
      <c r="AC24" s="455"/>
      <c r="AD24" s="80"/>
      <c r="AE24" s="80"/>
      <c r="AF24" s="186">
        <f t="shared" si="0"/>
        <v>0</v>
      </c>
      <c r="AG24" s="448"/>
      <c r="AH24" s="138"/>
      <c r="AI24" s="138"/>
      <c r="AJ24" s="138"/>
      <c r="AK24" s="138"/>
      <c r="AL24" s="138"/>
      <c r="AM24" s="138"/>
      <c r="AN24" s="138"/>
      <c r="AO24" s="138"/>
      <c r="AP24" s="138"/>
      <c r="AQ24" s="138"/>
      <c r="AR24" s="138"/>
      <c r="AS24" s="138"/>
      <c r="AT24" s="138"/>
      <c r="AU24" s="138"/>
      <c r="AV24" s="138"/>
      <c r="AW24" s="138"/>
      <c r="AX24" s="138"/>
      <c r="AY24" s="138"/>
      <c r="AZ24" s="138"/>
      <c r="BA24" s="138"/>
      <c r="BB24" s="138"/>
      <c r="BC24" s="138"/>
      <c r="BD24" s="138"/>
      <c r="BE24" s="138"/>
      <c r="BF24" s="138"/>
      <c r="BG24" s="138"/>
      <c r="BH24" s="138"/>
      <c r="BI24" s="138"/>
      <c r="BJ24" s="138"/>
      <c r="BK24" s="138"/>
      <c r="BL24" s="138"/>
      <c r="BM24" s="138"/>
      <c r="BN24" s="138"/>
      <c r="BO24" s="138"/>
      <c r="BP24" s="138"/>
      <c r="BQ24" s="138"/>
      <c r="BR24" s="138"/>
      <c r="BS24" s="138"/>
      <c r="BT24" s="138"/>
      <c r="BU24" s="138"/>
      <c r="BV24" s="138"/>
      <c r="BW24" s="138"/>
      <c r="BX24" s="138"/>
      <c r="BY24" s="138"/>
      <c r="BZ24" s="138"/>
      <c r="CA24" s="138"/>
      <c r="CB24" s="138"/>
      <c r="CC24" s="138"/>
      <c r="CD24" s="138"/>
      <c r="CE24" s="138"/>
      <c r="CF24" s="138"/>
      <c r="CG24" s="138"/>
      <c r="CH24" s="138"/>
      <c r="CI24" s="138"/>
      <c r="CJ24" s="138"/>
      <c r="CK24" s="138"/>
      <c r="CL24" s="138"/>
      <c r="CM24" s="138"/>
      <c r="CN24" s="138"/>
      <c r="CO24" s="138"/>
      <c r="CP24" s="138"/>
      <c r="CQ24" s="138"/>
      <c r="CR24" s="138"/>
      <c r="CS24" s="138"/>
      <c r="CT24" s="138"/>
      <c r="CU24" s="138"/>
      <c r="CV24" s="138"/>
      <c r="CW24" s="138"/>
      <c r="CX24" s="138"/>
      <c r="CY24" s="138"/>
      <c r="CZ24" s="138"/>
      <c r="DA24" s="138"/>
      <c r="DB24" s="138"/>
      <c r="DC24" s="138"/>
      <c r="DD24" s="138"/>
      <c r="DE24" s="138"/>
      <c r="DF24" s="138"/>
      <c r="DG24" s="138"/>
      <c r="DH24" s="138"/>
      <c r="DI24" s="138"/>
      <c r="DJ24" s="138"/>
      <c r="DK24" s="138"/>
      <c r="DL24" s="138"/>
      <c r="DM24" s="138"/>
      <c r="DN24" s="138"/>
      <c r="DO24" s="138"/>
      <c r="DP24" s="138"/>
      <c r="DQ24" s="138"/>
      <c r="DR24" s="138"/>
      <c r="DS24" s="138"/>
      <c r="DT24" s="138"/>
      <c r="DU24" s="138"/>
      <c r="DV24" s="138"/>
      <c r="DW24" s="138"/>
      <c r="DX24" s="138"/>
      <c r="DY24" s="138"/>
      <c r="DZ24" s="138"/>
      <c r="EA24" s="138"/>
      <c r="EB24" s="138"/>
    </row>
    <row r="25" spans="1:132" ht="26.25" customHeight="1" thickBot="1" x14ac:dyDescent="0.2">
      <c r="A25" s="407"/>
      <c r="B25" s="477"/>
      <c r="C25" s="478"/>
      <c r="D25" s="370" t="s">
        <v>327</v>
      </c>
      <c r="E25" s="470"/>
      <c r="F25" s="470"/>
      <c r="G25" s="470"/>
      <c r="H25" s="470"/>
      <c r="I25" s="470"/>
      <c r="J25" s="470"/>
      <c r="K25" s="470"/>
      <c r="L25" s="470"/>
      <c r="M25" s="470"/>
      <c r="N25" s="470"/>
      <c r="O25" s="470"/>
      <c r="P25" s="470"/>
      <c r="Q25" s="470"/>
      <c r="R25" s="470"/>
      <c r="S25" s="470"/>
      <c r="T25" s="470"/>
      <c r="U25" s="470"/>
      <c r="V25" s="471"/>
      <c r="W25" s="376">
        <v>1</v>
      </c>
      <c r="X25" s="466">
        <v>3</v>
      </c>
      <c r="Y25" s="122">
        <f>Y18-SUM(Y19:Y21)-SUM(Y23:Y24)</f>
        <v>0</v>
      </c>
      <c r="Z25" s="122">
        <f t="shared" ref="Z25:AA25" si="4">Z18-SUM(Z19:Z21)-SUM(Z23:Z24)</f>
        <v>0</v>
      </c>
      <c r="AA25" s="122">
        <f t="shared" si="4"/>
        <v>4140001</v>
      </c>
      <c r="AB25" s="122">
        <f>SUM(Y25:AA25)</f>
        <v>4140001</v>
      </c>
      <c r="AC25" s="467"/>
      <c r="AD25" s="122">
        <f t="shared" ref="AD25:AE25" si="5">AD18-SUM(AD19:AD21)-SUM(AD23:AD24)</f>
        <v>0</v>
      </c>
      <c r="AE25" s="122">
        <f t="shared" si="5"/>
        <v>1000938</v>
      </c>
      <c r="AF25" s="203">
        <f>SUM(AD25:AE25)</f>
        <v>1000938</v>
      </c>
      <c r="AG25" s="448"/>
      <c r="AH25" s="138"/>
      <c r="AI25" s="138"/>
      <c r="AJ25" s="138"/>
      <c r="AK25" s="138"/>
      <c r="AL25" s="138"/>
      <c r="AM25" s="138"/>
      <c r="AN25" s="138"/>
      <c r="AO25" s="138"/>
      <c r="AP25" s="138"/>
      <c r="AQ25" s="138"/>
      <c r="AR25" s="138"/>
      <c r="AS25" s="138"/>
      <c r="AT25" s="138"/>
      <c r="AU25" s="138"/>
      <c r="AV25" s="138"/>
      <c r="AW25" s="138"/>
      <c r="AX25" s="138"/>
      <c r="AY25" s="138"/>
      <c r="AZ25" s="138"/>
      <c r="BA25" s="138"/>
      <c r="BB25" s="138"/>
      <c r="BC25" s="138"/>
      <c r="BD25" s="138"/>
      <c r="BE25" s="138"/>
      <c r="BF25" s="138"/>
      <c r="BG25" s="138"/>
      <c r="BH25" s="138"/>
      <c r="BI25" s="138"/>
      <c r="BJ25" s="138"/>
      <c r="BK25" s="138"/>
      <c r="BL25" s="138"/>
      <c r="BM25" s="138"/>
      <c r="BN25" s="138"/>
      <c r="BO25" s="138"/>
      <c r="BP25" s="138"/>
      <c r="BQ25" s="138"/>
      <c r="BR25" s="138"/>
      <c r="BS25" s="138"/>
      <c r="BT25" s="138"/>
      <c r="BU25" s="138"/>
      <c r="BV25" s="138"/>
      <c r="BW25" s="138"/>
      <c r="BX25" s="138"/>
      <c r="BY25" s="138"/>
      <c r="BZ25" s="138"/>
      <c r="CA25" s="138"/>
      <c r="CB25" s="138"/>
      <c r="CC25" s="138"/>
      <c r="CD25" s="138"/>
      <c r="CE25" s="138"/>
      <c r="CF25" s="138"/>
      <c r="CG25" s="138"/>
      <c r="CH25" s="138"/>
      <c r="CI25" s="138"/>
      <c r="CJ25" s="138"/>
      <c r="CK25" s="138"/>
      <c r="CL25" s="138"/>
      <c r="CM25" s="138"/>
      <c r="CN25" s="138"/>
      <c r="CO25" s="138"/>
      <c r="CP25" s="138"/>
      <c r="CQ25" s="138"/>
      <c r="CR25" s="138"/>
      <c r="CS25" s="138"/>
      <c r="CT25" s="138"/>
      <c r="CU25" s="138"/>
      <c r="CV25" s="138"/>
      <c r="CW25" s="138"/>
      <c r="CX25" s="138"/>
      <c r="CY25" s="138"/>
      <c r="CZ25" s="138"/>
      <c r="DA25" s="138"/>
      <c r="DB25" s="138"/>
      <c r="DC25" s="138"/>
      <c r="DD25" s="138"/>
      <c r="DE25" s="138"/>
      <c r="DF25" s="138"/>
      <c r="DG25" s="138"/>
      <c r="DH25" s="138"/>
      <c r="DI25" s="138"/>
      <c r="DJ25" s="138"/>
      <c r="DK25" s="138"/>
      <c r="DL25" s="138"/>
      <c r="DM25" s="138"/>
      <c r="DN25" s="138"/>
      <c r="DO25" s="138"/>
      <c r="DP25" s="138"/>
      <c r="DQ25" s="138"/>
      <c r="DR25" s="138"/>
      <c r="DS25" s="138"/>
      <c r="DT25" s="138"/>
      <c r="DU25" s="138"/>
      <c r="DV25" s="138"/>
      <c r="DW25" s="138"/>
      <c r="DX25" s="138"/>
      <c r="DY25" s="138"/>
      <c r="DZ25" s="138"/>
      <c r="EA25" s="138"/>
      <c r="EB25" s="138"/>
    </row>
    <row r="26" spans="1:132" ht="26.25" customHeight="1" x14ac:dyDescent="0.15">
      <c r="A26" s="407"/>
      <c r="B26" s="479"/>
      <c r="C26" s="479"/>
      <c r="D26" s="480"/>
      <c r="E26" s="479"/>
      <c r="F26" s="479"/>
      <c r="G26" s="481"/>
      <c r="H26" s="481"/>
      <c r="I26" s="479"/>
      <c r="J26" s="479"/>
      <c r="K26" s="481"/>
      <c r="L26" s="481"/>
      <c r="M26" s="479"/>
      <c r="N26" s="481"/>
      <c r="O26" s="479"/>
      <c r="P26" s="479"/>
      <c r="Q26" s="479"/>
      <c r="R26" s="481"/>
      <c r="S26" s="479"/>
      <c r="T26" s="479"/>
      <c r="U26" s="479"/>
      <c r="V26" s="479"/>
      <c r="W26" s="482"/>
      <c r="X26" s="482"/>
      <c r="Y26" s="483"/>
      <c r="Z26" s="483"/>
      <c r="AA26" s="483"/>
      <c r="AB26" s="483"/>
      <c r="AC26" s="483"/>
      <c r="AD26" s="483"/>
      <c r="AE26" s="483"/>
      <c r="AF26" s="483"/>
      <c r="AG26" s="483"/>
      <c r="AH26" s="138"/>
      <c r="AI26" s="138"/>
      <c r="AJ26" s="138"/>
      <c r="AK26" s="138"/>
      <c r="AL26" s="138"/>
      <c r="AM26" s="138"/>
      <c r="AN26" s="138"/>
      <c r="AO26" s="138"/>
      <c r="AP26" s="138"/>
      <c r="AQ26" s="138"/>
      <c r="AR26" s="138"/>
      <c r="AS26" s="138"/>
      <c r="AT26" s="138"/>
      <c r="AU26" s="138"/>
      <c r="AV26" s="138"/>
      <c r="AW26" s="138"/>
      <c r="AX26" s="138"/>
      <c r="AY26" s="138"/>
      <c r="AZ26" s="138"/>
      <c r="BA26" s="138"/>
      <c r="BB26" s="138"/>
      <c r="BC26" s="138"/>
      <c r="BD26" s="138"/>
      <c r="BE26" s="138"/>
      <c r="BF26" s="138"/>
      <c r="BG26" s="138"/>
      <c r="BH26" s="138"/>
      <c r="BI26" s="138"/>
      <c r="BJ26" s="138"/>
      <c r="BK26" s="138"/>
      <c r="BL26" s="138"/>
      <c r="BM26" s="138"/>
      <c r="BN26" s="138"/>
      <c r="BO26" s="138"/>
      <c r="BP26" s="138"/>
      <c r="BQ26" s="138"/>
      <c r="BR26" s="138"/>
      <c r="BS26" s="138"/>
      <c r="BT26" s="138"/>
      <c r="BU26" s="138"/>
      <c r="BV26" s="138"/>
      <c r="BW26" s="138"/>
      <c r="BX26" s="138"/>
      <c r="BY26" s="138"/>
      <c r="BZ26" s="138"/>
      <c r="CA26" s="138"/>
      <c r="CB26" s="138"/>
      <c r="CC26" s="138"/>
      <c r="CD26" s="138"/>
      <c r="CE26" s="138"/>
      <c r="CF26" s="138"/>
      <c r="CG26" s="138"/>
      <c r="CH26" s="138"/>
      <c r="CI26" s="138"/>
      <c r="CJ26" s="138"/>
      <c r="CK26" s="138"/>
      <c r="CL26" s="138"/>
      <c r="CM26" s="138"/>
      <c r="CN26" s="138"/>
      <c r="CO26" s="138"/>
      <c r="CP26" s="138"/>
      <c r="CQ26" s="138"/>
      <c r="CR26" s="138"/>
      <c r="CS26" s="138"/>
      <c r="CT26" s="138"/>
      <c r="CU26" s="138"/>
      <c r="CV26" s="138"/>
      <c r="CW26" s="138"/>
      <c r="CX26" s="138"/>
      <c r="CY26" s="138"/>
      <c r="CZ26" s="138"/>
      <c r="DA26" s="138"/>
      <c r="DB26" s="138"/>
      <c r="DC26" s="138"/>
      <c r="DD26" s="138"/>
      <c r="DE26" s="138"/>
      <c r="DF26" s="138"/>
      <c r="DG26" s="138"/>
      <c r="DH26" s="138"/>
      <c r="DI26" s="138"/>
      <c r="DJ26" s="138"/>
      <c r="DK26" s="138"/>
      <c r="DL26" s="138"/>
      <c r="DM26" s="138"/>
      <c r="DN26" s="138"/>
      <c r="DO26" s="138"/>
      <c r="DP26" s="138"/>
      <c r="DQ26" s="138"/>
      <c r="DR26" s="138"/>
      <c r="DS26" s="138"/>
      <c r="DT26" s="138"/>
      <c r="DU26" s="138"/>
      <c r="DV26" s="138"/>
      <c r="DW26" s="138"/>
      <c r="DX26" s="138"/>
      <c r="DY26" s="138"/>
      <c r="DZ26" s="138"/>
      <c r="EA26" s="138"/>
      <c r="EB26" s="138"/>
    </row>
    <row r="27" spans="1:132" ht="12.75" hidden="1" customHeight="1" x14ac:dyDescent="0.15">
      <c r="A27" s="484"/>
      <c r="B27" s="485"/>
      <c r="C27" s="485"/>
      <c r="D27" s="485"/>
      <c r="E27" s="485"/>
      <c r="F27" s="485"/>
      <c r="G27" s="485"/>
      <c r="H27" s="485"/>
      <c r="I27" s="485"/>
      <c r="J27" s="485"/>
      <c r="K27" s="485"/>
      <c r="L27" s="485"/>
      <c r="M27" s="485"/>
      <c r="N27" s="485"/>
      <c r="O27" s="485"/>
      <c r="P27" s="485"/>
      <c r="Q27" s="485"/>
      <c r="R27" s="485"/>
      <c r="S27" s="485"/>
      <c r="T27" s="485"/>
      <c r="U27" s="485"/>
      <c r="V27" s="485"/>
      <c r="W27" s="485"/>
      <c r="X27" s="485"/>
      <c r="Y27" s="486"/>
      <c r="Z27" s="486"/>
      <c r="AA27" s="486"/>
      <c r="AB27" s="487"/>
      <c r="AC27" s="487"/>
      <c r="AD27" s="487"/>
      <c r="AE27" s="487"/>
      <c r="AF27" s="487"/>
      <c r="AG27" s="487"/>
      <c r="AH27" s="138"/>
      <c r="AI27" s="138"/>
      <c r="AJ27" s="138"/>
      <c r="AK27" s="138"/>
      <c r="AL27" s="138"/>
      <c r="AM27" s="138"/>
      <c r="AN27" s="138"/>
      <c r="AO27" s="138"/>
      <c r="AP27" s="138"/>
      <c r="AQ27" s="138"/>
      <c r="AR27" s="138"/>
      <c r="AS27" s="138"/>
      <c r="AT27" s="138"/>
      <c r="AU27" s="138"/>
      <c r="AV27" s="138"/>
      <c r="AW27" s="138"/>
      <c r="AX27" s="138"/>
      <c r="AY27" s="138"/>
      <c r="AZ27" s="138"/>
      <c r="BA27" s="138"/>
      <c r="BB27" s="138"/>
      <c r="BC27" s="138"/>
      <c r="BD27" s="138"/>
      <c r="BE27" s="138"/>
      <c r="BF27" s="138"/>
      <c r="BG27" s="138"/>
      <c r="BH27" s="138"/>
      <c r="BI27" s="138"/>
      <c r="BJ27" s="138"/>
      <c r="BK27" s="138"/>
      <c r="BL27" s="138"/>
      <c r="BM27" s="138"/>
      <c r="BN27" s="138"/>
      <c r="BO27" s="138"/>
      <c r="BP27" s="138"/>
      <c r="BQ27" s="138"/>
      <c r="BR27" s="138"/>
      <c r="BS27" s="138"/>
      <c r="BT27" s="138"/>
      <c r="BU27" s="138"/>
      <c r="BV27" s="138"/>
      <c r="BW27" s="138"/>
      <c r="BX27" s="138"/>
      <c r="BY27" s="138"/>
      <c r="BZ27" s="138"/>
      <c r="CA27" s="138"/>
      <c r="CB27" s="138"/>
      <c r="CC27" s="138"/>
      <c r="CD27" s="138"/>
      <c r="CE27" s="138"/>
      <c r="CF27" s="138"/>
      <c r="CG27" s="138"/>
      <c r="CH27" s="138"/>
      <c r="CI27" s="138"/>
      <c r="CJ27" s="138"/>
      <c r="CK27" s="138"/>
      <c r="CL27" s="138"/>
      <c r="CM27" s="138"/>
      <c r="CN27" s="138"/>
      <c r="CO27" s="138"/>
      <c r="CP27" s="138"/>
      <c r="CQ27" s="138"/>
      <c r="CR27" s="138"/>
      <c r="CS27" s="138"/>
      <c r="CT27" s="138"/>
      <c r="CU27" s="138"/>
      <c r="CV27" s="138"/>
      <c r="CW27" s="138"/>
      <c r="CX27" s="138"/>
      <c r="CY27" s="138"/>
      <c r="CZ27" s="138"/>
      <c r="DA27" s="138"/>
      <c r="DB27" s="138"/>
      <c r="DC27" s="138"/>
      <c r="DD27" s="138"/>
      <c r="DE27" s="138"/>
      <c r="DF27" s="138"/>
      <c r="DG27" s="138"/>
      <c r="DH27" s="138"/>
      <c r="DI27" s="138"/>
      <c r="DJ27" s="138"/>
      <c r="DK27" s="138"/>
      <c r="DL27" s="138"/>
      <c r="DM27" s="138"/>
      <c r="DN27" s="138"/>
      <c r="DO27" s="138"/>
      <c r="DP27" s="138"/>
      <c r="DQ27" s="138"/>
      <c r="DR27" s="138"/>
      <c r="DS27" s="138"/>
      <c r="DT27" s="138"/>
      <c r="DU27" s="138"/>
      <c r="DV27" s="138"/>
      <c r="DW27" s="138"/>
      <c r="DX27" s="138"/>
      <c r="DY27" s="138"/>
      <c r="DZ27" s="138"/>
      <c r="EA27" s="138"/>
      <c r="EB27" s="138"/>
    </row>
    <row r="28" spans="1:132" hidden="1" x14ac:dyDescent="0.15">
      <c r="A28" s="484"/>
      <c r="B28" s="485"/>
      <c r="C28" s="485"/>
      <c r="D28" s="485"/>
      <c r="E28" s="485"/>
      <c r="F28" s="485"/>
      <c r="G28" s="485"/>
      <c r="H28" s="485"/>
      <c r="I28" s="485"/>
      <c r="J28" s="485"/>
      <c r="K28" s="485"/>
      <c r="L28" s="485"/>
      <c r="M28" s="485"/>
      <c r="N28" s="485"/>
      <c r="O28" s="485"/>
      <c r="P28" s="485"/>
      <c r="Q28" s="485"/>
      <c r="R28" s="485"/>
      <c r="S28" s="485"/>
      <c r="T28" s="485"/>
      <c r="U28" s="485"/>
      <c r="V28" s="485"/>
      <c r="W28" s="485"/>
      <c r="X28" s="485"/>
      <c r="Y28" s="488"/>
      <c r="Z28" s="488"/>
      <c r="AA28" s="488"/>
      <c r="AB28" s="138"/>
      <c r="AC28" s="138"/>
      <c r="AD28" s="138"/>
      <c r="AE28" s="138"/>
      <c r="AF28" s="138"/>
      <c r="AG28" s="138"/>
      <c r="AH28" s="138"/>
      <c r="AI28" s="138"/>
      <c r="AJ28" s="138"/>
      <c r="AK28" s="138"/>
      <c r="AL28" s="138"/>
      <c r="AM28" s="138"/>
      <c r="AN28" s="138"/>
      <c r="AO28" s="138"/>
      <c r="AP28" s="138"/>
      <c r="AQ28" s="138"/>
      <c r="AR28" s="138"/>
      <c r="AS28" s="138"/>
      <c r="AT28" s="138"/>
      <c r="AU28" s="138"/>
      <c r="AV28" s="138"/>
      <c r="AW28" s="138"/>
      <c r="AX28" s="138"/>
      <c r="AY28" s="138"/>
      <c r="AZ28" s="138"/>
      <c r="BA28" s="138"/>
      <c r="BB28" s="138"/>
      <c r="BC28" s="138"/>
      <c r="BD28" s="138"/>
      <c r="BE28" s="138"/>
      <c r="BF28" s="138"/>
      <c r="BG28" s="138"/>
      <c r="BH28" s="138"/>
      <c r="BI28" s="138"/>
      <c r="BJ28" s="138"/>
      <c r="BK28" s="138"/>
      <c r="BL28" s="138"/>
      <c r="BM28" s="138"/>
      <c r="BN28" s="138"/>
      <c r="BO28" s="138"/>
      <c r="BP28" s="138"/>
      <c r="BQ28" s="138"/>
      <c r="BR28" s="138"/>
      <c r="BS28" s="138"/>
      <c r="BT28" s="138"/>
      <c r="BU28" s="138"/>
      <c r="BV28" s="138"/>
      <c r="BW28" s="138"/>
      <c r="BX28" s="138"/>
      <c r="BY28" s="138"/>
      <c r="BZ28" s="138"/>
      <c r="CA28" s="138"/>
      <c r="CB28" s="138"/>
      <c r="CC28" s="138"/>
      <c r="CD28" s="138"/>
      <c r="CE28" s="138"/>
      <c r="CF28" s="138"/>
      <c r="CG28" s="138"/>
      <c r="CH28" s="138"/>
      <c r="CI28" s="138"/>
      <c r="CJ28" s="138"/>
      <c r="CK28" s="138"/>
      <c r="CL28" s="138"/>
      <c r="CM28" s="138"/>
      <c r="CN28" s="138"/>
      <c r="CO28" s="138"/>
      <c r="CP28" s="138"/>
      <c r="CQ28" s="138"/>
      <c r="CR28" s="138"/>
      <c r="CS28" s="138"/>
      <c r="CT28" s="138"/>
      <c r="CU28" s="138"/>
      <c r="CV28" s="138"/>
      <c r="CW28" s="138"/>
      <c r="CX28" s="138"/>
      <c r="CY28" s="138"/>
      <c r="CZ28" s="138"/>
      <c r="DA28" s="138"/>
      <c r="DB28" s="138"/>
      <c r="DC28" s="138"/>
      <c r="DD28" s="138"/>
      <c r="DE28" s="138"/>
      <c r="DF28" s="138"/>
      <c r="DG28" s="138"/>
      <c r="DH28" s="138"/>
      <c r="DI28" s="138"/>
      <c r="DJ28" s="138"/>
      <c r="DK28" s="138"/>
      <c r="DL28" s="138"/>
      <c r="DM28" s="138"/>
      <c r="DN28" s="138"/>
      <c r="DO28" s="138"/>
      <c r="DP28" s="138"/>
      <c r="DQ28" s="138"/>
      <c r="DR28" s="138"/>
      <c r="DS28" s="138"/>
      <c r="DT28" s="138"/>
      <c r="DU28" s="138"/>
      <c r="DV28" s="138"/>
      <c r="DW28" s="138"/>
      <c r="DX28" s="138"/>
      <c r="DY28" s="138"/>
      <c r="DZ28" s="138"/>
      <c r="EA28" s="138"/>
      <c r="EB28" s="138"/>
    </row>
    <row r="29" spans="1:132" hidden="1" x14ac:dyDescent="0.15">
      <c r="A29" s="484"/>
      <c r="B29" s="485"/>
      <c r="C29" s="485"/>
      <c r="D29" s="485"/>
      <c r="E29" s="485"/>
      <c r="F29" s="485"/>
      <c r="G29" s="485"/>
      <c r="H29" s="485"/>
      <c r="I29" s="485"/>
      <c r="J29" s="485"/>
      <c r="K29" s="485"/>
      <c r="L29" s="485"/>
      <c r="M29" s="485"/>
      <c r="N29" s="485"/>
      <c r="O29" s="485"/>
      <c r="P29" s="485"/>
      <c r="Q29" s="485"/>
      <c r="R29" s="485"/>
      <c r="S29" s="485"/>
      <c r="T29" s="485"/>
      <c r="U29" s="485"/>
      <c r="V29" s="485"/>
      <c r="W29" s="485"/>
      <c r="X29" s="485"/>
      <c r="Y29" s="488"/>
      <c r="Z29" s="488"/>
      <c r="AA29" s="48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8"/>
      <c r="BF29" s="138"/>
      <c r="BG29" s="138"/>
      <c r="BH29" s="138"/>
      <c r="BI29" s="138"/>
      <c r="BJ29" s="138"/>
      <c r="BK29" s="138"/>
      <c r="BL29" s="138"/>
      <c r="BM29" s="138"/>
      <c r="BN29" s="138"/>
      <c r="BO29" s="138"/>
      <c r="BP29" s="138"/>
      <c r="BQ29" s="138"/>
      <c r="BR29" s="138"/>
      <c r="BS29" s="138"/>
      <c r="BT29" s="138"/>
      <c r="BU29" s="138"/>
      <c r="BV29" s="138"/>
      <c r="BW29" s="138"/>
      <c r="BX29" s="138"/>
      <c r="BY29" s="138"/>
      <c r="BZ29" s="138"/>
      <c r="CA29" s="138"/>
      <c r="CB29" s="138"/>
      <c r="CC29" s="138"/>
      <c r="CD29" s="138"/>
      <c r="CE29" s="138"/>
      <c r="CF29" s="138"/>
      <c r="CG29" s="138"/>
      <c r="CH29" s="138"/>
      <c r="CI29" s="138"/>
      <c r="CJ29" s="138"/>
      <c r="CK29" s="138"/>
      <c r="CL29" s="138"/>
      <c r="CM29" s="138"/>
      <c r="CN29" s="138"/>
      <c r="CO29" s="138"/>
      <c r="CP29" s="138"/>
      <c r="CQ29" s="138"/>
      <c r="CR29" s="138"/>
      <c r="CS29" s="138"/>
      <c r="CT29" s="138"/>
      <c r="CU29" s="138"/>
      <c r="CV29" s="138"/>
      <c r="CW29" s="138"/>
      <c r="CX29" s="138"/>
      <c r="CY29" s="138"/>
      <c r="CZ29" s="138"/>
      <c r="DA29" s="138"/>
      <c r="DB29" s="138"/>
      <c r="DC29" s="138"/>
      <c r="DD29" s="138"/>
      <c r="DE29" s="138"/>
      <c r="DF29" s="138"/>
      <c r="DG29" s="138"/>
      <c r="DH29" s="138"/>
      <c r="DI29" s="138"/>
      <c r="DJ29" s="138"/>
      <c r="DK29" s="138"/>
      <c r="DL29" s="138"/>
      <c r="DM29" s="138"/>
      <c r="DN29" s="138"/>
      <c r="DO29" s="138"/>
      <c r="DP29" s="138"/>
      <c r="DQ29" s="138"/>
      <c r="DR29" s="138"/>
      <c r="DS29" s="138"/>
      <c r="DT29" s="138"/>
      <c r="DU29" s="138"/>
      <c r="DV29" s="138"/>
      <c r="DW29" s="138"/>
      <c r="DX29" s="138"/>
      <c r="DY29" s="138"/>
      <c r="DZ29" s="138"/>
      <c r="EA29" s="138"/>
      <c r="EB29" s="138"/>
    </row>
    <row r="30" spans="1:132" hidden="1" x14ac:dyDescent="0.15">
      <c r="A30" s="484"/>
      <c r="B30" s="485"/>
      <c r="C30" s="485"/>
      <c r="D30" s="485"/>
      <c r="E30" s="485"/>
      <c r="F30" s="485"/>
      <c r="G30" s="485"/>
      <c r="H30" s="485"/>
      <c r="I30" s="485"/>
      <c r="J30" s="485"/>
      <c r="K30" s="485"/>
      <c r="L30" s="485"/>
      <c r="M30" s="485"/>
      <c r="N30" s="485"/>
      <c r="O30" s="485"/>
      <c r="P30" s="485"/>
      <c r="Q30" s="485"/>
      <c r="R30" s="485"/>
      <c r="S30" s="485"/>
      <c r="T30" s="485"/>
      <c r="U30" s="485"/>
      <c r="V30" s="485"/>
      <c r="W30" s="485"/>
      <c r="X30" s="485"/>
      <c r="Y30" s="488"/>
      <c r="Z30" s="488"/>
      <c r="AA30" s="488"/>
      <c r="AB30" s="138"/>
      <c r="AC30" s="138"/>
      <c r="AD30" s="138"/>
      <c r="AE30" s="138"/>
      <c r="AF30" s="138"/>
      <c r="AG30" s="138"/>
      <c r="AH30" s="138"/>
      <c r="AI30" s="138"/>
      <c r="AJ30" s="138"/>
      <c r="AK30" s="138"/>
      <c r="AL30" s="138"/>
      <c r="AM30" s="138"/>
      <c r="AN30" s="138"/>
      <c r="AO30" s="138"/>
      <c r="AP30" s="138"/>
      <c r="AQ30" s="138"/>
      <c r="AR30" s="138"/>
      <c r="AS30" s="138"/>
      <c r="AT30" s="138"/>
      <c r="AU30" s="138"/>
      <c r="AV30" s="138"/>
      <c r="AW30" s="138"/>
      <c r="AX30" s="138"/>
      <c r="AY30" s="138"/>
      <c r="AZ30" s="138"/>
      <c r="BA30" s="138"/>
      <c r="BB30" s="138"/>
      <c r="BC30" s="138"/>
      <c r="BD30" s="138"/>
      <c r="BE30" s="138"/>
      <c r="BF30" s="138"/>
      <c r="BG30" s="138"/>
      <c r="BH30" s="138"/>
      <c r="BI30" s="138"/>
      <c r="BJ30" s="138"/>
      <c r="BK30" s="138"/>
      <c r="BL30" s="138"/>
      <c r="BM30" s="138"/>
      <c r="BN30" s="138"/>
      <c r="BO30" s="138"/>
      <c r="BP30" s="138"/>
      <c r="BQ30" s="138"/>
      <c r="BR30" s="138"/>
      <c r="BS30" s="138"/>
      <c r="BT30" s="138"/>
      <c r="BU30" s="138"/>
      <c r="BV30" s="138"/>
      <c r="BW30" s="138"/>
      <c r="BX30" s="138"/>
      <c r="BY30" s="138"/>
      <c r="BZ30" s="138"/>
      <c r="CA30" s="138"/>
      <c r="CB30" s="138"/>
      <c r="CC30" s="138"/>
      <c r="CD30" s="138"/>
      <c r="CE30" s="138"/>
      <c r="CF30" s="138"/>
      <c r="CG30" s="138"/>
      <c r="CH30" s="138"/>
      <c r="CI30" s="138"/>
      <c r="CJ30" s="138"/>
      <c r="CK30" s="138"/>
      <c r="CL30" s="138"/>
      <c r="CM30" s="138"/>
      <c r="CN30" s="138"/>
      <c r="CO30" s="138"/>
      <c r="CP30" s="138"/>
      <c r="CQ30" s="138"/>
      <c r="CR30" s="138"/>
      <c r="CS30" s="138"/>
      <c r="CT30" s="138"/>
      <c r="CU30" s="138"/>
      <c r="CV30" s="138"/>
      <c r="CW30" s="138"/>
      <c r="CX30" s="138"/>
      <c r="CY30" s="138"/>
      <c r="CZ30" s="138"/>
      <c r="DA30" s="138"/>
      <c r="DB30" s="138"/>
      <c r="DC30" s="138"/>
      <c r="DD30" s="138"/>
      <c r="DE30" s="138"/>
      <c r="DF30" s="138"/>
      <c r="DG30" s="138"/>
      <c r="DH30" s="138"/>
      <c r="DI30" s="138"/>
      <c r="DJ30" s="138"/>
      <c r="DK30" s="138"/>
      <c r="DL30" s="138"/>
      <c r="DM30" s="138"/>
      <c r="DN30" s="138"/>
      <c r="DO30" s="138"/>
      <c r="DP30" s="138"/>
      <c r="DQ30" s="138"/>
      <c r="DR30" s="138"/>
      <c r="DS30" s="138"/>
      <c r="DT30" s="138"/>
      <c r="DU30" s="138"/>
      <c r="DV30" s="138"/>
      <c r="DW30" s="138"/>
      <c r="DX30" s="138"/>
      <c r="DY30" s="138"/>
      <c r="DZ30" s="138"/>
      <c r="EA30" s="138"/>
      <c r="EB30" s="138"/>
    </row>
    <row r="31" spans="1:132" hidden="1" x14ac:dyDescent="0.15">
      <c r="A31" s="484"/>
      <c r="B31" s="485"/>
      <c r="C31" s="485"/>
      <c r="D31" s="485"/>
      <c r="E31" s="485"/>
      <c r="F31" s="485"/>
      <c r="G31" s="485"/>
      <c r="H31" s="485"/>
      <c r="I31" s="485"/>
      <c r="J31" s="485"/>
      <c r="K31" s="485"/>
      <c r="L31" s="485"/>
      <c r="M31" s="485"/>
      <c r="N31" s="485"/>
      <c r="O31" s="485"/>
      <c r="P31" s="485"/>
      <c r="Q31" s="485"/>
      <c r="R31" s="485"/>
      <c r="S31" s="485"/>
      <c r="T31" s="485"/>
      <c r="U31" s="485"/>
      <c r="V31" s="485"/>
      <c r="W31" s="485"/>
      <c r="X31" s="485"/>
      <c r="Y31" s="488"/>
      <c r="Z31" s="488"/>
      <c r="AA31" s="488"/>
      <c r="AB31" s="138"/>
      <c r="AC31" s="138"/>
      <c r="AD31" s="138"/>
      <c r="AE31" s="138"/>
      <c r="AF31" s="138"/>
      <c r="AG31" s="138"/>
      <c r="AH31" s="138"/>
      <c r="AI31" s="138"/>
      <c r="AJ31" s="138"/>
      <c r="AK31" s="138"/>
      <c r="AL31" s="138"/>
      <c r="AM31" s="138"/>
      <c r="AN31" s="138"/>
      <c r="AO31" s="138"/>
      <c r="AP31" s="138"/>
      <c r="AQ31" s="138"/>
      <c r="AR31" s="138"/>
      <c r="AS31" s="138"/>
      <c r="AT31" s="138"/>
      <c r="AU31" s="138"/>
      <c r="AV31" s="138"/>
      <c r="AW31" s="138"/>
      <c r="AX31" s="138"/>
      <c r="AY31" s="138"/>
      <c r="AZ31" s="138"/>
      <c r="BA31" s="138"/>
      <c r="BB31" s="138"/>
      <c r="BC31" s="138"/>
      <c r="BD31" s="138"/>
      <c r="BE31" s="138"/>
      <c r="BF31" s="138"/>
      <c r="BG31" s="138"/>
      <c r="BH31" s="138"/>
      <c r="BI31" s="138"/>
      <c r="BJ31" s="138"/>
      <c r="BK31" s="138"/>
      <c r="BL31" s="138"/>
      <c r="BM31" s="138"/>
      <c r="BN31" s="138"/>
      <c r="BO31" s="138"/>
      <c r="BP31" s="138"/>
      <c r="BQ31" s="138"/>
      <c r="BR31" s="138"/>
      <c r="BS31" s="138"/>
      <c r="BT31" s="138"/>
      <c r="BU31" s="138"/>
      <c r="BV31" s="138"/>
      <c r="BW31" s="138"/>
      <c r="BX31" s="138"/>
      <c r="BY31" s="138"/>
      <c r="BZ31" s="138"/>
      <c r="CA31" s="138"/>
      <c r="CB31" s="138"/>
      <c r="CC31" s="138"/>
      <c r="CD31" s="138"/>
      <c r="CE31" s="138"/>
      <c r="CF31" s="138"/>
      <c r="CG31" s="138"/>
      <c r="CH31" s="138"/>
      <c r="CI31" s="138"/>
      <c r="CJ31" s="138"/>
      <c r="CK31" s="138"/>
      <c r="CL31" s="138"/>
      <c r="CM31" s="138"/>
      <c r="CN31" s="138"/>
      <c r="CO31" s="138"/>
      <c r="CP31" s="138"/>
      <c r="CQ31" s="138"/>
      <c r="CR31" s="138"/>
      <c r="CS31" s="138"/>
      <c r="CT31" s="138"/>
      <c r="CU31" s="138"/>
      <c r="CV31" s="138"/>
      <c r="CW31" s="138"/>
      <c r="CX31" s="138"/>
      <c r="CY31" s="138"/>
      <c r="CZ31" s="138"/>
      <c r="DA31" s="138"/>
      <c r="DB31" s="138"/>
      <c r="DC31" s="138"/>
      <c r="DD31" s="138"/>
      <c r="DE31" s="138"/>
      <c r="DF31" s="138"/>
      <c r="DG31" s="138"/>
      <c r="DH31" s="138"/>
      <c r="DI31" s="138"/>
      <c r="DJ31" s="138"/>
      <c r="DK31" s="138"/>
      <c r="DL31" s="138"/>
      <c r="DM31" s="138"/>
      <c r="DN31" s="138"/>
      <c r="DO31" s="138"/>
      <c r="DP31" s="138"/>
      <c r="DQ31" s="138"/>
      <c r="DR31" s="138"/>
      <c r="DS31" s="138"/>
      <c r="DT31" s="138"/>
      <c r="DU31" s="138"/>
      <c r="DV31" s="138"/>
      <c r="DW31" s="138"/>
      <c r="DX31" s="138"/>
      <c r="DY31" s="138"/>
      <c r="DZ31" s="138"/>
      <c r="EA31" s="138"/>
      <c r="EB31" s="138"/>
    </row>
    <row r="32" spans="1:132" hidden="1" x14ac:dyDescent="0.15">
      <c r="A32" s="484"/>
      <c r="B32" s="485"/>
      <c r="C32" s="485"/>
      <c r="D32" s="485"/>
      <c r="E32" s="485"/>
      <c r="F32" s="485"/>
      <c r="G32" s="485"/>
      <c r="H32" s="485"/>
      <c r="I32" s="485"/>
      <c r="J32" s="485"/>
      <c r="K32" s="485"/>
      <c r="L32" s="485"/>
      <c r="M32" s="485"/>
      <c r="N32" s="485"/>
      <c r="O32" s="485"/>
      <c r="P32" s="485"/>
      <c r="Q32" s="485"/>
      <c r="R32" s="485"/>
      <c r="S32" s="485"/>
      <c r="T32" s="485"/>
      <c r="U32" s="485"/>
      <c r="V32" s="485"/>
      <c r="W32" s="485"/>
      <c r="X32" s="485"/>
      <c r="Y32" s="488"/>
      <c r="Z32" s="488"/>
      <c r="AA32" s="488"/>
      <c r="AB32" s="138"/>
      <c r="AC32" s="138"/>
      <c r="AD32" s="138"/>
      <c r="AE32" s="138"/>
      <c r="AF32" s="138"/>
      <c r="AG32" s="138"/>
      <c r="AH32" s="138"/>
      <c r="AI32" s="138"/>
      <c r="AJ32" s="138"/>
      <c r="AK32" s="138"/>
      <c r="AL32" s="138"/>
      <c r="AM32" s="138"/>
      <c r="AN32" s="138"/>
      <c r="AO32" s="138"/>
      <c r="AP32" s="138"/>
      <c r="AQ32" s="138"/>
      <c r="AR32" s="138"/>
      <c r="AS32" s="138"/>
      <c r="AT32" s="138"/>
      <c r="AU32" s="138"/>
      <c r="AV32" s="138"/>
      <c r="AW32" s="138"/>
      <c r="AX32" s="138"/>
      <c r="AY32" s="138"/>
      <c r="AZ32" s="138"/>
      <c r="BA32" s="138"/>
      <c r="BB32" s="138"/>
      <c r="BC32" s="138"/>
      <c r="BD32" s="138"/>
      <c r="BE32" s="138"/>
      <c r="BF32" s="138"/>
      <c r="BG32" s="138"/>
      <c r="BH32" s="138"/>
      <c r="BI32" s="138"/>
      <c r="BJ32" s="138"/>
      <c r="BK32" s="138"/>
      <c r="BL32" s="138"/>
      <c r="BM32" s="138"/>
      <c r="BN32" s="138"/>
      <c r="BO32" s="138"/>
      <c r="BP32" s="138"/>
      <c r="BQ32" s="138"/>
      <c r="BR32" s="138"/>
      <c r="BS32" s="138"/>
      <c r="BT32" s="138"/>
      <c r="BU32" s="138"/>
      <c r="BV32" s="138"/>
      <c r="BW32" s="138"/>
      <c r="BX32" s="138"/>
      <c r="BY32" s="138"/>
      <c r="BZ32" s="138"/>
      <c r="CA32" s="138"/>
      <c r="CB32" s="138"/>
      <c r="CC32" s="138"/>
      <c r="CD32" s="138"/>
      <c r="CE32" s="138"/>
      <c r="CF32" s="138"/>
      <c r="CG32" s="138"/>
      <c r="CH32" s="138"/>
      <c r="CI32" s="138"/>
      <c r="CJ32" s="138"/>
      <c r="CK32" s="138"/>
      <c r="CL32" s="138"/>
      <c r="CM32" s="138"/>
      <c r="CN32" s="138"/>
      <c r="CO32" s="138"/>
      <c r="CP32" s="138"/>
      <c r="CQ32" s="138"/>
      <c r="CR32" s="138"/>
      <c r="CS32" s="138"/>
      <c r="CT32" s="138"/>
      <c r="CU32" s="138"/>
      <c r="CV32" s="138"/>
      <c r="CW32" s="138"/>
      <c r="CX32" s="138"/>
      <c r="CY32" s="138"/>
      <c r="CZ32" s="138"/>
      <c r="DA32" s="138"/>
      <c r="DB32" s="138"/>
      <c r="DC32" s="138"/>
      <c r="DD32" s="138"/>
      <c r="DE32" s="138"/>
      <c r="DF32" s="138"/>
      <c r="DG32" s="138"/>
      <c r="DH32" s="138"/>
      <c r="DI32" s="138"/>
      <c r="DJ32" s="138"/>
      <c r="DK32" s="138"/>
      <c r="DL32" s="138"/>
      <c r="DM32" s="138"/>
      <c r="DN32" s="138"/>
      <c r="DO32" s="138"/>
      <c r="DP32" s="138"/>
      <c r="DQ32" s="138"/>
      <c r="DR32" s="138"/>
      <c r="DS32" s="138"/>
      <c r="DT32" s="138"/>
      <c r="DU32" s="138"/>
      <c r="DV32" s="138"/>
      <c r="DW32" s="138"/>
      <c r="DX32" s="138"/>
      <c r="DY32" s="138"/>
      <c r="DZ32" s="138"/>
      <c r="EA32" s="138"/>
      <c r="EB32" s="138"/>
    </row>
    <row r="33" spans="1:132" hidden="1" x14ac:dyDescent="0.15">
      <c r="A33" s="484"/>
      <c r="B33" s="485"/>
      <c r="C33" s="485"/>
      <c r="D33" s="485"/>
      <c r="E33" s="485"/>
      <c r="F33" s="485"/>
      <c r="G33" s="485"/>
      <c r="H33" s="485"/>
      <c r="I33" s="485"/>
      <c r="J33" s="485"/>
      <c r="K33" s="485"/>
      <c r="L33" s="485"/>
      <c r="M33" s="485"/>
      <c r="N33" s="485"/>
      <c r="O33" s="485"/>
      <c r="P33" s="485"/>
      <c r="Q33" s="485"/>
      <c r="R33" s="485"/>
      <c r="S33" s="485"/>
      <c r="T33" s="485"/>
      <c r="U33" s="485"/>
      <c r="V33" s="485"/>
      <c r="W33" s="485"/>
      <c r="X33" s="485"/>
      <c r="Y33" s="488"/>
      <c r="Z33" s="488"/>
      <c r="AA33" s="488"/>
      <c r="AB33" s="138"/>
      <c r="AC33" s="138"/>
      <c r="AD33" s="138"/>
      <c r="AE33" s="138"/>
      <c r="AF33" s="138"/>
      <c r="AG33" s="138"/>
      <c r="AH33" s="138"/>
      <c r="AI33" s="138"/>
      <c r="AJ33" s="138"/>
      <c r="AK33" s="138"/>
      <c r="AL33" s="138"/>
      <c r="AM33" s="138"/>
      <c r="AN33" s="138"/>
      <c r="AO33" s="138"/>
      <c r="AP33" s="138"/>
      <c r="AQ33" s="138"/>
      <c r="AR33" s="138"/>
      <c r="AS33" s="138"/>
      <c r="AT33" s="138"/>
      <c r="AU33" s="138"/>
      <c r="AV33" s="138"/>
      <c r="AW33" s="138"/>
      <c r="AX33" s="138"/>
      <c r="AY33" s="138"/>
      <c r="AZ33" s="138"/>
      <c r="BA33" s="138"/>
      <c r="BB33" s="138"/>
      <c r="BC33" s="138"/>
      <c r="BD33" s="138"/>
      <c r="BE33" s="138"/>
      <c r="BF33" s="138"/>
      <c r="BG33" s="138"/>
      <c r="BH33" s="138"/>
      <c r="BI33" s="138"/>
      <c r="BJ33" s="138"/>
      <c r="BK33" s="138"/>
      <c r="BL33" s="138"/>
      <c r="BM33" s="138"/>
      <c r="BN33" s="138"/>
      <c r="BO33" s="138"/>
      <c r="BP33" s="138"/>
      <c r="BQ33" s="138"/>
      <c r="BR33" s="138"/>
      <c r="BS33" s="138"/>
      <c r="BT33" s="138"/>
      <c r="BU33" s="138"/>
      <c r="BV33" s="138"/>
      <c r="BW33" s="138"/>
      <c r="BX33" s="138"/>
      <c r="BY33" s="138"/>
      <c r="BZ33" s="138"/>
      <c r="CA33" s="138"/>
      <c r="CB33" s="138"/>
      <c r="CC33" s="138"/>
      <c r="CD33" s="138"/>
      <c r="CE33" s="138"/>
      <c r="CF33" s="138"/>
      <c r="CG33" s="138"/>
      <c r="CH33" s="138"/>
      <c r="CI33" s="138"/>
      <c r="CJ33" s="138"/>
      <c r="CK33" s="138"/>
      <c r="CL33" s="138"/>
      <c r="CM33" s="138"/>
      <c r="CN33" s="138"/>
      <c r="CO33" s="138"/>
      <c r="CP33" s="138"/>
      <c r="CQ33" s="138"/>
      <c r="CR33" s="138"/>
      <c r="CS33" s="138"/>
      <c r="CT33" s="138"/>
      <c r="CU33" s="138"/>
      <c r="CV33" s="138"/>
      <c r="CW33" s="138"/>
      <c r="CX33" s="138"/>
      <c r="CY33" s="138"/>
      <c r="CZ33" s="138"/>
      <c r="DA33" s="138"/>
      <c r="DB33" s="138"/>
      <c r="DC33" s="138"/>
      <c r="DD33" s="138"/>
      <c r="DE33" s="138"/>
      <c r="DF33" s="138"/>
      <c r="DG33" s="138"/>
      <c r="DH33" s="138"/>
      <c r="DI33" s="138"/>
      <c r="DJ33" s="138"/>
      <c r="DK33" s="138"/>
      <c r="DL33" s="138"/>
      <c r="DM33" s="138"/>
      <c r="DN33" s="138"/>
      <c r="DO33" s="138"/>
      <c r="DP33" s="138"/>
      <c r="DQ33" s="138"/>
      <c r="DR33" s="138"/>
      <c r="DS33" s="138"/>
      <c r="DT33" s="138"/>
      <c r="DU33" s="138"/>
      <c r="DV33" s="138"/>
      <c r="DW33" s="138"/>
      <c r="DX33" s="138"/>
      <c r="DY33" s="138"/>
      <c r="DZ33" s="138"/>
      <c r="EA33" s="138"/>
      <c r="EB33" s="138"/>
    </row>
    <row r="34" spans="1:132" hidden="1" x14ac:dyDescent="0.15">
      <c r="A34" s="484"/>
      <c r="B34" s="485"/>
      <c r="C34" s="485"/>
      <c r="D34" s="485"/>
      <c r="E34" s="485"/>
      <c r="F34" s="485"/>
      <c r="G34" s="485"/>
      <c r="H34" s="485"/>
      <c r="I34" s="485"/>
      <c r="J34" s="485"/>
      <c r="K34" s="485"/>
      <c r="L34" s="485"/>
      <c r="M34" s="485"/>
      <c r="N34" s="485"/>
      <c r="O34" s="485"/>
      <c r="P34" s="485"/>
      <c r="Q34" s="485"/>
      <c r="R34" s="485"/>
      <c r="S34" s="485"/>
      <c r="T34" s="485"/>
      <c r="U34" s="485"/>
      <c r="V34" s="485"/>
      <c r="W34" s="485"/>
      <c r="X34" s="485"/>
      <c r="Y34" s="488"/>
      <c r="Z34" s="488"/>
      <c r="AA34" s="488"/>
      <c r="AB34" s="138"/>
      <c r="AC34" s="138"/>
      <c r="AD34" s="138"/>
      <c r="AE34" s="138"/>
      <c r="AF34" s="138"/>
      <c r="AG34" s="138"/>
      <c r="AH34" s="138"/>
      <c r="AI34" s="138"/>
      <c r="AJ34" s="138"/>
      <c r="AK34" s="138"/>
      <c r="AL34" s="138"/>
      <c r="AM34" s="138"/>
      <c r="AN34" s="138"/>
      <c r="AO34" s="138"/>
      <c r="AP34" s="138"/>
      <c r="AQ34" s="138"/>
      <c r="AR34" s="138"/>
      <c r="AS34" s="138"/>
      <c r="AT34" s="138"/>
      <c r="AU34" s="138"/>
      <c r="AV34" s="138"/>
      <c r="AW34" s="138"/>
      <c r="AX34" s="138"/>
      <c r="AY34" s="138"/>
      <c r="AZ34" s="138"/>
      <c r="BA34" s="138"/>
      <c r="BB34" s="138"/>
      <c r="BC34" s="138"/>
      <c r="BD34" s="138"/>
      <c r="BE34" s="138"/>
      <c r="BF34" s="138"/>
      <c r="BG34" s="138"/>
      <c r="BH34" s="138"/>
      <c r="BI34" s="138"/>
      <c r="BJ34" s="138"/>
      <c r="BK34" s="138"/>
      <c r="BL34" s="138"/>
      <c r="BM34" s="138"/>
      <c r="BN34" s="138"/>
      <c r="BO34" s="138"/>
      <c r="BP34" s="138"/>
      <c r="BQ34" s="138"/>
      <c r="BR34" s="138"/>
      <c r="BS34" s="138"/>
      <c r="BT34" s="138"/>
      <c r="BU34" s="138"/>
      <c r="BV34" s="138"/>
      <c r="BW34" s="138"/>
      <c r="BX34" s="138"/>
      <c r="BY34" s="138"/>
      <c r="BZ34" s="138"/>
      <c r="CA34" s="138"/>
      <c r="CB34" s="138"/>
      <c r="CC34" s="138"/>
      <c r="CD34" s="138"/>
      <c r="CE34" s="138"/>
      <c r="CF34" s="138"/>
      <c r="CG34" s="138"/>
      <c r="CH34" s="138"/>
      <c r="CI34" s="138"/>
      <c r="CJ34" s="138"/>
      <c r="CK34" s="138"/>
      <c r="CL34" s="138"/>
      <c r="CM34" s="138"/>
      <c r="CN34" s="138"/>
      <c r="CO34" s="138"/>
      <c r="CP34" s="138"/>
      <c r="CQ34" s="138"/>
      <c r="CR34" s="138"/>
      <c r="CS34" s="138"/>
      <c r="CT34" s="138"/>
      <c r="CU34" s="138"/>
      <c r="CV34" s="138"/>
      <c r="CW34" s="138"/>
      <c r="CX34" s="138"/>
      <c r="CY34" s="138"/>
      <c r="CZ34" s="138"/>
      <c r="DA34" s="138"/>
      <c r="DB34" s="138"/>
      <c r="DC34" s="138"/>
      <c r="DD34" s="138"/>
      <c r="DE34" s="138"/>
      <c r="DF34" s="138"/>
      <c r="DG34" s="138"/>
      <c r="DH34" s="138"/>
      <c r="DI34" s="138"/>
      <c r="DJ34" s="138"/>
      <c r="DK34" s="138"/>
      <c r="DL34" s="138"/>
      <c r="DM34" s="138"/>
      <c r="DN34" s="138"/>
      <c r="DO34" s="138"/>
      <c r="DP34" s="138"/>
      <c r="DQ34" s="138"/>
      <c r="DR34" s="138"/>
      <c r="DS34" s="138"/>
      <c r="DT34" s="138"/>
      <c r="DU34" s="138"/>
      <c r="DV34" s="138"/>
      <c r="DW34" s="138"/>
      <c r="DX34" s="138"/>
      <c r="DY34" s="138"/>
      <c r="DZ34" s="138"/>
      <c r="EA34" s="138"/>
      <c r="EB34" s="138"/>
    </row>
    <row r="35" spans="1:132" hidden="1" x14ac:dyDescent="0.15">
      <c r="A35" s="484"/>
      <c r="B35" s="485"/>
      <c r="C35" s="485"/>
      <c r="D35" s="485"/>
      <c r="E35" s="485"/>
      <c r="F35" s="485"/>
      <c r="G35" s="485"/>
      <c r="H35" s="485"/>
      <c r="I35" s="485"/>
      <c r="J35" s="485"/>
      <c r="K35" s="485"/>
      <c r="L35" s="485"/>
      <c r="M35" s="485"/>
      <c r="N35" s="485"/>
      <c r="O35" s="485"/>
      <c r="P35" s="485"/>
      <c r="Q35" s="485"/>
      <c r="R35" s="485"/>
      <c r="S35" s="485"/>
      <c r="T35" s="485"/>
      <c r="U35" s="485"/>
      <c r="V35" s="485"/>
      <c r="W35" s="485"/>
      <c r="X35" s="485"/>
      <c r="Y35" s="488"/>
      <c r="Z35" s="488"/>
      <c r="AA35" s="488"/>
      <c r="AB35" s="138"/>
      <c r="AC35" s="138"/>
      <c r="AD35" s="138"/>
      <c r="AE35" s="138"/>
      <c r="AF35" s="138"/>
      <c r="AG35" s="138"/>
      <c r="AH35" s="138"/>
      <c r="AI35" s="138"/>
      <c r="AJ35" s="138"/>
      <c r="AK35" s="138"/>
      <c r="AL35" s="138"/>
      <c r="AM35" s="138"/>
      <c r="AN35" s="138"/>
      <c r="AO35" s="138"/>
      <c r="AP35" s="138"/>
      <c r="AQ35" s="138"/>
      <c r="AR35" s="138"/>
      <c r="AS35" s="138"/>
      <c r="AT35" s="138"/>
      <c r="AU35" s="138"/>
      <c r="AV35" s="138"/>
      <c r="AW35" s="138"/>
      <c r="AX35" s="138"/>
      <c r="AY35" s="138"/>
      <c r="AZ35" s="138"/>
      <c r="BA35" s="138"/>
      <c r="BB35" s="138"/>
      <c r="BC35" s="138"/>
      <c r="BD35" s="138"/>
      <c r="BE35" s="138"/>
      <c r="BF35" s="138"/>
      <c r="BG35" s="138"/>
      <c r="BH35" s="138"/>
      <c r="BI35" s="138"/>
      <c r="BJ35" s="138"/>
      <c r="BK35" s="138"/>
      <c r="BL35" s="138"/>
      <c r="BM35" s="138"/>
      <c r="BN35" s="138"/>
      <c r="BO35" s="138"/>
      <c r="BP35" s="138"/>
      <c r="BQ35" s="138"/>
      <c r="BR35" s="138"/>
      <c r="BS35" s="138"/>
      <c r="BT35" s="138"/>
      <c r="BU35" s="138"/>
      <c r="BV35" s="138"/>
      <c r="BW35" s="138"/>
      <c r="BX35" s="138"/>
      <c r="BY35" s="138"/>
      <c r="BZ35" s="138"/>
      <c r="CA35" s="138"/>
      <c r="CB35" s="138"/>
      <c r="CC35" s="138"/>
      <c r="CD35" s="138"/>
      <c r="CE35" s="138"/>
      <c r="CF35" s="138"/>
      <c r="CG35" s="138"/>
      <c r="CH35" s="138"/>
      <c r="CI35" s="138"/>
      <c r="CJ35" s="138"/>
      <c r="CK35" s="138"/>
      <c r="CL35" s="138"/>
      <c r="CM35" s="138"/>
      <c r="CN35" s="138"/>
      <c r="CO35" s="138"/>
      <c r="CP35" s="138"/>
      <c r="CQ35" s="138"/>
      <c r="CR35" s="138"/>
      <c r="CS35" s="138"/>
      <c r="CT35" s="138"/>
      <c r="CU35" s="138"/>
      <c r="CV35" s="138"/>
      <c r="CW35" s="138"/>
      <c r="CX35" s="138"/>
      <c r="CY35" s="138"/>
      <c r="CZ35" s="138"/>
      <c r="DA35" s="138"/>
      <c r="DB35" s="138"/>
      <c r="DC35" s="138"/>
      <c r="DD35" s="138"/>
      <c r="DE35" s="138"/>
      <c r="DF35" s="138"/>
      <c r="DG35" s="138"/>
      <c r="DH35" s="138"/>
      <c r="DI35" s="138"/>
      <c r="DJ35" s="138"/>
      <c r="DK35" s="138"/>
      <c r="DL35" s="138"/>
      <c r="DM35" s="138"/>
      <c r="DN35" s="138"/>
      <c r="DO35" s="138"/>
      <c r="DP35" s="138"/>
      <c r="DQ35" s="138"/>
      <c r="DR35" s="138"/>
      <c r="DS35" s="138"/>
      <c r="DT35" s="138"/>
      <c r="DU35" s="138"/>
      <c r="DV35" s="138"/>
      <c r="DW35" s="138"/>
      <c r="DX35" s="138"/>
      <c r="DY35" s="138"/>
      <c r="DZ35" s="138"/>
      <c r="EA35" s="138"/>
      <c r="EB35" s="138"/>
    </row>
    <row r="36" spans="1:132" hidden="1" x14ac:dyDescent="0.15">
      <c r="A36" s="489"/>
      <c r="B36" s="490"/>
      <c r="C36" s="490"/>
      <c r="D36" s="490"/>
      <c r="E36" s="490"/>
      <c r="F36" s="490"/>
      <c r="G36" s="490"/>
      <c r="H36" s="490"/>
      <c r="I36" s="490"/>
      <c r="J36" s="490"/>
      <c r="K36" s="490"/>
      <c r="L36" s="490"/>
      <c r="M36" s="490"/>
      <c r="N36" s="490"/>
      <c r="O36" s="490"/>
      <c r="P36" s="490"/>
      <c r="Q36" s="490"/>
      <c r="R36" s="490"/>
      <c r="S36" s="490"/>
      <c r="T36" s="490"/>
      <c r="U36" s="490"/>
      <c r="V36" s="490"/>
      <c r="W36" s="490"/>
      <c r="X36" s="490"/>
      <c r="Y36" s="491"/>
      <c r="Z36" s="491"/>
      <c r="AA36" s="491"/>
    </row>
    <row r="37" spans="1:132" hidden="1" x14ac:dyDescent="0.15">
      <c r="A37" s="489"/>
      <c r="B37" s="490"/>
      <c r="C37" s="490"/>
      <c r="D37" s="490"/>
      <c r="E37" s="490"/>
      <c r="F37" s="490"/>
      <c r="G37" s="490"/>
      <c r="H37" s="490"/>
      <c r="I37" s="490"/>
      <c r="J37" s="490"/>
      <c r="K37" s="490"/>
      <c r="L37" s="490"/>
      <c r="M37" s="490"/>
      <c r="N37" s="490"/>
      <c r="O37" s="490"/>
      <c r="P37" s="490"/>
      <c r="Q37" s="490"/>
      <c r="R37" s="490"/>
      <c r="S37" s="490"/>
      <c r="T37" s="490"/>
      <c r="U37" s="490"/>
      <c r="V37" s="490"/>
      <c r="W37" s="490"/>
      <c r="X37" s="490"/>
      <c r="Y37" s="491"/>
      <c r="Z37" s="491"/>
      <c r="AA37" s="491"/>
    </row>
    <row r="38" spans="1:132" hidden="1" x14ac:dyDescent="0.15">
      <c r="A38" s="489"/>
      <c r="B38" s="490"/>
      <c r="C38" s="490"/>
      <c r="D38" s="490"/>
      <c r="E38" s="490"/>
      <c r="F38" s="490"/>
      <c r="G38" s="490"/>
      <c r="H38" s="490"/>
      <c r="I38" s="490"/>
      <c r="J38" s="490"/>
      <c r="K38" s="490"/>
      <c r="L38" s="490"/>
      <c r="M38" s="490"/>
      <c r="N38" s="490"/>
      <c r="O38" s="490"/>
      <c r="P38" s="490"/>
      <c r="Q38" s="490"/>
      <c r="R38" s="490"/>
      <c r="S38" s="490"/>
      <c r="T38" s="490"/>
      <c r="U38" s="490"/>
      <c r="V38" s="490"/>
      <c r="W38" s="490"/>
      <c r="X38" s="490"/>
      <c r="Y38" s="491"/>
      <c r="Z38" s="491"/>
      <c r="AA38" s="491"/>
    </row>
    <row r="39" spans="1:132" hidden="1" x14ac:dyDescent="0.15">
      <c r="A39" s="489"/>
      <c r="B39" s="490"/>
      <c r="C39" s="490"/>
      <c r="D39" s="490"/>
      <c r="E39" s="490"/>
      <c r="F39" s="490"/>
      <c r="G39" s="490"/>
      <c r="H39" s="490"/>
      <c r="I39" s="490"/>
      <c r="J39" s="490"/>
      <c r="K39" s="490"/>
      <c r="L39" s="490"/>
      <c r="M39" s="490"/>
      <c r="N39" s="490"/>
      <c r="O39" s="490"/>
      <c r="P39" s="490"/>
      <c r="Q39" s="490"/>
      <c r="R39" s="490"/>
      <c r="S39" s="490"/>
      <c r="T39" s="490"/>
      <c r="U39" s="490"/>
      <c r="V39" s="490"/>
      <c r="W39" s="490"/>
      <c r="X39" s="490"/>
      <c r="Y39" s="491"/>
      <c r="Z39" s="491"/>
      <c r="AA39" s="491"/>
    </row>
    <row r="40" spans="1:132" hidden="1" x14ac:dyDescent="0.15">
      <c r="A40" s="489"/>
      <c r="B40" s="490"/>
      <c r="C40" s="490"/>
      <c r="D40" s="490"/>
      <c r="E40" s="490"/>
      <c r="F40" s="490"/>
      <c r="G40" s="490"/>
      <c r="H40" s="490"/>
      <c r="I40" s="490"/>
      <c r="J40" s="490"/>
      <c r="K40" s="490"/>
      <c r="L40" s="490"/>
      <c r="M40" s="490"/>
      <c r="N40" s="490"/>
      <c r="O40" s="490"/>
      <c r="P40" s="490"/>
      <c r="Q40" s="490"/>
      <c r="R40" s="490"/>
      <c r="S40" s="490"/>
      <c r="T40" s="490"/>
      <c r="U40" s="490"/>
      <c r="V40" s="490"/>
      <c r="W40" s="490"/>
      <c r="X40" s="490"/>
      <c r="Y40" s="491"/>
      <c r="Z40" s="491"/>
      <c r="AA40" s="491"/>
    </row>
    <row r="41" spans="1:132" hidden="1" x14ac:dyDescent="0.15">
      <c r="A41" s="489"/>
      <c r="B41" s="490"/>
      <c r="C41" s="490"/>
      <c r="D41" s="490"/>
      <c r="E41" s="490"/>
      <c r="F41" s="490"/>
      <c r="G41" s="490"/>
      <c r="H41" s="490"/>
      <c r="I41" s="490"/>
      <c r="J41" s="490"/>
      <c r="K41" s="490"/>
      <c r="L41" s="490"/>
      <c r="M41" s="490"/>
      <c r="N41" s="490"/>
      <c r="O41" s="490"/>
      <c r="P41" s="490"/>
      <c r="Q41" s="490"/>
      <c r="R41" s="490"/>
      <c r="S41" s="490"/>
      <c r="T41" s="490"/>
      <c r="U41" s="490"/>
      <c r="V41" s="490"/>
      <c r="W41" s="490"/>
      <c r="X41" s="490"/>
      <c r="Y41" s="491"/>
      <c r="Z41" s="491"/>
      <c r="AA41" s="491"/>
    </row>
    <row r="42" spans="1:132" hidden="1" x14ac:dyDescent="0.15">
      <c r="A42" s="489"/>
      <c r="B42" s="490"/>
      <c r="C42" s="490"/>
      <c r="D42" s="490"/>
      <c r="E42" s="490"/>
      <c r="F42" s="490"/>
      <c r="G42" s="490"/>
      <c r="H42" s="490"/>
      <c r="I42" s="490"/>
      <c r="J42" s="490"/>
      <c r="K42" s="490"/>
      <c r="L42" s="490"/>
      <c r="M42" s="490"/>
      <c r="N42" s="490"/>
      <c r="O42" s="490"/>
      <c r="P42" s="490"/>
      <c r="Q42" s="490"/>
      <c r="R42" s="490"/>
      <c r="S42" s="490"/>
      <c r="T42" s="490"/>
      <c r="U42" s="490"/>
      <c r="V42" s="490"/>
      <c r="W42" s="490"/>
      <c r="X42" s="490"/>
      <c r="Y42" s="491"/>
      <c r="Z42" s="491"/>
      <c r="AA42" s="491"/>
    </row>
    <row r="43" spans="1:132" hidden="1" x14ac:dyDescent="0.15">
      <c r="A43" s="489"/>
      <c r="B43" s="490"/>
      <c r="C43" s="490"/>
      <c r="D43" s="490"/>
      <c r="E43" s="490"/>
      <c r="F43" s="490"/>
      <c r="G43" s="490"/>
      <c r="H43" s="490"/>
      <c r="I43" s="490"/>
      <c r="J43" s="490"/>
      <c r="K43" s="490"/>
      <c r="L43" s="490"/>
      <c r="M43" s="490"/>
      <c r="N43" s="490"/>
      <c r="O43" s="490"/>
      <c r="P43" s="490"/>
      <c r="Q43" s="490"/>
      <c r="R43" s="490"/>
      <c r="S43" s="490"/>
      <c r="T43" s="490"/>
      <c r="U43" s="490"/>
      <c r="V43" s="490"/>
      <c r="W43" s="490"/>
      <c r="X43" s="490"/>
      <c r="Y43" s="491"/>
      <c r="Z43" s="491"/>
      <c r="AA43" s="491"/>
    </row>
    <row r="44" spans="1:132" hidden="1" x14ac:dyDescent="0.15">
      <c r="A44" s="489"/>
      <c r="B44" s="490"/>
      <c r="C44" s="490"/>
      <c r="D44" s="490"/>
      <c r="E44" s="490"/>
      <c r="F44" s="490"/>
      <c r="G44" s="490"/>
      <c r="H44" s="490"/>
      <c r="I44" s="490"/>
      <c r="J44" s="490"/>
      <c r="K44" s="490"/>
      <c r="L44" s="490"/>
      <c r="M44" s="490"/>
      <c r="N44" s="490"/>
      <c r="O44" s="490"/>
      <c r="P44" s="490"/>
      <c r="Q44" s="490"/>
      <c r="R44" s="490"/>
      <c r="S44" s="490"/>
      <c r="T44" s="490"/>
      <c r="U44" s="490"/>
      <c r="V44" s="490"/>
      <c r="W44" s="490"/>
      <c r="X44" s="490"/>
      <c r="Y44" s="491"/>
      <c r="Z44" s="491"/>
      <c r="AA44" s="491"/>
    </row>
    <row r="45" spans="1:132" hidden="1" x14ac:dyDescent="0.15">
      <c r="A45" s="489"/>
      <c r="B45" s="490"/>
      <c r="C45" s="490"/>
      <c r="D45" s="490"/>
      <c r="E45" s="490"/>
      <c r="F45" s="490"/>
      <c r="G45" s="490"/>
      <c r="H45" s="490"/>
      <c r="I45" s="490"/>
      <c r="J45" s="490"/>
      <c r="K45" s="490"/>
      <c r="L45" s="490"/>
      <c r="M45" s="490"/>
      <c r="N45" s="490"/>
      <c r="O45" s="490"/>
      <c r="P45" s="490"/>
      <c r="Q45" s="490"/>
      <c r="R45" s="490"/>
      <c r="S45" s="490"/>
      <c r="T45" s="490"/>
      <c r="U45" s="490"/>
      <c r="V45" s="490"/>
      <c r="W45" s="490"/>
      <c r="X45" s="490"/>
      <c r="Y45" s="491"/>
      <c r="Z45" s="491"/>
      <c r="AA45" s="491"/>
    </row>
    <row r="46" spans="1:132" hidden="1" x14ac:dyDescent="0.15">
      <c r="A46" s="489"/>
      <c r="B46" s="490"/>
      <c r="C46" s="490"/>
      <c r="D46" s="490"/>
      <c r="E46" s="490"/>
      <c r="F46" s="490"/>
      <c r="G46" s="490"/>
      <c r="H46" s="490"/>
      <c r="I46" s="490"/>
      <c r="J46" s="490"/>
      <c r="K46" s="490"/>
      <c r="L46" s="490"/>
      <c r="M46" s="490"/>
      <c r="N46" s="490"/>
      <c r="O46" s="490"/>
      <c r="P46" s="490"/>
      <c r="Q46" s="490"/>
      <c r="R46" s="490"/>
      <c r="S46" s="490"/>
      <c r="T46" s="490"/>
      <c r="U46" s="490"/>
      <c r="V46" s="490"/>
      <c r="W46" s="490"/>
      <c r="X46" s="490"/>
      <c r="Y46" s="491"/>
      <c r="Z46" s="491"/>
      <c r="AA46" s="491"/>
    </row>
    <row r="47" spans="1:132" hidden="1" x14ac:dyDescent="0.15">
      <c r="A47" s="489"/>
      <c r="B47" s="490"/>
      <c r="C47" s="490"/>
      <c r="D47" s="490"/>
      <c r="E47" s="490"/>
      <c r="F47" s="490"/>
      <c r="G47" s="490"/>
      <c r="H47" s="490"/>
      <c r="I47" s="490"/>
      <c r="J47" s="490"/>
      <c r="K47" s="490"/>
      <c r="L47" s="490"/>
      <c r="M47" s="490"/>
      <c r="N47" s="490"/>
      <c r="O47" s="490"/>
      <c r="P47" s="490"/>
      <c r="Q47" s="490"/>
      <c r="R47" s="490"/>
      <c r="S47" s="490"/>
      <c r="T47" s="490"/>
      <c r="U47" s="490"/>
      <c r="V47" s="490"/>
      <c r="W47" s="490"/>
      <c r="X47" s="490"/>
      <c r="Y47" s="491"/>
      <c r="Z47" s="491"/>
      <c r="AA47" s="491"/>
    </row>
    <row r="48" spans="1:132" hidden="1" x14ac:dyDescent="0.15">
      <c r="A48" s="489"/>
      <c r="B48" s="490"/>
      <c r="C48" s="490"/>
      <c r="D48" s="490"/>
      <c r="E48" s="490"/>
      <c r="F48" s="490"/>
      <c r="G48" s="490"/>
      <c r="H48" s="490"/>
      <c r="I48" s="490"/>
      <c r="J48" s="490"/>
      <c r="K48" s="490"/>
      <c r="L48" s="490"/>
      <c r="M48" s="490"/>
      <c r="N48" s="490"/>
      <c r="O48" s="490"/>
      <c r="P48" s="490"/>
      <c r="Q48" s="490"/>
      <c r="R48" s="490"/>
      <c r="S48" s="490"/>
      <c r="T48" s="490"/>
      <c r="U48" s="490"/>
      <c r="V48" s="490"/>
      <c r="W48" s="490"/>
      <c r="X48" s="490"/>
      <c r="Y48" s="491"/>
      <c r="Z48" s="491"/>
      <c r="AA48" s="491"/>
    </row>
    <row r="49" spans="1:27" hidden="1" x14ac:dyDescent="0.15">
      <c r="A49" s="489"/>
      <c r="B49" s="490"/>
      <c r="C49" s="490"/>
      <c r="D49" s="490"/>
      <c r="E49" s="490"/>
      <c r="F49" s="490"/>
      <c r="G49" s="490"/>
      <c r="H49" s="490"/>
      <c r="I49" s="490"/>
      <c r="J49" s="490"/>
      <c r="K49" s="490"/>
      <c r="L49" s="490"/>
      <c r="M49" s="490"/>
      <c r="N49" s="490"/>
      <c r="O49" s="490"/>
      <c r="P49" s="490"/>
      <c r="Q49" s="490"/>
      <c r="R49" s="490"/>
      <c r="S49" s="490"/>
      <c r="T49" s="490"/>
      <c r="U49" s="490"/>
      <c r="V49" s="490"/>
      <c r="W49" s="490"/>
      <c r="X49" s="490"/>
      <c r="Y49" s="491"/>
      <c r="Z49" s="491"/>
      <c r="AA49" s="491"/>
    </row>
    <row r="50" spans="1:27" hidden="1" x14ac:dyDescent="0.15">
      <c r="A50" s="489"/>
      <c r="B50" s="490"/>
      <c r="C50" s="490"/>
      <c r="D50" s="490"/>
      <c r="E50" s="490"/>
      <c r="F50" s="490"/>
      <c r="G50" s="490"/>
      <c r="H50" s="490"/>
      <c r="I50" s="490"/>
      <c r="J50" s="490"/>
      <c r="K50" s="490"/>
      <c r="L50" s="490"/>
      <c r="M50" s="490"/>
      <c r="N50" s="490"/>
      <c r="O50" s="490"/>
      <c r="P50" s="490"/>
      <c r="Q50" s="490"/>
      <c r="R50" s="490"/>
      <c r="S50" s="490"/>
      <c r="T50" s="490"/>
      <c r="U50" s="490"/>
      <c r="V50" s="490"/>
      <c r="W50" s="490"/>
      <c r="X50" s="490"/>
      <c r="Y50" s="491"/>
      <c r="Z50" s="491"/>
      <c r="AA50" s="491"/>
    </row>
    <row r="51" spans="1:27" hidden="1" x14ac:dyDescent="0.15">
      <c r="A51" s="489"/>
      <c r="B51" s="490"/>
      <c r="C51" s="490"/>
      <c r="D51" s="490"/>
      <c r="E51" s="490"/>
      <c r="F51" s="490"/>
      <c r="G51" s="490"/>
      <c r="H51" s="490"/>
      <c r="I51" s="490"/>
      <c r="J51" s="490"/>
      <c r="K51" s="490"/>
      <c r="L51" s="490"/>
      <c r="M51" s="490"/>
      <c r="N51" s="490"/>
      <c r="O51" s="490"/>
      <c r="P51" s="490"/>
      <c r="Q51" s="490"/>
      <c r="R51" s="490"/>
      <c r="S51" s="490"/>
      <c r="T51" s="490"/>
      <c r="U51" s="490"/>
      <c r="V51" s="490"/>
      <c r="W51" s="490"/>
      <c r="X51" s="490"/>
      <c r="Y51" s="491"/>
      <c r="Z51" s="491"/>
      <c r="AA51" s="491"/>
    </row>
    <row r="52" spans="1:27" hidden="1" x14ac:dyDescent="0.15">
      <c r="A52" s="489"/>
      <c r="B52" s="490"/>
      <c r="C52" s="490"/>
      <c r="D52" s="490"/>
      <c r="E52" s="490"/>
      <c r="F52" s="490"/>
      <c r="G52" s="490"/>
      <c r="H52" s="490"/>
      <c r="I52" s="490"/>
      <c r="J52" s="490"/>
      <c r="K52" s="490"/>
      <c r="L52" s="490"/>
      <c r="M52" s="490"/>
      <c r="N52" s="490"/>
      <c r="O52" s="490"/>
      <c r="P52" s="490"/>
      <c r="Q52" s="490"/>
      <c r="R52" s="490"/>
      <c r="S52" s="490"/>
      <c r="T52" s="490"/>
      <c r="U52" s="490"/>
      <c r="V52" s="490"/>
      <c r="W52" s="490"/>
      <c r="X52" s="490"/>
      <c r="Y52" s="491"/>
      <c r="Z52" s="491"/>
      <c r="AA52" s="491"/>
    </row>
    <row r="53" spans="1:27" hidden="1" x14ac:dyDescent="0.15">
      <c r="A53" s="489"/>
      <c r="B53" s="490"/>
      <c r="C53" s="490"/>
      <c r="D53" s="490"/>
      <c r="E53" s="490"/>
      <c r="F53" s="490"/>
      <c r="G53" s="490"/>
      <c r="H53" s="490"/>
      <c r="I53" s="490"/>
      <c r="J53" s="490"/>
      <c r="K53" s="490"/>
      <c r="L53" s="490"/>
      <c r="M53" s="490"/>
      <c r="N53" s="490"/>
      <c r="O53" s="490"/>
      <c r="P53" s="490"/>
      <c r="Q53" s="490"/>
      <c r="R53" s="490"/>
      <c r="S53" s="490"/>
      <c r="T53" s="490"/>
      <c r="U53" s="490"/>
      <c r="V53" s="490"/>
      <c r="W53" s="490"/>
      <c r="X53" s="490"/>
      <c r="Y53" s="491"/>
      <c r="Z53" s="491"/>
      <c r="AA53" s="491"/>
    </row>
    <row r="54" spans="1:27" hidden="1" x14ac:dyDescent="0.15">
      <c r="A54" s="489"/>
      <c r="B54" s="490"/>
      <c r="C54" s="490"/>
      <c r="D54" s="490"/>
      <c r="E54" s="490"/>
      <c r="F54" s="490"/>
      <c r="G54" s="490"/>
      <c r="H54" s="490"/>
      <c r="I54" s="490"/>
      <c r="J54" s="490"/>
      <c r="K54" s="490"/>
      <c r="L54" s="490"/>
      <c r="M54" s="490"/>
      <c r="N54" s="490"/>
      <c r="O54" s="490"/>
      <c r="P54" s="490"/>
      <c r="Q54" s="490"/>
      <c r="R54" s="490"/>
      <c r="S54" s="490"/>
      <c r="T54" s="490"/>
      <c r="U54" s="490"/>
      <c r="V54" s="490"/>
      <c r="W54" s="490"/>
      <c r="X54" s="490"/>
      <c r="Y54" s="491"/>
      <c r="Z54" s="491"/>
      <c r="AA54" s="491"/>
    </row>
    <row r="55" spans="1:27" hidden="1" x14ac:dyDescent="0.15">
      <c r="A55" s="489"/>
      <c r="B55" s="490"/>
      <c r="C55" s="490"/>
      <c r="D55" s="490"/>
      <c r="E55" s="490"/>
      <c r="F55" s="490"/>
      <c r="G55" s="490"/>
      <c r="H55" s="490"/>
      <c r="I55" s="490"/>
      <c r="J55" s="490"/>
      <c r="K55" s="490"/>
      <c r="L55" s="490"/>
      <c r="M55" s="490"/>
      <c r="N55" s="490"/>
      <c r="O55" s="490"/>
      <c r="P55" s="490"/>
      <c r="Q55" s="490"/>
      <c r="R55" s="490"/>
      <c r="S55" s="490"/>
      <c r="T55" s="490"/>
      <c r="U55" s="490"/>
      <c r="V55" s="490"/>
      <c r="W55" s="490"/>
      <c r="X55" s="490"/>
      <c r="Y55" s="491"/>
      <c r="Z55" s="491"/>
      <c r="AA55" s="491"/>
    </row>
    <row r="56" spans="1:27" hidden="1" x14ac:dyDescent="0.15">
      <c r="A56" s="489"/>
      <c r="B56" s="490"/>
      <c r="C56" s="490"/>
      <c r="D56" s="490"/>
      <c r="E56" s="490"/>
      <c r="F56" s="490"/>
      <c r="G56" s="490"/>
      <c r="H56" s="490"/>
      <c r="I56" s="490"/>
      <c r="J56" s="490"/>
      <c r="K56" s="490"/>
      <c r="L56" s="490"/>
      <c r="M56" s="490"/>
      <c r="N56" s="490"/>
      <c r="O56" s="490"/>
      <c r="P56" s="490"/>
      <c r="Q56" s="490"/>
      <c r="R56" s="490"/>
      <c r="S56" s="490"/>
      <c r="T56" s="490"/>
      <c r="U56" s="490"/>
      <c r="V56" s="490"/>
      <c r="W56" s="490"/>
      <c r="X56" s="490"/>
      <c r="Y56" s="491"/>
      <c r="Z56" s="491"/>
      <c r="AA56" s="491"/>
    </row>
    <row r="57" spans="1:27" hidden="1" x14ac:dyDescent="0.15">
      <c r="A57" s="489"/>
      <c r="B57" s="490"/>
      <c r="C57" s="490"/>
      <c r="D57" s="490"/>
      <c r="E57" s="490"/>
      <c r="F57" s="490"/>
      <c r="G57" s="490"/>
      <c r="H57" s="490"/>
      <c r="I57" s="490"/>
      <c r="J57" s="490"/>
      <c r="K57" s="490"/>
      <c r="L57" s="490"/>
      <c r="M57" s="490"/>
      <c r="N57" s="490"/>
      <c r="O57" s="490"/>
      <c r="P57" s="490"/>
      <c r="Q57" s="490"/>
      <c r="R57" s="490"/>
      <c r="S57" s="490"/>
      <c r="T57" s="490"/>
      <c r="U57" s="490"/>
      <c r="V57" s="490"/>
      <c r="W57" s="490"/>
      <c r="X57" s="490"/>
      <c r="Y57" s="491"/>
      <c r="Z57" s="491"/>
      <c r="AA57" s="491"/>
    </row>
    <row r="58" spans="1:27" hidden="1" x14ac:dyDescent="0.15">
      <c r="A58" s="489"/>
      <c r="B58" s="490"/>
      <c r="C58" s="490"/>
      <c r="D58" s="490"/>
      <c r="E58" s="490"/>
      <c r="F58" s="490"/>
      <c r="G58" s="490"/>
      <c r="H58" s="490"/>
      <c r="I58" s="490"/>
      <c r="J58" s="490"/>
      <c r="K58" s="490"/>
      <c r="L58" s="490"/>
      <c r="M58" s="490"/>
      <c r="N58" s="490"/>
      <c r="O58" s="490"/>
      <c r="P58" s="490"/>
      <c r="Q58" s="490"/>
      <c r="R58" s="490"/>
      <c r="S58" s="490"/>
      <c r="T58" s="490"/>
      <c r="U58" s="490"/>
      <c r="V58" s="490"/>
      <c r="W58" s="490"/>
      <c r="X58" s="490"/>
      <c r="Y58" s="491"/>
      <c r="Z58" s="491"/>
      <c r="AA58" s="491"/>
    </row>
    <row r="59" spans="1:27" hidden="1" x14ac:dyDescent="0.15">
      <c r="A59" s="489"/>
      <c r="B59" s="489"/>
      <c r="C59" s="489"/>
      <c r="D59" s="489"/>
      <c r="E59" s="489"/>
      <c r="F59" s="489"/>
      <c r="G59" s="489"/>
      <c r="H59" s="489"/>
      <c r="I59" s="489"/>
      <c r="J59" s="489"/>
      <c r="K59" s="489"/>
      <c r="L59" s="489"/>
      <c r="M59" s="489"/>
      <c r="N59" s="489"/>
      <c r="O59" s="489"/>
      <c r="P59" s="489"/>
      <c r="Q59" s="492"/>
      <c r="R59" s="492"/>
      <c r="S59" s="492"/>
      <c r="T59" s="492"/>
      <c r="U59" s="492"/>
      <c r="V59" s="492"/>
      <c r="W59" s="492"/>
      <c r="X59" s="492"/>
    </row>
    <row r="60" spans="1:27" hidden="1" x14ac:dyDescent="0.15">
      <c r="A60" s="489"/>
      <c r="B60" s="489"/>
      <c r="C60" s="489"/>
      <c r="D60" s="489"/>
      <c r="E60" s="489"/>
      <c r="F60" s="489"/>
      <c r="G60" s="489"/>
      <c r="H60" s="489"/>
      <c r="I60" s="489"/>
      <c r="J60" s="489"/>
      <c r="K60" s="489"/>
      <c r="L60" s="489"/>
      <c r="M60" s="489"/>
      <c r="N60" s="489"/>
      <c r="O60" s="489"/>
      <c r="P60" s="489"/>
      <c r="Q60" s="492"/>
      <c r="R60" s="492"/>
      <c r="S60" s="492"/>
      <c r="T60" s="492"/>
      <c r="U60" s="492"/>
      <c r="V60" s="492"/>
      <c r="W60" s="492"/>
      <c r="X60" s="492"/>
    </row>
    <row r="61" spans="1:27" hidden="1" x14ac:dyDescent="0.15">
      <c r="A61" s="489"/>
      <c r="B61" s="489"/>
      <c r="C61" s="489"/>
      <c r="D61" s="489"/>
      <c r="E61" s="489"/>
      <c r="F61" s="489"/>
      <c r="G61" s="489"/>
      <c r="H61" s="489"/>
      <c r="I61" s="489"/>
      <c r="J61" s="489"/>
      <c r="K61" s="489"/>
      <c r="L61" s="489"/>
      <c r="M61" s="489"/>
      <c r="N61" s="489"/>
      <c r="O61" s="489"/>
      <c r="P61" s="489"/>
      <c r="Q61" s="492"/>
      <c r="R61" s="492"/>
      <c r="S61" s="492"/>
      <c r="T61" s="492"/>
      <c r="U61" s="492"/>
      <c r="V61" s="492"/>
      <c r="W61" s="492"/>
      <c r="X61" s="492"/>
    </row>
    <row r="62" spans="1:27" hidden="1" x14ac:dyDescent="0.15">
      <c r="A62" s="489"/>
      <c r="B62" s="489"/>
      <c r="C62" s="489"/>
      <c r="D62" s="489"/>
      <c r="E62" s="489"/>
      <c r="F62" s="489"/>
      <c r="G62" s="489"/>
      <c r="H62" s="489"/>
      <c r="I62" s="489"/>
      <c r="J62" s="489"/>
      <c r="K62" s="489"/>
      <c r="L62" s="489"/>
      <c r="M62" s="489"/>
      <c r="N62" s="489"/>
      <c r="O62" s="489"/>
      <c r="P62" s="489"/>
      <c r="Q62" s="492"/>
      <c r="R62" s="492"/>
      <c r="S62" s="492"/>
      <c r="T62" s="492"/>
      <c r="U62" s="492"/>
      <c r="V62" s="492"/>
      <c r="W62" s="492"/>
      <c r="X62" s="492"/>
    </row>
    <row r="63" spans="1:27" hidden="1" x14ac:dyDescent="0.15">
      <c r="A63" s="489"/>
      <c r="B63" s="489"/>
      <c r="C63" s="489"/>
      <c r="D63" s="489"/>
      <c r="E63" s="489"/>
      <c r="F63" s="489"/>
      <c r="G63" s="489"/>
      <c r="H63" s="489"/>
      <c r="I63" s="489"/>
      <c r="J63" s="489"/>
      <c r="K63" s="489"/>
      <c r="L63" s="489"/>
      <c r="M63" s="489"/>
      <c r="N63" s="489"/>
      <c r="O63" s="489"/>
      <c r="P63" s="489"/>
      <c r="Q63" s="492"/>
      <c r="R63" s="492"/>
      <c r="S63" s="492"/>
      <c r="T63" s="492"/>
      <c r="U63" s="492"/>
      <c r="V63" s="492"/>
      <c r="W63" s="492"/>
      <c r="X63" s="492"/>
    </row>
    <row r="64" spans="1:27" hidden="1" x14ac:dyDescent="0.15">
      <c r="A64" s="489"/>
      <c r="B64" s="489"/>
      <c r="C64" s="489"/>
      <c r="D64" s="489"/>
      <c r="E64" s="489"/>
      <c r="F64" s="489"/>
      <c r="G64" s="489"/>
      <c r="H64" s="489"/>
      <c r="I64" s="489"/>
      <c r="J64" s="489"/>
      <c r="K64" s="489"/>
      <c r="L64" s="489"/>
      <c r="M64" s="489"/>
      <c r="N64" s="489"/>
      <c r="O64" s="489"/>
      <c r="P64" s="489"/>
      <c r="Q64" s="492"/>
      <c r="R64" s="492"/>
      <c r="S64" s="492"/>
      <c r="T64" s="492"/>
      <c r="U64" s="492"/>
      <c r="V64" s="492"/>
      <c r="W64" s="492"/>
      <c r="X64" s="492"/>
    </row>
    <row r="65" spans="1:24" hidden="1" x14ac:dyDescent="0.15">
      <c r="A65" s="489"/>
      <c r="B65" s="489"/>
      <c r="C65" s="489"/>
      <c r="D65" s="489"/>
      <c r="E65" s="489"/>
      <c r="F65" s="489"/>
      <c r="G65" s="489"/>
      <c r="H65" s="489"/>
      <c r="I65" s="489"/>
      <c r="J65" s="489"/>
      <c r="K65" s="489"/>
      <c r="L65" s="489"/>
      <c r="M65" s="489"/>
      <c r="N65" s="489"/>
      <c r="O65" s="489"/>
      <c r="P65" s="489"/>
      <c r="Q65" s="492"/>
      <c r="R65" s="492"/>
      <c r="S65" s="492"/>
      <c r="T65" s="492"/>
      <c r="U65" s="492"/>
      <c r="V65" s="492"/>
      <c r="W65" s="492"/>
      <c r="X65" s="492"/>
    </row>
    <row r="66" spans="1:24" hidden="1" x14ac:dyDescent="0.15">
      <c r="A66" s="489"/>
      <c r="B66" s="489"/>
      <c r="C66" s="489"/>
      <c r="D66" s="489"/>
      <c r="E66" s="489"/>
      <c r="F66" s="489"/>
      <c r="G66" s="489"/>
      <c r="H66" s="489"/>
      <c r="I66" s="489"/>
      <c r="J66" s="489"/>
      <c r="K66" s="489"/>
      <c r="L66" s="489"/>
      <c r="M66" s="489"/>
      <c r="N66" s="489"/>
      <c r="O66" s="489"/>
      <c r="P66" s="489"/>
      <c r="Q66" s="492"/>
      <c r="R66" s="492"/>
      <c r="S66" s="492"/>
      <c r="T66" s="492"/>
      <c r="U66" s="492"/>
      <c r="V66" s="492"/>
      <c r="W66" s="492"/>
      <c r="X66" s="492"/>
    </row>
    <row r="67" spans="1:24" hidden="1" x14ac:dyDescent="0.15">
      <c r="A67" s="489"/>
      <c r="B67" s="489"/>
      <c r="C67" s="489"/>
      <c r="D67" s="489"/>
      <c r="E67" s="489"/>
      <c r="F67" s="489"/>
      <c r="G67" s="489"/>
      <c r="H67" s="489"/>
      <c r="I67" s="489"/>
      <c r="J67" s="489"/>
      <c r="K67" s="489"/>
      <c r="L67" s="489"/>
      <c r="M67" s="489"/>
      <c r="N67" s="489"/>
      <c r="O67" s="489"/>
      <c r="P67" s="489"/>
      <c r="Q67" s="492"/>
      <c r="R67" s="492"/>
      <c r="S67" s="492"/>
      <c r="T67" s="492"/>
      <c r="U67" s="492"/>
      <c r="V67" s="492"/>
      <c r="W67" s="492"/>
      <c r="X67" s="492"/>
    </row>
    <row r="68" spans="1:24" hidden="1" x14ac:dyDescent="0.15">
      <c r="A68" s="489"/>
      <c r="B68" s="489"/>
      <c r="C68" s="489"/>
      <c r="D68" s="489"/>
      <c r="E68" s="489"/>
      <c r="F68" s="489"/>
      <c r="G68" s="489"/>
      <c r="H68" s="489"/>
      <c r="I68" s="489"/>
      <c r="J68" s="489"/>
      <c r="K68" s="489"/>
      <c r="L68" s="489"/>
      <c r="M68" s="489"/>
      <c r="N68" s="489"/>
      <c r="O68" s="489"/>
      <c r="P68" s="489"/>
      <c r="Q68" s="492"/>
      <c r="R68" s="492"/>
      <c r="S68" s="492"/>
      <c r="T68" s="492"/>
      <c r="U68" s="492"/>
      <c r="V68" s="492"/>
      <c r="W68" s="492"/>
      <c r="X68" s="492"/>
    </row>
    <row r="69" spans="1:24" hidden="1" x14ac:dyDescent="0.15">
      <c r="A69" s="489"/>
      <c r="B69" s="489"/>
      <c r="C69" s="489"/>
      <c r="D69" s="489"/>
      <c r="E69" s="489"/>
      <c r="F69" s="489"/>
      <c r="G69" s="489"/>
      <c r="H69" s="489"/>
      <c r="I69" s="489"/>
      <c r="J69" s="489"/>
      <c r="K69" s="489"/>
      <c r="L69" s="489"/>
      <c r="M69" s="489"/>
      <c r="N69" s="489"/>
      <c r="O69" s="489"/>
      <c r="P69" s="489"/>
      <c r="Q69" s="492"/>
      <c r="R69" s="492"/>
      <c r="S69" s="492"/>
      <c r="T69" s="492"/>
      <c r="U69" s="492"/>
      <c r="V69" s="492"/>
      <c r="W69" s="492"/>
      <c r="X69" s="492"/>
    </row>
    <row r="70" spans="1:24" hidden="1" x14ac:dyDescent="0.15">
      <c r="A70" s="489"/>
      <c r="B70" s="489"/>
      <c r="C70" s="489"/>
      <c r="D70" s="489"/>
      <c r="E70" s="489"/>
      <c r="F70" s="489"/>
      <c r="G70" s="489"/>
      <c r="H70" s="489"/>
      <c r="I70" s="489"/>
      <c r="J70" s="489"/>
      <c r="K70" s="489"/>
      <c r="L70" s="489"/>
      <c r="M70" s="489"/>
      <c r="N70" s="489"/>
      <c r="O70" s="489"/>
      <c r="P70" s="489"/>
      <c r="Q70" s="492"/>
      <c r="R70" s="492"/>
      <c r="S70" s="492"/>
      <c r="T70" s="492"/>
      <c r="U70" s="492"/>
      <c r="V70" s="492"/>
      <c r="W70" s="492"/>
      <c r="X70" s="492"/>
    </row>
    <row r="71" spans="1:24" hidden="1" x14ac:dyDescent="0.15">
      <c r="A71" s="489"/>
      <c r="B71" s="489"/>
      <c r="C71" s="489"/>
      <c r="D71" s="489"/>
      <c r="E71" s="489"/>
      <c r="F71" s="489"/>
      <c r="G71" s="489"/>
      <c r="H71" s="489"/>
      <c r="I71" s="489"/>
      <c r="J71" s="489"/>
      <c r="K71" s="489"/>
      <c r="L71" s="489"/>
      <c r="M71" s="489"/>
      <c r="N71" s="489"/>
      <c r="O71" s="489"/>
      <c r="P71" s="489"/>
      <c r="Q71" s="492"/>
      <c r="R71" s="492"/>
      <c r="S71" s="492"/>
      <c r="T71" s="492"/>
      <c r="U71" s="492"/>
      <c r="V71" s="492"/>
      <c r="W71" s="492"/>
      <c r="X71" s="492"/>
    </row>
    <row r="72" spans="1:24" hidden="1" x14ac:dyDescent="0.15">
      <c r="A72" s="489"/>
      <c r="B72" s="489"/>
      <c r="C72" s="489"/>
      <c r="D72" s="489"/>
      <c r="E72" s="489"/>
      <c r="F72" s="489"/>
      <c r="G72" s="489"/>
      <c r="H72" s="489"/>
      <c r="I72" s="489"/>
      <c r="J72" s="489"/>
      <c r="K72" s="489"/>
      <c r="L72" s="489"/>
      <c r="M72" s="489"/>
      <c r="N72" s="489"/>
      <c r="O72" s="489"/>
      <c r="P72" s="489"/>
      <c r="Q72" s="492"/>
      <c r="R72" s="492"/>
      <c r="S72" s="492"/>
      <c r="T72" s="492"/>
      <c r="U72" s="492"/>
      <c r="V72" s="492"/>
      <c r="W72" s="492"/>
      <c r="X72" s="492"/>
    </row>
    <row r="73" spans="1:24" hidden="1" x14ac:dyDescent="0.15">
      <c r="A73" s="489"/>
      <c r="B73" s="489"/>
      <c r="C73" s="489"/>
      <c r="D73" s="489"/>
      <c r="E73" s="489"/>
      <c r="F73" s="489"/>
      <c r="G73" s="489"/>
      <c r="H73" s="489"/>
      <c r="I73" s="489"/>
      <c r="J73" s="489"/>
      <c r="K73" s="489"/>
      <c r="L73" s="489"/>
      <c r="M73" s="489"/>
      <c r="N73" s="489"/>
      <c r="O73" s="489"/>
      <c r="P73" s="489"/>
      <c r="Q73" s="492"/>
      <c r="R73" s="492"/>
      <c r="S73" s="492"/>
      <c r="T73" s="492"/>
      <c r="U73" s="492"/>
      <c r="V73" s="492"/>
      <c r="W73" s="492"/>
      <c r="X73" s="492"/>
    </row>
    <row r="74" spans="1:24" hidden="1" x14ac:dyDescent="0.15">
      <c r="A74" s="489"/>
      <c r="B74" s="489"/>
      <c r="C74" s="489"/>
      <c r="D74" s="489"/>
      <c r="E74" s="489"/>
      <c r="F74" s="489"/>
      <c r="G74" s="489"/>
      <c r="H74" s="489"/>
      <c r="I74" s="489"/>
      <c r="J74" s="489"/>
      <c r="K74" s="489"/>
      <c r="L74" s="489"/>
      <c r="M74" s="489"/>
      <c r="N74" s="489"/>
      <c r="O74" s="489"/>
      <c r="P74" s="489"/>
      <c r="Q74" s="492"/>
      <c r="R74" s="492"/>
      <c r="S74" s="492"/>
      <c r="T74" s="492"/>
      <c r="U74" s="492"/>
      <c r="V74" s="492"/>
      <c r="W74" s="492"/>
      <c r="X74" s="492"/>
    </row>
    <row r="75" spans="1:24" hidden="1" x14ac:dyDescent="0.15">
      <c r="A75" s="489"/>
      <c r="B75" s="489"/>
      <c r="C75" s="489"/>
      <c r="D75" s="489"/>
      <c r="E75" s="489"/>
      <c r="F75" s="489"/>
      <c r="G75" s="489"/>
      <c r="H75" s="489"/>
      <c r="I75" s="489"/>
      <c r="J75" s="489"/>
      <c r="K75" s="489"/>
      <c r="L75" s="489"/>
      <c r="M75" s="489"/>
      <c r="N75" s="489"/>
      <c r="O75" s="489"/>
      <c r="P75" s="489"/>
      <c r="Q75" s="492"/>
      <c r="R75" s="492"/>
      <c r="S75" s="492"/>
      <c r="T75" s="492"/>
      <c r="U75" s="492"/>
      <c r="V75" s="492"/>
      <c r="W75" s="492"/>
      <c r="X75" s="492"/>
    </row>
    <row r="76" spans="1:24" hidden="1" x14ac:dyDescent="0.15">
      <c r="A76" s="489"/>
      <c r="B76" s="489"/>
      <c r="C76" s="489"/>
      <c r="D76" s="489"/>
      <c r="E76" s="489"/>
      <c r="F76" s="489"/>
      <c r="G76" s="489"/>
      <c r="H76" s="489"/>
      <c r="I76" s="489"/>
      <c r="J76" s="489"/>
      <c r="K76" s="489"/>
      <c r="L76" s="489"/>
      <c r="M76" s="489"/>
      <c r="N76" s="489"/>
      <c r="O76" s="489"/>
      <c r="P76" s="489"/>
      <c r="Q76" s="492"/>
      <c r="R76" s="492"/>
      <c r="S76" s="492"/>
      <c r="T76" s="492"/>
      <c r="U76" s="492"/>
      <c r="V76" s="492"/>
      <c r="W76" s="492"/>
      <c r="X76" s="492"/>
    </row>
    <row r="77" spans="1:24" hidden="1" x14ac:dyDescent="0.15">
      <c r="A77" s="489"/>
      <c r="B77" s="489"/>
      <c r="C77" s="489"/>
      <c r="D77" s="489"/>
      <c r="E77" s="489"/>
      <c r="F77" s="489"/>
      <c r="G77" s="489"/>
      <c r="H77" s="489"/>
      <c r="I77" s="489"/>
      <c r="J77" s="489"/>
      <c r="K77" s="489"/>
      <c r="L77" s="489"/>
      <c r="M77" s="489"/>
      <c r="N77" s="489"/>
      <c r="O77" s="489"/>
      <c r="P77" s="489"/>
      <c r="Q77" s="492"/>
      <c r="R77" s="492"/>
      <c r="S77" s="492"/>
      <c r="T77" s="492"/>
      <c r="U77" s="492"/>
      <c r="V77" s="492"/>
      <c r="W77" s="492"/>
      <c r="X77" s="492"/>
    </row>
    <row r="78" spans="1:24" hidden="1" x14ac:dyDescent="0.15">
      <c r="A78" s="489"/>
      <c r="B78" s="489"/>
      <c r="C78" s="489"/>
      <c r="D78" s="489"/>
      <c r="E78" s="489"/>
      <c r="F78" s="489"/>
      <c r="G78" s="489"/>
      <c r="H78" s="489"/>
      <c r="I78" s="489"/>
      <c r="J78" s="489"/>
      <c r="K78" s="489"/>
      <c r="L78" s="489"/>
      <c r="M78" s="489"/>
      <c r="N78" s="489"/>
      <c r="O78" s="489"/>
      <c r="P78" s="489"/>
      <c r="Q78" s="492"/>
      <c r="R78" s="492"/>
      <c r="S78" s="492"/>
      <c r="T78" s="492"/>
      <c r="U78" s="492"/>
      <c r="V78" s="492"/>
      <c r="W78" s="492"/>
      <c r="X78" s="492"/>
    </row>
    <row r="79" spans="1:24" hidden="1" x14ac:dyDescent="0.15">
      <c r="A79" s="489"/>
      <c r="B79" s="489"/>
      <c r="C79" s="489"/>
      <c r="D79" s="489"/>
      <c r="E79" s="489"/>
      <c r="F79" s="489"/>
      <c r="G79" s="489"/>
      <c r="H79" s="489"/>
      <c r="I79" s="489"/>
      <c r="J79" s="489"/>
      <c r="K79" s="489"/>
      <c r="L79" s="489"/>
      <c r="M79" s="489"/>
      <c r="N79" s="489"/>
      <c r="O79" s="489"/>
      <c r="P79" s="489"/>
      <c r="Q79" s="492"/>
      <c r="R79" s="492"/>
      <c r="S79" s="492"/>
      <c r="T79" s="492"/>
      <c r="U79" s="492"/>
      <c r="V79" s="492"/>
      <c r="W79" s="492"/>
      <c r="X79" s="492"/>
    </row>
    <row r="80" spans="1:24" hidden="1" x14ac:dyDescent="0.15">
      <c r="A80" s="489"/>
      <c r="B80" s="489"/>
      <c r="C80" s="489"/>
      <c r="D80" s="489"/>
      <c r="E80" s="489"/>
      <c r="F80" s="489"/>
      <c r="G80" s="489"/>
      <c r="H80" s="489"/>
      <c r="I80" s="489"/>
      <c r="J80" s="489"/>
      <c r="K80" s="489"/>
      <c r="L80" s="489"/>
      <c r="M80" s="489"/>
      <c r="N80" s="489"/>
      <c r="O80" s="489"/>
      <c r="P80" s="489"/>
      <c r="Q80" s="492"/>
      <c r="R80" s="492"/>
      <c r="S80" s="492"/>
      <c r="T80" s="492"/>
      <c r="U80" s="492"/>
      <c r="V80" s="492"/>
      <c r="W80" s="492"/>
      <c r="X80" s="492"/>
    </row>
    <row r="81" spans="1:24" hidden="1" x14ac:dyDescent="0.15">
      <c r="A81" s="489"/>
      <c r="B81" s="489"/>
      <c r="C81" s="489"/>
      <c r="D81" s="489"/>
      <c r="E81" s="489"/>
      <c r="F81" s="489"/>
      <c r="G81" s="489"/>
      <c r="H81" s="489"/>
      <c r="I81" s="489"/>
      <c r="J81" s="489"/>
      <c r="K81" s="489"/>
      <c r="L81" s="489"/>
      <c r="M81" s="489"/>
      <c r="N81" s="489"/>
      <c r="O81" s="489"/>
      <c r="P81" s="489"/>
      <c r="Q81" s="492"/>
      <c r="R81" s="492"/>
      <c r="S81" s="492"/>
      <c r="T81" s="492"/>
      <c r="U81" s="492"/>
      <c r="V81" s="492"/>
      <c r="W81" s="492"/>
      <c r="X81" s="492"/>
    </row>
    <row r="82" spans="1:24" hidden="1" x14ac:dyDescent="0.15">
      <c r="A82" s="489"/>
      <c r="B82" s="489"/>
      <c r="C82" s="489"/>
      <c r="D82" s="489"/>
      <c r="E82" s="489"/>
      <c r="F82" s="489"/>
      <c r="G82" s="489"/>
      <c r="H82" s="489"/>
      <c r="I82" s="489"/>
      <c r="J82" s="489"/>
      <c r="K82" s="489"/>
      <c r="L82" s="489"/>
      <c r="M82" s="489"/>
      <c r="N82" s="489"/>
      <c r="O82" s="489"/>
      <c r="P82" s="489"/>
      <c r="Q82" s="492"/>
      <c r="R82" s="492"/>
      <c r="S82" s="492"/>
      <c r="T82" s="492"/>
      <c r="U82" s="492"/>
      <c r="V82" s="492"/>
      <c r="W82" s="492"/>
      <c r="X82" s="492"/>
    </row>
    <row r="83" spans="1:24" hidden="1" x14ac:dyDescent="0.15">
      <c r="A83" s="489"/>
      <c r="B83" s="489"/>
      <c r="C83" s="489"/>
      <c r="D83" s="489"/>
      <c r="E83" s="489"/>
      <c r="F83" s="489"/>
      <c r="G83" s="489"/>
      <c r="H83" s="489"/>
      <c r="I83" s="489"/>
      <c r="J83" s="489"/>
      <c r="K83" s="489"/>
      <c r="L83" s="489"/>
      <c r="M83" s="489"/>
      <c r="N83" s="489"/>
      <c r="O83" s="489"/>
      <c r="P83" s="489"/>
      <c r="Q83" s="492"/>
      <c r="R83" s="492"/>
      <c r="S83" s="492"/>
      <c r="T83" s="492"/>
      <c r="U83" s="492"/>
      <c r="V83" s="492"/>
      <c r="W83" s="492"/>
      <c r="X83" s="492"/>
    </row>
    <row r="84" spans="1:24" hidden="1" x14ac:dyDescent="0.15">
      <c r="A84" s="489"/>
      <c r="B84" s="489"/>
      <c r="C84" s="489"/>
      <c r="D84" s="489"/>
      <c r="E84" s="489"/>
      <c r="F84" s="489"/>
      <c r="G84" s="489"/>
      <c r="H84" s="489"/>
      <c r="I84" s="489"/>
      <c r="J84" s="489"/>
      <c r="K84" s="489"/>
      <c r="L84" s="489"/>
      <c r="M84" s="489"/>
      <c r="N84" s="489"/>
      <c r="O84" s="489"/>
      <c r="P84" s="489"/>
      <c r="Q84" s="492"/>
      <c r="R84" s="492"/>
      <c r="S84" s="492"/>
      <c r="T84" s="492"/>
      <c r="U84" s="492"/>
      <c r="V84" s="492"/>
      <c r="W84" s="492"/>
      <c r="X84" s="492"/>
    </row>
    <row r="85" spans="1:24" hidden="1" x14ac:dyDescent="0.15">
      <c r="A85" s="489"/>
      <c r="B85" s="489"/>
      <c r="C85" s="489"/>
      <c r="D85" s="489"/>
      <c r="E85" s="489"/>
      <c r="F85" s="489"/>
      <c r="G85" s="489"/>
      <c r="H85" s="489"/>
      <c r="I85" s="489"/>
      <c r="J85" s="489"/>
      <c r="K85" s="489"/>
      <c r="L85" s="489"/>
      <c r="M85" s="489"/>
      <c r="N85" s="489"/>
      <c r="O85" s="489"/>
      <c r="P85" s="489"/>
      <c r="Q85" s="492"/>
      <c r="R85" s="492"/>
      <c r="S85" s="492"/>
      <c r="T85" s="492"/>
      <c r="U85" s="492"/>
      <c r="V85" s="492"/>
      <c r="W85" s="492"/>
      <c r="X85" s="492"/>
    </row>
    <row r="86" spans="1:24" hidden="1" x14ac:dyDescent="0.15">
      <c r="A86" s="489"/>
      <c r="B86" s="489"/>
      <c r="C86" s="489"/>
      <c r="D86" s="489"/>
      <c r="E86" s="489"/>
      <c r="F86" s="489"/>
      <c r="G86" s="489"/>
      <c r="H86" s="489"/>
      <c r="I86" s="489"/>
      <c r="J86" s="489"/>
      <c r="K86" s="489"/>
      <c r="L86" s="489"/>
      <c r="M86" s="489"/>
      <c r="N86" s="489"/>
      <c r="O86" s="489"/>
      <c r="P86" s="489"/>
      <c r="Q86" s="492"/>
      <c r="R86" s="492"/>
      <c r="S86" s="492"/>
      <c r="T86" s="492"/>
      <c r="U86" s="492"/>
      <c r="V86" s="492"/>
      <c r="W86" s="492"/>
      <c r="X86" s="492"/>
    </row>
    <row r="87" spans="1:24" hidden="1" x14ac:dyDescent="0.15">
      <c r="A87" s="489"/>
      <c r="B87" s="489"/>
      <c r="C87" s="489"/>
      <c r="D87" s="489"/>
      <c r="E87" s="489"/>
      <c r="F87" s="489"/>
      <c r="G87" s="489"/>
      <c r="H87" s="489"/>
      <c r="I87" s="489"/>
      <c r="J87" s="489"/>
      <c r="K87" s="489"/>
      <c r="L87" s="489"/>
      <c r="M87" s="489"/>
      <c r="N87" s="489"/>
      <c r="O87" s="489"/>
      <c r="P87" s="489"/>
      <c r="Q87" s="492"/>
      <c r="R87" s="492"/>
      <c r="S87" s="492"/>
      <c r="T87" s="492"/>
      <c r="U87" s="492"/>
      <c r="V87" s="492"/>
      <c r="W87" s="492"/>
      <c r="X87" s="492"/>
    </row>
    <row r="88" spans="1:24" hidden="1" x14ac:dyDescent="0.15">
      <c r="A88" s="489"/>
      <c r="B88" s="489"/>
      <c r="C88" s="489"/>
      <c r="D88" s="489"/>
      <c r="E88" s="489"/>
      <c r="F88" s="489"/>
      <c r="G88" s="489"/>
      <c r="H88" s="489"/>
      <c r="I88" s="489"/>
      <c r="J88" s="489"/>
      <c r="K88" s="489"/>
      <c r="L88" s="489"/>
      <c r="M88" s="489"/>
      <c r="N88" s="489"/>
      <c r="O88" s="489"/>
      <c r="P88" s="489"/>
      <c r="Q88" s="492"/>
      <c r="R88" s="492"/>
      <c r="S88" s="492"/>
      <c r="T88" s="492"/>
      <c r="U88" s="492"/>
      <c r="V88" s="492"/>
      <c r="W88" s="492"/>
      <c r="X88" s="492"/>
    </row>
    <row r="89" spans="1:24" hidden="1" x14ac:dyDescent="0.15">
      <c r="A89" s="489"/>
      <c r="B89" s="489"/>
      <c r="C89" s="489"/>
      <c r="D89" s="489"/>
      <c r="E89" s="489"/>
      <c r="F89" s="489"/>
      <c r="G89" s="489"/>
      <c r="H89" s="489"/>
      <c r="I89" s="489"/>
      <c r="J89" s="489"/>
      <c r="K89" s="489"/>
      <c r="L89" s="489"/>
      <c r="M89" s="489"/>
      <c r="N89" s="489"/>
      <c r="O89" s="489"/>
      <c r="P89" s="489"/>
      <c r="Q89" s="492"/>
      <c r="R89" s="492"/>
      <c r="S89" s="492"/>
      <c r="T89" s="492"/>
      <c r="U89" s="492"/>
      <c r="V89" s="492"/>
      <c r="W89" s="492"/>
      <c r="X89" s="492"/>
    </row>
    <row r="90" spans="1:24" hidden="1" x14ac:dyDescent="0.15">
      <c r="A90" s="489"/>
      <c r="B90" s="489"/>
      <c r="C90" s="489"/>
      <c r="D90" s="489"/>
      <c r="E90" s="489"/>
      <c r="F90" s="489"/>
      <c r="G90" s="489"/>
      <c r="H90" s="489"/>
      <c r="I90" s="489"/>
      <c r="J90" s="489"/>
      <c r="K90" s="489"/>
      <c r="L90" s="489"/>
      <c r="M90" s="489"/>
      <c r="N90" s="489"/>
      <c r="O90" s="489"/>
      <c r="P90" s="489"/>
      <c r="Q90" s="492"/>
      <c r="R90" s="492"/>
      <c r="S90" s="492"/>
      <c r="T90" s="492"/>
      <c r="U90" s="492"/>
      <c r="V90" s="492"/>
      <c r="W90" s="492"/>
      <c r="X90" s="492"/>
    </row>
    <row r="91" spans="1:24" hidden="1" x14ac:dyDescent="0.15">
      <c r="A91" s="489"/>
      <c r="B91" s="489"/>
      <c r="C91" s="489"/>
      <c r="D91" s="489"/>
      <c r="E91" s="489"/>
      <c r="F91" s="489"/>
      <c r="G91" s="489"/>
      <c r="H91" s="489"/>
      <c r="I91" s="489"/>
      <c r="J91" s="489"/>
      <c r="K91" s="489"/>
      <c r="L91" s="489"/>
      <c r="M91" s="489"/>
      <c r="N91" s="489"/>
      <c r="O91" s="489"/>
      <c r="P91" s="489"/>
      <c r="Q91" s="492"/>
      <c r="R91" s="492"/>
      <c r="S91" s="492"/>
      <c r="T91" s="492"/>
      <c r="U91" s="492"/>
      <c r="V91" s="492"/>
      <c r="W91" s="492"/>
      <c r="X91" s="492"/>
    </row>
    <row r="92" spans="1:24" hidden="1" x14ac:dyDescent="0.15">
      <c r="A92" s="489"/>
      <c r="B92" s="489"/>
      <c r="C92" s="489"/>
      <c r="D92" s="489"/>
      <c r="E92" s="489"/>
      <c r="F92" s="489"/>
      <c r="G92" s="489"/>
      <c r="H92" s="489"/>
      <c r="I92" s="489"/>
      <c r="J92" s="489"/>
      <c r="K92" s="489"/>
      <c r="L92" s="489"/>
      <c r="M92" s="489"/>
      <c r="N92" s="489"/>
      <c r="O92" s="489"/>
      <c r="P92" s="489"/>
      <c r="Q92" s="492"/>
      <c r="R92" s="492"/>
      <c r="S92" s="492"/>
      <c r="T92" s="492"/>
      <c r="U92" s="492"/>
      <c r="V92" s="492"/>
      <c r="W92" s="492"/>
      <c r="X92" s="492"/>
    </row>
    <row r="93" spans="1:24" hidden="1" x14ac:dyDescent="0.15">
      <c r="A93" s="489"/>
      <c r="B93" s="489"/>
      <c r="C93" s="489"/>
      <c r="D93" s="489"/>
      <c r="E93" s="489"/>
      <c r="F93" s="489"/>
      <c r="G93" s="489"/>
      <c r="H93" s="489"/>
      <c r="I93" s="489"/>
      <c r="J93" s="489"/>
      <c r="K93" s="489"/>
      <c r="L93" s="489"/>
      <c r="M93" s="489"/>
      <c r="N93" s="489"/>
      <c r="O93" s="489"/>
      <c r="P93" s="489"/>
      <c r="Q93" s="492"/>
      <c r="R93" s="492"/>
      <c r="S93" s="492"/>
      <c r="T93" s="492"/>
      <c r="U93" s="492"/>
      <c r="V93" s="492"/>
      <c r="W93" s="492"/>
      <c r="X93" s="492"/>
    </row>
    <row r="94" spans="1:24" hidden="1" x14ac:dyDescent="0.15">
      <c r="A94" s="489"/>
      <c r="B94" s="489"/>
      <c r="C94" s="489"/>
      <c r="D94" s="489"/>
      <c r="E94" s="489"/>
      <c r="F94" s="489"/>
      <c r="G94" s="489"/>
      <c r="H94" s="489"/>
      <c r="I94" s="489"/>
      <c r="J94" s="489"/>
      <c r="K94" s="489"/>
      <c r="L94" s="489"/>
      <c r="M94" s="489"/>
      <c r="N94" s="489"/>
      <c r="O94" s="489"/>
      <c r="P94" s="489"/>
      <c r="Q94" s="492"/>
      <c r="R94" s="492"/>
      <c r="S94" s="492"/>
      <c r="T94" s="492"/>
      <c r="U94" s="492"/>
      <c r="V94" s="492"/>
      <c r="W94" s="492"/>
      <c r="X94" s="492"/>
    </row>
    <row r="95" spans="1:24" hidden="1" x14ac:dyDescent="0.15">
      <c r="A95" s="489"/>
      <c r="B95" s="489"/>
      <c r="C95" s="489"/>
      <c r="D95" s="489"/>
      <c r="E95" s="489"/>
      <c r="F95" s="489"/>
      <c r="G95" s="489"/>
      <c r="H95" s="489"/>
      <c r="I95" s="489"/>
      <c r="J95" s="489"/>
      <c r="K95" s="489"/>
      <c r="L95" s="489"/>
      <c r="M95" s="489"/>
      <c r="N95" s="489"/>
      <c r="O95" s="489"/>
      <c r="P95" s="489"/>
      <c r="Q95" s="492"/>
      <c r="R95" s="492"/>
      <c r="S95" s="492"/>
      <c r="T95" s="492"/>
      <c r="U95" s="492"/>
      <c r="V95" s="492"/>
      <c r="W95" s="492"/>
      <c r="X95" s="492"/>
    </row>
    <row r="96" spans="1:24" hidden="1" x14ac:dyDescent="0.15">
      <c r="A96" s="489"/>
      <c r="B96" s="489"/>
      <c r="C96" s="489"/>
      <c r="D96" s="489"/>
      <c r="E96" s="489"/>
      <c r="F96" s="489"/>
      <c r="G96" s="489"/>
      <c r="H96" s="489"/>
      <c r="I96" s="489"/>
      <c r="J96" s="489"/>
      <c r="K96" s="489"/>
      <c r="L96" s="489"/>
      <c r="M96" s="489"/>
      <c r="N96" s="489"/>
      <c r="O96" s="489"/>
      <c r="P96" s="489"/>
      <c r="Q96" s="492"/>
      <c r="R96" s="492"/>
      <c r="S96" s="492"/>
      <c r="T96" s="492"/>
      <c r="U96" s="492"/>
      <c r="V96" s="492"/>
      <c r="W96" s="492"/>
      <c r="X96" s="492"/>
    </row>
    <row r="97" spans="1:24" hidden="1" x14ac:dyDescent="0.15">
      <c r="A97" s="489"/>
      <c r="B97" s="489"/>
      <c r="C97" s="489"/>
      <c r="D97" s="489"/>
      <c r="E97" s="489"/>
      <c r="F97" s="489"/>
      <c r="G97" s="489"/>
      <c r="H97" s="489"/>
      <c r="I97" s="489"/>
      <c r="J97" s="489"/>
      <c r="K97" s="489"/>
      <c r="L97" s="489"/>
      <c r="M97" s="489"/>
      <c r="N97" s="489"/>
      <c r="O97" s="489"/>
      <c r="P97" s="489"/>
      <c r="Q97" s="492"/>
      <c r="R97" s="492"/>
      <c r="S97" s="492"/>
      <c r="T97" s="492"/>
      <c r="U97" s="492"/>
      <c r="V97" s="492"/>
      <c r="W97" s="492"/>
      <c r="X97" s="492"/>
    </row>
    <row r="98" spans="1:24" hidden="1" x14ac:dyDescent="0.15">
      <c r="A98" s="489"/>
      <c r="B98" s="489"/>
      <c r="C98" s="489"/>
      <c r="D98" s="489"/>
      <c r="E98" s="489"/>
      <c r="F98" s="489"/>
      <c r="G98" s="489"/>
      <c r="H98" s="489"/>
      <c r="I98" s="489"/>
      <c r="J98" s="489"/>
      <c r="K98" s="489"/>
      <c r="L98" s="489"/>
      <c r="M98" s="489"/>
      <c r="N98" s="489"/>
      <c r="O98" s="489"/>
      <c r="P98" s="489"/>
      <c r="Q98" s="492"/>
      <c r="R98" s="492"/>
      <c r="S98" s="492"/>
      <c r="T98" s="492"/>
      <c r="U98" s="492"/>
      <c r="V98" s="492"/>
      <c r="W98" s="492"/>
      <c r="X98" s="492"/>
    </row>
    <row r="99" spans="1:24" hidden="1" x14ac:dyDescent="0.15">
      <c r="A99" s="489"/>
      <c r="B99" s="489"/>
      <c r="C99" s="489"/>
      <c r="D99" s="489"/>
      <c r="E99" s="489"/>
      <c r="F99" s="489"/>
      <c r="G99" s="489"/>
      <c r="H99" s="489"/>
      <c r="I99" s="489"/>
      <c r="J99" s="489"/>
      <c r="K99" s="489"/>
      <c r="L99" s="489"/>
      <c r="M99" s="489"/>
      <c r="N99" s="489"/>
      <c r="O99" s="489"/>
      <c r="P99" s="489"/>
      <c r="Q99" s="492"/>
      <c r="R99" s="492"/>
      <c r="S99" s="492"/>
      <c r="T99" s="492"/>
      <c r="U99" s="492"/>
      <c r="V99" s="492"/>
      <c r="W99" s="492"/>
      <c r="X99" s="492"/>
    </row>
    <row r="100" spans="1:24" hidden="1" x14ac:dyDescent="0.15">
      <c r="A100" s="489"/>
      <c r="B100" s="489"/>
      <c r="C100" s="489"/>
      <c r="D100" s="489"/>
      <c r="E100" s="489"/>
      <c r="F100" s="489"/>
      <c r="G100" s="489"/>
      <c r="H100" s="489"/>
      <c r="I100" s="489"/>
      <c r="J100" s="489"/>
      <c r="K100" s="489"/>
      <c r="L100" s="489"/>
      <c r="M100" s="489"/>
      <c r="N100" s="489"/>
      <c r="O100" s="489"/>
      <c r="P100" s="489"/>
      <c r="Q100" s="492"/>
      <c r="R100" s="492"/>
      <c r="S100" s="492"/>
      <c r="T100" s="492"/>
      <c r="U100" s="492"/>
      <c r="V100" s="492"/>
      <c r="W100" s="492"/>
      <c r="X100" s="492"/>
    </row>
    <row r="101" spans="1:24" hidden="1" x14ac:dyDescent="0.15">
      <c r="A101" s="489"/>
      <c r="B101" s="489"/>
      <c r="C101" s="489"/>
      <c r="D101" s="489"/>
      <c r="E101" s="489"/>
      <c r="F101" s="489"/>
      <c r="G101" s="489"/>
      <c r="H101" s="489"/>
      <c r="I101" s="489"/>
      <c r="J101" s="489"/>
      <c r="K101" s="489"/>
      <c r="L101" s="489"/>
      <c r="M101" s="489"/>
      <c r="N101" s="489"/>
      <c r="O101" s="489"/>
      <c r="P101" s="489"/>
      <c r="Q101" s="492"/>
      <c r="R101" s="492"/>
      <c r="S101" s="492"/>
      <c r="T101" s="492"/>
      <c r="U101" s="492"/>
      <c r="V101" s="492"/>
      <c r="W101" s="492"/>
      <c r="X101" s="492"/>
    </row>
    <row r="102" spans="1:24" hidden="1" x14ac:dyDescent="0.15">
      <c r="A102" s="489"/>
      <c r="B102" s="489"/>
      <c r="C102" s="489"/>
      <c r="D102" s="489"/>
      <c r="E102" s="489"/>
      <c r="F102" s="489"/>
      <c r="G102" s="489"/>
      <c r="H102" s="489"/>
      <c r="I102" s="489"/>
      <c r="J102" s="489"/>
      <c r="K102" s="489"/>
      <c r="L102" s="489"/>
      <c r="M102" s="489"/>
      <c r="N102" s="489"/>
      <c r="O102" s="489"/>
      <c r="P102" s="489"/>
      <c r="Q102" s="492"/>
      <c r="R102" s="492"/>
      <c r="S102" s="492"/>
      <c r="T102" s="492"/>
      <c r="U102" s="492"/>
      <c r="V102" s="492"/>
      <c r="W102" s="492"/>
      <c r="X102" s="492"/>
    </row>
    <row r="103" spans="1:24" hidden="1" x14ac:dyDescent="0.15">
      <c r="A103" s="489"/>
      <c r="B103" s="489"/>
      <c r="C103" s="489"/>
      <c r="D103" s="489"/>
      <c r="E103" s="489"/>
      <c r="F103" s="489"/>
      <c r="G103" s="489"/>
      <c r="H103" s="489"/>
      <c r="I103" s="489"/>
      <c r="J103" s="489"/>
      <c r="K103" s="489"/>
      <c r="L103" s="489"/>
      <c r="M103" s="489"/>
      <c r="N103" s="489"/>
      <c r="O103" s="489"/>
      <c r="P103" s="489"/>
      <c r="Q103" s="492"/>
      <c r="R103" s="492"/>
      <c r="S103" s="492"/>
      <c r="T103" s="492"/>
      <c r="U103" s="492"/>
      <c r="V103" s="492"/>
      <c r="W103" s="492"/>
      <c r="X103" s="492"/>
    </row>
    <row r="104" spans="1:24" hidden="1" x14ac:dyDescent="0.15">
      <c r="A104" s="489"/>
      <c r="B104" s="489"/>
      <c r="C104" s="489"/>
      <c r="D104" s="489"/>
      <c r="E104" s="489"/>
      <c r="F104" s="489"/>
      <c r="G104" s="489"/>
      <c r="H104" s="489"/>
      <c r="I104" s="489"/>
      <c r="J104" s="489"/>
      <c r="K104" s="489"/>
      <c r="L104" s="489"/>
      <c r="M104" s="489"/>
      <c r="N104" s="489"/>
      <c r="O104" s="489"/>
      <c r="P104" s="489"/>
      <c r="Q104" s="492"/>
      <c r="R104" s="492"/>
      <c r="S104" s="492"/>
      <c r="T104" s="492"/>
      <c r="U104" s="492"/>
      <c r="V104" s="492"/>
      <c r="W104" s="492"/>
      <c r="X104" s="492"/>
    </row>
    <row r="105" spans="1:24" hidden="1" x14ac:dyDescent="0.15">
      <c r="A105" s="489"/>
      <c r="B105" s="489"/>
      <c r="C105" s="489"/>
      <c r="D105" s="489"/>
      <c r="E105" s="489"/>
      <c r="F105" s="489"/>
      <c r="G105" s="489"/>
      <c r="H105" s="489"/>
      <c r="I105" s="489"/>
      <c r="J105" s="489"/>
      <c r="K105" s="489"/>
      <c r="L105" s="489"/>
      <c r="M105" s="489"/>
      <c r="N105" s="489"/>
      <c r="O105" s="489"/>
      <c r="P105" s="489"/>
      <c r="Q105" s="492"/>
      <c r="R105" s="492"/>
      <c r="S105" s="492"/>
      <c r="T105" s="492"/>
      <c r="U105" s="492"/>
      <c r="V105" s="492"/>
      <c r="W105" s="492"/>
      <c r="X105" s="492"/>
    </row>
    <row r="106" spans="1:24" hidden="1" x14ac:dyDescent="0.15">
      <c r="A106" s="489"/>
      <c r="B106" s="489"/>
      <c r="C106" s="489"/>
      <c r="D106" s="489"/>
      <c r="E106" s="489"/>
      <c r="F106" s="489"/>
      <c r="G106" s="489"/>
      <c r="H106" s="489"/>
      <c r="I106" s="489"/>
      <c r="J106" s="489"/>
      <c r="K106" s="489"/>
      <c r="L106" s="489"/>
      <c r="M106" s="489"/>
      <c r="N106" s="489"/>
      <c r="O106" s="489"/>
      <c r="P106" s="489"/>
      <c r="Q106" s="492"/>
      <c r="R106" s="492"/>
      <c r="S106" s="492"/>
      <c r="T106" s="492"/>
      <c r="U106" s="492"/>
      <c r="V106" s="492"/>
      <c r="W106" s="492"/>
      <c r="X106" s="492"/>
    </row>
    <row r="107" spans="1:24" hidden="1" x14ac:dyDescent="0.15">
      <c r="A107" s="489"/>
      <c r="B107" s="489"/>
      <c r="C107" s="489"/>
      <c r="D107" s="489"/>
      <c r="E107" s="489"/>
      <c r="F107" s="489"/>
      <c r="G107" s="489"/>
      <c r="H107" s="489"/>
      <c r="I107" s="489"/>
      <c r="J107" s="489"/>
      <c r="K107" s="489"/>
      <c r="L107" s="489"/>
      <c r="M107" s="489"/>
      <c r="N107" s="489"/>
      <c r="O107" s="489"/>
      <c r="P107" s="489"/>
      <c r="Q107" s="492"/>
      <c r="R107" s="492"/>
      <c r="S107" s="492"/>
      <c r="T107" s="492"/>
      <c r="U107" s="492"/>
      <c r="V107" s="492"/>
      <c r="W107" s="492"/>
      <c r="X107" s="492"/>
    </row>
    <row r="108" spans="1:24" hidden="1" x14ac:dyDescent="0.15">
      <c r="A108" s="489"/>
      <c r="B108" s="489"/>
      <c r="C108" s="489"/>
      <c r="D108" s="489"/>
      <c r="E108" s="489"/>
      <c r="F108" s="489"/>
      <c r="G108" s="489"/>
      <c r="H108" s="489"/>
      <c r="I108" s="489"/>
      <c r="J108" s="489"/>
      <c r="K108" s="489"/>
      <c r="L108" s="489"/>
      <c r="M108" s="489"/>
      <c r="N108" s="489"/>
      <c r="O108" s="489"/>
      <c r="P108" s="489"/>
      <c r="Q108" s="492"/>
      <c r="R108" s="492"/>
      <c r="S108" s="492"/>
      <c r="T108" s="492"/>
      <c r="U108" s="492"/>
      <c r="V108" s="492"/>
      <c r="W108" s="492"/>
      <c r="X108" s="492"/>
    </row>
    <row r="109" spans="1:24" hidden="1" x14ac:dyDescent="0.15">
      <c r="A109" s="489"/>
      <c r="B109" s="489"/>
      <c r="C109" s="489"/>
      <c r="D109" s="489"/>
      <c r="E109" s="489"/>
      <c r="F109" s="489"/>
      <c r="G109" s="489"/>
      <c r="H109" s="489"/>
      <c r="I109" s="489"/>
      <c r="J109" s="489"/>
      <c r="K109" s="489"/>
      <c r="L109" s="489"/>
      <c r="M109" s="489"/>
      <c r="N109" s="489"/>
      <c r="O109" s="489"/>
      <c r="P109" s="489"/>
      <c r="Q109" s="492"/>
      <c r="R109" s="492"/>
      <c r="S109" s="492"/>
      <c r="T109" s="492"/>
      <c r="U109" s="492"/>
      <c r="V109" s="492"/>
      <c r="W109" s="492"/>
      <c r="X109" s="492"/>
    </row>
    <row r="110" spans="1:24" hidden="1" x14ac:dyDescent="0.15">
      <c r="A110" s="489"/>
      <c r="B110" s="489"/>
      <c r="C110" s="489"/>
      <c r="D110" s="489"/>
      <c r="E110" s="489"/>
      <c r="F110" s="489"/>
      <c r="G110" s="489"/>
      <c r="H110" s="489"/>
      <c r="I110" s="489"/>
      <c r="J110" s="489"/>
      <c r="K110" s="489"/>
      <c r="L110" s="489"/>
      <c r="M110" s="489"/>
      <c r="N110" s="489"/>
      <c r="O110" s="489"/>
      <c r="P110" s="489"/>
      <c r="Q110" s="492"/>
      <c r="R110" s="492"/>
      <c r="S110" s="492"/>
      <c r="T110" s="492"/>
      <c r="U110" s="492"/>
      <c r="V110" s="492"/>
      <c r="W110" s="492"/>
      <c r="X110" s="492"/>
    </row>
    <row r="111" spans="1:24" hidden="1" x14ac:dyDescent="0.15">
      <c r="A111" s="489"/>
      <c r="B111" s="489"/>
      <c r="C111" s="489"/>
      <c r="D111" s="489"/>
      <c r="E111" s="489"/>
      <c r="F111" s="489"/>
      <c r="G111" s="489"/>
      <c r="H111" s="489"/>
      <c r="I111" s="489"/>
      <c r="J111" s="489"/>
      <c r="K111" s="489"/>
      <c r="L111" s="489"/>
      <c r="M111" s="489"/>
      <c r="N111" s="489"/>
      <c r="O111" s="489"/>
      <c r="P111" s="489"/>
      <c r="Q111" s="492"/>
      <c r="R111" s="492"/>
      <c r="S111" s="492"/>
      <c r="T111" s="492"/>
      <c r="U111" s="492"/>
      <c r="V111" s="492"/>
      <c r="W111" s="492"/>
      <c r="X111" s="492"/>
    </row>
    <row r="112" spans="1:24" hidden="1" x14ac:dyDescent="0.15">
      <c r="A112" s="489"/>
      <c r="B112" s="489"/>
      <c r="C112" s="489"/>
      <c r="D112" s="489"/>
      <c r="E112" s="489"/>
      <c r="F112" s="489"/>
      <c r="G112" s="489"/>
      <c r="H112" s="489"/>
      <c r="I112" s="489"/>
      <c r="J112" s="489"/>
      <c r="K112" s="489"/>
      <c r="L112" s="489"/>
      <c r="M112" s="489"/>
      <c r="N112" s="489"/>
      <c r="O112" s="489"/>
      <c r="P112" s="489"/>
      <c r="Q112" s="492"/>
      <c r="R112" s="492"/>
      <c r="S112" s="492"/>
      <c r="T112" s="492"/>
      <c r="U112" s="492"/>
      <c r="V112" s="492"/>
      <c r="W112" s="492"/>
      <c r="X112" s="492"/>
    </row>
    <row r="113" spans="1:24" hidden="1" x14ac:dyDescent="0.15">
      <c r="A113" s="489"/>
      <c r="B113" s="489"/>
      <c r="C113" s="489"/>
      <c r="D113" s="489"/>
      <c r="E113" s="489"/>
      <c r="F113" s="489"/>
      <c r="G113" s="489"/>
      <c r="H113" s="489"/>
      <c r="I113" s="489"/>
      <c r="J113" s="489"/>
      <c r="K113" s="489"/>
      <c r="L113" s="489"/>
      <c r="M113" s="489"/>
      <c r="N113" s="489"/>
      <c r="O113" s="489"/>
      <c r="P113" s="489"/>
      <c r="Q113" s="492"/>
      <c r="R113" s="492"/>
      <c r="S113" s="492"/>
      <c r="T113" s="492"/>
      <c r="U113" s="492"/>
      <c r="V113" s="492"/>
      <c r="W113" s="492"/>
      <c r="X113" s="492"/>
    </row>
    <row r="114" spans="1:24" hidden="1" x14ac:dyDescent="0.15">
      <c r="A114" s="489"/>
      <c r="B114" s="489"/>
      <c r="C114" s="489"/>
      <c r="D114" s="489"/>
      <c r="E114" s="489"/>
      <c r="F114" s="489"/>
      <c r="G114" s="489"/>
      <c r="H114" s="489"/>
      <c r="I114" s="489"/>
      <c r="J114" s="489"/>
      <c r="K114" s="489"/>
      <c r="L114" s="489"/>
      <c r="M114" s="489"/>
      <c r="N114" s="489"/>
      <c r="O114" s="489"/>
      <c r="P114" s="489"/>
      <c r="Q114" s="492"/>
      <c r="R114" s="492"/>
      <c r="S114" s="492"/>
      <c r="T114" s="492"/>
      <c r="U114" s="492"/>
      <c r="V114" s="492"/>
      <c r="W114" s="492"/>
      <c r="X114" s="492"/>
    </row>
    <row r="115" spans="1:24" hidden="1" x14ac:dyDescent="0.15">
      <c r="A115" s="489"/>
      <c r="B115" s="489"/>
      <c r="C115" s="489"/>
      <c r="D115" s="489"/>
      <c r="E115" s="489"/>
      <c r="F115" s="489"/>
      <c r="G115" s="489"/>
      <c r="H115" s="489"/>
      <c r="I115" s="489"/>
      <c r="J115" s="489"/>
      <c r="K115" s="489"/>
      <c r="L115" s="489"/>
      <c r="M115" s="489"/>
      <c r="N115" s="489"/>
      <c r="O115" s="489"/>
      <c r="P115" s="489"/>
      <c r="Q115" s="492"/>
      <c r="R115" s="492"/>
      <c r="S115" s="492"/>
      <c r="T115" s="492"/>
      <c r="U115" s="492"/>
      <c r="V115" s="492"/>
      <c r="W115" s="492"/>
      <c r="X115" s="492"/>
    </row>
    <row r="116" spans="1:24" hidden="1" x14ac:dyDescent="0.15">
      <c r="A116" s="489"/>
      <c r="B116" s="489"/>
      <c r="C116" s="489"/>
      <c r="D116" s="489"/>
      <c r="E116" s="489"/>
      <c r="F116" s="489"/>
      <c r="G116" s="489"/>
      <c r="H116" s="489"/>
      <c r="I116" s="489"/>
      <c r="J116" s="489"/>
      <c r="K116" s="489"/>
      <c r="L116" s="489"/>
      <c r="M116" s="489"/>
      <c r="N116" s="489"/>
      <c r="O116" s="489"/>
      <c r="P116" s="489"/>
      <c r="Q116" s="492"/>
      <c r="R116" s="492"/>
      <c r="S116" s="492"/>
      <c r="T116" s="492"/>
      <c r="U116" s="492"/>
      <c r="V116" s="492"/>
      <c r="W116" s="492"/>
      <c r="X116" s="492"/>
    </row>
    <row r="117" spans="1:24" hidden="1" x14ac:dyDescent="0.15">
      <c r="A117" s="489"/>
      <c r="B117" s="489"/>
      <c r="C117" s="489"/>
      <c r="D117" s="489"/>
      <c r="E117" s="489"/>
      <c r="F117" s="489"/>
      <c r="G117" s="489"/>
      <c r="H117" s="489"/>
      <c r="I117" s="489"/>
      <c r="J117" s="489"/>
      <c r="K117" s="489"/>
      <c r="L117" s="489"/>
      <c r="M117" s="489"/>
      <c r="N117" s="489"/>
      <c r="O117" s="489"/>
      <c r="P117" s="489"/>
      <c r="Q117" s="492"/>
      <c r="R117" s="492"/>
      <c r="S117" s="492"/>
      <c r="T117" s="492"/>
      <c r="U117" s="492"/>
      <c r="V117" s="492"/>
      <c r="W117" s="492"/>
      <c r="X117" s="492"/>
    </row>
    <row r="118" spans="1:24" hidden="1" x14ac:dyDescent="0.15">
      <c r="A118" s="489"/>
      <c r="B118" s="489"/>
      <c r="C118" s="489"/>
      <c r="D118" s="489"/>
      <c r="E118" s="489"/>
      <c r="F118" s="489"/>
      <c r="G118" s="489"/>
      <c r="H118" s="489"/>
      <c r="I118" s="489"/>
      <c r="J118" s="489"/>
      <c r="K118" s="489"/>
      <c r="L118" s="489"/>
      <c r="M118" s="489"/>
      <c r="N118" s="489"/>
      <c r="O118" s="489"/>
      <c r="P118" s="489"/>
      <c r="Q118" s="492"/>
      <c r="R118" s="492"/>
      <c r="S118" s="492"/>
      <c r="T118" s="492"/>
      <c r="U118" s="492"/>
      <c r="V118" s="492"/>
      <c r="W118" s="492"/>
      <c r="X118" s="492"/>
    </row>
    <row r="119" spans="1:24" hidden="1" x14ac:dyDescent="0.15">
      <c r="Q119" s="493"/>
      <c r="R119" s="493"/>
      <c r="S119" s="493"/>
      <c r="T119" s="493"/>
      <c r="U119" s="493"/>
      <c r="V119" s="493"/>
      <c r="W119" s="493"/>
      <c r="X119" s="493"/>
    </row>
    <row r="120" spans="1:24" hidden="1" x14ac:dyDescent="0.15">
      <c r="Q120" s="493"/>
      <c r="R120" s="493"/>
      <c r="S120" s="493"/>
      <c r="T120" s="493"/>
      <c r="U120" s="493"/>
      <c r="V120" s="493"/>
      <c r="W120" s="493"/>
      <c r="X120" s="493"/>
    </row>
    <row r="121" spans="1:24" hidden="1" x14ac:dyDescent="0.15">
      <c r="Q121" s="493"/>
      <c r="R121" s="493"/>
      <c r="S121" s="493"/>
      <c r="T121" s="493"/>
      <c r="U121" s="493"/>
      <c r="V121" s="493"/>
      <c r="W121" s="493"/>
      <c r="X121" s="493"/>
    </row>
    <row r="122" spans="1:24" hidden="1" x14ac:dyDescent="0.15">
      <c r="Q122" s="493"/>
      <c r="R122" s="493"/>
      <c r="S122" s="493"/>
      <c r="T122" s="493"/>
      <c r="U122" s="493"/>
      <c r="V122" s="493"/>
      <c r="W122" s="493"/>
      <c r="X122" s="493"/>
    </row>
    <row r="123" spans="1:24" hidden="1" x14ac:dyDescent="0.15">
      <c r="Q123" s="493"/>
      <c r="R123" s="493"/>
      <c r="S123" s="493"/>
      <c r="T123" s="493"/>
      <c r="U123" s="493"/>
      <c r="V123" s="493"/>
      <c r="W123" s="493"/>
      <c r="X123" s="493"/>
    </row>
    <row r="124" spans="1:24" hidden="1" x14ac:dyDescent="0.15">
      <c r="Q124" s="493"/>
      <c r="R124" s="493"/>
      <c r="S124" s="493"/>
      <c r="T124" s="493"/>
      <c r="U124" s="493"/>
      <c r="V124" s="493"/>
      <c r="W124" s="493"/>
      <c r="X124" s="493"/>
    </row>
    <row r="125" spans="1:24" hidden="1" x14ac:dyDescent="0.15">
      <c r="Q125" s="493"/>
      <c r="R125" s="493"/>
      <c r="S125" s="493"/>
      <c r="T125" s="493"/>
      <c r="U125" s="493"/>
      <c r="V125" s="493"/>
      <c r="W125" s="493"/>
      <c r="X125" s="493"/>
    </row>
    <row r="126" spans="1:24" hidden="1" x14ac:dyDescent="0.15">
      <c r="Q126" s="493"/>
      <c r="R126" s="493"/>
      <c r="S126" s="493"/>
      <c r="T126" s="493"/>
      <c r="U126" s="493"/>
      <c r="V126" s="493"/>
      <c r="W126" s="493"/>
      <c r="X126" s="493"/>
    </row>
    <row r="127" spans="1:24" hidden="1" x14ac:dyDescent="0.15">
      <c r="Q127" s="493"/>
      <c r="R127" s="493"/>
      <c r="S127" s="493"/>
      <c r="T127" s="493"/>
      <c r="U127" s="493"/>
      <c r="V127" s="493"/>
      <c r="W127" s="493"/>
      <c r="X127" s="493"/>
    </row>
    <row r="128" spans="1:24" hidden="1" x14ac:dyDescent="0.15">
      <c r="Q128" s="493"/>
      <c r="R128" s="493"/>
      <c r="S128" s="493"/>
      <c r="T128" s="493"/>
      <c r="U128" s="493"/>
      <c r="V128" s="493"/>
      <c r="W128" s="493"/>
      <c r="X128" s="493"/>
    </row>
    <row r="129" spans="17:24" hidden="1" x14ac:dyDescent="0.15">
      <c r="Q129" s="493"/>
      <c r="R129" s="493"/>
      <c r="S129" s="493"/>
      <c r="T129" s="493"/>
      <c r="U129" s="493"/>
      <c r="V129" s="493"/>
      <c r="W129" s="493"/>
      <c r="X129" s="493"/>
    </row>
    <row r="130" spans="17:24" hidden="1" x14ac:dyDescent="0.15">
      <c r="Q130" s="493"/>
      <c r="R130" s="493"/>
      <c r="S130" s="493"/>
      <c r="T130" s="493"/>
      <c r="U130" s="493"/>
      <c r="V130" s="493"/>
      <c r="W130" s="493"/>
      <c r="X130" s="493"/>
    </row>
    <row r="131" spans="17:24" hidden="1" x14ac:dyDescent="0.15">
      <c r="Q131" s="493"/>
      <c r="R131" s="493"/>
      <c r="S131" s="493"/>
      <c r="T131" s="493"/>
      <c r="U131" s="493"/>
      <c r="V131" s="493"/>
      <c r="W131" s="493"/>
      <c r="X131" s="493"/>
    </row>
    <row r="132" spans="17:24" hidden="1" x14ac:dyDescent="0.15">
      <c r="Q132" s="493"/>
      <c r="R132" s="493"/>
      <c r="S132" s="493"/>
      <c r="T132" s="493"/>
      <c r="U132" s="493"/>
      <c r="V132" s="493"/>
      <c r="W132" s="493"/>
      <c r="X132" s="493"/>
    </row>
    <row r="133" spans="17:24" hidden="1" x14ac:dyDescent="0.15">
      <c r="Q133" s="493"/>
      <c r="R133" s="493"/>
      <c r="S133" s="493"/>
      <c r="T133" s="493"/>
      <c r="U133" s="493"/>
      <c r="V133" s="493"/>
      <c r="W133" s="493"/>
      <c r="X133" s="493"/>
    </row>
    <row r="134" spans="17:24" hidden="1" x14ac:dyDescent="0.15">
      <c r="Q134" s="493"/>
      <c r="R134" s="493"/>
      <c r="S134" s="493"/>
      <c r="T134" s="493"/>
      <c r="U134" s="493"/>
      <c r="V134" s="493"/>
      <c r="W134" s="493"/>
      <c r="X134" s="493"/>
    </row>
    <row r="135" spans="17:24" hidden="1" x14ac:dyDescent="0.15">
      <c r="Q135" s="493"/>
      <c r="R135" s="493"/>
      <c r="S135" s="493"/>
      <c r="T135" s="493"/>
      <c r="U135" s="493"/>
      <c r="V135" s="493"/>
      <c r="W135" s="493"/>
      <c r="X135" s="493"/>
    </row>
    <row r="136" spans="17:24" hidden="1" x14ac:dyDescent="0.15">
      <c r="Q136" s="493"/>
      <c r="R136" s="493"/>
      <c r="S136" s="493"/>
      <c r="T136" s="493"/>
      <c r="U136" s="493"/>
      <c r="V136" s="493"/>
      <c r="W136" s="493"/>
      <c r="X136" s="493"/>
    </row>
    <row r="137" spans="17:24" hidden="1" x14ac:dyDescent="0.15">
      <c r="Q137" s="493"/>
      <c r="R137" s="493"/>
      <c r="S137" s="493"/>
      <c r="T137" s="493"/>
      <c r="U137" s="493"/>
      <c r="V137" s="493"/>
      <c r="W137" s="493"/>
      <c r="X137" s="493"/>
    </row>
    <row r="138" spans="17:24" hidden="1" x14ac:dyDescent="0.15">
      <c r="Q138" s="493"/>
      <c r="R138" s="493"/>
      <c r="S138" s="493"/>
      <c r="T138" s="493"/>
      <c r="U138" s="493"/>
      <c r="V138" s="493"/>
      <c r="W138" s="493"/>
      <c r="X138" s="493"/>
    </row>
    <row r="139" spans="17:24" hidden="1" x14ac:dyDescent="0.15">
      <c r="Q139" s="493"/>
      <c r="R139" s="493"/>
      <c r="S139" s="493"/>
      <c r="T139" s="493"/>
      <c r="U139" s="493"/>
      <c r="V139" s="493"/>
      <c r="W139" s="493"/>
      <c r="X139" s="493"/>
    </row>
    <row r="140" spans="17:24" hidden="1" x14ac:dyDescent="0.15">
      <c r="Q140" s="493"/>
      <c r="R140" s="493"/>
      <c r="S140" s="493"/>
      <c r="T140" s="493"/>
      <c r="U140" s="493"/>
      <c r="V140" s="493"/>
      <c r="W140" s="493"/>
      <c r="X140" s="493"/>
    </row>
    <row r="141" spans="17:24" hidden="1" x14ac:dyDescent="0.15">
      <c r="Q141" s="493"/>
      <c r="R141" s="493"/>
      <c r="S141" s="493"/>
      <c r="T141" s="493"/>
      <c r="U141" s="493"/>
      <c r="V141" s="493"/>
      <c r="W141" s="493"/>
      <c r="X141" s="493"/>
    </row>
    <row r="142" spans="17:24" hidden="1" x14ac:dyDescent="0.15">
      <c r="Q142" s="493"/>
      <c r="R142" s="493"/>
      <c r="S142" s="493"/>
      <c r="T142" s="493"/>
      <c r="U142" s="493"/>
      <c r="V142" s="493"/>
      <c r="W142" s="493"/>
      <c r="X142" s="493"/>
    </row>
    <row r="143" spans="17:24" hidden="1" x14ac:dyDescent="0.15">
      <c r="Q143" s="493"/>
      <c r="R143" s="493"/>
      <c r="S143" s="493"/>
      <c r="T143" s="493"/>
      <c r="U143" s="493"/>
      <c r="V143" s="493"/>
      <c r="W143" s="493"/>
      <c r="X143" s="493"/>
    </row>
    <row r="144" spans="17:24" hidden="1" x14ac:dyDescent="0.15">
      <c r="Q144" s="493"/>
      <c r="R144" s="493"/>
      <c r="S144" s="493"/>
      <c r="T144" s="493"/>
      <c r="U144" s="493"/>
      <c r="V144" s="493"/>
      <c r="W144" s="493"/>
      <c r="X144" s="493"/>
    </row>
    <row r="145" spans="17:24" hidden="1" x14ac:dyDescent="0.15">
      <c r="Q145" s="493"/>
      <c r="R145" s="493"/>
      <c r="S145" s="493"/>
      <c r="T145" s="493"/>
      <c r="U145" s="493"/>
      <c r="V145" s="493"/>
      <c r="W145" s="493"/>
      <c r="X145" s="493"/>
    </row>
    <row r="146" spans="17:24" hidden="1" x14ac:dyDescent="0.15">
      <c r="Q146" s="493"/>
      <c r="R146" s="493"/>
      <c r="S146" s="493"/>
      <c r="T146" s="493"/>
      <c r="U146" s="493"/>
      <c r="V146" s="493"/>
      <c r="W146" s="493"/>
      <c r="X146" s="493"/>
    </row>
    <row r="147" spans="17:24" hidden="1" x14ac:dyDescent="0.15">
      <c r="Q147" s="493"/>
      <c r="R147" s="493"/>
      <c r="S147" s="493"/>
      <c r="T147" s="493"/>
      <c r="U147" s="493"/>
      <c r="V147" s="493"/>
      <c r="W147" s="493"/>
      <c r="X147" s="493"/>
    </row>
    <row r="148" spans="17:24" hidden="1" x14ac:dyDescent="0.15">
      <c r="Q148" s="493"/>
      <c r="R148" s="493"/>
      <c r="S148" s="493"/>
      <c r="T148" s="493"/>
      <c r="U148" s="493"/>
      <c r="V148" s="493"/>
      <c r="W148" s="493"/>
      <c r="X148" s="493"/>
    </row>
    <row r="149" spans="17:24" hidden="1" x14ac:dyDescent="0.15">
      <c r="Q149" s="493"/>
      <c r="R149" s="493"/>
      <c r="S149" s="493"/>
      <c r="T149" s="493"/>
      <c r="U149" s="493"/>
      <c r="V149" s="493"/>
      <c r="W149" s="493"/>
      <c r="X149" s="493"/>
    </row>
    <row r="150" spans="17:24" hidden="1" x14ac:dyDescent="0.15">
      <c r="Q150" s="493"/>
      <c r="R150" s="493"/>
      <c r="S150" s="493"/>
      <c r="T150" s="493"/>
      <c r="U150" s="493"/>
      <c r="V150" s="493"/>
      <c r="W150" s="493"/>
      <c r="X150" s="493"/>
    </row>
    <row r="151" spans="17:24" hidden="1" x14ac:dyDescent="0.15">
      <c r="Q151" s="493"/>
      <c r="R151" s="493"/>
      <c r="S151" s="493"/>
      <c r="T151" s="493"/>
      <c r="U151" s="493"/>
      <c r="V151" s="493"/>
      <c r="W151" s="493"/>
      <c r="X151" s="493"/>
    </row>
    <row r="152" spans="17:24" hidden="1" x14ac:dyDescent="0.15">
      <c r="Q152" s="493"/>
      <c r="R152" s="493"/>
      <c r="S152" s="493"/>
      <c r="T152" s="493"/>
      <c r="U152" s="493"/>
      <c r="V152" s="493"/>
      <c r="W152" s="493"/>
      <c r="X152" s="493"/>
    </row>
    <row r="153" spans="17:24" hidden="1" x14ac:dyDescent="0.15">
      <c r="Q153" s="493"/>
      <c r="R153" s="493"/>
      <c r="S153" s="493"/>
      <c r="T153" s="493"/>
      <c r="U153" s="493"/>
      <c r="V153" s="493"/>
      <c r="W153" s="493"/>
      <c r="X153" s="493"/>
    </row>
    <row r="154" spans="17:24" hidden="1" x14ac:dyDescent="0.15">
      <c r="Q154" s="493"/>
      <c r="R154" s="493"/>
      <c r="S154" s="493"/>
      <c r="T154" s="493"/>
      <c r="U154" s="493"/>
      <c r="V154" s="493"/>
      <c r="W154" s="493"/>
      <c r="X154" s="493"/>
    </row>
    <row r="155" spans="17:24" hidden="1" x14ac:dyDescent="0.15">
      <c r="Q155" s="493"/>
      <c r="R155" s="493"/>
      <c r="S155" s="493"/>
      <c r="T155" s="493"/>
      <c r="U155" s="493"/>
      <c r="V155" s="493"/>
      <c r="W155" s="493"/>
      <c r="X155" s="493"/>
    </row>
    <row r="156" spans="17:24" hidden="1" x14ac:dyDescent="0.15">
      <c r="Q156" s="493"/>
      <c r="R156" s="493"/>
      <c r="S156" s="493"/>
      <c r="T156" s="493"/>
      <c r="U156" s="493"/>
      <c r="V156" s="493"/>
      <c r="W156" s="493"/>
      <c r="X156" s="493"/>
    </row>
    <row r="157" spans="17:24" hidden="1" x14ac:dyDescent="0.15">
      <c r="Q157" s="493"/>
      <c r="R157" s="493"/>
      <c r="S157" s="493"/>
      <c r="T157" s="493"/>
      <c r="U157" s="493"/>
      <c r="V157" s="493"/>
      <c r="W157" s="493"/>
      <c r="X157" s="493"/>
    </row>
    <row r="158" spans="17:24" hidden="1" x14ac:dyDescent="0.15">
      <c r="Q158" s="493"/>
      <c r="R158" s="493"/>
      <c r="S158" s="493"/>
      <c r="T158" s="493"/>
      <c r="U158" s="493"/>
      <c r="V158" s="493"/>
      <c r="W158" s="493"/>
      <c r="X158" s="493"/>
    </row>
    <row r="159" spans="17:24" hidden="1" x14ac:dyDescent="0.15"/>
    <row r="160" spans="17:24" hidden="1" x14ac:dyDescent="0.15"/>
    <row r="161" hidden="1" x14ac:dyDescent="0.15"/>
    <row r="162" hidden="1" x14ac:dyDescent="0.15"/>
    <row r="163" hidden="1" x14ac:dyDescent="0.15"/>
    <row r="164" hidden="1" x14ac:dyDescent="0.15"/>
    <row r="165" hidden="1" x14ac:dyDescent="0.15"/>
    <row r="166" hidden="1" x14ac:dyDescent="0.15"/>
    <row r="167" hidden="1" x14ac:dyDescent="0.15"/>
    <row r="168" hidden="1" x14ac:dyDescent="0.15"/>
    <row r="169" hidden="1" x14ac:dyDescent="0.15"/>
    <row r="170" hidden="1" x14ac:dyDescent="0.15"/>
  </sheetData>
  <sheetProtection sheet="1" objects="1" scenarios="1"/>
  <mergeCells count="26">
    <mergeCell ref="B17:V17"/>
    <mergeCell ref="B18:V18"/>
    <mergeCell ref="B19:C25"/>
    <mergeCell ref="D19:V19"/>
    <mergeCell ref="D20:V20"/>
    <mergeCell ref="D21:V21"/>
    <mergeCell ref="D22:V22"/>
    <mergeCell ref="D23:V23"/>
    <mergeCell ref="D24:V24"/>
    <mergeCell ref="D25:V25"/>
    <mergeCell ref="B13:V13"/>
    <mergeCell ref="B14:C14"/>
    <mergeCell ref="D14:V14"/>
    <mergeCell ref="B15:C15"/>
    <mergeCell ref="D15:V15"/>
    <mergeCell ref="B16:C16"/>
    <mergeCell ref="D16:V16"/>
    <mergeCell ref="B9:V12"/>
    <mergeCell ref="W9:X12"/>
    <mergeCell ref="Y9:AB9"/>
    <mergeCell ref="AD9:AF9"/>
    <mergeCell ref="Y10:Y12"/>
    <mergeCell ref="Z10:Z12"/>
    <mergeCell ref="AB10:AB12"/>
    <mergeCell ref="AD10:AD12"/>
    <mergeCell ref="AF10:AF12"/>
  </mergeCells>
  <phoneticPr fontId="1"/>
  <dataValidations count="1">
    <dataValidation type="decimal" imeMode="off" allowBlank="1" showErrorMessage="1" errorTitle="000072E" error="数値のみ入力可能です。_x000d__x000a_-9,999,999,999 ～ 99,999,999,999" sqref="AD13:AE15 Y13:AA17 AD17:AE17 Y19:AA23 AD19:AE24" xr:uid="{A4803F9F-EB19-41B9-8E53-0C0F23A896AD}">
      <formula1>-9999999999</formula1>
      <formula2>99999999999</formula2>
    </dataValidation>
  </dataValidations>
  <pageMargins left="0.59055118110236227" right="0" top="0" bottom="0" header="0" footer="0"/>
  <pageSetup paperSize="9" scale="76" orientation="landscape" horizontalDpi="4294967293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FB71A-4D28-4FD6-A0C8-E870B93B2ABB}">
  <sheetPr codeName="Sheet7">
    <pageSetUpPr autoPageBreaks="0" fitToPage="1"/>
  </sheetPr>
  <dimension ref="A1:WWQ88"/>
  <sheetViews>
    <sheetView showGridLines="0" zoomScale="90" zoomScaleNormal="90" workbookViewId="0">
      <pane xSplit="23" ySplit="12" topLeftCell="X13" activePane="bottomRight" state="frozen"/>
      <selection pane="topRight" activeCell="X1" sqref="X1"/>
      <selection pane="bottomLeft" activeCell="A13" sqref="A13"/>
      <selection pane="bottomRight" activeCell="X13" sqref="X13"/>
    </sheetView>
  </sheetViews>
  <sheetFormatPr defaultColWidth="0" defaultRowHeight="14.25" customHeight="1" zeroHeight="1" x14ac:dyDescent="0.15"/>
  <cols>
    <col min="1" max="1" width="1.25" style="515" customWidth="1"/>
    <col min="2" max="4" width="1.625" style="602" customWidth="1"/>
    <col min="5" max="12" width="1.75" style="602" customWidth="1"/>
    <col min="13" max="20" width="1.625" style="602" customWidth="1"/>
    <col min="21" max="21" width="1.625" style="603" customWidth="1"/>
    <col min="22" max="22" width="2.375" style="602" customWidth="1"/>
    <col min="23" max="23" width="2.625" style="602" customWidth="1"/>
    <col min="24" max="26" width="15.625" style="602" customWidth="1"/>
    <col min="27" max="27" width="18.25" style="602" customWidth="1"/>
    <col min="28" max="34" width="15.625" style="602" customWidth="1"/>
    <col min="35" max="35" width="8.75" style="515" customWidth="1"/>
    <col min="36" max="254" width="0" style="515" hidden="1" customWidth="1"/>
    <col min="255" max="256" width="0.875" style="515" hidden="1"/>
    <col min="257" max="257" width="1.25" style="515" hidden="1"/>
    <col min="258" max="260" width="1.625" style="515" hidden="1"/>
    <col min="261" max="268" width="1.75" style="515" hidden="1"/>
    <col min="269" max="277" width="1.625" style="515" hidden="1"/>
    <col min="278" max="278" width="2.375" style="515" hidden="1"/>
    <col min="279" max="279" width="2.625" style="515" hidden="1"/>
    <col min="280" max="282" width="15.625" style="515" hidden="1"/>
    <col min="283" max="283" width="18.25" style="515" hidden="1"/>
    <col min="284" max="290" width="15.625" style="515" hidden="1"/>
    <col min="291" max="291" width="8.75" style="515" hidden="1"/>
    <col min="292" max="512" width="0.875" style="515" hidden="1"/>
    <col min="513" max="513" width="1.25" style="515" hidden="1"/>
    <col min="514" max="516" width="1.625" style="515" hidden="1"/>
    <col min="517" max="524" width="1.75" style="515" hidden="1"/>
    <col min="525" max="533" width="1.625" style="515" hidden="1"/>
    <col min="534" max="534" width="2.375" style="515" hidden="1"/>
    <col min="535" max="535" width="2.625" style="515" hidden="1"/>
    <col min="536" max="538" width="15.625" style="515" hidden="1"/>
    <col min="539" max="539" width="18.25" style="515" hidden="1"/>
    <col min="540" max="546" width="15.625" style="515" hidden="1"/>
    <col min="547" max="547" width="8.75" style="515" hidden="1"/>
    <col min="548" max="768" width="0.875" style="515" hidden="1"/>
    <col min="769" max="769" width="1.25" style="515" hidden="1"/>
    <col min="770" max="772" width="1.625" style="515" hidden="1"/>
    <col min="773" max="780" width="1.75" style="515" hidden="1"/>
    <col min="781" max="789" width="1.625" style="515" hidden="1"/>
    <col min="790" max="790" width="2.375" style="515" hidden="1"/>
    <col min="791" max="791" width="2.625" style="515" hidden="1"/>
    <col min="792" max="794" width="15.625" style="515" hidden="1"/>
    <col min="795" max="795" width="18.25" style="515" hidden="1"/>
    <col min="796" max="802" width="15.625" style="515" hidden="1"/>
    <col min="803" max="803" width="8.75" style="515" hidden="1"/>
    <col min="804" max="1024" width="0.875" style="515" hidden="1"/>
    <col min="1025" max="1025" width="1.25" style="515" hidden="1"/>
    <col min="1026" max="1028" width="1.625" style="515" hidden="1"/>
    <col min="1029" max="1036" width="1.75" style="515" hidden="1"/>
    <col min="1037" max="1045" width="1.625" style="515" hidden="1"/>
    <col min="1046" max="1046" width="2.375" style="515" hidden="1"/>
    <col min="1047" max="1047" width="2.625" style="515" hidden="1"/>
    <col min="1048" max="1050" width="15.625" style="515" hidden="1"/>
    <col min="1051" max="1051" width="18.25" style="515" hidden="1"/>
    <col min="1052" max="1058" width="15.625" style="515" hidden="1"/>
    <col min="1059" max="1059" width="8.75" style="515" hidden="1"/>
    <col min="1060" max="1280" width="0.875" style="515" hidden="1"/>
    <col min="1281" max="1281" width="1.25" style="515" hidden="1"/>
    <col min="1282" max="1284" width="1.625" style="515" hidden="1"/>
    <col min="1285" max="1292" width="1.75" style="515" hidden="1"/>
    <col min="1293" max="1301" width="1.625" style="515" hidden="1"/>
    <col min="1302" max="1302" width="2.375" style="515" hidden="1"/>
    <col min="1303" max="1303" width="2.625" style="515" hidden="1"/>
    <col min="1304" max="1306" width="15.625" style="515" hidden="1"/>
    <col min="1307" max="1307" width="18.25" style="515" hidden="1"/>
    <col min="1308" max="1314" width="15.625" style="515" hidden="1"/>
    <col min="1315" max="1315" width="8.75" style="515" hidden="1"/>
    <col min="1316" max="1536" width="0.875" style="515" hidden="1"/>
    <col min="1537" max="1537" width="1.25" style="515" hidden="1"/>
    <col min="1538" max="1540" width="1.625" style="515" hidden="1"/>
    <col min="1541" max="1548" width="1.75" style="515" hidden="1"/>
    <col min="1549" max="1557" width="1.625" style="515" hidden="1"/>
    <col min="1558" max="1558" width="2.375" style="515" hidden="1"/>
    <col min="1559" max="1559" width="2.625" style="515" hidden="1"/>
    <col min="1560" max="1562" width="15.625" style="515" hidden="1"/>
    <col min="1563" max="1563" width="18.25" style="515" hidden="1"/>
    <col min="1564" max="1570" width="15.625" style="515" hidden="1"/>
    <col min="1571" max="1571" width="8.75" style="515" hidden="1"/>
    <col min="1572" max="1792" width="0.875" style="515" hidden="1"/>
    <col min="1793" max="1793" width="1.25" style="515" hidden="1"/>
    <col min="1794" max="1796" width="1.625" style="515" hidden="1"/>
    <col min="1797" max="1804" width="1.75" style="515" hidden="1"/>
    <col min="1805" max="1813" width="1.625" style="515" hidden="1"/>
    <col min="1814" max="1814" width="2.375" style="515" hidden="1"/>
    <col min="1815" max="1815" width="2.625" style="515" hidden="1"/>
    <col min="1816" max="1818" width="15.625" style="515" hidden="1"/>
    <col min="1819" max="1819" width="18.25" style="515" hidden="1"/>
    <col min="1820" max="1826" width="15.625" style="515" hidden="1"/>
    <col min="1827" max="1827" width="8.75" style="515" hidden="1"/>
    <col min="1828" max="2048" width="0.875" style="515" hidden="1"/>
    <col min="2049" max="2049" width="1.25" style="515" hidden="1"/>
    <col min="2050" max="2052" width="1.625" style="515" hidden="1"/>
    <col min="2053" max="2060" width="1.75" style="515" hidden="1"/>
    <col min="2061" max="2069" width="1.625" style="515" hidden="1"/>
    <col min="2070" max="2070" width="2.375" style="515" hidden="1"/>
    <col min="2071" max="2071" width="2.625" style="515" hidden="1"/>
    <col min="2072" max="2074" width="15.625" style="515" hidden="1"/>
    <col min="2075" max="2075" width="18.25" style="515" hidden="1"/>
    <col min="2076" max="2082" width="15.625" style="515" hidden="1"/>
    <col min="2083" max="2083" width="8.75" style="515" hidden="1"/>
    <col min="2084" max="2304" width="0.875" style="515" hidden="1"/>
    <col min="2305" max="2305" width="1.25" style="515" hidden="1"/>
    <col min="2306" max="2308" width="1.625" style="515" hidden="1"/>
    <col min="2309" max="2316" width="1.75" style="515" hidden="1"/>
    <col min="2317" max="2325" width="1.625" style="515" hidden="1"/>
    <col min="2326" max="2326" width="2.375" style="515" hidden="1"/>
    <col min="2327" max="2327" width="2.625" style="515" hidden="1"/>
    <col min="2328" max="2330" width="15.625" style="515" hidden="1"/>
    <col min="2331" max="2331" width="18.25" style="515" hidden="1"/>
    <col min="2332" max="2338" width="15.625" style="515" hidden="1"/>
    <col min="2339" max="2339" width="8.75" style="515" hidden="1"/>
    <col min="2340" max="2560" width="0.875" style="515" hidden="1"/>
    <col min="2561" max="2561" width="1.25" style="515" hidden="1"/>
    <col min="2562" max="2564" width="1.625" style="515" hidden="1"/>
    <col min="2565" max="2572" width="1.75" style="515" hidden="1"/>
    <col min="2573" max="2581" width="1.625" style="515" hidden="1"/>
    <col min="2582" max="2582" width="2.375" style="515" hidden="1"/>
    <col min="2583" max="2583" width="2.625" style="515" hidden="1"/>
    <col min="2584" max="2586" width="15.625" style="515" hidden="1"/>
    <col min="2587" max="2587" width="18.25" style="515" hidden="1"/>
    <col min="2588" max="2594" width="15.625" style="515" hidden="1"/>
    <col min="2595" max="2595" width="8.75" style="515" hidden="1"/>
    <col min="2596" max="2816" width="0.875" style="515" hidden="1"/>
    <col min="2817" max="2817" width="1.25" style="515" hidden="1"/>
    <col min="2818" max="2820" width="1.625" style="515" hidden="1"/>
    <col min="2821" max="2828" width="1.75" style="515" hidden="1"/>
    <col min="2829" max="2837" width="1.625" style="515" hidden="1"/>
    <col min="2838" max="2838" width="2.375" style="515" hidden="1"/>
    <col min="2839" max="2839" width="2.625" style="515" hidden="1"/>
    <col min="2840" max="2842" width="15.625" style="515" hidden="1"/>
    <col min="2843" max="2843" width="18.25" style="515" hidden="1"/>
    <col min="2844" max="2850" width="15.625" style="515" hidden="1"/>
    <col min="2851" max="2851" width="8.75" style="515" hidden="1"/>
    <col min="2852" max="3072" width="0.875" style="515" hidden="1"/>
    <col min="3073" max="3073" width="1.25" style="515" hidden="1"/>
    <col min="3074" max="3076" width="1.625" style="515" hidden="1"/>
    <col min="3077" max="3084" width="1.75" style="515" hidden="1"/>
    <col min="3085" max="3093" width="1.625" style="515" hidden="1"/>
    <col min="3094" max="3094" width="2.375" style="515" hidden="1"/>
    <col min="3095" max="3095" width="2.625" style="515" hidden="1"/>
    <col min="3096" max="3098" width="15.625" style="515" hidden="1"/>
    <col min="3099" max="3099" width="18.25" style="515" hidden="1"/>
    <col min="3100" max="3106" width="15.625" style="515" hidden="1"/>
    <col min="3107" max="3107" width="8.75" style="515" hidden="1"/>
    <col min="3108" max="3328" width="0.875" style="515" hidden="1"/>
    <col min="3329" max="3329" width="1.25" style="515" hidden="1"/>
    <col min="3330" max="3332" width="1.625" style="515" hidden="1"/>
    <col min="3333" max="3340" width="1.75" style="515" hidden="1"/>
    <col min="3341" max="3349" width="1.625" style="515" hidden="1"/>
    <col min="3350" max="3350" width="2.375" style="515" hidden="1"/>
    <col min="3351" max="3351" width="2.625" style="515" hidden="1"/>
    <col min="3352" max="3354" width="15.625" style="515" hidden="1"/>
    <col min="3355" max="3355" width="18.25" style="515" hidden="1"/>
    <col min="3356" max="3362" width="15.625" style="515" hidden="1"/>
    <col min="3363" max="3363" width="8.75" style="515" hidden="1"/>
    <col min="3364" max="3584" width="0.875" style="515" hidden="1"/>
    <col min="3585" max="3585" width="1.25" style="515" hidden="1"/>
    <col min="3586" max="3588" width="1.625" style="515" hidden="1"/>
    <col min="3589" max="3596" width="1.75" style="515" hidden="1"/>
    <col min="3597" max="3605" width="1.625" style="515" hidden="1"/>
    <col min="3606" max="3606" width="2.375" style="515" hidden="1"/>
    <col min="3607" max="3607" width="2.625" style="515" hidden="1"/>
    <col min="3608" max="3610" width="15.625" style="515" hidden="1"/>
    <col min="3611" max="3611" width="18.25" style="515" hidden="1"/>
    <col min="3612" max="3618" width="15.625" style="515" hidden="1"/>
    <col min="3619" max="3619" width="8.75" style="515" hidden="1"/>
    <col min="3620" max="3840" width="0.875" style="515" hidden="1"/>
    <col min="3841" max="3841" width="1.25" style="515" hidden="1"/>
    <col min="3842" max="3844" width="1.625" style="515" hidden="1"/>
    <col min="3845" max="3852" width="1.75" style="515" hidden="1"/>
    <col min="3853" max="3861" width="1.625" style="515" hidden="1"/>
    <col min="3862" max="3862" width="2.375" style="515" hidden="1"/>
    <col min="3863" max="3863" width="2.625" style="515" hidden="1"/>
    <col min="3864" max="3866" width="15.625" style="515" hidden="1"/>
    <col min="3867" max="3867" width="18.25" style="515" hidden="1"/>
    <col min="3868" max="3874" width="15.625" style="515" hidden="1"/>
    <col min="3875" max="3875" width="8.75" style="515" hidden="1"/>
    <col min="3876" max="4096" width="0.875" style="515" hidden="1"/>
    <col min="4097" max="4097" width="1.25" style="515" hidden="1"/>
    <col min="4098" max="4100" width="1.625" style="515" hidden="1"/>
    <col min="4101" max="4108" width="1.75" style="515" hidden="1"/>
    <col min="4109" max="4117" width="1.625" style="515" hidden="1"/>
    <col min="4118" max="4118" width="2.375" style="515" hidden="1"/>
    <col min="4119" max="4119" width="2.625" style="515" hidden="1"/>
    <col min="4120" max="4122" width="15.625" style="515" hidden="1"/>
    <col min="4123" max="4123" width="18.25" style="515" hidden="1"/>
    <col min="4124" max="4130" width="15.625" style="515" hidden="1"/>
    <col min="4131" max="4131" width="8.75" style="515" hidden="1"/>
    <col min="4132" max="4352" width="0.875" style="515" hidden="1"/>
    <col min="4353" max="4353" width="1.25" style="515" hidden="1"/>
    <col min="4354" max="4356" width="1.625" style="515" hidden="1"/>
    <col min="4357" max="4364" width="1.75" style="515" hidden="1"/>
    <col min="4365" max="4373" width="1.625" style="515" hidden="1"/>
    <col min="4374" max="4374" width="2.375" style="515" hidden="1"/>
    <col min="4375" max="4375" width="2.625" style="515" hidden="1"/>
    <col min="4376" max="4378" width="15.625" style="515" hidden="1"/>
    <col min="4379" max="4379" width="18.25" style="515" hidden="1"/>
    <col min="4380" max="4386" width="15.625" style="515" hidden="1"/>
    <col min="4387" max="4387" width="8.75" style="515" hidden="1"/>
    <col min="4388" max="4608" width="0.875" style="515" hidden="1"/>
    <col min="4609" max="4609" width="1.25" style="515" hidden="1"/>
    <col min="4610" max="4612" width="1.625" style="515" hidden="1"/>
    <col min="4613" max="4620" width="1.75" style="515" hidden="1"/>
    <col min="4621" max="4629" width="1.625" style="515" hidden="1"/>
    <col min="4630" max="4630" width="2.375" style="515" hidden="1"/>
    <col min="4631" max="4631" width="2.625" style="515" hidden="1"/>
    <col min="4632" max="4634" width="15.625" style="515" hidden="1"/>
    <col min="4635" max="4635" width="18.25" style="515" hidden="1"/>
    <col min="4636" max="4642" width="15.625" style="515" hidden="1"/>
    <col min="4643" max="4643" width="8.75" style="515" hidden="1"/>
    <col min="4644" max="4864" width="0.875" style="515" hidden="1"/>
    <col min="4865" max="4865" width="1.25" style="515" hidden="1"/>
    <col min="4866" max="4868" width="1.625" style="515" hidden="1"/>
    <col min="4869" max="4876" width="1.75" style="515" hidden="1"/>
    <col min="4877" max="4885" width="1.625" style="515" hidden="1"/>
    <col min="4886" max="4886" width="2.375" style="515" hidden="1"/>
    <col min="4887" max="4887" width="2.625" style="515" hidden="1"/>
    <col min="4888" max="4890" width="15.625" style="515" hidden="1"/>
    <col min="4891" max="4891" width="18.25" style="515" hidden="1"/>
    <col min="4892" max="4898" width="15.625" style="515" hidden="1"/>
    <col min="4899" max="4899" width="8.75" style="515" hidden="1"/>
    <col min="4900" max="5120" width="0.875" style="515" hidden="1"/>
    <col min="5121" max="5121" width="1.25" style="515" hidden="1"/>
    <col min="5122" max="5124" width="1.625" style="515" hidden="1"/>
    <col min="5125" max="5132" width="1.75" style="515" hidden="1"/>
    <col min="5133" max="5141" width="1.625" style="515" hidden="1"/>
    <col min="5142" max="5142" width="2.375" style="515" hidden="1"/>
    <col min="5143" max="5143" width="2.625" style="515" hidden="1"/>
    <col min="5144" max="5146" width="15.625" style="515" hidden="1"/>
    <col min="5147" max="5147" width="18.25" style="515" hidden="1"/>
    <col min="5148" max="5154" width="15.625" style="515" hidden="1"/>
    <col min="5155" max="5155" width="8.75" style="515" hidden="1"/>
    <col min="5156" max="5376" width="0.875" style="515" hidden="1"/>
    <col min="5377" max="5377" width="1.25" style="515" hidden="1"/>
    <col min="5378" max="5380" width="1.625" style="515" hidden="1"/>
    <col min="5381" max="5388" width="1.75" style="515" hidden="1"/>
    <col min="5389" max="5397" width="1.625" style="515" hidden="1"/>
    <col min="5398" max="5398" width="2.375" style="515" hidden="1"/>
    <col min="5399" max="5399" width="2.625" style="515" hidden="1"/>
    <col min="5400" max="5402" width="15.625" style="515" hidden="1"/>
    <col min="5403" max="5403" width="18.25" style="515" hidden="1"/>
    <col min="5404" max="5410" width="15.625" style="515" hidden="1"/>
    <col min="5411" max="5411" width="8.75" style="515" hidden="1"/>
    <col min="5412" max="5632" width="0.875" style="515" hidden="1"/>
    <col min="5633" max="5633" width="1.25" style="515" hidden="1"/>
    <col min="5634" max="5636" width="1.625" style="515" hidden="1"/>
    <col min="5637" max="5644" width="1.75" style="515" hidden="1"/>
    <col min="5645" max="5653" width="1.625" style="515" hidden="1"/>
    <col min="5654" max="5654" width="2.375" style="515" hidden="1"/>
    <col min="5655" max="5655" width="2.625" style="515" hidden="1"/>
    <col min="5656" max="5658" width="15.625" style="515" hidden="1"/>
    <col min="5659" max="5659" width="18.25" style="515" hidden="1"/>
    <col min="5660" max="5666" width="15.625" style="515" hidden="1"/>
    <col min="5667" max="5667" width="8.75" style="515" hidden="1"/>
    <col min="5668" max="5888" width="0.875" style="515" hidden="1"/>
    <col min="5889" max="5889" width="1.25" style="515" hidden="1"/>
    <col min="5890" max="5892" width="1.625" style="515" hidden="1"/>
    <col min="5893" max="5900" width="1.75" style="515" hidden="1"/>
    <col min="5901" max="5909" width="1.625" style="515" hidden="1"/>
    <col min="5910" max="5910" width="2.375" style="515" hidden="1"/>
    <col min="5911" max="5911" width="2.625" style="515" hidden="1"/>
    <col min="5912" max="5914" width="15.625" style="515" hidden="1"/>
    <col min="5915" max="5915" width="18.25" style="515" hidden="1"/>
    <col min="5916" max="5922" width="15.625" style="515" hidden="1"/>
    <col min="5923" max="5923" width="8.75" style="515" hidden="1"/>
    <col min="5924" max="6144" width="0.875" style="515" hidden="1"/>
    <col min="6145" max="6145" width="1.25" style="515" hidden="1"/>
    <col min="6146" max="6148" width="1.625" style="515" hidden="1"/>
    <col min="6149" max="6156" width="1.75" style="515" hidden="1"/>
    <col min="6157" max="6165" width="1.625" style="515" hidden="1"/>
    <col min="6166" max="6166" width="2.375" style="515" hidden="1"/>
    <col min="6167" max="6167" width="2.625" style="515" hidden="1"/>
    <col min="6168" max="6170" width="15.625" style="515" hidden="1"/>
    <col min="6171" max="6171" width="18.25" style="515" hidden="1"/>
    <col min="6172" max="6178" width="15.625" style="515" hidden="1"/>
    <col min="6179" max="6179" width="8.75" style="515" hidden="1"/>
    <col min="6180" max="6400" width="0.875" style="515" hidden="1"/>
    <col min="6401" max="6401" width="1.25" style="515" hidden="1"/>
    <col min="6402" max="6404" width="1.625" style="515" hidden="1"/>
    <col min="6405" max="6412" width="1.75" style="515" hidden="1"/>
    <col min="6413" max="6421" width="1.625" style="515" hidden="1"/>
    <col min="6422" max="6422" width="2.375" style="515" hidden="1"/>
    <col min="6423" max="6423" width="2.625" style="515" hidden="1"/>
    <col min="6424" max="6426" width="15.625" style="515" hidden="1"/>
    <col min="6427" max="6427" width="18.25" style="515" hidden="1"/>
    <col min="6428" max="6434" width="15.625" style="515" hidden="1"/>
    <col min="6435" max="6435" width="8.75" style="515" hidden="1"/>
    <col min="6436" max="6656" width="0.875" style="515" hidden="1"/>
    <col min="6657" max="6657" width="1.25" style="515" hidden="1"/>
    <col min="6658" max="6660" width="1.625" style="515" hidden="1"/>
    <col min="6661" max="6668" width="1.75" style="515" hidden="1"/>
    <col min="6669" max="6677" width="1.625" style="515" hidden="1"/>
    <col min="6678" max="6678" width="2.375" style="515" hidden="1"/>
    <col min="6679" max="6679" width="2.625" style="515" hidden="1"/>
    <col min="6680" max="6682" width="15.625" style="515" hidden="1"/>
    <col min="6683" max="6683" width="18.25" style="515" hidden="1"/>
    <col min="6684" max="6690" width="15.625" style="515" hidden="1"/>
    <col min="6691" max="6691" width="8.75" style="515" hidden="1"/>
    <col min="6692" max="6912" width="0.875" style="515" hidden="1"/>
    <col min="6913" max="6913" width="1.25" style="515" hidden="1"/>
    <col min="6914" max="6916" width="1.625" style="515" hidden="1"/>
    <col min="6917" max="6924" width="1.75" style="515" hidden="1"/>
    <col min="6925" max="6933" width="1.625" style="515" hidden="1"/>
    <col min="6934" max="6934" width="2.375" style="515" hidden="1"/>
    <col min="6935" max="6935" width="2.625" style="515" hidden="1"/>
    <col min="6936" max="6938" width="15.625" style="515" hidden="1"/>
    <col min="6939" max="6939" width="18.25" style="515" hidden="1"/>
    <col min="6940" max="6946" width="15.625" style="515" hidden="1"/>
    <col min="6947" max="6947" width="8.75" style="515" hidden="1"/>
    <col min="6948" max="7168" width="0.875" style="515" hidden="1"/>
    <col min="7169" max="7169" width="1.25" style="515" hidden="1"/>
    <col min="7170" max="7172" width="1.625" style="515" hidden="1"/>
    <col min="7173" max="7180" width="1.75" style="515" hidden="1"/>
    <col min="7181" max="7189" width="1.625" style="515" hidden="1"/>
    <col min="7190" max="7190" width="2.375" style="515" hidden="1"/>
    <col min="7191" max="7191" width="2.625" style="515" hidden="1"/>
    <col min="7192" max="7194" width="15.625" style="515" hidden="1"/>
    <col min="7195" max="7195" width="18.25" style="515" hidden="1"/>
    <col min="7196" max="7202" width="15.625" style="515" hidden="1"/>
    <col min="7203" max="7203" width="8.75" style="515" hidden="1"/>
    <col min="7204" max="7424" width="0.875" style="515" hidden="1"/>
    <col min="7425" max="7425" width="1.25" style="515" hidden="1"/>
    <col min="7426" max="7428" width="1.625" style="515" hidden="1"/>
    <col min="7429" max="7436" width="1.75" style="515" hidden="1"/>
    <col min="7437" max="7445" width="1.625" style="515" hidden="1"/>
    <col min="7446" max="7446" width="2.375" style="515" hidden="1"/>
    <col min="7447" max="7447" width="2.625" style="515" hidden="1"/>
    <col min="7448" max="7450" width="15.625" style="515" hidden="1"/>
    <col min="7451" max="7451" width="18.25" style="515" hidden="1"/>
    <col min="7452" max="7458" width="15.625" style="515" hidden="1"/>
    <col min="7459" max="7459" width="8.75" style="515" hidden="1"/>
    <col min="7460" max="7680" width="0.875" style="515" hidden="1"/>
    <col min="7681" max="7681" width="1.25" style="515" hidden="1"/>
    <col min="7682" max="7684" width="1.625" style="515" hidden="1"/>
    <col min="7685" max="7692" width="1.75" style="515" hidden="1"/>
    <col min="7693" max="7701" width="1.625" style="515" hidden="1"/>
    <col min="7702" max="7702" width="2.375" style="515" hidden="1"/>
    <col min="7703" max="7703" width="2.625" style="515" hidden="1"/>
    <col min="7704" max="7706" width="15.625" style="515" hidden="1"/>
    <col min="7707" max="7707" width="18.25" style="515" hidden="1"/>
    <col min="7708" max="7714" width="15.625" style="515" hidden="1"/>
    <col min="7715" max="7715" width="8.75" style="515" hidden="1"/>
    <col min="7716" max="7936" width="0.875" style="515" hidden="1"/>
    <col min="7937" max="7937" width="1.25" style="515" hidden="1"/>
    <col min="7938" max="7940" width="1.625" style="515" hidden="1"/>
    <col min="7941" max="7948" width="1.75" style="515" hidden="1"/>
    <col min="7949" max="7957" width="1.625" style="515" hidden="1"/>
    <col min="7958" max="7958" width="2.375" style="515" hidden="1"/>
    <col min="7959" max="7959" width="2.625" style="515" hidden="1"/>
    <col min="7960" max="7962" width="15.625" style="515" hidden="1"/>
    <col min="7963" max="7963" width="18.25" style="515" hidden="1"/>
    <col min="7964" max="7970" width="15.625" style="515" hidden="1"/>
    <col min="7971" max="7971" width="8.75" style="515" hidden="1"/>
    <col min="7972" max="8192" width="0.875" style="515" hidden="1"/>
    <col min="8193" max="8193" width="1.25" style="515" hidden="1"/>
    <col min="8194" max="8196" width="1.625" style="515" hidden="1"/>
    <col min="8197" max="8204" width="1.75" style="515" hidden="1"/>
    <col min="8205" max="8213" width="1.625" style="515" hidden="1"/>
    <col min="8214" max="8214" width="2.375" style="515" hidden="1"/>
    <col min="8215" max="8215" width="2.625" style="515" hidden="1"/>
    <col min="8216" max="8218" width="15.625" style="515" hidden="1"/>
    <col min="8219" max="8219" width="18.25" style="515" hidden="1"/>
    <col min="8220" max="8226" width="15.625" style="515" hidden="1"/>
    <col min="8227" max="8227" width="8.75" style="515" hidden="1"/>
    <col min="8228" max="8448" width="0.875" style="515" hidden="1"/>
    <col min="8449" max="8449" width="1.25" style="515" hidden="1"/>
    <col min="8450" max="8452" width="1.625" style="515" hidden="1"/>
    <col min="8453" max="8460" width="1.75" style="515" hidden="1"/>
    <col min="8461" max="8469" width="1.625" style="515" hidden="1"/>
    <col min="8470" max="8470" width="2.375" style="515" hidden="1"/>
    <col min="8471" max="8471" width="2.625" style="515" hidden="1"/>
    <col min="8472" max="8474" width="15.625" style="515" hidden="1"/>
    <col min="8475" max="8475" width="18.25" style="515" hidden="1"/>
    <col min="8476" max="8482" width="15.625" style="515" hidden="1"/>
    <col min="8483" max="8483" width="8.75" style="515" hidden="1"/>
    <col min="8484" max="8704" width="0.875" style="515" hidden="1"/>
    <col min="8705" max="8705" width="1.25" style="515" hidden="1"/>
    <col min="8706" max="8708" width="1.625" style="515" hidden="1"/>
    <col min="8709" max="8716" width="1.75" style="515" hidden="1"/>
    <col min="8717" max="8725" width="1.625" style="515" hidden="1"/>
    <col min="8726" max="8726" width="2.375" style="515" hidden="1"/>
    <col min="8727" max="8727" width="2.625" style="515" hidden="1"/>
    <col min="8728" max="8730" width="15.625" style="515" hidden="1"/>
    <col min="8731" max="8731" width="18.25" style="515" hidden="1"/>
    <col min="8732" max="8738" width="15.625" style="515" hidden="1"/>
    <col min="8739" max="8739" width="8.75" style="515" hidden="1"/>
    <col min="8740" max="8960" width="0.875" style="515" hidden="1"/>
    <col min="8961" max="8961" width="1.25" style="515" hidden="1"/>
    <col min="8962" max="8964" width="1.625" style="515" hidden="1"/>
    <col min="8965" max="8972" width="1.75" style="515" hidden="1"/>
    <col min="8973" max="8981" width="1.625" style="515" hidden="1"/>
    <col min="8982" max="8982" width="2.375" style="515" hidden="1"/>
    <col min="8983" max="8983" width="2.625" style="515" hidden="1"/>
    <col min="8984" max="8986" width="15.625" style="515" hidden="1"/>
    <col min="8987" max="8987" width="18.25" style="515" hidden="1"/>
    <col min="8988" max="8994" width="15.625" style="515" hidden="1"/>
    <col min="8995" max="8995" width="8.75" style="515" hidden="1"/>
    <col min="8996" max="9216" width="0.875" style="515" hidden="1"/>
    <col min="9217" max="9217" width="1.25" style="515" hidden="1"/>
    <col min="9218" max="9220" width="1.625" style="515" hidden="1"/>
    <col min="9221" max="9228" width="1.75" style="515" hidden="1"/>
    <col min="9229" max="9237" width="1.625" style="515" hidden="1"/>
    <col min="9238" max="9238" width="2.375" style="515" hidden="1"/>
    <col min="9239" max="9239" width="2.625" style="515" hidden="1"/>
    <col min="9240" max="9242" width="15.625" style="515" hidden="1"/>
    <col min="9243" max="9243" width="18.25" style="515" hidden="1"/>
    <col min="9244" max="9250" width="15.625" style="515" hidden="1"/>
    <col min="9251" max="9251" width="8.75" style="515" hidden="1"/>
    <col min="9252" max="9472" width="0.875" style="515" hidden="1"/>
    <col min="9473" max="9473" width="1.25" style="515" hidden="1"/>
    <col min="9474" max="9476" width="1.625" style="515" hidden="1"/>
    <col min="9477" max="9484" width="1.75" style="515" hidden="1"/>
    <col min="9485" max="9493" width="1.625" style="515" hidden="1"/>
    <col min="9494" max="9494" width="2.375" style="515" hidden="1"/>
    <col min="9495" max="9495" width="2.625" style="515" hidden="1"/>
    <col min="9496" max="9498" width="15.625" style="515" hidden="1"/>
    <col min="9499" max="9499" width="18.25" style="515" hidden="1"/>
    <col min="9500" max="9506" width="15.625" style="515" hidden="1"/>
    <col min="9507" max="9507" width="8.75" style="515" hidden="1"/>
    <col min="9508" max="9728" width="0.875" style="515" hidden="1"/>
    <col min="9729" max="9729" width="1.25" style="515" hidden="1"/>
    <col min="9730" max="9732" width="1.625" style="515" hidden="1"/>
    <col min="9733" max="9740" width="1.75" style="515" hidden="1"/>
    <col min="9741" max="9749" width="1.625" style="515" hidden="1"/>
    <col min="9750" max="9750" width="2.375" style="515" hidden="1"/>
    <col min="9751" max="9751" width="2.625" style="515" hidden="1"/>
    <col min="9752" max="9754" width="15.625" style="515" hidden="1"/>
    <col min="9755" max="9755" width="18.25" style="515" hidden="1"/>
    <col min="9756" max="9762" width="15.625" style="515" hidden="1"/>
    <col min="9763" max="9763" width="8.75" style="515" hidden="1"/>
    <col min="9764" max="9984" width="0.875" style="515" hidden="1"/>
    <col min="9985" max="9985" width="1.25" style="515" hidden="1"/>
    <col min="9986" max="9988" width="1.625" style="515" hidden="1"/>
    <col min="9989" max="9996" width="1.75" style="515" hidden="1"/>
    <col min="9997" max="10005" width="1.625" style="515" hidden="1"/>
    <col min="10006" max="10006" width="2.375" style="515" hidden="1"/>
    <col min="10007" max="10007" width="2.625" style="515" hidden="1"/>
    <col min="10008" max="10010" width="15.625" style="515" hidden="1"/>
    <col min="10011" max="10011" width="18.25" style="515" hidden="1"/>
    <col min="10012" max="10018" width="15.625" style="515" hidden="1"/>
    <col min="10019" max="10019" width="8.75" style="515" hidden="1"/>
    <col min="10020" max="10240" width="0.875" style="515" hidden="1"/>
    <col min="10241" max="10241" width="1.25" style="515" hidden="1"/>
    <col min="10242" max="10244" width="1.625" style="515" hidden="1"/>
    <col min="10245" max="10252" width="1.75" style="515" hidden="1"/>
    <col min="10253" max="10261" width="1.625" style="515" hidden="1"/>
    <col min="10262" max="10262" width="2.375" style="515" hidden="1"/>
    <col min="10263" max="10263" width="2.625" style="515" hidden="1"/>
    <col min="10264" max="10266" width="15.625" style="515" hidden="1"/>
    <col min="10267" max="10267" width="18.25" style="515" hidden="1"/>
    <col min="10268" max="10274" width="15.625" style="515" hidden="1"/>
    <col min="10275" max="10275" width="8.75" style="515" hidden="1"/>
    <col min="10276" max="10496" width="0.875" style="515" hidden="1"/>
    <col min="10497" max="10497" width="1.25" style="515" hidden="1"/>
    <col min="10498" max="10500" width="1.625" style="515" hidden="1"/>
    <col min="10501" max="10508" width="1.75" style="515" hidden="1"/>
    <col min="10509" max="10517" width="1.625" style="515" hidden="1"/>
    <col min="10518" max="10518" width="2.375" style="515" hidden="1"/>
    <col min="10519" max="10519" width="2.625" style="515" hidden="1"/>
    <col min="10520" max="10522" width="15.625" style="515" hidden="1"/>
    <col min="10523" max="10523" width="18.25" style="515" hidden="1"/>
    <col min="10524" max="10530" width="15.625" style="515" hidden="1"/>
    <col min="10531" max="10531" width="8.75" style="515" hidden="1"/>
    <col min="10532" max="10752" width="0.875" style="515" hidden="1"/>
    <col min="10753" max="10753" width="1.25" style="515" hidden="1"/>
    <col min="10754" max="10756" width="1.625" style="515" hidden="1"/>
    <col min="10757" max="10764" width="1.75" style="515" hidden="1"/>
    <col min="10765" max="10773" width="1.625" style="515" hidden="1"/>
    <col min="10774" max="10774" width="2.375" style="515" hidden="1"/>
    <col min="10775" max="10775" width="2.625" style="515" hidden="1"/>
    <col min="10776" max="10778" width="15.625" style="515" hidden="1"/>
    <col min="10779" max="10779" width="18.25" style="515" hidden="1"/>
    <col min="10780" max="10786" width="15.625" style="515" hidden="1"/>
    <col min="10787" max="10787" width="8.75" style="515" hidden="1"/>
    <col min="10788" max="11008" width="0.875" style="515" hidden="1"/>
    <col min="11009" max="11009" width="1.25" style="515" hidden="1"/>
    <col min="11010" max="11012" width="1.625" style="515" hidden="1"/>
    <col min="11013" max="11020" width="1.75" style="515" hidden="1"/>
    <col min="11021" max="11029" width="1.625" style="515" hidden="1"/>
    <col min="11030" max="11030" width="2.375" style="515" hidden="1"/>
    <col min="11031" max="11031" width="2.625" style="515" hidden="1"/>
    <col min="11032" max="11034" width="15.625" style="515" hidden="1"/>
    <col min="11035" max="11035" width="18.25" style="515" hidden="1"/>
    <col min="11036" max="11042" width="15.625" style="515" hidden="1"/>
    <col min="11043" max="11043" width="8.75" style="515" hidden="1"/>
    <col min="11044" max="11264" width="0.875" style="515" hidden="1"/>
    <col min="11265" max="11265" width="1.25" style="515" hidden="1"/>
    <col min="11266" max="11268" width="1.625" style="515" hidden="1"/>
    <col min="11269" max="11276" width="1.75" style="515" hidden="1"/>
    <col min="11277" max="11285" width="1.625" style="515" hidden="1"/>
    <col min="11286" max="11286" width="2.375" style="515" hidden="1"/>
    <col min="11287" max="11287" width="2.625" style="515" hidden="1"/>
    <col min="11288" max="11290" width="15.625" style="515" hidden="1"/>
    <col min="11291" max="11291" width="18.25" style="515" hidden="1"/>
    <col min="11292" max="11298" width="15.625" style="515" hidden="1"/>
    <col min="11299" max="11299" width="8.75" style="515" hidden="1"/>
    <col min="11300" max="11520" width="0.875" style="515" hidden="1"/>
    <col min="11521" max="11521" width="1.25" style="515" hidden="1"/>
    <col min="11522" max="11524" width="1.625" style="515" hidden="1"/>
    <col min="11525" max="11532" width="1.75" style="515" hidden="1"/>
    <col min="11533" max="11541" width="1.625" style="515" hidden="1"/>
    <col min="11542" max="11542" width="2.375" style="515" hidden="1"/>
    <col min="11543" max="11543" width="2.625" style="515" hidden="1"/>
    <col min="11544" max="11546" width="15.625" style="515" hidden="1"/>
    <col min="11547" max="11547" width="18.25" style="515" hidden="1"/>
    <col min="11548" max="11554" width="15.625" style="515" hidden="1"/>
    <col min="11555" max="11555" width="8.75" style="515" hidden="1"/>
    <col min="11556" max="11776" width="0.875" style="515" hidden="1"/>
    <col min="11777" max="11777" width="1.25" style="515" hidden="1"/>
    <col min="11778" max="11780" width="1.625" style="515" hidden="1"/>
    <col min="11781" max="11788" width="1.75" style="515" hidden="1"/>
    <col min="11789" max="11797" width="1.625" style="515" hidden="1"/>
    <col min="11798" max="11798" width="2.375" style="515" hidden="1"/>
    <col min="11799" max="11799" width="2.625" style="515" hidden="1"/>
    <col min="11800" max="11802" width="15.625" style="515" hidden="1"/>
    <col min="11803" max="11803" width="18.25" style="515" hidden="1"/>
    <col min="11804" max="11810" width="15.625" style="515" hidden="1"/>
    <col min="11811" max="11811" width="8.75" style="515" hidden="1"/>
    <col min="11812" max="12032" width="0.875" style="515" hidden="1"/>
    <col min="12033" max="12033" width="1.25" style="515" hidden="1"/>
    <col min="12034" max="12036" width="1.625" style="515" hidden="1"/>
    <col min="12037" max="12044" width="1.75" style="515" hidden="1"/>
    <col min="12045" max="12053" width="1.625" style="515" hidden="1"/>
    <col min="12054" max="12054" width="2.375" style="515" hidden="1"/>
    <col min="12055" max="12055" width="2.625" style="515" hidden="1"/>
    <col min="12056" max="12058" width="15.625" style="515" hidden="1"/>
    <col min="12059" max="12059" width="18.25" style="515" hidden="1"/>
    <col min="12060" max="12066" width="15.625" style="515" hidden="1"/>
    <col min="12067" max="12067" width="8.75" style="515" hidden="1"/>
    <col min="12068" max="12288" width="0.875" style="515" hidden="1"/>
    <col min="12289" max="12289" width="1.25" style="515" hidden="1"/>
    <col min="12290" max="12292" width="1.625" style="515" hidden="1"/>
    <col min="12293" max="12300" width="1.75" style="515" hidden="1"/>
    <col min="12301" max="12309" width="1.625" style="515" hidden="1"/>
    <col min="12310" max="12310" width="2.375" style="515" hidden="1"/>
    <col min="12311" max="12311" width="2.625" style="515" hidden="1"/>
    <col min="12312" max="12314" width="15.625" style="515" hidden="1"/>
    <col min="12315" max="12315" width="18.25" style="515" hidden="1"/>
    <col min="12316" max="12322" width="15.625" style="515" hidden="1"/>
    <col min="12323" max="12323" width="8.75" style="515" hidden="1"/>
    <col min="12324" max="12544" width="0.875" style="515" hidden="1"/>
    <col min="12545" max="12545" width="1.25" style="515" hidden="1"/>
    <col min="12546" max="12548" width="1.625" style="515" hidden="1"/>
    <col min="12549" max="12556" width="1.75" style="515" hidden="1"/>
    <col min="12557" max="12565" width="1.625" style="515" hidden="1"/>
    <col min="12566" max="12566" width="2.375" style="515" hidden="1"/>
    <col min="12567" max="12567" width="2.625" style="515" hidden="1"/>
    <col min="12568" max="12570" width="15.625" style="515" hidden="1"/>
    <col min="12571" max="12571" width="18.25" style="515" hidden="1"/>
    <col min="12572" max="12578" width="15.625" style="515" hidden="1"/>
    <col min="12579" max="12579" width="8.75" style="515" hidden="1"/>
    <col min="12580" max="12800" width="0.875" style="515" hidden="1"/>
    <col min="12801" max="12801" width="1.25" style="515" hidden="1"/>
    <col min="12802" max="12804" width="1.625" style="515" hidden="1"/>
    <col min="12805" max="12812" width="1.75" style="515" hidden="1"/>
    <col min="12813" max="12821" width="1.625" style="515" hidden="1"/>
    <col min="12822" max="12822" width="2.375" style="515" hidden="1"/>
    <col min="12823" max="12823" width="2.625" style="515" hidden="1"/>
    <col min="12824" max="12826" width="15.625" style="515" hidden="1"/>
    <col min="12827" max="12827" width="18.25" style="515" hidden="1"/>
    <col min="12828" max="12834" width="15.625" style="515" hidden="1"/>
    <col min="12835" max="12835" width="8.75" style="515" hidden="1"/>
    <col min="12836" max="13056" width="0.875" style="515" hidden="1"/>
    <col min="13057" max="13057" width="1.25" style="515" hidden="1"/>
    <col min="13058" max="13060" width="1.625" style="515" hidden="1"/>
    <col min="13061" max="13068" width="1.75" style="515" hidden="1"/>
    <col min="13069" max="13077" width="1.625" style="515" hidden="1"/>
    <col min="13078" max="13078" width="2.375" style="515" hidden="1"/>
    <col min="13079" max="13079" width="2.625" style="515" hidden="1"/>
    <col min="13080" max="13082" width="15.625" style="515" hidden="1"/>
    <col min="13083" max="13083" width="18.25" style="515" hidden="1"/>
    <col min="13084" max="13090" width="15.625" style="515" hidden="1"/>
    <col min="13091" max="13091" width="8.75" style="515" hidden="1"/>
    <col min="13092" max="13312" width="0.875" style="515" hidden="1"/>
    <col min="13313" max="13313" width="1.25" style="515" hidden="1"/>
    <col min="13314" max="13316" width="1.625" style="515" hidden="1"/>
    <col min="13317" max="13324" width="1.75" style="515" hidden="1"/>
    <col min="13325" max="13333" width="1.625" style="515" hidden="1"/>
    <col min="13334" max="13334" width="2.375" style="515" hidden="1"/>
    <col min="13335" max="13335" width="2.625" style="515" hidden="1"/>
    <col min="13336" max="13338" width="15.625" style="515" hidden="1"/>
    <col min="13339" max="13339" width="18.25" style="515" hidden="1"/>
    <col min="13340" max="13346" width="15.625" style="515" hidden="1"/>
    <col min="13347" max="13347" width="8.75" style="515" hidden="1"/>
    <col min="13348" max="13568" width="0.875" style="515" hidden="1"/>
    <col min="13569" max="13569" width="1.25" style="515" hidden="1"/>
    <col min="13570" max="13572" width="1.625" style="515" hidden="1"/>
    <col min="13573" max="13580" width="1.75" style="515" hidden="1"/>
    <col min="13581" max="13589" width="1.625" style="515" hidden="1"/>
    <col min="13590" max="13590" width="2.375" style="515" hidden="1"/>
    <col min="13591" max="13591" width="2.625" style="515" hidden="1"/>
    <col min="13592" max="13594" width="15.625" style="515" hidden="1"/>
    <col min="13595" max="13595" width="18.25" style="515" hidden="1"/>
    <col min="13596" max="13602" width="15.625" style="515" hidden="1"/>
    <col min="13603" max="13603" width="8.75" style="515" hidden="1"/>
    <col min="13604" max="13824" width="0.875" style="515" hidden="1"/>
    <col min="13825" max="13825" width="1.25" style="515" hidden="1"/>
    <col min="13826" max="13828" width="1.625" style="515" hidden="1"/>
    <col min="13829" max="13836" width="1.75" style="515" hidden="1"/>
    <col min="13837" max="13845" width="1.625" style="515" hidden="1"/>
    <col min="13846" max="13846" width="2.375" style="515" hidden="1"/>
    <col min="13847" max="13847" width="2.625" style="515" hidden="1"/>
    <col min="13848" max="13850" width="15.625" style="515" hidden="1"/>
    <col min="13851" max="13851" width="18.25" style="515" hidden="1"/>
    <col min="13852" max="13858" width="15.625" style="515" hidden="1"/>
    <col min="13859" max="13859" width="8.75" style="515" hidden="1"/>
    <col min="13860" max="14080" width="0.875" style="515" hidden="1"/>
    <col min="14081" max="14081" width="1.25" style="515" hidden="1"/>
    <col min="14082" max="14084" width="1.625" style="515" hidden="1"/>
    <col min="14085" max="14092" width="1.75" style="515" hidden="1"/>
    <col min="14093" max="14101" width="1.625" style="515" hidden="1"/>
    <col min="14102" max="14102" width="2.375" style="515" hidden="1"/>
    <col min="14103" max="14103" width="2.625" style="515" hidden="1"/>
    <col min="14104" max="14106" width="15.625" style="515" hidden="1"/>
    <col min="14107" max="14107" width="18.25" style="515" hidden="1"/>
    <col min="14108" max="14114" width="15.625" style="515" hidden="1"/>
    <col min="14115" max="14115" width="8.75" style="515" hidden="1"/>
    <col min="14116" max="14336" width="0.875" style="515" hidden="1"/>
    <col min="14337" max="14337" width="1.25" style="515" hidden="1"/>
    <col min="14338" max="14340" width="1.625" style="515" hidden="1"/>
    <col min="14341" max="14348" width="1.75" style="515" hidden="1"/>
    <col min="14349" max="14357" width="1.625" style="515" hidden="1"/>
    <col min="14358" max="14358" width="2.375" style="515" hidden="1"/>
    <col min="14359" max="14359" width="2.625" style="515" hidden="1"/>
    <col min="14360" max="14362" width="15.625" style="515" hidden="1"/>
    <col min="14363" max="14363" width="18.25" style="515" hidden="1"/>
    <col min="14364" max="14370" width="15.625" style="515" hidden="1"/>
    <col min="14371" max="14371" width="8.75" style="515" hidden="1"/>
    <col min="14372" max="14592" width="0.875" style="515" hidden="1"/>
    <col min="14593" max="14593" width="1.25" style="515" hidden="1"/>
    <col min="14594" max="14596" width="1.625" style="515" hidden="1"/>
    <col min="14597" max="14604" width="1.75" style="515" hidden="1"/>
    <col min="14605" max="14613" width="1.625" style="515" hidden="1"/>
    <col min="14614" max="14614" width="2.375" style="515" hidden="1"/>
    <col min="14615" max="14615" width="2.625" style="515" hidden="1"/>
    <col min="14616" max="14618" width="15.625" style="515" hidden="1"/>
    <col min="14619" max="14619" width="18.25" style="515" hidden="1"/>
    <col min="14620" max="14626" width="15.625" style="515" hidden="1"/>
    <col min="14627" max="14627" width="8.75" style="515" hidden="1"/>
    <col min="14628" max="14848" width="0.875" style="515" hidden="1"/>
    <col min="14849" max="14849" width="1.25" style="515" hidden="1"/>
    <col min="14850" max="14852" width="1.625" style="515" hidden="1"/>
    <col min="14853" max="14860" width="1.75" style="515" hidden="1"/>
    <col min="14861" max="14869" width="1.625" style="515" hidden="1"/>
    <col min="14870" max="14870" width="2.375" style="515" hidden="1"/>
    <col min="14871" max="14871" width="2.625" style="515" hidden="1"/>
    <col min="14872" max="14874" width="15.625" style="515" hidden="1"/>
    <col min="14875" max="14875" width="18.25" style="515" hidden="1"/>
    <col min="14876" max="14882" width="15.625" style="515" hidden="1"/>
    <col min="14883" max="14883" width="8.75" style="515" hidden="1"/>
    <col min="14884" max="15104" width="0.875" style="515" hidden="1"/>
    <col min="15105" max="15105" width="1.25" style="515" hidden="1"/>
    <col min="15106" max="15108" width="1.625" style="515" hidden="1"/>
    <col min="15109" max="15116" width="1.75" style="515" hidden="1"/>
    <col min="15117" max="15125" width="1.625" style="515" hidden="1"/>
    <col min="15126" max="15126" width="2.375" style="515" hidden="1"/>
    <col min="15127" max="15127" width="2.625" style="515" hidden="1"/>
    <col min="15128" max="15130" width="15.625" style="515" hidden="1"/>
    <col min="15131" max="15131" width="18.25" style="515" hidden="1"/>
    <col min="15132" max="15138" width="15.625" style="515" hidden="1"/>
    <col min="15139" max="15139" width="8.75" style="515" hidden="1"/>
    <col min="15140" max="15360" width="0.875" style="515" hidden="1"/>
    <col min="15361" max="15361" width="1.25" style="515" hidden="1"/>
    <col min="15362" max="15364" width="1.625" style="515" hidden="1"/>
    <col min="15365" max="15372" width="1.75" style="515" hidden="1"/>
    <col min="15373" max="15381" width="1.625" style="515" hidden="1"/>
    <col min="15382" max="15382" width="2.375" style="515" hidden="1"/>
    <col min="15383" max="15383" width="2.625" style="515" hidden="1"/>
    <col min="15384" max="15386" width="15.625" style="515" hidden="1"/>
    <col min="15387" max="15387" width="18.25" style="515" hidden="1"/>
    <col min="15388" max="15394" width="15.625" style="515" hidden="1"/>
    <col min="15395" max="15395" width="8.75" style="515" hidden="1"/>
    <col min="15396" max="15616" width="0.875" style="515" hidden="1"/>
    <col min="15617" max="15617" width="1.25" style="515" hidden="1"/>
    <col min="15618" max="15620" width="1.625" style="515" hidden="1"/>
    <col min="15621" max="15628" width="1.75" style="515" hidden="1"/>
    <col min="15629" max="15637" width="1.625" style="515" hidden="1"/>
    <col min="15638" max="15638" width="2.375" style="515" hidden="1"/>
    <col min="15639" max="15639" width="2.625" style="515" hidden="1"/>
    <col min="15640" max="15642" width="15.625" style="515" hidden="1"/>
    <col min="15643" max="15643" width="18.25" style="515" hidden="1"/>
    <col min="15644" max="15650" width="15.625" style="515" hidden="1"/>
    <col min="15651" max="15651" width="8.75" style="515" hidden="1"/>
    <col min="15652" max="15872" width="0.875" style="515" hidden="1"/>
    <col min="15873" max="15873" width="1.25" style="515" hidden="1"/>
    <col min="15874" max="15876" width="1.625" style="515" hidden="1"/>
    <col min="15877" max="15884" width="1.75" style="515" hidden="1"/>
    <col min="15885" max="15893" width="1.625" style="515" hidden="1"/>
    <col min="15894" max="15894" width="2.375" style="515" hidden="1"/>
    <col min="15895" max="15895" width="2.625" style="515" hidden="1"/>
    <col min="15896" max="15898" width="15.625" style="515" hidden="1"/>
    <col min="15899" max="15899" width="18.25" style="515" hidden="1"/>
    <col min="15900" max="15906" width="15.625" style="515" hidden="1"/>
    <col min="15907" max="15907" width="8.75" style="515" hidden="1"/>
    <col min="15908" max="16128" width="0.875" style="515" hidden="1"/>
    <col min="16129" max="16129" width="1.25" style="515" hidden="1"/>
    <col min="16130" max="16132" width="1.625" style="515" hidden="1"/>
    <col min="16133" max="16140" width="1.75" style="515" hidden="1"/>
    <col min="16141" max="16149" width="1.625" style="515" hidden="1"/>
    <col min="16150" max="16150" width="2.375" style="515" hidden="1"/>
    <col min="16151" max="16151" width="2.625" style="515" hidden="1"/>
    <col min="16152" max="16154" width="15.625" style="515" hidden="1"/>
    <col min="16155" max="16155" width="18.25" style="515" hidden="1"/>
    <col min="16156" max="16162" width="15.625" style="515" hidden="1"/>
    <col min="16163" max="16163" width="8.75" style="515" hidden="1"/>
    <col min="16164" max="16384" width="0.875" style="515" hidden="1"/>
  </cols>
  <sheetData>
    <row r="1" spans="1:134" s="497" customFormat="1" ht="9.75" customHeight="1" x14ac:dyDescent="0.15">
      <c r="A1" s="494"/>
      <c r="B1" s="494"/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494"/>
      <c r="O1" s="494"/>
      <c r="P1" s="494"/>
      <c r="Q1" s="494"/>
      <c r="R1" s="494"/>
      <c r="S1" s="494"/>
      <c r="T1" s="494"/>
      <c r="U1" s="495"/>
      <c r="V1" s="495"/>
      <c r="W1" s="494"/>
      <c r="X1" s="494"/>
      <c r="Y1" s="494"/>
      <c r="Z1" s="494"/>
      <c r="AA1" s="494"/>
      <c r="AB1" s="494"/>
      <c r="AC1" s="494"/>
      <c r="AD1" s="494"/>
      <c r="AE1" s="494"/>
      <c r="AF1" s="494"/>
      <c r="AG1" s="494"/>
      <c r="AH1" s="496"/>
      <c r="AI1" s="496"/>
      <c r="AJ1" s="496"/>
      <c r="AK1" s="496"/>
      <c r="AL1" s="496"/>
      <c r="AM1" s="496"/>
      <c r="AN1" s="496"/>
      <c r="AO1" s="496"/>
      <c r="AP1" s="496"/>
      <c r="AQ1" s="496"/>
      <c r="AR1" s="496"/>
      <c r="AS1" s="496"/>
      <c r="AT1" s="496"/>
      <c r="AU1" s="496"/>
      <c r="AV1" s="496"/>
      <c r="AW1" s="496"/>
      <c r="AX1" s="496"/>
      <c r="AY1" s="496"/>
      <c r="AZ1" s="496"/>
      <c r="BA1" s="496"/>
      <c r="BB1" s="496"/>
      <c r="BC1" s="496"/>
      <c r="BD1" s="496"/>
      <c r="BE1" s="496"/>
      <c r="BF1" s="496"/>
      <c r="BG1" s="496"/>
      <c r="BH1" s="496"/>
      <c r="BI1" s="496"/>
      <c r="BJ1" s="496"/>
      <c r="BK1" s="496"/>
      <c r="BL1" s="496"/>
      <c r="BM1" s="496"/>
      <c r="BN1" s="496"/>
      <c r="BO1" s="496"/>
      <c r="BP1" s="496"/>
      <c r="BQ1" s="496"/>
      <c r="BR1" s="496"/>
      <c r="BS1" s="496"/>
      <c r="BT1" s="496"/>
      <c r="BU1" s="496"/>
      <c r="BV1" s="496"/>
      <c r="BW1" s="496"/>
      <c r="BX1" s="496"/>
      <c r="BY1" s="496"/>
      <c r="BZ1" s="496"/>
      <c r="CA1" s="496"/>
      <c r="CB1" s="496"/>
      <c r="CC1" s="496"/>
      <c r="CD1" s="496"/>
      <c r="CE1" s="496"/>
      <c r="CF1" s="496"/>
      <c r="CG1" s="496"/>
      <c r="CH1" s="496"/>
      <c r="CI1" s="496"/>
      <c r="CJ1" s="496"/>
      <c r="CK1" s="496"/>
      <c r="CL1" s="496"/>
      <c r="CM1" s="496"/>
      <c r="CN1" s="496"/>
      <c r="CO1" s="496"/>
      <c r="CP1" s="496"/>
      <c r="CQ1" s="496"/>
      <c r="CR1" s="496"/>
      <c r="CS1" s="496"/>
      <c r="CT1" s="496"/>
      <c r="CU1" s="496"/>
      <c r="CV1" s="496"/>
      <c r="CW1" s="496"/>
      <c r="CX1" s="496"/>
      <c r="CY1" s="496"/>
      <c r="CZ1" s="496"/>
      <c r="DA1" s="496"/>
      <c r="DB1" s="496"/>
      <c r="DC1" s="496"/>
      <c r="DD1" s="496"/>
      <c r="DE1" s="496"/>
      <c r="DF1" s="496"/>
      <c r="DG1" s="496"/>
      <c r="DH1" s="496"/>
      <c r="DI1" s="496"/>
      <c r="DJ1" s="496"/>
      <c r="DK1" s="496"/>
      <c r="DL1" s="496"/>
      <c r="DM1" s="496"/>
      <c r="DN1" s="496"/>
      <c r="DO1" s="496"/>
      <c r="DP1" s="496"/>
      <c r="DQ1" s="496"/>
      <c r="DR1" s="496"/>
      <c r="DS1" s="496"/>
      <c r="DT1" s="496"/>
      <c r="DU1" s="496"/>
      <c r="DV1" s="496"/>
      <c r="DW1" s="496"/>
      <c r="DX1" s="496"/>
      <c r="DY1" s="496"/>
      <c r="DZ1" s="496"/>
      <c r="EA1" s="496"/>
      <c r="EB1" s="496"/>
      <c r="EC1" s="496"/>
      <c r="ED1" s="496"/>
    </row>
    <row r="2" spans="1:134" s="497" customFormat="1" ht="15.75" customHeight="1" x14ac:dyDescent="0.15">
      <c r="A2" s="494" t="s">
        <v>328</v>
      </c>
      <c r="B2" s="498"/>
      <c r="C2" s="494"/>
      <c r="D2" s="494"/>
      <c r="E2" s="494"/>
      <c r="F2" s="494"/>
      <c r="G2" s="494"/>
      <c r="H2" s="494"/>
      <c r="I2" s="494"/>
      <c r="J2" s="494"/>
      <c r="K2" s="494"/>
      <c r="L2" s="494"/>
      <c r="M2" s="494"/>
      <c r="N2" s="494"/>
      <c r="O2" s="494"/>
      <c r="P2" s="494"/>
      <c r="Q2" s="494"/>
      <c r="R2" s="494"/>
      <c r="S2" s="494"/>
      <c r="T2" s="494"/>
      <c r="U2" s="495"/>
      <c r="V2" s="495"/>
      <c r="W2" s="494"/>
      <c r="X2" s="494"/>
      <c r="Y2" s="494"/>
      <c r="Z2" s="494"/>
      <c r="AA2" s="494"/>
      <c r="AB2" s="494"/>
      <c r="AC2" s="494"/>
      <c r="AD2" s="494"/>
      <c r="AE2" s="494"/>
      <c r="AF2" s="494"/>
      <c r="AG2" s="3" t="s">
        <v>1</v>
      </c>
      <c r="AH2" s="4" t="s">
        <v>329</v>
      </c>
      <c r="AI2" s="496"/>
      <c r="AJ2" s="496"/>
      <c r="AK2" s="496"/>
      <c r="AL2" s="496"/>
      <c r="AM2" s="496"/>
      <c r="AN2" s="496"/>
      <c r="AO2" s="496"/>
      <c r="AP2" s="496"/>
      <c r="AQ2" s="496"/>
      <c r="AR2" s="496"/>
      <c r="AS2" s="496"/>
      <c r="AT2" s="496"/>
      <c r="AU2" s="496"/>
      <c r="AV2" s="496"/>
      <c r="AW2" s="496"/>
      <c r="AX2" s="496"/>
      <c r="AY2" s="496"/>
      <c r="AZ2" s="496"/>
      <c r="BA2" s="496"/>
      <c r="BB2" s="496"/>
      <c r="BC2" s="496"/>
      <c r="BD2" s="496"/>
      <c r="BE2" s="496"/>
      <c r="BF2" s="496"/>
      <c r="BG2" s="496"/>
      <c r="BH2" s="496"/>
      <c r="BI2" s="496"/>
      <c r="BJ2" s="496"/>
      <c r="BK2" s="496"/>
      <c r="BL2" s="496"/>
      <c r="BM2" s="496"/>
      <c r="BN2" s="496"/>
      <c r="BO2" s="496"/>
      <c r="BP2" s="496"/>
      <c r="BQ2" s="496"/>
      <c r="BR2" s="496"/>
      <c r="BS2" s="496"/>
      <c r="BT2" s="496"/>
      <c r="BU2" s="496"/>
      <c r="BV2" s="496"/>
      <c r="BW2" s="496"/>
      <c r="BX2" s="496"/>
      <c r="BY2" s="496"/>
      <c r="BZ2" s="496"/>
      <c r="CA2" s="496"/>
      <c r="CB2" s="496"/>
      <c r="CC2" s="496"/>
      <c r="CD2" s="496"/>
      <c r="CE2" s="496"/>
      <c r="CF2" s="496"/>
      <c r="CG2" s="496"/>
      <c r="CH2" s="496"/>
      <c r="CI2" s="496"/>
      <c r="CJ2" s="496"/>
      <c r="CK2" s="496"/>
      <c r="CL2" s="496"/>
      <c r="CM2" s="496"/>
      <c r="CN2" s="496"/>
      <c r="CO2" s="496"/>
      <c r="CP2" s="496"/>
      <c r="CQ2" s="496"/>
      <c r="CR2" s="496"/>
      <c r="CS2" s="496"/>
      <c r="CT2" s="496"/>
      <c r="CU2" s="496"/>
      <c r="CV2" s="496"/>
      <c r="CW2" s="496"/>
      <c r="CX2" s="496"/>
      <c r="CY2" s="496"/>
      <c r="CZ2" s="496"/>
      <c r="DA2" s="496"/>
      <c r="DB2" s="496"/>
      <c r="DC2" s="496"/>
      <c r="DD2" s="496"/>
      <c r="DE2" s="496"/>
      <c r="DF2" s="496"/>
      <c r="DG2" s="496"/>
      <c r="DH2" s="496"/>
      <c r="DI2" s="496"/>
      <c r="DJ2" s="496"/>
      <c r="DK2" s="496"/>
      <c r="DL2" s="496"/>
      <c r="DM2" s="496"/>
      <c r="DN2" s="496"/>
      <c r="DO2" s="496"/>
      <c r="DP2" s="496"/>
      <c r="DQ2" s="496"/>
      <c r="DR2" s="496"/>
      <c r="DS2" s="496"/>
      <c r="DT2" s="496"/>
      <c r="DU2" s="496"/>
      <c r="DV2" s="496"/>
      <c r="DW2" s="496"/>
      <c r="DX2" s="496"/>
      <c r="DY2" s="496"/>
      <c r="DZ2" s="496"/>
      <c r="EA2" s="496"/>
      <c r="EB2" s="496"/>
      <c r="EC2" s="496"/>
      <c r="ED2" s="496"/>
    </row>
    <row r="3" spans="1:134" s="497" customFormat="1" ht="9.75" customHeight="1" x14ac:dyDescent="0.15">
      <c r="A3" s="494"/>
      <c r="B3" s="494"/>
      <c r="C3" s="494"/>
      <c r="D3" s="494"/>
      <c r="E3" s="494"/>
      <c r="F3" s="494"/>
      <c r="G3" s="494"/>
      <c r="H3" s="494"/>
      <c r="I3" s="494"/>
      <c r="J3" s="494"/>
      <c r="K3" s="494"/>
      <c r="L3" s="494"/>
      <c r="M3" s="494"/>
      <c r="N3" s="494"/>
      <c r="O3" s="494"/>
      <c r="P3" s="494"/>
      <c r="Q3" s="494"/>
      <c r="R3" s="494"/>
      <c r="S3" s="494"/>
      <c r="T3" s="494"/>
      <c r="U3" s="495"/>
      <c r="V3" s="495"/>
      <c r="W3" s="494"/>
      <c r="X3" s="494"/>
      <c r="Y3" s="494"/>
      <c r="Z3" s="494"/>
      <c r="AA3" s="494"/>
      <c r="AB3" s="494"/>
      <c r="AC3" s="494"/>
      <c r="AD3" s="494"/>
      <c r="AE3" s="494"/>
      <c r="AF3" s="494"/>
      <c r="AG3" s="494"/>
      <c r="AH3" s="496"/>
      <c r="AI3" s="496"/>
      <c r="AJ3" s="496"/>
      <c r="AK3" s="496"/>
      <c r="AL3" s="496"/>
      <c r="AM3" s="496"/>
      <c r="AN3" s="496"/>
      <c r="AO3" s="496"/>
      <c r="AP3" s="496"/>
      <c r="AQ3" s="496"/>
      <c r="AR3" s="496"/>
      <c r="AS3" s="496"/>
      <c r="AT3" s="496"/>
      <c r="AU3" s="496"/>
      <c r="AV3" s="496"/>
      <c r="AW3" s="496"/>
      <c r="AX3" s="496"/>
      <c r="AY3" s="496"/>
      <c r="AZ3" s="496"/>
      <c r="BA3" s="496"/>
      <c r="BB3" s="496"/>
      <c r="BC3" s="496"/>
      <c r="BD3" s="496"/>
      <c r="BE3" s="496"/>
      <c r="BF3" s="496"/>
      <c r="BG3" s="496"/>
      <c r="BH3" s="496"/>
      <c r="BI3" s="496"/>
      <c r="BJ3" s="496"/>
      <c r="BK3" s="496"/>
      <c r="BL3" s="496"/>
      <c r="BM3" s="496"/>
      <c r="BN3" s="496"/>
      <c r="BO3" s="496"/>
      <c r="BP3" s="496"/>
      <c r="BQ3" s="496"/>
      <c r="BR3" s="496"/>
      <c r="BS3" s="496"/>
      <c r="BT3" s="496"/>
      <c r="BU3" s="496"/>
      <c r="BV3" s="496"/>
      <c r="BW3" s="496"/>
      <c r="BX3" s="496"/>
      <c r="BY3" s="496"/>
      <c r="BZ3" s="496"/>
      <c r="CA3" s="496"/>
      <c r="CB3" s="496"/>
      <c r="CC3" s="496"/>
      <c r="CD3" s="496"/>
      <c r="CE3" s="496"/>
      <c r="CF3" s="496"/>
      <c r="CG3" s="496"/>
      <c r="CH3" s="496"/>
      <c r="CI3" s="496"/>
      <c r="CJ3" s="496"/>
      <c r="CK3" s="496"/>
      <c r="CL3" s="496"/>
      <c r="CM3" s="496"/>
      <c r="CN3" s="496"/>
      <c r="CO3" s="496"/>
      <c r="CP3" s="496"/>
      <c r="CQ3" s="496"/>
      <c r="CR3" s="496"/>
      <c r="CS3" s="496"/>
      <c r="CT3" s="496"/>
      <c r="CU3" s="496"/>
      <c r="CV3" s="496"/>
      <c r="CW3" s="496"/>
      <c r="CX3" s="496"/>
      <c r="CY3" s="496"/>
      <c r="CZ3" s="496"/>
      <c r="DA3" s="496"/>
      <c r="DB3" s="496"/>
      <c r="DC3" s="496"/>
      <c r="DD3" s="496"/>
      <c r="DE3" s="496"/>
      <c r="DF3" s="496"/>
      <c r="DG3" s="496"/>
      <c r="DH3" s="496"/>
      <c r="DI3" s="496"/>
      <c r="DJ3" s="496"/>
      <c r="DK3" s="496"/>
      <c r="DL3" s="496"/>
      <c r="DM3" s="496"/>
      <c r="DN3" s="496"/>
      <c r="DO3" s="496"/>
      <c r="DP3" s="496"/>
      <c r="DQ3" s="496"/>
      <c r="DR3" s="496"/>
      <c r="DS3" s="496"/>
      <c r="DT3" s="496"/>
      <c r="DU3" s="496"/>
      <c r="DV3" s="496"/>
      <c r="DW3" s="496"/>
      <c r="DX3" s="496"/>
      <c r="DY3" s="496"/>
      <c r="DZ3" s="496"/>
      <c r="EA3" s="496"/>
      <c r="EB3" s="496"/>
      <c r="EC3" s="496"/>
      <c r="ED3" s="496"/>
    </row>
    <row r="4" spans="1:134" s="497" customFormat="1" ht="4.5" customHeight="1" x14ac:dyDescent="0.15">
      <c r="A4" s="494"/>
      <c r="B4" s="494"/>
      <c r="C4" s="494"/>
      <c r="D4" s="494"/>
      <c r="E4" s="494"/>
      <c r="F4" s="494"/>
      <c r="G4" s="494"/>
      <c r="H4" s="494"/>
      <c r="I4" s="494"/>
      <c r="J4" s="494"/>
      <c r="K4" s="494"/>
      <c r="L4" s="494"/>
      <c r="M4" s="494"/>
      <c r="N4" s="494"/>
      <c r="O4" s="494"/>
      <c r="P4" s="494"/>
      <c r="Q4" s="494"/>
      <c r="R4" s="494"/>
      <c r="S4" s="494"/>
      <c r="T4" s="494"/>
      <c r="U4" s="495"/>
      <c r="V4" s="495"/>
      <c r="W4" s="494"/>
      <c r="X4" s="494"/>
      <c r="Y4" s="494"/>
      <c r="Z4" s="494"/>
      <c r="AA4" s="494"/>
      <c r="AB4" s="494"/>
      <c r="AC4" s="494"/>
      <c r="AD4" s="494"/>
      <c r="AE4" s="494"/>
      <c r="AF4" s="494"/>
      <c r="AG4" s="494"/>
      <c r="AH4" s="499"/>
      <c r="AI4" s="496"/>
      <c r="AJ4" s="496"/>
      <c r="AK4" s="496"/>
      <c r="AL4" s="496"/>
      <c r="AM4" s="496"/>
      <c r="AN4" s="496"/>
      <c r="AO4" s="496"/>
      <c r="AP4" s="496"/>
      <c r="AQ4" s="496"/>
      <c r="AR4" s="496"/>
      <c r="AS4" s="496"/>
      <c r="AT4" s="496"/>
      <c r="AU4" s="496"/>
      <c r="AV4" s="496"/>
      <c r="AW4" s="496"/>
      <c r="AX4" s="496"/>
      <c r="AY4" s="496"/>
      <c r="AZ4" s="496"/>
      <c r="BA4" s="496"/>
      <c r="BB4" s="496"/>
      <c r="BC4" s="496"/>
      <c r="BD4" s="496"/>
      <c r="BE4" s="496"/>
      <c r="BF4" s="496"/>
      <c r="BG4" s="496"/>
      <c r="BH4" s="496"/>
      <c r="BI4" s="496"/>
      <c r="BJ4" s="496"/>
      <c r="BK4" s="496"/>
      <c r="BL4" s="496"/>
      <c r="BM4" s="496"/>
      <c r="BN4" s="496"/>
      <c r="BO4" s="496"/>
      <c r="BP4" s="496"/>
      <c r="BQ4" s="496"/>
      <c r="BR4" s="496"/>
      <c r="BS4" s="496"/>
      <c r="BT4" s="496"/>
      <c r="BU4" s="496"/>
      <c r="BV4" s="496"/>
      <c r="BW4" s="496"/>
      <c r="BX4" s="496"/>
      <c r="BY4" s="496"/>
      <c r="BZ4" s="496"/>
      <c r="CA4" s="496"/>
      <c r="CB4" s="496"/>
      <c r="CC4" s="496"/>
      <c r="CD4" s="496"/>
      <c r="CE4" s="496"/>
      <c r="CF4" s="496"/>
      <c r="CG4" s="496"/>
      <c r="CH4" s="496"/>
      <c r="CI4" s="496"/>
      <c r="CJ4" s="496"/>
      <c r="CK4" s="496"/>
      <c r="CL4" s="496"/>
      <c r="CM4" s="496"/>
      <c r="CN4" s="496"/>
      <c r="CO4" s="496"/>
      <c r="CP4" s="496"/>
      <c r="CQ4" s="496"/>
      <c r="CR4" s="496"/>
      <c r="CS4" s="496"/>
      <c r="CT4" s="496"/>
      <c r="CU4" s="496"/>
      <c r="CV4" s="496"/>
      <c r="CW4" s="496"/>
      <c r="CX4" s="496"/>
      <c r="CY4" s="496"/>
      <c r="CZ4" s="496"/>
      <c r="DA4" s="496"/>
      <c r="DB4" s="496"/>
      <c r="DC4" s="496"/>
      <c r="DD4" s="496"/>
      <c r="DE4" s="496"/>
      <c r="DF4" s="496"/>
      <c r="DG4" s="496"/>
      <c r="DH4" s="496"/>
      <c r="DI4" s="496"/>
      <c r="DJ4" s="496"/>
      <c r="DK4" s="496"/>
      <c r="DL4" s="496"/>
      <c r="DM4" s="496"/>
      <c r="DN4" s="496"/>
      <c r="DO4" s="496"/>
      <c r="DP4" s="496"/>
      <c r="DQ4" s="496"/>
      <c r="DR4" s="496"/>
      <c r="DS4" s="496"/>
      <c r="DT4" s="496"/>
      <c r="DU4" s="496"/>
      <c r="DV4" s="496"/>
      <c r="DW4" s="496"/>
      <c r="DX4" s="496"/>
      <c r="DY4" s="496"/>
      <c r="DZ4" s="496"/>
      <c r="EA4" s="496"/>
      <c r="EB4" s="496"/>
      <c r="EC4" s="496"/>
      <c r="ED4" s="496"/>
    </row>
    <row r="5" spans="1:134" s="497" customFormat="1" ht="18" customHeight="1" x14ac:dyDescent="0.15">
      <c r="A5" s="494"/>
      <c r="B5" s="496"/>
      <c r="C5" s="494"/>
      <c r="D5" s="494"/>
      <c r="E5" s="494"/>
      <c r="F5" s="494"/>
      <c r="G5" s="494"/>
      <c r="H5" s="494"/>
      <c r="I5" s="496"/>
      <c r="J5" s="494"/>
      <c r="K5" s="494"/>
      <c r="L5" s="494"/>
      <c r="M5" s="494"/>
      <c r="N5" s="494"/>
      <c r="O5" s="494"/>
      <c r="P5" s="494"/>
      <c r="Q5" s="494"/>
      <c r="R5" s="494"/>
      <c r="S5" s="494"/>
      <c r="T5" s="494"/>
      <c r="U5" s="495"/>
      <c r="V5" s="495"/>
      <c r="W5" s="494"/>
      <c r="X5" s="494"/>
      <c r="Y5" s="494"/>
      <c r="Z5" s="494"/>
      <c r="AA5" s="494"/>
      <c r="AB5" s="494"/>
      <c r="AC5" s="494"/>
      <c r="AD5" s="494"/>
      <c r="AE5" s="500" t="s">
        <v>292</v>
      </c>
      <c r="AF5" s="14" t="s">
        <v>5</v>
      </c>
      <c r="AG5" s="501"/>
      <c r="AH5" s="499"/>
      <c r="AI5" s="496"/>
      <c r="AJ5" s="496"/>
      <c r="AK5" s="496"/>
      <c r="AL5" s="496"/>
      <c r="AM5" s="496"/>
      <c r="AN5" s="496"/>
      <c r="AO5" s="496"/>
      <c r="AP5" s="496"/>
      <c r="AQ5" s="496"/>
      <c r="AR5" s="496"/>
      <c r="AS5" s="496"/>
      <c r="AT5" s="496"/>
      <c r="AU5" s="496"/>
      <c r="AV5" s="496"/>
      <c r="AW5" s="496"/>
      <c r="AX5" s="496"/>
      <c r="AY5" s="496"/>
      <c r="AZ5" s="496"/>
      <c r="BA5" s="496"/>
      <c r="BB5" s="496"/>
      <c r="BC5" s="496"/>
      <c r="BD5" s="496"/>
      <c r="BE5" s="496"/>
      <c r="BF5" s="496"/>
      <c r="BG5" s="496"/>
      <c r="BH5" s="496"/>
      <c r="BI5" s="496"/>
      <c r="BJ5" s="496"/>
      <c r="BK5" s="496"/>
      <c r="BL5" s="496"/>
      <c r="BM5" s="496"/>
      <c r="BN5" s="496"/>
      <c r="BO5" s="496"/>
      <c r="BP5" s="496"/>
      <c r="BQ5" s="496"/>
      <c r="BR5" s="496"/>
      <c r="BS5" s="496"/>
      <c r="BT5" s="496"/>
      <c r="BU5" s="496"/>
      <c r="BV5" s="496"/>
      <c r="BW5" s="496"/>
      <c r="BX5" s="496"/>
      <c r="BY5" s="496"/>
      <c r="BZ5" s="496"/>
      <c r="CA5" s="496"/>
      <c r="CB5" s="496"/>
      <c r="CC5" s="496"/>
      <c r="CD5" s="496"/>
      <c r="CE5" s="496"/>
      <c r="CF5" s="496"/>
      <c r="CG5" s="496"/>
      <c r="CH5" s="496"/>
      <c r="CI5" s="496"/>
      <c r="CJ5" s="496"/>
      <c r="CK5" s="496"/>
      <c r="CL5" s="496"/>
      <c r="CM5" s="496"/>
      <c r="CN5" s="496"/>
      <c r="CO5" s="496"/>
      <c r="CP5" s="496"/>
      <c r="CQ5" s="496"/>
      <c r="CR5" s="496"/>
      <c r="CS5" s="496"/>
      <c r="CT5" s="496"/>
      <c r="CU5" s="496"/>
      <c r="CV5" s="496"/>
      <c r="CW5" s="496"/>
      <c r="CX5" s="496"/>
      <c r="CY5" s="496"/>
      <c r="CZ5" s="496"/>
      <c r="DA5" s="496"/>
      <c r="DB5" s="496"/>
      <c r="DC5" s="496"/>
      <c r="DD5" s="496"/>
      <c r="DE5" s="496"/>
      <c r="DF5" s="496"/>
      <c r="DG5" s="496"/>
      <c r="DH5" s="496"/>
      <c r="DI5" s="496"/>
      <c r="DJ5" s="496"/>
      <c r="DK5" s="496"/>
      <c r="DL5" s="496"/>
      <c r="DM5" s="496"/>
      <c r="DN5" s="496"/>
      <c r="DO5" s="496"/>
      <c r="DP5" s="496"/>
      <c r="DQ5" s="496"/>
      <c r="DR5" s="496"/>
      <c r="DS5" s="496"/>
      <c r="DT5" s="496"/>
      <c r="DU5" s="496"/>
      <c r="DV5" s="496"/>
      <c r="DW5" s="496"/>
      <c r="DX5" s="496"/>
      <c r="DY5" s="496"/>
      <c r="DZ5" s="496"/>
      <c r="EA5" s="496"/>
      <c r="EB5" s="496"/>
      <c r="EC5" s="496"/>
      <c r="ED5" s="496"/>
    </row>
    <row r="6" spans="1:134" s="497" customFormat="1" ht="24.75" customHeight="1" x14ac:dyDescent="0.15">
      <c r="A6" s="494"/>
      <c r="B6" s="502" t="s">
        <v>293</v>
      </c>
      <c r="C6" s="494"/>
      <c r="D6" s="494"/>
      <c r="E6" s="494"/>
      <c r="F6" s="494"/>
      <c r="G6" s="494"/>
      <c r="H6" s="494"/>
      <c r="I6" s="19" t="s">
        <v>7</v>
      </c>
      <c r="J6" s="502"/>
      <c r="K6" s="502"/>
      <c r="L6" s="502"/>
      <c r="M6" s="502"/>
      <c r="N6" s="502"/>
      <c r="O6" s="502"/>
      <c r="P6" s="502"/>
      <c r="Q6" s="502"/>
      <c r="R6" s="494"/>
      <c r="S6" s="494"/>
      <c r="T6" s="494"/>
      <c r="U6" s="495"/>
      <c r="V6" s="495"/>
      <c r="W6" s="503"/>
      <c r="X6" s="504" t="s">
        <v>330</v>
      </c>
      <c r="Y6" s="504"/>
      <c r="Z6" s="504"/>
      <c r="AA6" s="504"/>
      <c r="AB6" s="504"/>
      <c r="AC6" s="504"/>
      <c r="AD6" s="505"/>
      <c r="AE6" s="506" t="s">
        <v>295</v>
      </c>
      <c r="AF6" s="14" t="s">
        <v>10</v>
      </c>
      <c r="AG6" s="501"/>
      <c r="AH6" s="499"/>
      <c r="AI6" s="507"/>
      <c r="AJ6" s="496"/>
      <c r="AK6" s="496"/>
      <c r="AL6" s="496"/>
      <c r="AM6" s="496"/>
      <c r="AN6" s="496"/>
      <c r="AO6" s="496"/>
      <c r="AP6" s="496"/>
      <c r="AQ6" s="496"/>
      <c r="AR6" s="496"/>
      <c r="AS6" s="496"/>
      <c r="AT6" s="496"/>
      <c r="AU6" s="496"/>
      <c r="AV6" s="496"/>
      <c r="AW6" s="496"/>
      <c r="AX6" s="496"/>
      <c r="AY6" s="496"/>
      <c r="AZ6" s="496"/>
      <c r="BA6" s="496"/>
      <c r="BB6" s="496"/>
      <c r="BC6" s="496"/>
      <c r="BD6" s="496"/>
      <c r="BE6" s="496"/>
      <c r="BF6" s="496"/>
      <c r="BG6" s="496"/>
      <c r="BH6" s="496"/>
      <c r="BI6" s="496"/>
      <c r="BJ6" s="496"/>
      <c r="BK6" s="496"/>
      <c r="BL6" s="496"/>
      <c r="BM6" s="496"/>
      <c r="BN6" s="496"/>
      <c r="BO6" s="496"/>
      <c r="BP6" s="496"/>
      <c r="BQ6" s="496"/>
      <c r="BR6" s="496"/>
      <c r="BS6" s="496"/>
      <c r="BT6" s="496"/>
      <c r="BU6" s="496"/>
      <c r="BV6" s="496"/>
      <c r="BW6" s="496"/>
      <c r="BX6" s="496"/>
      <c r="BY6" s="496"/>
      <c r="BZ6" s="496"/>
      <c r="CA6" s="496"/>
      <c r="CB6" s="496"/>
      <c r="CC6" s="496"/>
      <c r="CD6" s="496"/>
      <c r="CE6" s="496"/>
      <c r="CF6" s="496"/>
      <c r="CG6" s="496"/>
      <c r="CH6" s="496"/>
      <c r="CI6" s="496"/>
      <c r="CJ6" s="496"/>
      <c r="CK6" s="496"/>
      <c r="CL6" s="496"/>
      <c r="CM6" s="496"/>
      <c r="CN6" s="496"/>
      <c r="CO6" s="496"/>
      <c r="CP6" s="496"/>
      <c r="CQ6" s="496"/>
      <c r="CR6" s="496"/>
      <c r="CS6" s="496"/>
      <c r="CT6" s="496"/>
      <c r="CU6" s="496"/>
      <c r="CV6" s="496"/>
      <c r="CW6" s="496"/>
      <c r="CX6" s="496"/>
      <c r="CY6" s="496"/>
      <c r="CZ6" s="496"/>
      <c r="DA6" s="496"/>
      <c r="DB6" s="496"/>
      <c r="DC6" s="496"/>
      <c r="DD6" s="496"/>
      <c r="DE6" s="496"/>
      <c r="DF6" s="496"/>
      <c r="DG6" s="496"/>
      <c r="DH6" s="496"/>
      <c r="DI6" s="496"/>
      <c r="DJ6" s="496"/>
      <c r="DK6" s="496"/>
      <c r="DL6" s="496"/>
      <c r="DM6" s="496"/>
      <c r="DN6" s="496"/>
      <c r="DO6" s="496"/>
      <c r="DP6" s="496"/>
      <c r="DQ6" s="496"/>
      <c r="DR6" s="496"/>
      <c r="DS6" s="496"/>
      <c r="DT6" s="496"/>
      <c r="DU6" s="496"/>
      <c r="DV6" s="496"/>
      <c r="DW6" s="496"/>
      <c r="DX6" s="496"/>
      <c r="DY6" s="496"/>
      <c r="DZ6" s="496"/>
      <c r="EA6" s="496"/>
      <c r="EB6" s="496"/>
      <c r="EC6" s="496"/>
      <c r="ED6" s="496"/>
    </row>
    <row r="7" spans="1:134" s="497" customFormat="1" ht="14.25" customHeight="1" x14ac:dyDescent="0.15">
      <c r="A7" s="494"/>
      <c r="B7" s="502" t="s">
        <v>296</v>
      </c>
      <c r="C7" s="494"/>
      <c r="D7" s="494"/>
      <c r="E7" s="494"/>
      <c r="F7" s="494"/>
      <c r="G7" s="494"/>
      <c r="H7" s="494"/>
      <c r="I7" s="494" t="s">
        <v>331</v>
      </c>
      <c r="J7" s="496"/>
      <c r="K7" s="494"/>
      <c r="L7" s="494"/>
      <c r="M7" s="494"/>
      <c r="N7" s="494"/>
      <c r="O7" s="494"/>
      <c r="P7" s="494"/>
      <c r="Q7" s="494"/>
      <c r="R7" s="494"/>
      <c r="S7" s="494"/>
      <c r="T7" s="494"/>
      <c r="U7" s="495"/>
      <c r="V7" s="495"/>
      <c r="W7" s="494"/>
      <c r="X7" s="494"/>
      <c r="Y7" s="494"/>
      <c r="Z7" s="494"/>
      <c r="AA7" s="494"/>
      <c r="AB7" s="494"/>
      <c r="AC7" s="494"/>
      <c r="AD7" s="494"/>
      <c r="AE7" s="494"/>
      <c r="AF7" s="494"/>
      <c r="AG7" s="494"/>
      <c r="AH7" s="508" t="s">
        <v>332</v>
      </c>
      <c r="AI7" s="496"/>
      <c r="AJ7" s="496"/>
      <c r="AK7" s="496"/>
      <c r="AL7" s="496"/>
      <c r="AM7" s="496"/>
      <c r="AN7" s="496"/>
      <c r="AO7" s="496"/>
      <c r="AP7" s="496"/>
      <c r="AQ7" s="496"/>
      <c r="AR7" s="496"/>
      <c r="AS7" s="496"/>
      <c r="AT7" s="496"/>
      <c r="AU7" s="496"/>
      <c r="AV7" s="496"/>
      <c r="AW7" s="496"/>
      <c r="AX7" s="496"/>
      <c r="AY7" s="496"/>
      <c r="AZ7" s="496"/>
      <c r="BA7" s="496"/>
      <c r="BB7" s="496"/>
      <c r="BC7" s="496"/>
      <c r="BD7" s="496"/>
      <c r="BE7" s="496"/>
      <c r="BF7" s="496"/>
      <c r="BG7" s="496"/>
      <c r="BH7" s="496"/>
      <c r="BI7" s="496"/>
      <c r="BJ7" s="496"/>
      <c r="BK7" s="496"/>
      <c r="BL7" s="496"/>
      <c r="BM7" s="496"/>
      <c r="BN7" s="496"/>
      <c r="BO7" s="496"/>
      <c r="BP7" s="496"/>
      <c r="BQ7" s="496"/>
      <c r="BR7" s="496"/>
      <c r="BS7" s="496"/>
      <c r="BT7" s="496"/>
      <c r="BU7" s="496"/>
      <c r="BV7" s="496"/>
      <c r="BW7" s="496"/>
      <c r="BX7" s="496"/>
      <c r="BY7" s="496"/>
      <c r="BZ7" s="496"/>
      <c r="CA7" s="496"/>
      <c r="CB7" s="496"/>
      <c r="CC7" s="496"/>
      <c r="CD7" s="496"/>
      <c r="CE7" s="496"/>
      <c r="CF7" s="496"/>
      <c r="CG7" s="496"/>
      <c r="CH7" s="496"/>
      <c r="CI7" s="496"/>
      <c r="CJ7" s="496"/>
      <c r="CK7" s="496"/>
      <c r="CL7" s="496"/>
      <c r="CM7" s="496"/>
      <c r="CN7" s="496"/>
      <c r="CO7" s="496"/>
      <c r="CP7" s="496"/>
      <c r="CQ7" s="496"/>
      <c r="CR7" s="496"/>
      <c r="CS7" s="496"/>
      <c r="CT7" s="496"/>
      <c r="CU7" s="496"/>
      <c r="CV7" s="496"/>
      <c r="CW7" s="496"/>
      <c r="CX7" s="496"/>
      <c r="CY7" s="496"/>
      <c r="CZ7" s="496"/>
      <c r="DA7" s="496"/>
      <c r="DB7" s="496"/>
      <c r="DC7" s="496"/>
      <c r="DD7" s="496"/>
      <c r="DE7" s="496"/>
      <c r="DF7" s="496"/>
      <c r="DG7" s="496"/>
      <c r="DH7" s="496"/>
      <c r="DI7" s="496"/>
      <c r="DJ7" s="496"/>
      <c r="DK7" s="496"/>
      <c r="DL7" s="496"/>
      <c r="DM7" s="496"/>
      <c r="DN7" s="496"/>
      <c r="DO7" s="496"/>
      <c r="DP7" s="496"/>
      <c r="DQ7" s="496"/>
      <c r="DR7" s="496"/>
      <c r="DS7" s="496"/>
      <c r="DT7" s="496"/>
      <c r="DU7" s="496"/>
      <c r="DV7" s="496"/>
      <c r="DW7" s="496"/>
      <c r="DX7" s="496"/>
      <c r="DY7" s="496"/>
      <c r="DZ7" s="496"/>
      <c r="EA7" s="496"/>
      <c r="EB7" s="496"/>
      <c r="EC7" s="496"/>
      <c r="ED7" s="496"/>
    </row>
    <row r="8" spans="1:134" ht="13.5" customHeight="1" x14ac:dyDescent="0.15">
      <c r="A8" s="509"/>
      <c r="B8" s="509"/>
      <c r="C8" s="509"/>
      <c r="D8" s="509"/>
      <c r="E8" s="509"/>
      <c r="F8" s="509"/>
      <c r="G8" s="509"/>
      <c r="H8" s="509"/>
      <c r="I8" s="509"/>
      <c r="J8" s="509"/>
      <c r="K8" s="509"/>
      <c r="L8" s="509"/>
      <c r="M8" s="509"/>
      <c r="N8" s="509"/>
      <c r="O8" s="509"/>
      <c r="P8" s="509"/>
      <c r="Q8" s="509"/>
      <c r="R8" s="509"/>
      <c r="S8" s="509"/>
      <c r="T8" s="509"/>
      <c r="U8" s="509"/>
      <c r="V8" s="509"/>
      <c r="W8" s="509"/>
      <c r="X8" s="510" t="s">
        <v>15</v>
      </c>
      <c r="Y8" s="510" t="s">
        <v>16</v>
      </c>
      <c r="Z8" s="510" t="s">
        <v>17</v>
      </c>
      <c r="AA8" s="510" t="s">
        <v>18</v>
      </c>
      <c r="AB8" s="510" t="s">
        <v>19</v>
      </c>
      <c r="AC8" s="511" t="s">
        <v>20</v>
      </c>
      <c r="AD8" s="512" t="s">
        <v>225</v>
      </c>
      <c r="AE8" s="513" t="s">
        <v>226</v>
      </c>
      <c r="AF8" s="510" t="s">
        <v>23</v>
      </c>
      <c r="AG8" s="510" t="s">
        <v>24</v>
      </c>
      <c r="AH8" s="510" t="s">
        <v>25</v>
      </c>
      <c r="AI8" s="514"/>
      <c r="AJ8" s="514"/>
      <c r="AK8" s="514"/>
      <c r="AL8" s="514"/>
      <c r="AM8" s="514"/>
      <c r="AN8" s="514"/>
      <c r="AO8" s="514"/>
      <c r="AP8" s="514"/>
      <c r="AQ8" s="514"/>
      <c r="AR8" s="514"/>
      <c r="AS8" s="514"/>
      <c r="AT8" s="514"/>
      <c r="AU8" s="514"/>
      <c r="AV8" s="514"/>
      <c r="AW8" s="514"/>
      <c r="AX8" s="514"/>
      <c r="AY8" s="514"/>
      <c r="AZ8" s="514"/>
      <c r="BA8" s="514"/>
      <c r="BB8" s="514"/>
      <c r="BC8" s="514"/>
      <c r="BD8" s="514"/>
      <c r="BE8" s="514"/>
      <c r="BF8" s="514"/>
      <c r="BG8" s="514"/>
      <c r="BH8" s="514"/>
      <c r="BI8" s="514"/>
      <c r="BJ8" s="514"/>
      <c r="BK8" s="514"/>
      <c r="BL8" s="514"/>
      <c r="BM8" s="514"/>
      <c r="BN8" s="514"/>
      <c r="BO8" s="514"/>
      <c r="BP8" s="514"/>
      <c r="BQ8" s="514"/>
      <c r="BR8" s="514"/>
      <c r="BS8" s="514"/>
      <c r="BT8" s="514"/>
      <c r="BU8" s="514"/>
      <c r="BV8" s="514"/>
      <c r="BW8" s="514"/>
      <c r="BX8" s="514"/>
      <c r="BY8" s="514"/>
      <c r="BZ8" s="514"/>
      <c r="CA8" s="514"/>
      <c r="CB8" s="514"/>
      <c r="CC8" s="514"/>
      <c r="CD8" s="514"/>
      <c r="CE8" s="514"/>
      <c r="CF8" s="514"/>
      <c r="CG8" s="514"/>
      <c r="CH8" s="514"/>
      <c r="CI8" s="514"/>
      <c r="CJ8" s="514"/>
      <c r="CK8" s="514"/>
      <c r="CL8" s="514"/>
      <c r="CM8" s="514"/>
      <c r="CN8" s="514"/>
      <c r="CO8" s="514"/>
      <c r="CP8" s="514"/>
      <c r="CQ8" s="514"/>
      <c r="CR8" s="514"/>
      <c r="CS8" s="514"/>
      <c r="CT8" s="514"/>
      <c r="CU8" s="514"/>
      <c r="CV8" s="514"/>
      <c r="CW8" s="514"/>
      <c r="CX8" s="514"/>
      <c r="CY8" s="514"/>
      <c r="CZ8" s="514"/>
      <c r="DA8" s="514"/>
      <c r="DB8" s="514"/>
      <c r="DC8" s="514"/>
      <c r="DD8" s="514"/>
      <c r="DE8" s="514"/>
      <c r="DF8" s="514"/>
      <c r="DG8" s="514"/>
      <c r="DH8" s="514"/>
      <c r="DI8" s="514"/>
      <c r="DJ8" s="514"/>
      <c r="DK8" s="514"/>
      <c r="DL8" s="514"/>
      <c r="DM8" s="514"/>
      <c r="DN8" s="514"/>
      <c r="DO8" s="514"/>
      <c r="DP8" s="514"/>
      <c r="DQ8" s="514"/>
      <c r="DR8" s="514"/>
      <c r="DS8" s="514"/>
      <c r="DT8" s="514"/>
      <c r="DU8" s="514"/>
      <c r="DV8" s="514"/>
      <c r="DW8" s="514"/>
      <c r="DX8" s="514"/>
      <c r="DY8" s="514"/>
      <c r="DZ8" s="514"/>
      <c r="EA8" s="514"/>
      <c r="EB8" s="514"/>
      <c r="EC8" s="514"/>
      <c r="ED8" s="514"/>
    </row>
    <row r="9" spans="1:134" ht="21.6" customHeight="1" x14ac:dyDescent="0.15">
      <c r="A9" s="509"/>
      <c r="B9" s="516" t="s">
        <v>333</v>
      </c>
      <c r="C9" s="516"/>
      <c r="D9" s="516"/>
      <c r="E9" s="516"/>
      <c r="F9" s="516"/>
      <c r="G9" s="516"/>
      <c r="H9" s="516"/>
      <c r="I9" s="516"/>
      <c r="J9" s="516"/>
      <c r="K9" s="516"/>
      <c r="L9" s="516"/>
      <c r="M9" s="516"/>
      <c r="N9" s="516"/>
      <c r="O9" s="516"/>
      <c r="P9" s="516"/>
      <c r="Q9" s="516"/>
      <c r="R9" s="516"/>
      <c r="S9" s="516"/>
      <c r="T9" s="516"/>
      <c r="U9" s="516"/>
      <c r="V9" s="517" t="s">
        <v>32</v>
      </c>
      <c r="W9" s="518"/>
      <c r="X9" s="519" t="s">
        <v>334</v>
      </c>
      <c r="Y9" s="520" t="s">
        <v>335</v>
      </c>
      <c r="Z9" s="516" t="s">
        <v>336</v>
      </c>
      <c r="AA9" s="516"/>
      <c r="AB9" s="516"/>
      <c r="AC9" s="516"/>
      <c r="AD9" s="521" t="s">
        <v>337</v>
      </c>
      <c r="AE9" s="522"/>
      <c r="AF9" s="523"/>
      <c r="AG9" s="524"/>
      <c r="AH9" s="525" t="s">
        <v>338</v>
      </c>
      <c r="AI9" s="514"/>
      <c r="AJ9" s="514"/>
      <c r="AK9" s="514"/>
      <c r="AL9" s="514"/>
      <c r="AM9" s="514"/>
      <c r="AN9" s="514"/>
      <c r="AO9" s="514"/>
      <c r="AP9" s="514"/>
      <c r="AQ9" s="514"/>
      <c r="AR9" s="514"/>
      <c r="AS9" s="514"/>
      <c r="AT9" s="514"/>
      <c r="AU9" s="514"/>
      <c r="AV9" s="514"/>
      <c r="AW9" s="514"/>
      <c r="AX9" s="514"/>
      <c r="AY9" s="514"/>
      <c r="AZ9" s="514"/>
      <c r="BA9" s="514"/>
      <c r="BB9" s="514"/>
      <c r="BC9" s="514"/>
      <c r="BD9" s="514"/>
      <c r="BE9" s="514"/>
      <c r="BF9" s="514"/>
      <c r="BG9" s="514"/>
      <c r="BH9" s="514"/>
      <c r="BI9" s="514"/>
      <c r="BJ9" s="514"/>
      <c r="BK9" s="514"/>
      <c r="BL9" s="514"/>
      <c r="BM9" s="514"/>
      <c r="BN9" s="514"/>
      <c r="BO9" s="514"/>
      <c r="BP9" s="514"/>
      <c r="BQ9" s="514"/>
      <c r="BR9" s="514"/>
      <c r="BS9" s="514"/>
      <c r="BT9" s="514"/>
      <c r="BU9" s="514"/>
      <c r="BV9" s="514"/>
      <c r="BW9" s="514"/>
      <c r="BX9" s="514"/>
      <c r="BY9" s="514"/>
      <c r="BZ9" s="514"/>
      <c r="CA9" s="514"/>
      <c r="CB9" s="514"/>
      <c r="CC9" s="514"/>
      <c r="CD9" s="514"/>
      <c r="CE9" s="514"/>
      <c r="CF9" s="514"/>
      <c r="CG9" s="514"/>
      <c r="CH9" s="514"/>
      <c r="CI9" s="514"/>
      <c r="CJ9" s="514"/>
      <c r="CK9" s="514"/>
      <c r="CL9" s="514"/>
      <c r="CM9" s="514"/>
      <c r="CN9" s="514"/>
      <c r="CO9" s="514"/>
      <c r="CP9" s="514"/>
      <c r="CQ9" s="514"/>
      <c r="CR9" s="514"/>
      <c r="CS9" s="514"/>
      <c r="CT9" s="514"/>
      <c r="CU9" s="514"/>
      <c r="CV9" s="514"/>
      <c r="CW9" s="514"/>
      <c r="CX9" s="514"/>
      <c r="CY9" s="514"/>
      <c r="CZ9" s="514"/>
      <c r="DA9" s="514"/>
      <c r="DB9" s="514"/>
      <c r="DC9" s="514"/>
      <c r="DD9" s="514"/>
      <c r="DE9" s="514"/>
      <c r="DF9" s="514"/>
      <c r="DG9" s="514"/>
      <c r="DH9" s="514"/>
      <c r="DI9" s="514"/>
      <c r="DJ9" s="514"/>
      <c r="DK9" s="514"/>
      <c r="DL9" s="514"/>
      <c r="DM9" s="514"/>
      <c r="DN9" s="514"/>
      <c r="DO9" s="514"/>
      <c r="DP9" s="514"/>
      <c r="DQ9" s="514"/>
      <c r="DR9" s="514"/>
      <c r="DS9" s="514"/>
      <c r="DT9" s="514"/>
      <c r="DU9" s="514"/>
      <c r="DV9" s="514"/>
      <c r="DW9" s="514"/>
      <c r="DX9" s="514"/>
      <c r="DY9" s="514"/>
      <c r="DZ9" s="514"/>
      <c r="EA9" s="514"/>
      <c r="EB9" s="514"/>
      <c r="EC9" s="514"/>
      <c r="ED9" s="514"/>
    </row>
    <row r="10" spans="1:134" ht="18" customHeight="1" x14ac:dyDescent="0.15">
      <c r="A10" s="509"/>
      <c r="B10" s="516"/>
      <c r="C10" s="516"/>
      <c r="D10" s="516"/>
      <c r="E10" s="516"/>
      <c r="F10" s="516"/>
      <c r="G10" s="516"/>
      <c r="H10" s="516"/>
      <c r="I10" s="516"/>
      <c r="J10" s="516"/>
      <c r="K10" s="516"/>
      <c r="L10" s="516"/>
      <c r="M10" s="516"/>
      <c r="N10" s="516"/>
      <c r="O10" s="516"/>
      <c r="P10" s="516"/>
      <c r="Q10" s="516"/>
      <c r="R10" s="516"/>
      <c r="S10" s="516"/>
      <c r="T10" s="516"/>
      <c r="U10" s="516"/>
      <c r="V10" s="526"/>
      <c r="W10" s="527"/>
      <c r="X10" s="528" t="s">
        <v>339</v>
      </c>
      <c r="Y10" s="529" t="s">
        <v>340</v>
      </c>
      <c r="Z10" s="530" t="s">
        <v>341</v>
      </c>
      <c r="AA10" s="530" t="s">
        <v>342</v>
      </c>
      <c r="AB10" s="530" t="s">
        <v>343</v>
      </c>
      <c r="AC10" s="531"/>
      <c r="AD10" s="532"/>
      <c r="AE10" s="530" t="s">
        <v>344</v>
      </c>
      <c r="AF10" s="533" t="s">
        <v>345</v>
      </c>
      <c r="AG10" s="529" t="s">
        <v>346</v>
      </c>
      <c r="AH10" s="534" t="s">
        <v>339</v>
      </c>
      <c r="AI10" s="514"/>
      <c r="AJ10" s="514"/>
      <c r="AK10" s="514"/>
      <c r="AL10" s="514"/>
      <c r="AM10" s="514"/>
      <c r="AN10" s="514"/>
      <c r="AO10" s="514"/>
      <c r="AP10" s="514"/>
      <c r="AQ10" s="514"/>
      <c r="AR10" s="514"/>
      <c r="AS10" s="514"/>
      <c r="AT10" s="514"/>
      <c r="AU10" s="514"/>
      <c r="AV10" s="514"/>
      <c r="AW10" s="514"/>
      <c r="AX10" s="514"/>
      <c r="AY10" s="514"/>
      <c r="AZ10" s="514"/>
      <c r="BA10" s="514"/>
      <c r="BB10" s="514"/>
      <c r="BC10" s="514"/>
      <c r="BD10" s="514"/>
      <c r="BE10" s="514"/>
      <c r="BF10" s="514"/>
      <c r="BG10" s="514"/>
      <c r="BH10" s="514"/>
      <c r="BI10" s="514"/>
      <c r="BJ10" s="514"/>
      <c r="BK10" s="514"/>
      <c r="BL10" s="514"/>
      <c r="BM10" s="514"/>
      <c r="BN10" s="514"/>
      <c r="BO10" s="514"/>
      <c r="BP10" s="514"/>
      <c r="BQ10" s="514"/>
      <c r="BR10" s="514"/>
      <c r="BS10" s="514"/>
      <c r="BT10" s="514"/>
      <c r="BU10" s="514"/>
      <c r="BV10" s="514"/>
      <c r="BW10" s="514"/>
      <c r="BX10" s="514"/>
      <c r="BY10" s="514"/>
      <c r="BZ10" s="514"/>
      <c r="CA10" s="514"/>
      <c r="CB10" s="514"/>
      <c r="CC10" s="514"/>
      <c r="CD10" s="514"/>
      <c r="CE10" s="514"/>
      <c r="CF10" s="514"/>
      <c r="CG10" s="514"/>
      <c r="CH10" s="514"/>
      <c r="CI10" s="514"/>
      <c r="CJ10" s="514"/>
      <c r="CK10" s="514"/>
      <c r="CL10" s="514"/>
      <c r="CM10" s="514"/>
      <c r="CN10" s="514"/>
      <c r="CO10" s="514"/>
      <c r="CP10" s="514"/>
      <c r="CQ10" s="514"/>
      <c r="CR10" s="514"/>
      <c r="CS10" s="514"/>
      <c r="CT10" s="514"/>
      <c r="CU10" s="514"/>
      <c r="CV10" s="514"/>
      <c r="CW10" s="514"/>
      <c r="CX10" s="514"/>
      <c r="CY10" s="514"/>
      <c r="CZ10" s="514"/>
      <c r="DA10" s="514"/>
      <c r="DB10" s="514"/>
      <c r="DC10" s="514"/>
      <c r="DD10" s="514"/>
      <c r="DE10" s="514"/>
      <c r="DF10" s="514"/>
      <c r="DG10" s="514"/>
      <c r="DH10" s="514"/>
      <c r="DI10" s="514"/>
      <c r="DJ10" s="514"/>
      <c r="DK10" s="514"/>
      <c r="DL10" s="514"/>
      <c r="DM10" s="514"/>
      <c r="DN10" s="514"/>
      <c r="DO10" s="514"/>
      <c r="DP10" s="514"/>
      <c r="DQ10" s="514"/>
      <c r="DR10" s="514"/>
      <c r="DS10" s="514"/>
      <c r="DT10" s="514"/>
      <c r="DU10" s="514"/>
      <c r="DV10" s="514"/>
      <c r="DW10" s="514"/>
      <c r="DX10" s="514"/>
      <c r="DY10" s="514"/>
      <c r="DZ10" s="514"/>
      <c r="EA10" s="514"/>
      <c r="EB10" s="514"/>
      <c r="EC10" s="514"/>
      <c r="ED10" s="514"/>
    </row>
    <row r="11" spans="1:134" ht="27.6" customHeight="1" x14ac:dyDescent="0.15">
      <c r="A11" s="509"/>
      <c r="B11" s="516"/>
      <c r="C11" s="516"/>
      <c r="D11" s="516"/>
      <c r="E11" s="516"/>
      <c r="F11" s="516"/>
      <c r="G11" s="516"/>
      <c r="H11" s="516"/>
      <c r="I11" s="516"/>
      <c r="J11" s="516"/>
      <c r="K11" s="516"/>
      <c r="L11" s="516"/>
      <c r="M11" s="516"/>
      <c r="N11" s="516"/>
      <c r="O11" s="516"/>
      <c r="P11" s="516"/>
      <c r="Q11" s="516"/>
      <c r="R11" s="516"/>
      <c r="S11" s="516"/>
      <c r="T11" s="516"/>
      <c r="U11" s="516"/>
      <c r="V11" s="526"/>
      <c r="W11" s="527"/>
      <c r="X11" s="535"/>
      <c r="Y11" s="536"/>
      <c r="Z11" s="537" t="s">
        <v>347</v>
      </c>
      <c r="AA11" s="538" t="s">
        <v>347</v>
      </c>
      <c r="AB11" s="538" t="s">
        <v>347</v>
      </c>
      <c r="AC11" s="539" t="s">
        <v>348</v>
      </c>
      <c r="AD11" s="539" t="s">
        <v>349</v>
      </c>
      <c r="AE11" s="538" t="s">
        <v>350</v>
      </c>
      <c r="AF11" s="540"/>
      <c r="AG11" s="541"/>
      <c r="AH11" s="542"/>
      <c r="AI11" s="514"/>
      <c r="AJ11" s="514"/>
      <c r="AK11" s="514"/>
      <c r="AL11" s="514"/>
      <c r="AM11" s="514"/>
      <c r="AN11" s="514"/>
      <c r="AO11" s="514"/>
      <c r="AP11" s="514"/>
      <c r="AQ11" s="514"/>
      <c r="AR11" s="514"/>
      <c r="AS11" s="514"/>
      <c r="AT11" s="514"/>
      <c r="AU11" s="514"/>
      <c r="AV11" s="514"/>
      <c r="AW11" s="514"/>
      <c r="AX11" s="514"/>
      <c r="AY11" s="514"/>
      <c r="AZ11" s="514"/>
      <c r="BA11" s="514"/>
      <c r="BB11" s="514"/>
      <c r="BC11" s="514"/>
      <c r="BD11" s="514"/>
      <c r="BE11" s="514"/>
      <c r="BF11" s="514"/>
      <c r="BG11" s="514"/>
      <c r="BH11" s="514"/>
      <c r="BI11" s="514"/>
      <c r="BJ11" s="514"/>
      <c r="BK11" s="514"/>
      <c r="BL11" s="514"/>
      <c r="BM11" s="514"/>
      <c r="BN11" s="514"/>
      <c r="BO11" s="514"/>
      <c r="BP11" s="514"/>
      <c r="BQ11" s="514"/>
      <c r="BR11" s="514"/>
      <c r="BS11" s="514"/>
      <c r="BT11" s="514"/>
      <c r="BU11" s="514"/>
      <c r="BV11" s="514"/>
      <c r="BW11" s="514"/>
      <c r="BX11" s="514"/>
      <c r="BY11" s="514"/>
      <c r="BZ11" s="514"/>
      <c r="CA11" s="514"/>
      <c r="CB11" s="514"/>
      <c r="CC11" s="514"/>
      <c r="CD11" s="514"/>
      <c r="CE11" s="514"/>
      <c r="CF11" s="514"/>
      <c r="CG11" s="514"/>
      <c r="CH11" s="514"/>
      <c r="CI11" s="514"/>
      <c r="CJ11" s="514"/>
      <c r="CK11" s="514"/>
      <c r="CL11" s="514"/>
      <c r="CM11" s="514"/>
      <c r="CN11" s="514"/>
      <c r="CO11" s="514"/>
      <c r="CP11" s="514"/>
      <c r="CQ11" s="514"/>
      <c r="CR11" s="514"/>
      <c r="CS11" s="514"/>
      <c r="CT11" s="514"/>
      <c r="CU11" s="514"/>
      <c r="CV11" s="514"/>
      <c r="CW11" s="514"/>
      <c r="CX11" s="514"/>
      <c r="CY11" s="514"/>
      <c r="CZ11" s="514"/>
      <c r="DA11" s="514"/>
      <c r="DB11" s="514"/>
      <c r="DC11" s="514"/>
      <c r="DD11" s="514"/>
      <c r="DE11" s="514"/>
      <c r="DF11" s="514"/>
      <c r="DG11" s="514"/>
      <c r="DH11" s="514"/>
      <c r="DI11" s="514"/>
      <c r="DJ11" s="514"/>
      <c r="DK11" s="514"/>
      <c r="DL11" s="514"/>
      <c r="DM11" s="514"/>
      <c r="DN11" s="514"/>
      <c r="DO11" s="514"/>
      <c r="DP11" s="514"/>
      <c r="DQ11" s="514"/>
      <c r="DR11" s="514"/>
      <c r="DS11" s="514"/>
      <c r="DT11" s="514"/>
      <c r="DU11" s="514"/>
      <c r="DV11" s="514"/>
      <c r="DW11" s="514"/>
      <c r="DX11" s="514"/>
      <c r="DY11" s="514"/>
      <c r="DZ11" s="514"/>
      <c r="EA11" s="514"/>
      <c r="EB11" s="514"/>
      <c r="EC11" s="514"/>
      <c r="ED11" s="514"/>
    </row>
    <row r="12" spans="1:134" ht="7.9" customHeight="1" thickBot="1" x14ac:dyDescent="0.2">
      <c r="A12" s="543"/>
      <c r="B12" s="516"/>
      <c r="C12" s="516"/>
      <c r="D12" s="516"/>
      <c r="E12" s="516"/>
      <c r="F12" s="516"/>
      <c r="G12" s="516"/>
      <c r="H12" s="516"/>
      <c r="I12" s="516"/>
      <c r="J12" s="516"/>
      <c r="K12" s="516"/>
      <c r="L12" s="516"/>
      <c r="M12" s="516"/>
      <c r="N12" s="516"/>
      <c r="O12" s="516"/>
      <c r="P12" s="516"/>
      <c r="Q12" s="516"/>
      <c r="R12" s="516"/>
      <c r="S12" s="516"/>
      <c r="T12" s="516"/>
      <c r="U12" s="516"/>
      <c r="V12" s="544"/>
      <c r="W12" s="545"/>
      <c r="X12" s="546"/>
      <c r="Y12" s="547"/>
      <c r="Z12" s="547"/>
      <c r="AA12" s="547"/>
      <c r="AB12" s="547"/>
      <c r="AC12" s="548"/>
      <c r="AD12" s="549"/>
      <c r="AE12" s="550"/>
      <c r="AF12" s="551"/>
      <c r="AG12" s="550"/>
      <c r="AH12" s="552"/>
      <c r="AI12" s="514"/>
      <c r="AJ12" s="514"/>
      <c r="AK12" s="514"/>
      <c r="AL12" s="514"/>
      <c r="AM12" s="514"/>
      <c r="AN12" s="514"/>
      <c r="AO12" s="514"/>
      <c r="AP12" s="514"/>
      <c r="AQ12" s="514"/>
      <c r="AR12" s="514"/>
      <c r="AS12" s="514"/>
      <c r="AT12" s="514"/>
      <c r="AU12" s="514"/>
      <c r="AV12" s="514"/>
      <c r="AW12" s="514"/>
      <c r="AX12" s="514"/>
      <c r="AY12" s="514"/>
      <c r="AZ12" s="514"/>
      <c r="BA12" s="514"/>
      <c r="BB12" s="514"/>
      <c r="BC12" s="514"/>
      <c r="BD12" s="514"/>
      <c r="BE12" s="514"/>
      <c r="BF12" s="514"/>
      <c r="BG12" s="514"/>
      <c r="BH12" s="514"/>
      <c r="BI12" s="514"/>
      <c r="BJ12" s="514"/>
      <c r="BK12" s="514"/>
      <c r="BL12" s="514"/>
      <c r="BM12" s="514"/>
      <c r="BN12" s="514"/>
      <c r="BO12" s="514"/>
      <c r="BP12" s="514"/>
      <c r="BQ12" s="514"/>
      <c r="BR12" s="514"/>
      <c r="BS12" s="514"/>
      <c r="BT12" s="514"/>
      <c r="BU12" s="514"/>
      <c r="BV12" s="514"/>
      <c r="BW12" s="514"/>
      <c r="BX12" s="514"/>
      <c r="BY12" s="514"/>
      <c r="BZ12" s="514"/>
      <c r="CA12" s="514"/>
      <c r="CB12" s="514"/>
      <c r="CC12" s="514"/>
      <c r="CD12" s="514"/>
      <c r="CE12" s="514"/>
      <c r="CF12" s="514"/>
      <c r="CG12" s="514"/>
      <c r="CH12" s="514"/>
      <c r="CI12" s="514"/>
      <c r="CJ12" s="514"/>
      <c r="CK12" s="514"/>
      <c r="CL12" s="514"/>
      <c r="CM12" s="514"/>
      <c r="CN12" s="514"/>
      <c r="CO12" s="514"/>
      <c r="CP12" s="514"/>
      <c r="CQ12" s="514"/>
      <c r="CR12" s="514"/>
      <c r="CS12" s="514"/>
      <c r="CT12" s="514"/>
      <c r="CU12" s="514"/>
      <c r="CV12" s="514"/>
      <c r="CW12" s="514"/>
      <c r="CX12" s="514"/>
      <c r="CY12" s="514"/>
      <c r="CZ12" s="514"/>
      <c r="DA12" s="514"/>
      <c r="DB12" s="514"/>
      <c r="DC12" s="514"/>
      <c r="DD12" s="514"/>
      <c r="DE12" s="514"/>
      <c r="DF12" s="514"/>
      <c r="DG12" s="514"/>
      <c r="DH12" s="514"/>
      <c r="DI12" s="514"/>
      <c r="DJ12" s="514"/>
      <c r="DK12" s="514"/>
      <c r="DL12" s="514"/>
      <c r="DM12" s="514"/>
      <c r="DN12" s="514"/>
      <c r="DO12" s="514"/>
      <c r="DP12" s="514"/>
      <c r="DQ12" s="514"/>
      <c r="DR12" s="514"/>
      <c r="DS12" s="514"/>
      <c r="DT12" s="514"/>
      <c r="DU12" s="514"/>
      <c r="DV12" s="514"/>
      <c r="DW12" s="514"/>
      <c r="DX12" s="514"/>
      <c r="DY12" s="514"/>
      <c r="DZ12" s="514"/>
      <c r="EA12" s="514"/>
      <c r="EB12" s="514"/>
      <c r="EC12" s="514"/>
      <c r="ED12" s="514"/>
    </row>
    <row r="13" spans="1:134" ht="22.9" customHeight="1" x14ac:dyDescent="0.15">
      <c r="A13" s="543"/>
      <c r="B13" s="553" t="s">
        <v>351</v>
      </c>
      <c r="C13" s="553"/>
      <c r="D13" s="553"/>
      <c r="E13" s="553"/>
      <c r="F13" s="553"/>
      <c r="G13" s="553"/>
      <c r="H13" s="553"/>
      <c r="I13" s="553"/>
      <c r="J13" s="553"/>
      <c r="K13" s="553"/>
      <c r="L13" s="553"/>
      <c r="M13" s="553"/>
      <c r="N13" s="553"/>
      <c r="O13" s="553"/>
      <c r="P13" s="553"/>
      <c r="Q13" s="553"/>
      <c r="R13" s="553"/>
      <c r="S13" s="553"/>
      <c r="T13" s="553"/>
      <c r="U13" s="554"/>
      <c r="V13" s="555">
        <v>0</v>
      </c>
      <c r="W13" s="556">
        <v>1</v>
      </c>
      <c r="X13" s="73">
        <f>SUM(X14:X15)</f>
        <v>8360520</v>
      </c>
      <c r="Y13" s="73">
        <f>SUM(Y14:Y15)</f>
        <v>27293682</v>
      </c>
      <c r="Z13" s="73">
        <f>SUM(Z14:Z15)</f>
        <v>0</v>
      </c>
      <c r="AA13" s="73">
        <f>SUM(AA14:AA15)</f>
        <v>0</v>
      </c>
      <c r="AB13" s="73">
        <f>SUM(AB14:AB15)</f>
        <v>0</v>
      </c>
      <c r="AC13" s="73">
        <f>Y13-SUM(Z13:AB13)</f>
        <v>27293682</v>
      </c>
      <c r="AD13" s="73">
        <f>SUM(AD14:AD15)</f>
        <v>27043772</v>
      </c>
      <c r="AE13" s="73">
        <f>Y13-AD13</f>
        <v>249910</v>
      </c>
      <c r="AF13" s="73">
        <f>SUM(AF14:AF15)</f>
        <v>27288812</v>
      </c>
      <c r="AG13" s="73">
        <f>SUM(AG14:AG15)</f>
        <v>-16603</v>
      </c>
      <c r="AH13" s="175">
        <f>SUM(X13:Y13,AG13)-AF13</f>
        <v>8348787</v>
      </c>
      <c r="AI13" s="514"/>
      <c r="AJ13" s="514"/>
      <c r="AK13" s="514"/>
      <c r="AL13" s="514"/>
      <c r="AM13" s="514"/>
      <c r="AN13" s="514"/>
      <c r="AO13" s="514"/>
      <c r="AP13" s="514"/>
      <c r="AQ13" s="514"/>
      <c r="AR13" s="514"/>
      <c r="AS13" s="514"/>
      <c r="AT13" s="514"/>
      <c r="AU13" s="514"/>
      <c r="AV13" s="514"/>
      <c r="AW13" s="514"/>
      <c r="AX13" s="514"/>
      <c r="AY13" s="514"/>
      <c r="AZ13" s="514"/>
      <c r="BA13" s="514"/>
      <c r="BB13" s="514"/>
      <c r="BC13" s="514"/>
      <c r="BD13" s="514"/>
      <c r="BE13" s="514"/>
      <c r="BF13" s="514"/>
      <c r="BG13" s="514"/>
      <c r="BH13" s="514"/>
      <c r="BI13" s="514"/>
      <c r="BJ13" s="514"/>
      <c r="BK13" s="514"/>
      <c r="BL13" s="514"/>
      <c r="BM13" s="514"/>
      <c r="BN13" s="514"/>
      <c r="BO13" s="514"/>
      <c r="BP13" s="514"/>
      <c r="BQ13" s="514"/>
      <c r="BR13" s="514"/>
      <c r="BS13" s="514"/>
      <c r="BT13" s="514"/>
      <c r="BU13" s="514"/>
      <c r="BV13" s="514"/>
      <c r="BW13" s="514"/>
      <c r="BX13" s="514"/>
      <c r="BY13" s="514"/>
      <c r="BZ13" s="514"/>
      <c r="CA13" s="514"/>
      <c r="CB13" s="514"/>
      <c r="CC13" s="514"/>
      <c r="CD13" s="514"/>
      <c r="CE13" s="514"/>
      <c r="CF13" s="514"/>
      <c r="CG13" s="514"/>
      <c r="CH13" s="514"/>
      <c r="CI13" s="514"/>
      <c r="CJ13" s="514"/>
      <c r="CK13" s="514"/>
      <c r="CL13" s="514"/>
      <c r="CM13" s="514"/>
      <c r="CN13" s="514"/>
      <c r="CO13" s="514"/>
      <c r="CP13" s="514"/>
      <c r="CQ13" s="514"/>
      <c r="CR13" s="514"/>
      <c r="CS13" s="514"/>
      <c r="CT13" s="514"/>
      <c r="CU13" s="514"/>
      <c r="CV13" s="514"/>
      <c r="CW13" s="514"/>
      <c r="CX13" s="514"/>
      <c r="CY13" s="514"/>
      <c r="CZ13" s="514"/>
      <c r="DA13" s="514"/>
      <c r="DB13" s="514"/>
      <c r="DC13" s="514"/>
      <c r="DD13" s="514"/>
      <c r="DE13" s="514"/>
      <c r="DF13" s="514"/>
      <c r="DG13" s="514"/>
      <c r="DH13" s="514"/>
      <c r="DI13" s="514"/>
      <c r="DJ13" s="514"/>
      <c r="DK13" s="514"/>
      <c r="DL13" s="514"/>
      <c r="DM13" s="514"/>
      <c r="DN13" s="514"/>
      <c r="DO13" s="514"/>
      <c r="DP13" s="514"/>
      <c r="DQ13" s="514"/>
      <c r="DR13" s="514"/>
      <c r="DS13" s="514"/>
      <c r="DT13" s="514"/>
      <c r="DU13" s="514"/>
      <c r="DV13" s="514"/>
      <c r="DW13" s="514"/>
      <c r="DX13" s="514"/>
      <c r="DY13" s="514"/>
      <c r="DZ13" s="514"/>
      <c r="EA13" s="514"/>
      <c r="EB13" s="514"/>
      <c r="EC13" s="514"/>
      <c r="ED13" s="514"/>
    </row>
    <row r="14" spans="1:134" ht="22.9" customHeight="1" x14ac:dyDescent="0.15">
      <c r="A14" s="543"/>
      <c r="B14" s="557" t="s">
        <v>352</v>
      </c>
      <c r="C14" s="557"/>
      <c r="D14" s="557"/>
      <c r="E14" s="553" t="s">
        <v>353</v>
      </c>
      <c r="F14" s="553"/>
      <c r="G14" s="553"/>
      <c r="H14" s="553"/>
      <c r="I14" s="553"/>
      <c r="J14" s="553"/>
      <c r="K14" s="553"/>
      <c r="L14" s="553"/>
      <c r="M14" s="553"/>
      <c r="N14" s="553"/>
      <c r="O14" s="553"/>
      <c r="P14" s="553"/>
      <c r="Q14" s="553"/>
      <c r="R14" s="553"/>
      <c r="S14" s="553"/>
      <c r="T14" s="553"/>
      <c r="U14" s="554"/>
      <c r="V14" s="558">
        <v>0</v>
      </c>
      <c r="W14" s="559">
        <v>2</v>
      </c>
      <c r="X14" s="560">
        <v>0</v>
      </c>
      <c r="Y14" s="561"/>
      <c r="Z14" s="562">
        <v>0</v>
      </c>
      <c r="AA14" s="562">
        <v>0</v>
      </c>
      <c r="AB14" s="562">
        <v>0</v>
      </c>
      <c r="AC14" s="79">
        <f>Y14-SUM(Z14:AB14)</f>
        <v>0</v>
      </c>
      <c r="AD14" s="561"/>
      <c r="AE14" s="79">
        <f>Y14-AD14</f>
        <v>0</v>
      </c>
      <c r="AF14" s="561"/>
      <c r="AG14" s="561"/>
      <c r="AH14" s="186">
        <f>SUM(X14:Y14,AG14)-AF14</f>
        <v>0</v>
      </c>
      <c r="AI14" s="514"/>
      <c r="AJ14" s="514"/>
      <c r="AK14" s="514"/>
      <c r="AL14" s="514"/>
      <c r="AM14" s="514"/>
      <c r="AN14" s="514"/>
      <c r="AO14" s="514"/>
      <c r="AP14" s="514"/>
      <c r="AQ14" s="514"/>
      <c r="AR14" s="514"/>
      <c r="AS14" s="514"/>
      <c r="AT14" s="514"/>
      <c r="AU14" s="514"/>
      <c r="AV14" s="514"/>
      <c r="AW14" s="514"/>
      <c r="AX14" s="514"/>
      <c r="AY14" s="514"/>
      <c r="AZ14" s="514"/>
      <c r="BA14" s="514"/>
      <c r="BB14" s="514"/>
      <c r="BC14" s="514"/>
      <c r="BD14" s="514"/>
      <c r="BE14" s="514"/>
      <c r="BF14" s="514"/>
      <c r="BG14" s="514"/>
      <c r="BH14" s="514"/>
      <c r="BI14" s="514"/>
      <c r="BJ14" s="514"/>
      <c r="BK14" s="514"/>
      <c r="BL14" s="514"/>
      <c r="BM14" s="514"/>
      <c r="BN14" s="514"/>
      <c r="BO14" s="514"/>
      <c r="BP14" s="514"/>
      <c r="BQ14" s="514"/>
      <c r="BR14" s="514"/>
      <c r="BS14" s="514"/>
      <c r="BT14" s="514"/>
      <c r="BU14" s="514"/>
      <c r="BV14" s="514"/>
      <c r="BW14" s="514"/>
      <c r="BX14" s="514"/>
      <c r="BY14" s="514"/>
      <c r="BZ14" s="514"/>
      <c r="CA14" s="514"/>
      <c r="CB14" s="514"/>
      <c r="CC14" s="514"/>
      <c r="CD14" s="514"/>
      <c r="CE14" s="514"/>
      <c r="CF14" s="514"/>
      <c r="CG14" s="514"/>
      <c r="CH14" s="514"/>
      <c r="CI14" s="514"/>
      <c r="CJ14" s="514"/>
      <c r="CK14" s="514"/>
      <c r="CL14" s="514"/>
      <c r="CM14" s="514"/>
      <c r="CN14" s="514"/>
      <c r="CO14" s="514"/>
      <c r="CP14" s="514"/>
      <c r="CQ14" s="514"/>
      <c r="CR14" s="514"/>
      <c r="CS14" s="514"/>
      <c r="CT14" s="514"/>
      <c r="CU14" s="514"/>
      <c r="CV14" s="514"/>
      <c r="CW14" s="514"/>
      <c r="CX14" s="514"/>
      <c r="CY14" s="514"/>
      <c r="CZ14" s="514"/>
      <c r="DA14" s="514"/>
      <c r="DB14" s="514"/>
      <c r="DC14" s="514"/>
      <c r="DD14" s="514"/>
      <c r="DE14" s="514"/>
      <c r="DF14" s="514"/>
      <c r="DG14" s="514"/>
      <c r="DH14" s="514"/>
      <c r="DI14" s="514"/>
      <c r="DJ14" s="514"/>
      <c r="DK14" s="514"/>
      <c r="DL14" s="514"/>
      <c r="DM14" s="514"/>
      <c r="DN14" s="514"/>
      <c r="DO14" s="514"/>
      <c r="DP14" s="514"/>
      <c r="DQ14" s="514"/>
      <c r="DR14" s="514"/>
      <c r="DS14" s="514"/>
      <c r="DT14" s="514"/>
      <c r="DU14" s="514"/>
      <c r="DV14" s="514"/>
      <c r="DW14" s="514"/>
      <c r="DX14" s="514"/>
      <c r="DY14" s="514"/>
      <c r="DZ14" s="514"/>
      <c r="EA14" s="514"/>
      <c r="EB14" s="514"/>
      <c r="EC14" s="514"/>
      <c r="ED14" s="514"/>
    </row>
    <row r="15" spans="1:134" ht="22.9" customHeight="1" x14ac:dyDescent="0.15">
      <c r="A15" s="543"/>
      <c r="B15" s="557"/>
      <c r="C15" s="557"/>
      <c r="D15" s="557"/>
      <c r="E15" s="553" t="s">
        <v>354</v>
      </c>
      <c r="F15" s="553"/>
      <c r="G15" s="553"/>
      <c r="H15" s="553"/>
      <c r="I15" s="553"/>
      <c r="J15" s="553"/>
      <c r="K15" s="553"/>
      <c r="L15" s="553"/>
      <c r="M15" s="553"/>
      <c r="N15" s="553"/>
      <c r="O15" s="553"/>
      <c r="P15" s="553"/>
      <c r="Q15" s="553"/>
      <c r="R15" s="553"/>
      <c r="S15" s="553"/>
      <c r="T15" s="553"/>
      <c r="U15" s="554"/>
      <c r="V15" s="558">
        <v>0</v>
      </c>
      <c r="W15" s="559">
        <v>3</v>
      </c>
      <c r="X15" s="79">
        <f>SUM(X16:X23)</f>
        <v>8360520</v>
      </c>
      <c r="Y15" s="79">
        <f t="shared" ref="Y15:AB15" si="0">SUM(Y16:Y23)</f>
        <v>27293682</v>
      </c>
      <c r="Z15" s="79">
        <f t="shared" si="0"/>
        <v>0</v>
      </c>
      <c r="AA15" s="79">
        <f t="shared" si="0"/>
        <v>0</v>
      </c>
      <c r="AB15" s="79">
        <f t="shared" si="0"/>
        <v>0</v>
      </c>
      <c r="AC15" s="79">
        <f t="shared" ref="AC15:AC35" si="1">Y15-SUM(Z15:AB15)</f>
        <v>27293682</v>
      </c>
      <c r="AD15" s="79">
        <f>SUM(AD16:AD23)</f>
        <v>27043772</v>
      </c>
      <c r="AE15" s="79">
        <f>Y15-AD15</f>
        <v>249910</v>
      </c>
      <c r="AF15" s="79">
        <f>SUM(AF16:AF23)</f>
        <v>27288812</v>
      </c>
      <c r="AG15" s="79">
        <f>SUM(AG16:AG23)</f>
        <v>-16603</v>
      </c>
      <c r="AH15" s="186">
        <f t="shared" ref="AH15:AH35" si="2">SUM(X15:Y15,AG15)-AF15</f>
        <v>8348787</v>
      </c>
      <c r="AI15" s="514"/>
      <c r="AJ15" s="514"/>
      <c r="AK15" s="514"/>
      <c r="AL15" s="514"/>
      <c r="AM15" s="514"/>
      <c r="AN15" s="514"/>
      <c r="AO15" s="514"/>
      <c r="AP15" s="514"/>
      <c r="AQ15" s="514"/>
      <c r="AR15" s="514"/>
      <c r="AS15" s="514"/>
      <c r="AT15" s="514"/>
      <c r="AU15" s="514"/>
      <c r="AV15" s="514"/>
      <c r="AW15" s="514"/>
      <c r="AX15" s="514"/>
      <c r="AY15" s="514"/>
      <c r="AZ15" s="514"/>
      <c r="BA15" s="514"/>
      <c r="BB15" s="514"/>
      <c r="BC15" s="514"/>
      <c r="BD15" s="514"/>
      <c r="BE15" s="514"/>
      <c r="BF15" s="514"/>
      <c r="BG15" s="514"/>
      <c r="BH15" s="514"/>
      <c r="BI15" s="514"/>
      <c r="BJ15" s="514"/>
      <c r="BK15" s="514"/>
      <c r="BL15" s="514"/>
      <c r="BM15" s="514"/>
      <c r="BN15" s="514"/>
      <c r="BO15" s="514"/>
      <c r="BP15" s="514"/>
      <c r="BQ15" s="514"/>
      <c r="BR15" s="514"/>
      <c r="BS15" s="514"/>
      <c r="BT15" s="514"/>
      <c r="BU15" s="514"/>
      <c r="BV15" s="514"/>
      <c r="BW15" s="514"/>
      <c r="BX15" s="514"/>
      <c r="BY15" s="514"/>
      <c r="BZ15" s="514"/>
      <c r="CA15" s="514"/>
      <c r="CB15" s="514"/>
      <c r="CC15" s="514"/>
      <c r="CD15" s="514"/>
      <c r="CE15" s="514"/>
      <c r="CF15" s="514"/>
      <c r="CG15" s="514"/>
      <c r="CH15" s="514"/>
      <c r="CI15" s="514"/>
      <c r="CJ15" s="514"/>
      <c r="CK15" s="514"/>
      <c r="CL15" s="514"/>
      <c r="CM15" s="514"/>
      <c r="CN15" s="514"/>
      <c r="CO15" s="514"/>
      <c r="CP15" s="514"/>
      <c r="CQ15" s="514"/>
      <c r="CR15" s="514"/>
      <c r="CS15" s="514"/>
      <c r="CT15" s="514"/>
      <c r="CU15" s="514"/>
      <c r="CV15" s="514"/>
      <c r="CW15" s="514"/>
      <c r="CX15" s="514"/>
      <c r="CY15" s="514"/>
      <c r="CZ15" s="514"/>
      <c r="DA15" s="514"/>
      <c r="DB15" s="514"/>
      <c r="DC15" s="514"/>
      <c r="DD15" s="514"/>
      <c r="DE15" s="514"/>
      <c r="DF15" s="514"/>
      <c r="DG15" s="514"/>
      <c r="DH15" s="514"/>
      <c r="DI15" s="514"/>
      <c r="DJ15" s="514"/>
      <c r="DK15" s="514"/>
      <c r="DL15" s="514"/>
      <c r="DM15" s="514"/>
      <c r="DN15" s="514"/>
      <c r="DO15" s="514"/>
      <c r="DP15" s="514"/>
      <c r="DQ15" s="514"/>
      <c r="DR15" s="514"/>
      <c r="DS15" s="514"/>
      <c r="DT15" s="514"/>
      <c r="DU15" s="514"/>
      <c r="DV15" s="514"/>
      <c r="DW15" s="514"/>
      <c r="DX15" s="514"/>
      <c r="DY15" s="514"/>
      <c r="DZ15" s="514"/>
      <c r="EA15" s="514"/>
      <c r="EB15" s="514"/>
      <c r="EC15" s="514"/>
      <c r="ED15" s="514"/>
    </row>
    <row r="16" spans="1:134" ht="22.9" customHeight="1" x14ac:dyDescent="0.15">
      <c r="A16" s="543"/>
      <c r="B16" s="557"/>
      <c r="C16" s="557"/>
      <c r="D16" s="557"/>
      <c r="E16" s="563"/>
      <c r="F16" s="564" t="s">
        <v>355</v>
      </c>
      <c r="G16" s="565"/>
      <c r="H16" s="565"/>
      <c r="I16" s="565"/>
      <c r="J16" s="565"/>
      <c r="K16" s="565"/>
      <c r="L16" s="565"/>
      <c r="M16" s="565"/>
      <c r="N16" s="565"/>
      <c r="O16" s="565"/>
      <c r="P16" s="565"/>
      <c r="Q16" s="565"/>
      <c r="R16" s="565"/>
      <c r="S16" s="565"/>
      <c r="T16" s="565"/>
      <c r="U16" s="566"/>
      <c r="V16" s="558">
        <v>0</v>
      </c>
      <c r="W16" s="559">
        <v>4</v>
      </c>
      <c r="X16" s="560">
        <v>0</v>
      </c>
      <c r="Y16" s="561">
        <v>27030000</v>
      </c>
      <c r="Z16" s="561"/>
      <c r="AA16" s="561"/>
      <c r="AB16" s="561"/>
      <c r="AC16" s="79">
        <f t="shared" si="1"/>
        <v>27030000</v>
      </c>
      <c r="AD16" s="561">
        <v>27030000</v>
      </c>
      <c r="AE16" s="79">
        <f t="shared" ref="AE16:AE24" si="3">Y16-AD16</f>
        <v>0</v>
      </c>
      <c r="AF16" s="561">
        <v>27030000</v>
      </c>
      <c r="AG16" s="561"/>
      <c r="AH16" s="186">
        <f t="shared" si="2"/>
        <v>0</v>
      </c>
      <c r="AI16" s="514"/>
      <c r="AJ16" s="514"/>
      <c r="AK16" s="514"/>
      <c r="AL16" s="514"/>
      <c r="AM16" s="514"/>
      <c r="AN16" s="514"/>
      <c r="AO16" s="514"/>
      <c r="AP16" s="514"/>
      <c r="AQ16" s="514"/>
      <c r="AR16" s="514"/>
      <c r="AS16" s="514"/>
      <c r="AT16" s="514"/>
      <c r="AU16" s="514"/>
      <c r="AV16" s="514"/>
      <c r="AW16" s="514"/>
      <c r="AX16" s="514"/>
      <c r="AY16" s="514"/>
      <c r="AZ16" s="514"/>
      <c r="BA16" s="514"/>
      <c r="BB16" s="514"/>
      <c r="BC16" s="514"/>
      <c r="BD16" s="514"/>
      <c r="BE16" s="514"/>
      <c r="BF16" s="514"/>
      <c r="BG16" s="514"/>
      <c r="BH16" s="514"/>
      <c r="BI16" s="514"/>
      <c r="BJ16" s="514"/>
      <c r="BK16" s="514"/>
      <c r="BL16" s="514"/>
      <c r="BM16" s="514"/>
      <c r="BN16" s="514"/>
      <c r="BO16" s="514"/>
      <c r="BP16" s="514"/>
      <c r="BQ16" s="514"/>
      <c r="BR16" s="514"/>
      <c r="BS16" s="514"/>
      <c r="BT16" s="514"/>
      <c r="BU16" s="514"/>
      <c r="BV16" s="514"/>
      <c r="BW16" s="514"/>
      <c r="BX16" s="514"/>
      <c r="BY16" s="514"/>
      <c r="BZ16" s="514"/>
      <c r="CA16" s="514"/>
      <c r="CB16" s="514"/>
      <c r="CC16" s="514"/>
      <c r="CD16" s="514"/>
      <c r="CE16" s="514"/>
      <c r="CF16" s="514"/>
      <c r="CG16" s="514"/>
      <c r="CH16" s="514"/>
      <c r="CI16" s="514"/>
      <c r="CJ16" s="514"/>
      <c r="CK16" s="514"/>
      <c r="CL16" s="514"/>
      <c r="CM16" s="514"/>
      <c r="CN16" s="514"/>
      <c r="CO16" s="514"/>
      <c r="CP16" s="514"/>
      <c r="CQ16" s="514"/>
      <c r="CR16" s="514"/>
      <c r="CS16" s="514"/>
      <c r="CT16" s="514"/>
      <c r="CU16" s="514"/>
      <c r="CV16" s="514"/>
      <c r="CW16" s="514"/>
      <c r="CX16" s="514"/>
      <c r="CY16" s="514"/>
      <c r="CZ16" s="514"/>
      <c r="DA16" s="514"/>
      <c r="DB16" s="514"/>
      <c r="DC16" s="514"/>
      <c r="DD16" s="514"/>
      <c r="DE16" s="514"/>
      <c r="DF16" s="514"/>
      <c r="DG16" s="514"/>
      <c r="DH16" s="514"/>
      <c r="DI16" s="514"/>
      <c r="DJ16" s="514"/>
      <c r="DK16" s="514"/>
      <c r="DL16" s="514"/>
      <c r="DM16" s="514"/>
      <c r="DN16" s="514"/>
      <c r="DO16" s="514"/>
      <c r="DP16" s="514"/>
      <c r="DQ16" s="514"/>
      <c r="DR16" s="514"/>
      <c r="DS16" s="514"/>
      <c r="DT16" s="514"/>
      <c r="DU16" s="514"/>
      <c r="DV16" s="514"/>
      <c r="DW16" s="514"/>
      <c r="DX16" s="514"/>
      <c r="DY16" s="514"/>
      <c r="DZ16" s="514"/>
      <c r="EA16" s="514"/>
      <c r="EB16" s="514"/>
      <c r="EC16" s="514"/>
      <c r="ED16" s="514"/>
    </row>
    <row r="17" spans="1:134" s="569" customFormat="1" ht="22.9" customHeight="1" x14ac:dyDescent="0.15">
      <c r="A17" s="543"/>
      <c r="B17" s="557"/>
      <c r="C17" s="557"/>
      <c r="D17" s="557"/>
      <c r="E17" s="563"/>
      <c r="F17" s="564" t="s">
        <v>356</v>
      </c>
      <c r="G17" s="565"/>
      <c r="H17" s="565"/>
      <c r="I17" s="565"/>
      <c r="J17" s="565"/>
      <c r="K17" s="565"/>
      <c r="L17" s="565"/>
      <c r="M17" s="565"/>
      <c r="N17" s="565"/>
      <c r="O17" s="565"/>
      <c r="P17" s="565"/>
      <c r="Q17" s="565"/>
      <c r="R17" s="565"/>
      <c r="S17" s="565"/>
      <c r="T17" s="565"/>
      <c r="U17" s="566"/>
      <c r="V17" s="558">
        <v>0</v>
      </c>
      <c r="W17" s="559">
        <v>5</v>
      </c>
      <c r="X17" s="567">
        <v>0</v>
      </c>
      <c r="Y17" s="561"/>
      <c r="Z17" s="561"/>
      <c r="AA17" s="561"/>
      <c r="AB17" s="561"/>
      <c r="AC17" s="79">
        <f t="shared" si="1"/>
        <v>0</v>
      </c>
      <c r="AD17" s="561"/>
      <c r="AE17" s="79">
        <f t="shared" si="3"/>
        <v>0</v>
      </c>
      <c r="AF17" s="561"/>
      <c r="AG17" s="561">
        <v>0</v>
      </c>
      <c r="AH17" s="186">
        <f t="shared" si="2"/>
        <v>0</v>
      </c>
      <c r="AI17" s="514"/>
      <c r="AJ17" s="568"/>
      <c r="AK17" s="568"/>
      <c r="AL17" s="568"/>
      <c r="AM17" s="568"/>
      <c r="AN17" s="568"/>
      <c r="AO17" s="568"/>
      <c r="AP17" s="568"/>
      <c r="AQ17" s="568"/>
      <c r="AR17" s="568"/>
      <c r="AS17" s="568"/>
      <c r="AT17" s="568"/>
      <c r="AU17" s="568"/>
      <c r="AV17" s="568"/>
      <c r="AW17" s="568"/>
      <c r="AX17" s="568"/>
      <c r="AY17" s="568"/>
      <c r="AZ17" s="568"/>
      <c r="BA17" s="568"/>
      <c r="BB17" s="568"/>
      <c r="BC17" s="568"/>
      <c r="BD17" s="568"/>
      <c r="BE17" s="568"/>
      <c r="BF17" s="568"/>
      <c r="BG17" s="568"/>
      <c r="BH17" s="568"/>
      <c r="BI17" s="568"/>
      <c r="BJ17" s="568"/>
      <c r="BK17" s="568"/>
      <c r="BL17" s="568"/>
      <c r="BM17" s="568"/>
      <c r="BN17" s="568"/>
      <c r="BO17" s="568"/>
      <c r="BP17" s="568"/>
      <c r="BQ17" s="568"/>
      <c r="BR17" s="568"/>
      <c r="BS17" s="568"/>
      <c r="BT17" s="568"/>
      <c r="BU17" s="568"/>
      <c r="BV17" s="568"/>
      <c r="BW17" s="568"/>
      <c r="BX17" s="568"/>
      <c r="BY17" s="568"/>
      <c r="BZ17" s="568"/>
      <c r="CA17" s="568"/>
      <c r="CB17" s="568"/>
      <c r="CC17" s="568"/>
      <c r="CD17" s="568"/>
      <c r="CE17" s="568"/>
      <c r="CF17" s="568"/>
      <c r="CG17" s="568"/>
      <c r="CH17" s="568"/>
      <c r="CI17" s="568"/>
      <c r="CJ17" s="568"/>
      <c r="CK17" s="568"/>
      <c r="CL17" s="568"/>
      <c r="CM17" s="568"/>
      <c r="CN17" s="568"/>
      <c r="CO17" s="568"/>
      <c r="CP17" s="568"/>
      <c r="CQ17" s="568"/>
      <c r="CR17" s="568"/>
      <c r="CS17" s="568"/>
      <c r="CT17" s="568"/>
      <c r="CU17" s="568"/>
      <c r="CV17" s="568"/>
      <c r="CW17" s="568"/>
      <c r="CX17" s="568"/>
      <c r="CY17" s="568"/>
      <c r="CZ17" s="568"/>
      <c r="DA17" s="568"/>
      <c r="DB17" s="568"/>
      <c r="DC17" s="568"/>
      <c r="DD17" s="568"/>
      <c r="DE17" s="568"/>
      <c r="DF17" s="568"/>
      <c r="DG17" s="568"/>
      <c r="DH17" s="568"/>
      <c r="DI17" s="568"/>
      <c r="DJ17" s="568"/>
      <c r="DK17" s="568"/>
      <c r="DL17" s="568"/>
      <c r="DM17" s="568"/>
      <c r="DN17" s="568"/>
      <c r="DO17" s="568"/>
      <c r="DP17" s="568"/>
      <c r="DQ17" s="568"/>
      <c r="DR17" s="568"/>
      <c r="DS17" s="568"/>
      <c r="DT17" s="568"/>
      <c r="DU17" s="568"/>
      <c r="DV17" s="568"/>
      <c r="DW17" s="568"/>
      <c r="DX17" s="568"/>
      <c r="DY17" s="568"/>
      <c r="DZ17" s="568"/>
      <c r="EA17" s="568"/>
      <c r="EB17" s="568"/>
      <c r="EC17" s="568"/>
      <c r="ED17" s="568"/>
    </row>
    <row r="18" spans="1:134" s="569" customFormat="1" ht="22.9" customHeight="1" x14ac:dyDescent="0.15">
      <c r="A18" s="543"/>
      <c r="B18" s="557"/>
      <c r="C18" s="557"/>
      <c r="D18" s="557"/>
      <c r="E18" s="563"/>
      <c r="F18" s="564" t="s">
        <v>357</v>
      </c>
      <c r="G18" s="565"/>
      <c r="H18" s="565" t="s">
        <v>358</v>
      </c>
      <c r="I18" s="565"/>
      <c r="J18" s="565" t="s">
        <v>359</v>
      </c>
      <c r="K18" s="565"/>
      <c r="L18" s="565" t="s">
        <v>360</v>
      </c>
      <c r="M18" s="565"/>
      <c r="N18" s="565" t="s">
        <v>361</v>
      </c>
      <c r="O18" s="565"/>
      <c r="P18" s="565" t="s">
        <v>362</v>
      </c>
      <c r="Q18" s="565"/>
      <c r="R18" s="565" t="s">
        <v>363</v>
      </c>
      <c r="S18" s="565"/>
      <c r="T18" s="565" t="s">
        <v>364</v>
      </c>
      <c r="U18" s="566"/>
      <c r="V18" s="558">
        <v>0</v>
      </c>
      <c r="W18" s="559">
        <v>6</v>
      </c>
      <c r="X18" s="567">
        <v>2858225</v>
      </c>
      <c r="Y18" s="561">
        <v>261432</v>
      </c>
      <c r="Z18" s="561"/>
      <c r="AA18" s="561"/>
      <c r="AB18" s="561"/>
      <c r="AC18" s="79">
        <f t="shared" si="1"/>
        <v>261432</v>
      </c>
      <c r="AD18" s="561">
        <v>11522</v>
      </c>
      <c r="AE18" s="79">
        <f t="shared" si="3"/>
        <v>249910</v>
      </c>
      <c r="AF18" s="561">
        <v>251997</v>
      </c>
      <c r="AG18" s="561">
        <v>-4803</v>
      </c>
      <c r="AH18" s="186">
        <f t="shared" si="2"/>
        <v>2862857</v>
      </c>
      <c r="AI18" s="514"/>
      <c r="AJ18" s="568"/>
      <c r="AK18" s="568"/>
      <c r="AL18" s="568"/>
      <c r="AM18" s="568"/>
      <c r="AN18" s="568"/>
      <c r="AO18" s="568"/>
      <c r="AP18" s="568"/>
      <c r="AQ18" s="568"/>
      <c r="AR18" s="568"/>
      <c r="AS18" s="568"/>
      <c r="AT18" s="568"/>
      <c r="AU18" s="568"/>
      <c r="AV18" s="568"/>
      <c r="AW18" s="568"/>
      <c r="AX18" s="568"/>
      <c r="AY18" s="568"/>
      <c r="AZ18" s="568"/>
      <c r="BA18" s="568"/>
      <c r="BB18" s="568"/>
      <c r="BC18" s="568"/>
      <c r="BD18" s="568"/>
      <c r="BE18" s="568"/>
      <c r="BF18" s="568"/>
      <c r="BG18" s="568"/>
      <c r="BH18" s="568"/>
      <c r="BI18" s="568"/>
      <c r="BJ18" s="568"/>
      <c r="BK18" s="568"/>
      <c r="BL18" s="568"/>
      <c r="BM18" s="568"/>
      <c r="BN18" s="568"/>
      <c r="BO18" s="568"/>
      <c r="BP18" s="568"/>
      <c r="BQ18" s="568"/>
      <c r="BR18" s="568"/>
      <c r="BS18" s="568"/>
      <c r="BT18" s="568"/>
      <c r="BU18" s="568"/>
      <c r="BV18" s="568"/>
      <c r="BW18" s="568"/>
      <c r="BX18" s="568"/>
      <c r="BY18" s="568"/>
      <c r="BZ18" s="568"/>
      <c r="CA18" s="568"/>
      <c r="CB18" s="568"/>
      <c r="CC18" s="568"/>
      <c r="CD18" s="568"/>
      <c r="CE18" s="568"/>
      <c r="CF18" s="568"/>
      <c r="CG18" s="568"/>
      <c r="CH18" s="568"/>
      <c r="CI18" s="568"/>
      <c r="CJ18" s="568"/>
      <c r="CK18" s="568"/>
      <c r="CL18" s="568"/>
      <c r="CM18" s="568"/>
      <c r="CN18" s="568"/>
      <c r="CO18" s="568"/>
      <c r="CP18" s="568"/>
      <c r="CQ18" s="568"/>
      <c r="CR18" s="568"/>
      <c r="CS18" s="568"/>
      <c r="CT18" s="568"/>
      <c r="CU18" s="568"/>
      <c r="CV18" s="568"/>
      <c r="CW18" s="568"/>
      <c r="CX18" s="568"/>
      <c r="CY18" s="568"/>
      <c r="CZ18" s="568"/>
      <c r="DA18" s="568"/>
      <c r="DB18" s="568"/>
      <c r="DC18" s="568"/>
      <c r="DD18" s="568"/>
      <c r="DE18" s="568"/>
      <c r="DF18" s="568"/>
      <c r="DG18" s="568"/>
      <c r="DH18" s="568"/>
      <c r="DI18" s="568"/>
      <c r="DJ18" s="568"/>
      <c r="DK18" s="568"/>
      <c r="DL18" s="568"/>
      <c r="DM18" s="568"/>
      <c r="DN18" s="568"/>
      <c r="DO18" s="568"/>
      <c r="DP18" s="568"/>
      <c r="DQ18" s="568"/>
      <c r="DR18" s="568"/>
      <c r="DS18" s="568"/>
      <c r="DT18" s="568"/>
      <c r="DU18" s="568"/>
      <c r="DV18" s="568"/>
      <c r="DW18" s="568"/>
      <c r="DX18" s="568"/>
      <c r="DY18" s="568"/>
      <c r="DZ18" s="568"/>
      <c r="EA18" s="568"/>
      <c r="EB18" s="568"/>
      <c r="EC18" s="568"/>
      <c r="ED18" s="568"/>
    </row>
    <row r="19" spans="1:134" s="569" customFormat="1" ht="22.9" customHeight="1" x14ac:dyDescent="0.15">
      <c r="A19" s="543"/>
      <c r="B19" s="557"/>
      <c r="C19" s="557"/>
      <c r="D19" s="557"/>
      <c r="E19" s="563"/>
      <c r="F19" s="564" t="s">
        <v>365</v>
      </c>
      <c r="G19" s="565"/>
      <c r="H19" s="565" t="s">
        <v>366</v>
      </c>
      <c r="I19" s="565"/>
      <c r="J19" s="565"/>
      <c r="K19" s="565"/>
      <c r="L19" s="565" t="s">
        <v>367</v>
      </c>
      <c r="M19" s="565"/>
      <c r="N19" s="565"/>
      <c r="O19" s="565"/>
      <c r="P19" s="565" t="s">
        <v>363</v>
      </c>
      <c r="Q19" s="565"/>
      <c r="R19" s="565"/>
      <c r="S19" s="565"/>
      <c r="T19" s="565" t="s">
        <v>364</v>
      </c>
      <c r="U19" s="566"/>
      <c r="V19" s="558">
        <v>0</v>
      </c>
      <c r="W19" s="559">
        <v>7</v>
      </c>
      <c r="X19" s="567">
        <v>0</v>
      </c>
      <c r="Y19" s="561">
        <v>0</v>
      </c>
      <c r="Z19" s="561"/>
      <c r="AA19" s="561"/>
      <c r="AB19" s="561"/>
      <c r="AC19" s="79">
        <f t="shared" si="1"/>
        <v>0</v>
      </c>
      <c r="AD19" s="561">
        <v>0</v>
      </c>
      <c r="AE19" s="79">
        <f t="shared" si="3"/>
        <v>0</v>
      </c>
      <c r="AF19" s="561">
        <v>0</v>
      </c>
      <c r="AG19" s="561"/>
      <c r="AH19" s="186">
        <f t="shared" si="2"/>
        <v>0</v>
      </c>
      <c r="AI19" s="514"/>
      <c r="AJ19" s="568"/>
      <c r="AK19" s="568"/>
      <c r="AL19" s="568"/>
      <c r="AM19" s="568"/>
      <c r="AN19" s="568"/>
      <c r="AO19" s="568"/>
      <c r="AP19" s="568"/>
      <c r="AQ19" s="568"/>
      <c r="AR19" s="568"/>
      <c r="AS19" s="568"/>
      <c r="AT19" s="568"/>
      <c r="AU19" s="568"/>
      <c r="AV19" s="568"/>
      <c r="AW19" s="568"/>
      <c r="AX19" s="568"/>
      <c r="AY19" s="568"/>
      <c r="AZ19" s="568"/>
      <c r="BA19" s="568"/>
      <c r="BB19" s="568"/>
      <c r="BC19" s="568"/>
      <c r="BD19" s="568"/>
      <c r="BE19" s="568"/>
      <c r="BF19" s="568"/>
      <c r="BG19" s="568"/>
      <c r="BH19" s="568"/>
      <c r="BI19" s="568"/>
      <c r="BJ19" s="568"/>
      <c r="BK19" s="568"/>
      <c r="BL19" s="568"/>
      <c r="BM19" s="568"/>
      <c r="BN19" s="568"/>
      <c r="BO19" s="568"/>
      <c r="BP19" s="568"/>
      <c r="BQ19" s="568"/>
      <c r="BR19" s="568"/>
      <c r="BS19" s="568"/>
      <c r="BT19" s="568"/>
      <c r="BU19" s="568"/>
      <c r="BV19" s="568"/>
      <c r="BW19" s="568"/>
      <c r="BX19" s="568"/>
      <c r="BY19" s="568"/>
      <c r="BZ19" s="568"/>
      <c r="CA19" s="568"/>
      <c r="CB19" s="568"/>
      <c r="CC19" s="568"/>
      <c r="CD19" s="568"/>
      <c r="CE19" s="568"/>
      <c r="CF19" s="568"/>
      <c r="CG19" s="568"/>
      <c r="CH19" s="568"/>
      <c r="CI19" s="568"/>
      <c r="CJ19" s="568"/>
      <c r="CK19" s="568"/>
      <c r="CL19" s="568"/>
      <c r="CM19" s="568"/>
      <c r="CN19" s="568"/>
      <c r="CO19" s="568"/>
      <c r="CP19" s="568"/>
      <c r="CQ19" s="568"/>
      <c r="CR19" s="568"/>
      <c r="CS19" s="568"/>
      <c r="CT19" s="568"/>
      <c r="CU19" s="568"/>
      <c r="CV19" s="568"/>
      <c r="CW19" s="568"/>
      <c r="CX19" s="568"/>
      <c r="CY19" s="568"/>
      <c r="CZ19" s="568"/>
      <c r="DA19" s="568"/>
      <c r="DB19" s="568"/>
      <c r="DC19" s="568"/>
      <c r="DD19" s="568"/>
      <c r="DE19" s="568"/>
      <c r="DF19" s="568"/>
      <c r="DG19" s="568"/>
      <c r="DH19" s="568"/>
      <c r="DI19" s="568"/>
      <c r="DJ19" s="568"/>
      <c r="DK19" s="568"/>
      <c r="DL19" s="568"/>
      <c r="DM19" s="568"/>
      <c r="DN19" s="568"/>
      <c r="DO19" s="568"/>
      <c r="DP19" s="568"/>
      <c r="DQ19" s="568"/>
      <c r="DR19" s="568"/>
      <c r="DS19" s="568"/>
      <c r="DT19" s="568"/>
      <c r="DU19" s="568"/>
      <c r="DV19" s="568"/>
      <c r="DW19" s="568"/>
      <c r="DX19" s="568"/>
      <c r="DY19" s="568"/>
      <c r="DZ19" s="568"/>
      <c r="EA19" s="568"/>
      <c r="EB19" s="568"/>
      <c r="EC19" s="568"/>
      <c r="ED19" s="568"/>
    </row>
    <row r="20" spans="1:134" s="569" customFormat="1" ht="22.9" customHeight="1" x14ac:dyDescent="0.15">
      <c r="A20" s="543"/>
      <c r="B20" s="557"/>
      <c r="C20" s="557"/>
      <c r="D20" s="557"/>
      <c r="E20" s="563"/>
      <c r="F20" s="564" t="s">
        <v>368</v>
      </c>
      <c r="G20" s="565"/>
      <c r="H20" s="565" t="s">
        <v>369</v>
      </c>
      <c r="I20" s="565"/>
      <c r="J20" s="565" t="s">
        <v>370</v>
      </c>
      <c r="K20" s="565"/>
      <c r="L20" s="565" t="s">
        <v>360</v>
      </c>
      <c r="M20" s="565"/>
      <c r="N20" s="565" t="s">
        <v>371</v>
      </c>
      <c r="O20" s="565"/>
      <c r="P20" s="565" t="s">
        <v>372</v>
      </c>
      <c r="Q20" s="565"/>
      <c r="R20" s="565" t="s">
        <v>363</v>
      </c>
      <c r="S20" s="565"/>
      <c r="T20" s="565" t="s">
        <v>364</v>
      </c>
      <c r="U20" s="566"/>
      <c r="V20" s="558">
        <v>0</v>
      </c>
      <c r="W20" s="559">
        <v>8</v>
      </c>
      <c r="X20" s="567">
        <v>4198000</v>
      </c>
      <c r="Y20" s="561">
        <v>0</v>
      </c>
      <c r="Z20" s="561"/>
      <c r="AA20" s="561"/>
      <c r="AB20" s="561"/>
      <c r="AC20" s="79">
        <f t="shared" si="1"/>
        <v>0</v>
      </c>
      <c r="AD20" s="561">
        <v>0</v>
      </c>
      <c r="AE20" s="79">
        <f t="shared" si="3"/>
        <v>0</v>
      </c>
      <c r="AF20" s="561">
        <v>0</v>
      </c>
      <c r="AG20" s="561"/>
      <c r="AH20" s="186">
        <f t="shared" si="2"/>
        <v>4198000</v>
      </c>
      <c r="AI20" s="514"/>
      <c r="AJ20" s="568"/>
      <c r="AK20" s="568"/>
      <c r="AL20" s="568"/>
      <c r="AM20" s="568"/>
      <c r="AN20" s="568"/>
      <c r="AO20" s="568"/>
      <c r="AP20" s="568"/>
      <c r="AQ20" s="568"/>
      <c r="AR20" s="568"/>
      <c r="AS20" s="568"/>
      <c r="AT20" s="568"/>
      <c r="AU20" s="568"/>
      <c r="AV20" s="568"/>
      <c r="AW20" s="568"/>
      <c r="AX20" s="568"/>
      <c r="AY20" s="568"/>
      <c r="AZ20" s="568"/>
      <c r="BA20" s="568"/>
      <c r="BB20" s="568"/>
      <c r="BC20" s="568"/>
      <c r="BD20" s="568"/>
      <c r="BE20" s="568"/>
      <c r="BF20" s="568"/>
      <c r="BG20" s="568"/>
      <c r="BH20" s="568"/>
      <c r="BI20" s="568"/>
      <c r="BJ20" s="568"/>
      <c r="BK20" s="568"/>
      <c r="BL20" s="568"/>
      <c r="BM20" s="568"/>
      <c r="BN20" s="568"/>
      <c r="BO20" s="568"/>
      <c r="BP20" s="568"/>
      <c r="BQ20" s="568"/>
      <c r="BR20" s="568"/>
      <c r="BS20" s="568"/>
      <c r="BT20" s="568"/>
      <c r="BU20" s="568"/>
      <c r="BV20" s="568"/>
      <c r="BW20" s="568"/>
      <c r="BX20" s="568"/>
      <c r="BY20" s="568"/>
      <c r="BZ20" s="568"/>
      <c r="CA20" s="568"/>
      <c r="CB20" s="568"/>
      <c r="CC20" s="568"/>
      <c r="CD20" s="568"/>
      <c r="CE20" s="568"/>
      <c r="CF20" s="568"/>
      <c r="CG20" s="568"/>
      <c r="CH20" s="568"/>
      <c r="CI20" s="568"/>
      <c r="CJ20" s="568"/>
      <c r="CK20" s="568"/>
      <c r="CL20" s="568"/>
      <c r="CM20" s="568"/>
      <c r="CN20" s="568"/>
      <c r="CO20" s="568"/>
      <c r="CP20" s="568"/>
      <c r="CQ20" s="568"/>
      <c r="CR20" s="568"/>
      <c r="CS20" s="568"/>
      <c r="CT20" s="568"/>
      <c r="CU20" s="568"/>
      <c r="CV20" s="568"/>
      <c r="CW20" s="568"/>
      <c r="CX20" s="568"/>
      <c r="CY20" s="568"/>
      <c r="CZ20" s="568"/>
      <c r="DA20" s="568"/>
      <c r="DB20" s="568"/>
      <c r="DC20" s="568"/>
      <c r="DD20" s="568"/>
      <c r="DE20" s="568"/>
      <c r="DF20" s="568"/>
      <c r="DG20" s="568"/>
      <c r="DH20" s="568"/>
      <c r="DI20" s="568"/>
      <c r="DJ20" s="568"/>
      <c r="DK20" s="568"/>
      <c r="DL20" s="568"/>
      <c r="DM20" s="568"/>
      <c r="DN20" s="568"/>
      <c r="DO20" s="568"/>
      <c r="DP20" s="568"/>
      <c r="DQ20" s="568"/>
      <c r="DR20" s="568"/>
      <c r="DS20" s="568"/>
      <c r="DT20" s="568"/>
      <c r="DU20" s="568"/>
      <c r="DV20" s="568"/>
      <c r="DW20" s="568"/>
      <c r="DX20" s="568"/>
      <c r="DY20" s="568"/>
      <c r="DZ20" s="568"/>
      <c r="EA20" s="568"/>
      <c r="EB20" s="568"/>
      <c r="EC20" s="568"/>
      <c r="ED20" s="568"/>
    </row>
    <row r="21" spans="1:134" s="569" customFormat="1" ht="22.9" customHeight="1" x14ac:dyDescent="0.15">
      <c r="A21" s="543"/>
      <c r="B21" s="557"/>
      <c r="C21" s="557"/>
      <c r="D21" s="557"/>
      <c r="E21" s="563"/>
      <c r="F21" s="564" t="s">
        <v>373</v>
      </c>
      <c r="G21" s="565"/>
      <c r="H21" s="565" t="s">
        <v>374</v>
      </c>
      <c r="I21" s="565"/>
      <c r="J21" s="565"/>
      <c r="K21" s="565"/>
      <c r="L21" s="565" t="s">
        <v>375</v>
      </c>
      <c r="M21" s="565"/>
      <c r="N21" s="565"/>
      <c r="O21" s="565"/>
      <c r="P21" s="565" t="s">
        <v>363</v>
      </c>
      <c r="Q21" s="565"/>
      <c r="R21" s="565"/>
      <c r="S21" s="565"/>
      <c r="T21" s="565" t="s">
        <v>364</v>
      </c>
      <c r="U21" s="566"/>
      <c r="V21" s="558">
        <v>0</v>
      </c>
      <c r="W21" s="559">
        <v>9</v>
      </c>
      <c r="X21" s="567">
        <v>0</v>
      </c>
      <c r="Y21" s="561"/>
      <c r="Z21" s="561"/>
      <c r="AA21" s="561"/>
      <c r="AB21" s="561"/>
      <c r="AC21" s="79">
        <f t="shared" si="1"/>
        <v>0</v>
      </c>
      <c r="AD21" s="561"/>
      <c r="AE21" s="79">
        <f t="shared" si="3"/>
        <v>0</v>
      </c>
      <c r="AF21" s="561"/>
      <c r="AG21" s="561">
        <v>0</v>
      </c>
      <c r="AH21" s="186">
        <f t="shared" si="2"/>
        <v>0</v>
      </c>
      <c r="AI21" s="514"/>
      <c r="AJ21" s="568"/>
      <c r="AK21" s="568"/>
      <c r="AL21" s="568"/>
      <c r="AM21" s="568"/>
      <c r="AN21" s="568"/>
      <c r="AO21" s="568"/>
      <c r="AP21" s="568"/>
      <c r="AQ21" s="568"/>
      <c r="AR21" s="568"/>
      <c r="AS21" s="568"/>
      <c r="AT21" s="568"/>
      <c r="AU21" s="568"/>
      <c r="AV21" s="568"/>
      <c r="AW21" s="568"/>
      <c r="AX21" s="568"/>
      <c r="AY21" s="568"/>
      <c r="AZ21" s="568"/>
      <c r="BA21" s="568"/>
      <c r="BB21" s="568"/>
      <c r="BC21" s="568"/>
      <c r="BD21" s="568"/>
      <c r="BE21" s="568"/>
      <c r="BF21" s="568"/>
      <c r="BG21" s="568"/>
      <c r="BH21" s="568"/>
      <c r="BI21" s="568"/>
      <c r="BJ21" s="568"/>
      <c r="BK21" s="568"/>
      <c r="BL21" s="568"/>
      <c r="BM21" s="568"/>
      <c r="BN21" s="568"/>
      <c r="BO21" s="568"/>
      <c r="BP21" s="568"/>
      <c r="BQ21" s="568"/>
      <c r="BR21" s="568"/>
      <c r="BS21" s="568"/>
      <c r="BT21" s="568"/>
      <c r="BU21" s="568"/>
      <c r="BV21" s="568"/>
      <c r="BW21" s="568"/>
      <c r="BX21" s="568"/>
      <c r="BY21" s="568"/>
      <c r="BZ21" s="568"/>
      <c r="CA21" s="568"/>
      <c r="CB21" s="568"/>
      <c r="CC21" s="568"/>
      <c r="CD21" s="568"/>
      <c r="CE21" s="568"/>
      <c r="CF21" s="568"/>
      <c r="CG21" s="568"/>
      <c r="CH21" s="568"/>
      <c r="CI21" s="568"/>
      <c r="CJ21" s="568"/>
      <c r="CK21" s="568"/>
      <c r="CL21" s="568"/>
      <c r="CM21" s="568"/>
      <c r="CN21" s="568"/>
      <c r="CO21" s="568"/>
      <c r="CP21" s="568"/>
      <c r="CQ21" s="568"/>
      <c r="CR21" s="568"/>
      <c r="CS21" s="568"/>
      <c r="CT21" s="568"/>
      <c r="CU21" s="568"/>
      <c r="CV21" s="568"/>
      <c r="CW21" s="568"/>
      <c r="CX21" s="568"/>
      <c r="CY21" s="568"/>
      <c r="CZ21" s="568"/>
      <c r="DA21" s="568"/>
      <c r="DB21" s="568"/>
      <c r="DC21" s="568"/>
      <c r="DD21" s="568"/>
      <c r="DE21" s="568"/>
      <c r="DF21" s="568"/>
      <c r="DG21" s="568"/>
      <c r="DH21" s="568"/>
      <c r="DI21" s="568"/>
      <c r="DJ21" s="568"/>
      <c r="DK21" s="568"/>
      <c r="DL21" s="568"/>
      <c r="DM21" s="568"/>
      <c r="DN21" s="568"/>
      <c r="DO21" s="568"/>
      <c r="DP21" s="568"/>
      <c r="DQ21" s="568"/>
      <c r="DR21" s="568"/>
      <c r="DS21" s="568"/>
      <c r="DT21" s="568"/>
      <c r="DU21" s="568"/>
      <c r="DV21" s="568"/>
      <c r="DW21" s="568"/>
      <c r="DX21" s="568"/>
      <c r="DY21" s="568"/>
      <c r="DZ21" s="568"/>
      <c r="EA21" s="568"/>
      <c r="EB21" s="568"/>
      <c r="EC21" s="568"/>
      <c r="ED21" s="568"/>
    </row>
    <row r="22" spans="1:134" s="569" customFormat="1" ht="22.9" customHeight="1" x14ac:dyDescent="0.15">
      <c r="A22" s="543"/>
      <c r="B22" s="557"/>
      <c r="C22" s="557"/>
      <c r="D22" s="557"/>
      <c r="E22" s="563"/>
      <c r="F22" s="564" t="s">
        <v>376</v>
      </c>
      <c r="G22" s="565"/>
      <c r="H22" s="565" t="s">
        <v>377</v>
      </c>
      <c r="I22" s="565"/>
      <c r="J22" s="565"/>
      <c r="K22" s="565"/>
      <c r="L22" s="565" t="s">
        <v>378</v>
      </c>
      <c r="M22" s="565"/>
      <c r="N22" s="565"/>
      <c r="O22" s="565"/>
      <c r="P22" s="565" t="s">
        <v>363</v>
      </c>
      <c r="Q22" s="565"/>
      <c r="R22" s="565"/>
      <c r="S22" s="565"/>
      <c r="T22" s="565" t="s">
        <v>364</v>
      </c>
      <c r="U22" s="566"/>
      <c r="V22" s="558">
        <v>1</v>
      </c>
      <c r="W22" s="559">
        <v>0</v>
      </c>
      <c r="X22" s="567">
        <v>0</v>
      </c>
      <c r="Y22" s="561"/>
      <c r="Z22" s="561"/>
      <c r="AA22" s="561"/>
      <c r="AB22" s="562">
        <v>0</v>
      </c>
      <c r="AC22" s="79">
        <f t="shared" si="1"/>
        <v>0</v>
      </c>
      <c r="AD22" s="561"/>
      <c r="AE22" s="79">
        <f t="shared" si="3"/>
        <v>0</v>
      </c>
      <c r="AF22" s="561"/>
      <c r="AG22" s="561"/>
      <c r="AH22" s="186">
        <f t="shared" si="2"/>
        <v>0</v>
      </c>
      <c r="AI22" s="514"/>
      <c r="AJ22" s="568"/>
      <c r="AK22" s="568"/>
      <c r="AL22" s="568"/>
      <c r="AM22" s="568"/>
      <c r="AN22" s="568"/>
      <c r="AO22" s="568"/>
      <c r="AP22" s="568"/>
      <c r="AQ22" s="568"/>
      <c r="AR22" s="568"/>
      <c r="AS22" s="568"/>
      <c r="AT22" s="568"/>
      <c r="AU22" s="568"/>
      <c r="AV22" s="568"/>
      <c r="AW22" s="568"/>
      <c r="AX22" s="568"/>
      <c r="AY22" s="568"/>
      <c r="AZ22" s="568"/>
      <c r="BA22" s="568"/>
      <c r="BB22" s="568"/>
      <c r="BC22" s="568"/>
      <c r="BD22" s="568"/>
      <c r="BE22" s="568"/>
      <c r="BF22" s="568"/>
      <c r="BG22" s="568"/>
      <c r="BH22" s="568"/>
      <c r="BI22" s="568"/>
      <c r="BJ22" s="568"/>
      <c r="BK22" s="568"/>
      <c r="BL22" s="568"/>
      <c r="BM22" s="568"/>
      <c r="BN22" s="568"/>
      <c r="BO22" s="568"/>
      <c r="BP22" s="568"/>
      <c r="BQ22" s="568"/>
      <c r="BR22" s="568"/>
      <c r="BS22" s="568"/>
      <c r="BT22" s="568"/>
      <c r="BU22" s="568"/>
      <c r="BV22" s="568"/>
      <c r="BW22" s="568"/>
      <c r="BX22" s="568"/>
      <c r="BY22" s="568"/>
      <c r="BZ22" s="568"/>
      <c r="CA22" s="568"/>
      <c r="CB22" s="568"/>
      <c r="CC22" s="568"/>
      <c r="CD22" s="568"/>
      <c r="CE22" s="568"/>
      <c r="CF22" s="568"/>
      <c r="CG22" s="568"/>
      <c r="CH22" s="568"/>
      <c r="CI22" s="568"/>
      <c r="CJ22" s="568"/>
      <c r="CK22" s="568"/>
      <c r="CL22" s="568"/>
      <c r="CM22" s="568"/>
      <c r="CN22" s="568"/>
      <c r="CO22" s="568"/>
      <c r="CP22" s="568"/>
      <c r="CQ22" s="568"/>
      <c r="CR22" s="568"/>
      <c r="CS22" s="568"/>
      <c r="CT22" s="568"/>
      <c r="CU22" s="568"/>
      <c r="CV22" s="568"/>
      <c r="CW22" s="568"/>
      <c r="CX22" s="568"/>
      <c r="CY22" s="568"/>
      <c r="CZ22" s="568"/>
      <c r="DA22" s="568"/>
      <c r="DB22" s="568"/>
      <c r="DC22" s="568"/>
      <c r="DD22" s="568"/>
      <c r="DE22" s="568"/>
      <c r="DF22" s="568"/>
      <c r="DG22" s="568"/>
      <c r="DH22" s="568"/>
      <c r="DI22" s="568"/>
      <c r="DJ22" s="568"/>
      <c r="DK22" s="568"/>
      <c r="DL22" s="568"/>
      <c r="DM22" s="568"/>
      <c r="DN22" s="568"/>
      <c r="DO22" s="568"/>
      <c r="DP22" s="568"/>
      <c r="DQ22" s="568"/>
      <c r="DR22" s="568"/>
      <c r="DS22" s="568"/>
      <c r="DT22" s="568"/>
      <c r="DU22" s="568"/>
      <c r="DV22" s="568"/>
      <c r="DW22" s="568"/>
      <c r="DX22" s="568"/>
      <c r="DY22" s="568"/>
      <c r="DZ22" s="568"/>
      <c r="EA22" s="568"/>
      <c r="EB22" s="568"/>
      <c r="EC22" s="568"/>
      <c r="ED22" s="568"/>
    </row>
    <row r="23" spans="1:134" s="569" customFormat="1" ht="22.9" customHeight="1" x14ac:dyDescent="0.15">
      <c r="A23" s="543"/>
      <c r="B23" s="557"/>
      <c r="C23" s="557"/>
      <c r="D23" s="557"/>
      <c r="E23" s="563"/>
      <c r="F23" s="564" t="s">
        <v>379</v>
      </c>
      <c r="G23" s="565"/>
      <c r="H23" s="565" t="s">
        <v>380</v>
      </c>
      <c r="I23" s="565"/>
      <c r="J23" s="565"/>
      <c r="K23" s="565"/>
      <c r="L23" s="565"/>
      <c r="M23" s="565"/>
      <c r="N23" s="565" t="s">
        <v>381</v>
      </c>
      <c r="O23" s="565"/>
      <c r="P23" s="565"/>
      <c r="Q23" s="565"/>
      <c r="R23" s="565"/>
      <c r="S23" s="565"/>
      <c r="T23" s="565" t="s">
        <v>382</v>
      </c>
      <c r="U23" s="566"/>
      <c r="V23" s="558">
        <v>1</v>
      </c>
      <c r="W23" s="559">
        <v>1</v>
      </c>
      <c r="X23" s="567">
        <v>1304295</v>
      </c>
      <c r="Y23" s="561">
        <v>2250</v>
      </c>
      <c r="Z23" s="561"/>
      <c r="AA23" s="561"/>
      <c r="AB23" s="561"/>
      <c r="AC23" s="79">
        <f t="shared" si="1"/>
        <v>2250</v>
      </c>
      <c r="AD23" s="561">
        <v>2250</v>
      </c>
      <c r="AE23" s="79">
        <f t="shared" si="3"/>
        <v>0</v>
      </c>
      <c r="AF23" s="561">
        <v>6815</v>
      </c>
      <c r="AG23" s="561">
        <v>-11800</v>
      </c>
      <c r="AH23" s="186">
        <f t="shared" si="2"/>
        <v>1287930</v>
      </c>
      <c r="AI23" s="514"/>
      <c r="AJ23" s="568"/>
      <c r="AK23" s="568"/>
      <c r="AL23" s="568"/>
      <c r="AM23" s="568"/>
      <c r="AN23" s="568"/>
      <c r="AO23" s="568"/>
      <c r="AP23" s="568"/>
      <c r="AQ23" s="568"/>
      <c r="AR23" s="568"/>
      <c r="AS23" s="568"/>
      <c r="AT23" s="568"/>
      <c r="AU23" s="568"/>
      <c r="AV23" s="568"/>
      <c r="AW23" s="568"/>
      <c r="AX23" s="568"/>
      <c r="AY23" s="568"/>
      <c r="AZ23" s="568"/>
      <c r="BA23" s="568"/>
      <c r="BB23" s="568"/>
      <c r="BC23" s="568"/>
      <c r="BD23" s="568"/>
      <c r="BE23" s="568"/>
      <c r="BF23" s="568"/>
      <c r="BG23" s="568"/>
      <c r="BH23" s="568"/>
      <c r="BI23" s="568"/>
      <c r="BJ23" s="568"/>
      <c r="BK23" s="568"/>
      <c r="BL23" s="568"/>
      <c r="BM23" s="568"/>
      <c r="BN23" s="568"/>
      <c r="BO23" s="568"/>
      <c r="BP23" s="568"/>
      <c r="BQ23" s="568"/>
      <c r="BR23" s="568"/>
      <c r="BS23" s="568"/>
      <c r="BT23" s="568"/>
      <c r="BU23" s="568"/>
      <c r="BV23" s="568"/>
      <c r="BW23" s="568"/>
      <c r="BX23" s="568"/>
      <c r="BY23" s="568"/>
      <c r="BZ23" s="568"/>
      <c r="CA23" s="568"/>
      <c r="CB23" s="568"/>
      <c r="CC23" s="568"/>
      <c r="CD23" s="568"/>
      <c r="CE23" s="568"/>
      <c r="CF23" s="568"/>
      <c r="CG23" s="568"/>
      <c r="CH23" s="568"/>
      <c r="CI23" s="568"/>
      <c r="CJ23" s="568"/>
      <c r="CK23" s="568"/>
      <c r="CL23" s="568"/>
      <c r="CM23" s="568"/>
      <c r="CN23" s="568"/>
      <c r="CO23" s="568"/>
      <c r="CP23" s="568"/>
      <c r="CQ23" s="568"/>
      <c r="CR23" s="568"/>
      <c r="CS23" s="568"/>
      <c r="CT23" s="568"/>
      <c r="CU23" s="568"/>
      <c r="CV23" s="568"/>
      <c r="CW23" s="568"/>
      <c r="CX23" s="568"/>
      <c r="CY23" s="568"/>
      <c r="CZ23" s="568"/>
      <c r="DA23" s="568"/>
      <c r="DB23" s="568"/>
      <c r="DC23" s="568"/>
      <c r="DD23" s="568"/>
      <c r="DE23" s="568"/>
      <c r="DF23" s="568"/>
      <c r="DG23" s="568"/>
      <c r="DH23" s="568"/>
      <c r="DI23" s="568"/>
      <c r="DJ23" s="568"/>
      <c r="DK23" s="568"/>
      <c r="DL23" s="568"/>
      <c r="DM23" s="568"/>
      <c r="DN23" s="568"/>
      <c r="DO23" s="568"/>
      <c r="DP23" s="568"/>
      <c r="DQ23" s="568"/>
      <c r="DR23" s="568"/>
      <c r="DS23" s="568"/>
      <c r="DT23" s="568"/>
      <c r="DU23" s="568"/>
      <c r="DV23" s="568"/>
      <c r="DW23" s="568"/>
      <c r="DX23" s="568"/>
      <c r="DY23" s="568"/>
      <c r="DZ23" s="568"/>
      <c r="EA23" s="568"/>
      <c r="EB23" s="568"/>
      <c r="EC23" s="568"/>
      <c r="ED23" s="568"/>
    </row>
    <row r="24" spans="1:134" s="569" customFormat="1" ht="22.9" customHeight="1" x14ac:dyDescent="0.15">
      <c r="A24" s="543"/>
      <c r="B24" s="557"/>
      <c r="C24" s="557"/>
      <c r="D24" s="557"/>
      <c r="E24" s="570" t="s">
        <v>383</v>
      </c>
      <c r="F24" s="571"/>
      <c r="G24" s="571"/>
      <c r="H24" s="571"/>
      <c r="I24" s="571"/>
      <c r="J24" s="571"/>
      <c r="K24" s="571"/>
      <c r="L24" s="571"/>
      <c r="M24" s="553" t="s">
        <v>33</v>
      </c>
      <c r="N24" s="553"/>
      <c r="O24" s="553"/>
      <c r="P24" s="553"/>
      <c r="Q24" s="553"/>
      <c r="R24" s="553"/>
      <c r="S24" s="553"/>
      <c r="T24" s="553"/>
      <c r="U24" s="554"/>
      <c r="V24" s="558">
        <v>1</v>
      </c>
      <c r="W24" s="559">
        <v>2</v>
      </c>
      <c r="X24" s="567">
        <v>0</v>
      </c>
      <c r="Y24" s="561">
        <v>27030000</v>
      </c>
      <c r="Z24" s="562">
        <v>0</v>
      </c>
      <c r="AA24" s="562">
        <v>0</v>
      </c>
      <c r="AB24" s="562">
        <v>0</v>
      </c>
      <c r="AC24" s="79">
        <f t="shared" si="1"/>
        <v>27030000</v>
      </c>
      <c r="AD24" s="561">
        <v>27030000</v>
      </c>
      <c r="AE24" s="79">
        <f t="shared" si="3"/>
        <v>0</v>
      </c>
      <c r="AF24" s="561">
        <v>24900000</v>
      </c>
      <c r="AG24" s="561">
        <v>0</v>
      </c>
      <c r="AH24" s="186">
        <f t="shared" si="2"/>
        <v>2130000</v>
      </c>
      <c r="AI24" s="514"/>
      <c r="AJ24" s="568"/>
      <c r="AK24" s="568"/>
      <c r="AL24" s="568"/>
      <c r="AM24" s="568"/>
      <c r="AN24" s="568"/>
      <c r="AO24" s="568"/>
      <c r="AP24" s="568"/>
      <c r="AQ24" s="568"/>
      <c r="AR24" s="568"/>
      <c r="AS24" s="568"/>
      <c r="AT24" s="568"/>
      <c r="AU24" s="568"/>
      <c r="AV24" s="568"/>
      <c r="AW24" s="568"/>
      <c r="AX24" s="568"/>
      <c r="AY24" s="568"/>
      <c r="AZ24" s="568"/>
      <c r="BA24" s="568"/>
      <c r="BB24" s="568"/>
      <c r="BC24" s="568"/>
      <c r="BD24" s="568"/>
      <c r="BE24" s="568"/>
      <c r="BF24" s="568"/>
      <c r="BG24" s="568"/>
      <c r="BH24" s="568"/>
      <c r="BI24" s="568"/>
      <c r="BJ24" s="568"/>
      <c r="BK24" s="568"/>
      <c r="BL24" s="568"/>
      <c r="BM24" s="568"/>
      <c r="BN24" s="568"/>
      <c r="BO24" s="568"/>
      <c r="BP24" s="568"/>
      <c r="BQ24" s="568"/>
      <c r="BR24" s="568"/>
      <c r="BS24" s="568"/>
      <c r="BT24" s="568"/>
      <c r="BU24" s="568"/>
      <c r="BV24" s="568"/>
      <c r="BW24" s="568"/>
      <c r="BX24" s="568"/>
      <c r="BY24" s="568"/>
      <c r="BZ24" s="568"/>
      <c r="CA24" s="568"/>
      <c r="CB24" s="568"/>
      <c r="CC24" s="568"/>
      <c r="CD24" s="568"/>
      <c r="CE24" s="568"/>
      <c r="CF24" s="568"/>
      <c r="CG24" s="568"/>
      <c r="CH24" s="568"/>
      <c r="CI24" s="568"/>
      <c r="CJ24" s="568"/>
      <c r="CK24" s="568"/>
      <c r="CL24" s="568"/>
      <c r="CM24" s="568"/>
      <c r="CN24" s="568"/>
      <c r="CO24" s="568"/>
      <c r="CP24" s="568"/>
      <c r="CQ24" s="568"/>
      <c r="CR24" s="568"/>
      <c r="CS24" s="568"/>
      <c r="CT24" s="568"/>
      <c r="CU24" s="568"/>
      <c r="CV24" s="568"/>
      <c r="CW24" s="568"/>
      <c r="CX24" s="568"/>
      <c r="CY24" s="568"/>
      <c r="CZ24" s="568"/>
      <c r="DA24" s="568"/>
      <c r="DB24" s="568"/>
      <c r="DC24" s="568"/>
      <c r="DD24" s="568"/>
      <c r="DE24" s="568"/>
      <c r="DF24" s="568"/>
      <c r="DG24" s="568"/>
      <c r="DH24" s="568"/>
      <c r="DI24" s="568"/>
      <c r="DJ24" s="568"/>
      <c r="DK24" s="568"/>
      <c r="DL24" s="568"/>
      <c r="DM24" s="568"/>
      <c r="DN24" s="568"/>
      <c r="DO24" s="568"/>
      <c r="DP24" s="568"/>
      <c r="DQ24" s="568"/>
      <c r="DR24" s="568"/>
      <c r="DS24" s="568"/>
      <c r="DT24" s="568"/>
      <c r="DU24" s="568"/>
      <c r="DV24" s="568"/>
      <c r="DW24" s="568"/>
      <c r="DX24" s="568"/>
      <c r="DY24" s="568"/>
      <c r="DZ24" s="568"/>
      <c r="EA24" s="568"/>
      <c r="EB24" s="568"/>
      <c r="EC24" s="568"/>
      <c r="ED24" s="568"/>
    </row>
    <row r="25" spans="1:134" s="569" customFormat="1" ht="24" customHeight="1" x14ac:dyDescent="0.15">
      <c r="A25" s="543"/>
      <c r="B25" s="557"/>
      <c r="C25" s="557"/>
      <c r="D25" s="557"/>
      <c r="E25" s="571"/>
      <c r="F25" s="571"/>
      <c r="G25" s="571"/>
      <c r="H25" s="571"/>
      <c r="I25" s="571"/>
      <c r="J25" s="571"/>
      <c r="K25" s="571"/>
      <c r="L25" s="571"/>
      <c r="M25" s="572" t="s">
        <v>384</v>
      </c>
      <c r="N25" s="572"/>
      <c r="O25" s="572"/>
      <c r="P25" s="572"/>
      <c r="Q25" s="572"/>
      <c r="R25" s="572"/>
      <c r="S25" s="572"/>
      <c r="T25" s="572"/>
      <c r="U25" s="573"/>
      <c r="V25" s="558">
        <v>1</v>
      </c>
      <c r="W25" s="559">
        <v>3</v>
      </c>
      <c r="X25" s="567">
        <v>104390107</v>
      </c>
      <c r="Y25" s="561">
        <v>10944796</v>
      </c>
      <c r="Z25" s="562">
        <v>0</v>
      </c>
      <c r="AA25" s="562">
        <v>0</v>
      </c>
      <c r="AB25" s="562">
        <v>0</v>
      </c>
      <c r="AC25" s="79">
        <f t="shared" si="1"/>
        <v>10944796</v>
      </c>
      <c r="AD25" s="561">
        <v>1381805</v>
      </c>
      <c r="AE25" s="79">
        <f>Y25-AD25</f>
        <v>9562991</v>
      </c>
      <c r="AF25" s="561">
        <v>33690575</v>
      </c>
      <c r="AG25" s="561">
        <v>0</v>
      </c>
      <c r="AH25" s="186">
        <f t="shared" si="2"/>
        <v>81644328</v>
      </c>
      <c r="AI25" s="514"/>
      <c r="AJ25" s="568"/>
      <c r="AK25" s="568"/>
      <c r="AL25" s="568"/>
      <c r="AM25" s="568"/>
      <c r="AN25" s="568"/>
      <c r="AO25" s="568"/>
      <c r="AP25" s="568"/>
      <c r="AQ25" s="568"/>
      <c r="AR25" s="568"/>
      <c r="AS25" s="568"/>
      <c r="AT25" s="568"/>
      <c r="AU25" s="568"/>
      <c r="AV25" s="568"/>
      <c r="AW25" s="568"/>
      <c r="AX25" s="568"/>
      <c r="AY25" s="568"/>
      <c r="AZ25" s="568"/>
      <c r="BA25" s="568"/>
      <c r="BB25" s="568"/>
      <c r="BC25" s="568"/>
      <c r="BD25" s="568"/>
      <c r="BE25" s="568"/>
      <c r="BF25" s="568"/>
      <c r="BG25" s="568"/>
      <c r="BH25" s="568"/>
      <c r="BI25" s="568"/>
      <c r="BJ25" s="568"/>
      <c r="BK25" s="568"/>
      <c r="BL25" s="568"/>
      <c r="BM25" s="568"/>
      <c r="BN25" s="568"/>
      <c r="BO25" s="568"/>
      <c r="BP25" s="568"/>
      <c r="BQ25" s="568"/>
      <c r="BR25" s="568"/>
      <c r="BS25" s="568"/>
      <c r="BT25" s="568"/>
      <c r="BU25" s="568"/>
      <c r="BV25" s="568"/>
      <c r="BW25" s="568"/>
      <c r="BX25" s="568"/>
      <c r="BY25" s="568"/>
      <c r="BZ25" s="568"/>
      <c r="CA25" s="568"/>
      <c r="CB25" s="568"/>
      <c r="CC25" s="568"/>
      <c r="CD25" s="568"/>
      <c r="CE25" s="568"/>
      <c r="CF25" s="568"/>
      <c r="CG25" s="568"/>
      <c r="CH25" s="568"/>
      <c r="CI25" s="568"/>
      <c r="CJ25" s="568"/>
      <c r="CK25" s="568"/>
      <c r="CL25" s="568"/>
      <c r="CM25" s="568"/>
      <c r="CN25" s="568"/>
      <c r="CO25" s="568"/>
      <c r="CP25" s="568"/>
      <c r="CQ25" s="568"/>
      <c r="CR25" s="568"/>
      <c r="CS25" s="568"/>
      <c r="CT25" s="568"/>
      <c r="CU25" s="568"/>
      <c r="CV25" s="568"/>
      <c r="CW25" s="568"/>
      <c r="CX25" s="568"/>
      <c r="CY25" s="568"/>
      <c r="CZ25" s="568"/>
      <c r="DA25" s="568"/>
      <c r="DB25" s="568"/>
      <c r="DC25" s="568"/>
      <c r="DD25" s="568"/>
      <c r="DE25" s="568"/>
      <c r="DF25" s="568"/>
      <c r="DG25" s="568"/>
      <c r="DH25" s="568"/>
      <c r="DI25" s="568"/>
      <c r="DJ25" s="568"/>
      <c r="DK25" s="568"/>
      <c r="DL25" s="568"/>
      <c r="DM25" s="568"/>
      <c r="DN25" s="568"/>
      <c r="DO25" s="568"/>
      <c r="DP25" s="568"/>
      <c r="DQ25" s="568"/>
      <c r="DR25" s="568"/>
      <c r="DS25" s="568"/>
      <c r="DT25" s="568"/>
      <c r="DU25" s="568"/>
      <c r="DV25" s="568"/>
      <c r="DW25" s="568"/>
      <c r="DX25" s="568"/>
      <c r="DY25" s="568"/>
      <c r="DZ25" s="568"/>
      <c r="EA25" s="568"/>
      <c r="EB25" s="568"/>
      <c r="EC25" s="568"/>
      <c r="ED25" s="568"/>
    </row>
    <row r="26" spans="1:134" s="569" customFormat="1" ht="22.9" customHeight="1" x14ac:dyDescent="0.15">
      <c r="A26" s="543"/>
      <c r="B26" s="574" t="s">
        <v>385</v>
      </c>
      <c r="C26" s="575"/>
      <c r="D26" s="575"/>
      <c r="E26" s="553" t="s">
        <v>386</v>
      </c>
      <c r="F26" s="553"/>
      <c r="G26" s="553"/>
      <c r="H26" s="553"/>
      <c r="I26" s="553"/>
      <c r="J26" s="553"/>
      <c r="K26" s="553"/>
      <c r="L26" s="553"/>
      <c r="M26" s="553"/>
      <c r="N26" s="553"/>
      <c r="O26" s="553"/>
      <c r="P26" s="553"/>
      <c r="Q26" s="553"/>
      <c r="R26" s="553"/>
      <c r="S26" s="553"/>
      <c r="T26" s="553"/>
      <c r="U26" s="554"/>
      <c r="V26" s="558">
        <v>1</v>
      </c>
      <c r="W26" s="559">
        <v>4</v>
      </c>
      <c r="X26" s="567">
        <v>0</v>
      </c>
      <c r="Y26" s="79">
        <f>AD13</f>
        <v>27043772</v>
      </c>
      <c r="Z26" s="561"/>
      <c r="AA26" s="561"/>
      <c r="AB26" s="561"/>
      <c r="AC26" s="79">
        <f t="shared" si="1"/>
        <v>27043772</v>
      </c>
      <c r="AD26" s="562">
        <v>0</v>
      </c>
      <c r="AE26" s="185">
        <f>IF(AD26=0,0,Y26-AD26)</f>
        <v>0</v>
      </c>
      <c r="AF26" s="561">
        <v>27043772</v>
      </c>
      <c r="AG26" s="561">
        <v>0</v>
      </c>
      <c r="AH26" s="186">
        <f t="shared" si="2"/>
        <v>0</v>
      </c>
      <c r="AI26" s="514"/>
      <c r="AJ26" s="568"/>
      <c r="AK26" s="568"/>
      <c r="AL26" s="568"/>
      <c r="AM26" s="568"/>
      <c r="AN26" s="568"/>
      <c r="AO26" s="568"/>
      <c r="AP26" s="568"/>
      <c r="AQ26" s="568"/>
      <c r="AR26" s="568"/>
      <c r="AS26" s="568"/>
      <c r="AT26" s="568"/>
      <c r="AU26" s="568"/>
      <c r="AV26" s="568"/>
      <c r="AW26" s="568"/>
      <c r="AX26" s="568"/>
      <c r="AY26" s="568"/>
      <c r="AZ26" s="568"/>
      <c r="BA26" s="568"/>
      <c r="BB26" s="568"/>
      <c r="BC26" s="568"/>
      <c r="BD26" s="568"/>
      <c r="BE26" s="568"/>
      <c r="BF26" s="568"/>
      <c r="BG26" s="568"/>
      <c r="BH26" s="568"/>
      <c r="BI26" s="568"/>
      <c r="BJ26" s="568"/>
      <c r="BK26" s="568"/>
      <c r="BL26" s="568"/>
      <c r="BM26" s="568"/>
      <c r="BN26" s="568"/>
      <c r="BO26" s="568"/>
      <c r="BP26" s="568"/>
      <c r="BQ26" s="568"/>
      <c r="BR26" s="568"/>
      <c r="BS26" s="568"/>
      <c r="BT26" s="568"/>
      <c r="BU26" s="568"/>
      <c r="BV26" s="568"/>
      <c r="BW26" s="568"/>
      <c r="BX26" s="568"/>
      <c r="BY26" s="568"/>
      <c r="BZ26" s="568"/>
      <c r="CA26" s="568"/>
      <c r="CB26" s="568"/>
      <c r="CC26" s="568"/>
      <c r="CD26" s="568"/>
      <c r="CE26" s="568"/>
      <c r="CF26" s="568"/>
      <c r="CG26" s="568"/>
      <c r="CH26" s="568"/>
      <c r="CI26" s="568"/>
      <c r="CJ26" s="568"/>
      <c r="CK26" s="568"/>
      <c r="CL26" s="568"/>
      <c r="CM26" s="568"/>
      <c r="CN26" s="568"/>
      <c r="CO26" s="568"/>
      <c r="CP26" s="568"/>
      <c r="CQ26" s="568"/>
      <c r="CR26" s="568"/>
      <c r="CS26" s="568"/>
      <c r="CT26" s="568"/>
      <c r="CU26" s="568"/>
      <c r="CV26" s="568"/>
      <c r="CW26" s="568"/>
      <c r="CX26" s="568"/>
      <c r="CY26" s="568"/>
      <c r="CZ26" s="568"/>
      <c r="DA26" s="568"/>
      <c r="DB26" s="568"/>
      <c r="DC26" s="568"/>
      <c r="DD26" s="568"/>
      <c r="DE26" s="568"/>
      <c r="DF26" s="568"/>
      <c r="DG26" s="568"/>
      <c r="DH26" s="568"/>
      <c r="DI26" s="568"/>
      <c r="DJ26" s="568"/>
      <c r="DK26" s="568"/>
      <c r="DL26" s="568"/>
      <c r="DM26" s="568"/>
      <c r="DN26" s="568"/>
      <c r="DO26" s="568"/>
      <c r="DP26" s="568"/>
      <c r="DQ26" s="568"/>
      <c r="DR26" s="568"/>
      <c r="DS26" s="568"/>
      <c r="DT26" s="568"/>
      <c r="DU26" s="568"/>
      <c r="DV26" s="568"/>
      <c r="DW26" s="568"/>
      <c r="DX26" s="568"/>
      <c r="DY26" s="568"/>
      <c r="DZ26" s="568"/>
      <c r="EA26" s="568"/>
      <c r="EB26" s="568"/>
      <c r="EC26" s="568"/>
      <c r="ED26" s="568"/>
    </row>
    <row r="27" spans="1:134" s="569" customFormat="1" ht="22.9" customHeight="1" x14ac:dyDescent="0.15">
      <c r="A27" s="543"/>
      <c r="B27" s="575"/>
      <c r="C27" s="575"/>
      <c r="D27" s="575"/>
      <c r="E27" s="553" t="s">
        <v>387</v>
      </c>
      <c r="F27" s="553"/>
      <c r="G27" s="553"/>
      <c r="H27" s="553"/>
      <c r="I27" s="553"/>
      <c r="J27" s="553"/>
      <c r="K27" s="553"/>
      <c r="L27" s="553"/>
      <c r="M27" s="553"/>
      <c r="N27" s="553"/>
      <c r="O27" s="553"/>
      <c r="P27" s="553"/>
      <c r="Q27" s="553"/>
      <c r="R27" s="553"/>
      <c r="S27" s="553"/>
      <c r="T27" s="553"/>
      <c r="U27" s="554"/>
      <c r="V27" s="558">
        <v>1</v>
      </c>
      <c r="W27" s="559">
        <v>5</v>
      </c>
      <c r="X27" s="79">
        <f>X13-X26</f>
        <v>8360520</v>
      </c>
      <c r="Y27" s="79">
        <f>Y13-Y26</f>
        <v>249910</v>
      </c>
      <c r="Z27" s="79">
        <f t="shared" ref="Z27:AB27" si="4">Z13-Z26</f>
        <v>0</v>
      </c>
      <c r="AA27" s="79">
        <f t="shared" si="4"/>
        <v>0</v>
      </c>
      <c r="AB27" s="79">
        <f t="shared" si="4"/>
        <v>0</v>
      </c>
      <c r="AC27" s="79">
        <f t="shared" si="1"/>
        <v>249910</v>
      </c>
      <c r="AD27" s="185">
        <f>IF(AD26=0,0,AD13-AD26)</f>
        <v>0</v>
      </c>
      <c r="AE27" s="185">
        <f>IF(AD27=0,0,Y27-AD27)</f>
        <v>0</v>
      </c>
      <c r="AF27" s="79">
        <f>AF13-AF26</f>
        <v>245040</v>
      </c>
      <c r="AG27" s="79">
        <f>AG13-AG26</f>
        <v>-16603</v>
      </c>
      <c r="AH27" s="186">
        <f t="shared" si="2"/>
        <v>8348787</v>
      </c>
      <c r="AI27" s="514"/>
      <c r="AJ27" s="568"/>
      <c r="AK27" s="568"/>
      <c r="AL27" s="568"/>
      <c r="AM27" s="568"/>
      <c r="AN27" s="568"/>
      <c r="AO27" s="568"/>
      <c r="AP27" s="568"/>
      <c r="AQ27" s="568"/>
      <c r="AR27" s="568"/>
      <c r="AS27" s="568"/>
      <c r="AT27" s="568"/>
      <c r="AU27" s="568"/>
      <c r="AV27" s="568"/>
      <c r="AW27" s="568"/>
      <c r="AX27" s="568"/>
      <c r="AY27" s="568"/>
      <c r="AZ27" s="568"/>
      <c r="BA27" s="568"/>
      <c r="BB27" s="568"/>
      <c r="BC27" s="568"/>
      <c r="BD27" s="568"/>
      <c r="BE27" s="568"/>
      <c r="BF27" s="568"/>
      <c r="BG27" s="568"/>
      <c r="BH27" s="568"/>
      <c r="BI27" s="568"/>
      <c r="BJ27" s="568"/>
      <c r="BK27" s="568"/>
      <c r="BL27" s="568"/>
      <c r="BM27" s="568"/>
      <c r="BN27" s="568"/>
      <c r="BO27" s="568"/>
      <c r="BP27" s="568"/>
      <c r="BQ27" s="568"/>
      <c r="BR27" s="568"/>
      <c r="BS27" s="568"/>
      <c r="BT27" s="568"/>
      <c r="BU27" s="568"/>
      <c r="BV27" s="568"/>
      <c r="BW27" s="568"/>
      <c r="BX27" s="568"/>
      <c r="BY27" s="568"/>
      <c r="BZ27" s="568"/>
      <c r="CA27" s="568"/>
      <c r="CB27" s="568"/>
      <c r="CC27" s="568"/>
      <c r="CD27" s="568"/>
      <c r="CE27" s="568"/>
      <c r="CF27" s="568"/>
      <c r="CG27" s="568"/>
      <c r="CH27" s="568"/>
      <c r="CI27" s="568"/>
      <c r="CJ27" s="568"/>
      <c r="CK27" s="568"/>
      <c r="CL27" s="568"/>
      <c r="CM27" s="568"/>
      <c r="CN27" s="568"/>
      <c r="CO27" s="568"/>
      <c r="CP27" s="568"/>
      <c r="CQ27" s="568"/>
      <c r="CR27" s="568"/>
      <c r="CS27" s="568"/>
      <c r="CT27" s="568"/>
      <c r="CU27" s="568"/>
      <c r="CV27" s="568"/>
      <c r="CW27" s="568"/>
      <c r="CX27" s="568"/>
      <c r="CY27" s="568"/>
      <c r="CZ27" s="568"/>
      <c r="DA27" s="568"/>
      <c r="DB27" s="568"/>
      <c r="DC27" s="568"/>
      <c r="DD27" s="568"/>
      <c r="DE27" s="568"/>
      <c r="DF27" s="568"/>
      <c r="DG27" s="568"/>
      <c r="DH27" s="568"/>
      <c r="DI27" s="568"/>
      <c r="DJ27" s="568"/>
      <c r="DK27" s="568"/>
      <c r="DL27" s="568"/>
      <c r="DM27" s="568"/>
      <c r="DN27" s="568"/>
      <c r="DO27" s="568"/>
      <c r="DP27" s="568"/>
      <c r="DQ27" s="568"/>
      <c r="DR27" s="568"/>
      <c r="DS27" s="568"/>
      <c r="DT27" s="568"/>
      <c r="DU27" s="568"/>
      <c r="DV27" s="568"/>
      <c r="DW27" s="568"/>
      <c r="DX27" s="568"/>
      <c r="DY27" s="568"/>
      <c r="DZ27" s="568"/>
      <c r="EA27" s="568"/>
      <c r="EB27" s="568"/>
      <c r="EC27" s="568"/>
      <c r="ED27" s="568"/>
    </row>
    <row r="28" spans="1:134" s="569" customFormat="1" ht="1.5" customHeight="1" x14ac:dyDescent="0.15">
      <c r="A28" s="543"/>
      <c r="B28" s="563"/>
      <c r="C28" s="576"/>
      <c r="D28" s="577"/>
      <c r="E28" s="578"/>
      <c r="F28" s="576"/>
      <c r="G28" s="579"/>
      <c r="H28" s="576"/>
      <c r="I28" s="576"/>
      <c r="J28" s="576"/>
      <c r="K28" s="576"/>
      <c r="L28" s="576"/>
      <c r="M28" s="576"/>
      <c r="N28" s="576"/>
      <c r="O28" s="580"/>
      <c r="P28" s="576"/>
      <c r="Q28" s="581"/>
      <c r="R28" s="579"/>
      <c r="S28" s="576"/>
      <c r="T28" s="578"/>
      <c r="U28" s="582"/>
      <c r="V28" s="583"/>
      <c r="W28" s="584"/>
      <c r="X28" s="585"/>
      <c r="Y28" s="585"/>
      <c r="Z28" s="585"/>
      <c r="AA28" s="585"/>
      <c r="AB28" s="585"/>
      <c r="AC28" s="585"/>
      <c r="AD28" s="586"/>
      <c r="AE28" s="586"/>
      <c r="AF28" s="585"/>
      <c r="AG28" s="585"/>
      <c r="AH28" s="587"/>
      <c r="AI28" s="514"/>
      <c r="AJ28" s="568"/>
      <c r="AK28" s="568"/>
      <c r="AL28" s="568"/>
      <c r="AM28" s="568"/>
      <c r="AN28" s="568"/>
      <c r="AO28" s="568"/>
      <c r="AP28" s="568"/>
      <c r="AQ28" s="568"/>
      <c r="AR28" s="568"/>
      <c r="AS28" s="568"/>
      <c r="AT28" s="568"/>
      <c r="AU28" s="568"/>
      <c r="AV28" s="568"/>
      <c r="AW28" s="568"/>
      <c r="AX28" s="568"/>
      <c r="AY28" s="568"/>
      <c r="AZ28" s="568"/>
      <c r="BA28" s="568"/>
      <c r="BB28" s="568"/>
      <c r="BC28" s="568"/>
      <c r="BD28" s="568"/>
      <c r="BE28" s="568"/>
      <c r="BF28" s="568"/>
      <c r="BG28" s="568"/>
      <c r="BH28" s="568"/>
      <c r="BI28" s="568"/>
      <c r="BJ28" s="568"/>
      <c r="BK28" s="568"/>
      <c r="BL28" s="568"/>
      <c r="BM28" s="568"/>
      <c r="BN28" s="568"/>
      <c r="BO28" s="568"/>
      <c r="BP28" s="568"/>
      <c r="BQ28" s="568"/>
      <c r="BR28" s="568"/>
      <c r="BS28" s="568"/>
      <c r="BT28" s="568"/>
      <c r="BU28" s="568"/>
      <c r="BV28" s="568"/>
      <c r="BW28" s="568"/>
      <c r="BX28" s="568"/>
      <c r="BY28" s="568"/>
      <c r="BZ28" s="568"/>
      <c r="CA28" s="568"/>
      <c r="CB28" s="568"/>
      <c r="CC28" s="568"/>
      <c r="CD28" s="568"/>
      <c r="CE28" s="568"/>
      <c r="CF28" s="568"/>
      <c r="CG28" s="568"/>
      <c r="CH28" s="568"/>
      <c r="CI28" s="568"/>
      <c r="CJ28" s="568"/>
      <c r="CK28" s="568"/>
      <c r="CL28" s="568"/>
      <c r="CM28" s="568"/>
      <c r="CN28" s="568"/>
      <c r="CO28" s="568"/>
      <c r="CP28" s="568"/>
      <c r="CQ28" s="568"/>
      <c r="CR28" s="568"/>
      <c r="CS28" s="568"/>
      <c r="CT28" s="568"/>
      <c r="CU28" s="568"/>
      <c r="CV28" s="568"/>
      <c r="CW28" s="568"/>
      <c r="CX28" s="568"/>
      <c r="CY28" s="568"/>
      <c r="CZ28" s="568"/>
      <c r="DA28" s="568"/>
      <c r="DB28" s="568"/>
      <c r="DC28" s="568"/>
      <c r="DD28" s="568"/>
      <c r="DE28" s="568"/>
      <c r="DF28" s="568"/>
      <c r="DG28" s="568"/>
      <c r="DH28" s="568"/>
      <c r="DI28" s="568"/>
      <c r="DJ28" s="568"/>
      <c r="DK28" s="568"/>
      <c r="DL28" s="568"/>
      <c r="DM28" s="568"/>
      <c r="DN28" s="568"/>
      <c r="DO28" s="568"/>
      <c r="DP28" s="568"/>
      <c r="DQ28" s="568"/>
      <c r="DR28" s="568"/>
      <c r="DS28" s="568"/>
      <c r="DT28" s="568"/>
      <c r="DU28" s="568"/>
      <c r="DV28" s="568"/>
      <c r="DW28" s="568"/>
      <c r="DX28" s="568"/>
      <c r="DY28" s="568"/>
      <c r="DZ28" s="568"/>
      <c r="EA28" s="568"/>
      <c r="EB28" s="568"/>
      <c r="EC28" s="568"/>
      <c r="ED28" s="568"/>
    </row>
    <row r="29" spans="1:134" s="569" customFormat="1" ht="22.9" customHeight="1" x14ac:dyDescent="0.15">
      <c r="A29" s="543"/>
      <c r="B29" s="553" t="s">
        <v>388</v>
      </c>
      <c r="C29" s="553"/>
      <c r="D29" s="553"/>
      <c r="E29" s="553"/>
      <c r="F29" s="553"/>
      <c r="G29" s="553"/>
      <c r="H29" s="553"/>
      <c r="I29" s="553"/>
      <c r="J29" s="553"/>
      <c r="K29" s="553"/>
      <c r="L29" s="553"/>
      <c r="M29" s="553"/>
      <c r="N29" s="553"/>
      <c r="O29" s="553"/>
      <c r="P29" s="553"/>
      <c r="Q29" s="553"/>
      <c r="R29" s="553"/>
      <c r="S29" s="553"/>
      <c r="T29" s="553"/>
      <c r="U29" s="554"/>
      <c r="V29" s="558">
        <v>1</v>
      </c>
      <c r="W29" s="559">
        <v>6</v>
      </c>
      <c r="X29" s="79">
        <f>SUM(X30:X36)</f>
        <v>33509106</v>
      </c>
      <c r="Y29" s="79">
        <f t="shared" ref="Y29:AB29" si="5">SUM(Y30:Y36)</f>
        <v>3694111</v>
      </c>
      <c r="Z29" s="79">
        <f t="shared" si="5"/>
        <v>0</v>
      </c>
      <c r="AA29" s="79">
        <f t="shared" si="5"/>
        <v>0</v>
      </c>
      <c r="AB29" s="79">
        <f t="shared" si="5"/>
        <v>3694111</v>
      </c>
      <c r="AC29" s="79">
        <f t="shared" si="1"/>
        <v>0</v>
      </c>
      <c r="AD29" s="185">
        <f t="shared" ref="AD29" si="6">SUM(AD30:AD36)</f>
        <v>0</v>
      </c>
      <c r="AE29" s="185">
        <f t="shared" ref="AE29:AE36" si="7">IF(AD29=0,0,Y29-AD29)</f>
        <v>0</v>
      </c>
      <c r="AF29" s="79">
        <f t="shared" ref="AF29:AG29" si="8">SUM(AF30:AF36)</f>
        <v>0</v>
      </c>
      <c r="AG29" s="79">
        <f t="shared" si="8"/>
        <v>0</v>
      </c>
      <c r="AH29" s="186">
        <f t="shared" si="2"/>
        <v>37203217</v>
      </c>
      <c r="AI29" s="514"/>
      <c r="AJ29" s="568"/>
      <c r="AK29" s="568"/>
      <c r="AL29" s="568"/>
      <c r="AM29" s="568"/>
      <c r="AN29" s="568"/>
      <c r="AO29" s="568"/>
      <c r="AP29" s="568"/>
      <c r="AQ29" s="568"/>
      <c r="AR29" s="568"/>
      <c r="AS29" s="568"/>
      <c r="AT29" s="568"/>
      <c r="AU29" s="568"/>
      <c r="AV29" s="568"/>
      <c r="AW29" s="568"/>
      <c r="AX29" s="568"/>
      <c r="AY29" s="568"/>
      <c r="AZ29" s="568"/>
      <c r="BA29" s="568"/>
      <c r="BB29" s="568"/>
      <c r="BC29" s="568"/>
      <c r="BD29" s="568"/>
      <c r="BE29" s="568"/>
      <c r="BF29" s="568"/>
      <c r="BG29" s="568"/>
      <c r="BH29" s="568"/>
      <c r="BI29" s="568"/>
      <c r="BJ29" s="568"/>
      <c r="BK29" s="568"/>
      <c r="BL29" s="568"/>
      <c r="BM29" s="568"/>
      <c r="BN29" s="568"/>
      <c r="BO29" s="568"/>
      <c r="BP29" s="568"/>
      <c r="BQ29" s="568"/>
      <c r="BR29" s="568"/>
      <c r="BS29" s="568"/>
      <c r="BT29" s="568"/>
      <c r="BU29" s="568"/>
      <c r="BV29" s="568"/>
      <c r="BW29" s="568"/>
      <c r="BX29" s="568"/>
      <c r="BY29" s="568"/>
      <c r="BZ29" s="568"/>
      <c r="CA29" s="568"/>
      <c r="CB29" s="568"/>
      <c r="CC29" s="568"/>
      <c r="CD29" s="568"/>
      <c r="CE29" s="568"/>
      <c r="CF29" s="568"/>
      <c r="CG29" s="568"/>
      <c r="CH29" s="568"/>
      <c r="CI29" s="568"/>
      <c r="CJ29" s="568"/>
      <c r="CK29" s="568"/>
      <c r="CL29" s="568"/>
      <c r="CM29" s="568"/>
      <c r="CN29" s="568"/>
      <c r="CO29" s="568"/>
      <c r="CP29" s="568"/>
      <c r="CQ29" s="568"/>
      <c r="CR29" s="568"/>
      <c r="CS29" s="568"/>
      <c r="CT29" s="568"/>
      <c r="CU29" s="568"/>
      <c r="CV29" s="568"/>
      <c r="CW29" s="568"/>
      <c r="CX29" s="568"/>
      <c r="CY29" s="568"/>
      <c r="CZ29" s="568"/>
      <c r="DA29" s="568"/>
      <c r="DB29" s="568"/>
      <c r="DC29" s="568"/>
      <c r="DD29" s="568"/>
      <c r="DE29" s="568"/>
      <c r="DF29" s="568"/>
      <c r="DG29" s="568"/>
      <c r="DH29" s="568"/>
      <c r="DI29" s="568"/>
      <c r="DJ29" s="568"/>
      <c r="DK29" s="568"/>
      <c r="DL29" s="568"/>
      <c r="DM29" s="568"/>
      <c r="DN29" s="568"/>
      <c r="DO29" s="568"/>
      <c r="DP29" s="568"/>
      <c r="DQ29" s="568"/>
      <c r="DR29" s="568"/>
      <c r="DS29" s="568"/>
      <c r="DT29" s="568"/>
      <c r="DU29" s="568"/>
      <c r="DV29" s="568"/>
      <c r="DW29" s="568"/>
      <c r="DX29" s="568"/>
      <c r="DY29" s="568"/>
      <c r="DZ29" s="568"/>
      <c r="EA29" s="568"/>
      <c r="EB29" s="568"/>
      <c r="EC29" s="568"/>
      <c r="ED29" s="568"/>
    </row>
    <row r="30" spans="1:134" s="569" customFormat="1" ht="22.9" customHeight="1" x14ac:dyDescent="0.15">
      <c r="A30" s="543"/>
      <c r="B30" s="588" t="s">
        <v>389</v>
      </c>
      <c r="C30" s="588"/>
      <c r="D30" s="588"/>
      <c r="E30" s="553" t="s">
        <v>390</v>
      </c>
      <c r="F30" s="553"/>
      <c r="G30" s="553"/>
      <c r="H30" s="553"/>
      <c r="I30" s="553"/>
      <c r="J30" s="553"/>
      <c r="K30" s="553"/>
      <c r="L30" s="553"/>
      <c r="M30" s="553"/>
      <c r="N30" s="553"/>
      <c r="O30" s="553"/>
      <c r="P30" s="553"/>
      <c r="Q30" s="553"/>
      <c r="R30" s="553"/>
      <c r="S30" s="553"/>
      <c r="T30" s="553"/>
      <c r="U30" s="554"/>
      <c r="V30" s="558">
        <v>1</v>
      </c>
      <c r="W30" s="559">
        <v>7</v>
      </c>
      <c r="X30" s="567">
        <v>548339</v>
      </c>
      <c r="Y30" s="561">
        <v>0</v>
      </c>
      <c r="Z30" s="561">
        <v>0</v>
      </c>
      <c r="AA30" s="561">
        <v>0</v>
      </c>
      <c r="AB30" s="561">
        <v>0</v>
      </c>
      <c r="AC30" s="79">
        <f t="shared" si="1"/>
        <v>0</v>
      </c>
      <c r="AD30" s="562">
        <v>0</v>
      </c>
      <c r="AE30" s="185">
        <f t="shared" si="7"/>
        <v>0</v>
      </c>
      <c r="AF30" s="561"/>
      <c r="AG30" s="561"/>
      <c r="AH30" s="186">
        <f t="shared" si="2"/>
        <v>548339</v>
      </c>
      <c r="AI30" s="514"/>
      <c r="AJ30" s="568"/>
      <c r="AK30" s="568"/>
      <c r="AL30" s="568"/>
      <c r="AM30" s="568"/>
      <c r="AN30" s="568"/>
      <c r="AO30" s="568"/>
      <c r="AP30" s="568"/>
      <c r="AQ30" s="568"/>
      <c r="AR30" s="568"/>
      <c r="AS30" s="568"/>
      <c r="AT30" s="568"/>
      <c r="AU30" s="568"/>
      <c r="AV30" s="568"/>
      <c r="AW30" s="568"/>
      <c r="AX30" s="568"/>
      <c r="AY30" s="568"/>
      <c r="AZ30" s="568"/>
      <c r="BA30" s="568"/>
      <c r="BB30" s="568"/>
      <c r="BC30" s="568"/>
      <c r="BD30" s="568"/>
      <c r="BE30" s="568"/>
      <c r="BF30" s="568"/>
      <c r="BG30" s="568"/>
      <c r="BH30" s="568"/>
      <c r="BI30" s="568"/>
      <c r="BJ30" s="568"/>
      <c r="BK30" s="568"/>
      <c r="BL30" s="568"/>
      <c r="BM30" s="568"/>
      <c r="BN30" s="568"/>
      <c r="BO30" s="568"/>
      <c r="BP30" s="568"/>
      <c r="BQ30" s="568"/>
      <c r="BR30" s="568"/>
      <c r="BS30" s="568"/>
      <c r="BT30" s="568"/>
      <c r="BU30" s="568"/>
      <c r="BV30" s="568"/>
      <c r="BW30" s="568"/>
      <c r="BX30" s="568"/>
      <c r="BY30" s="568"/>
      <c r="BZ30" s="568"/>
      <c r="CA30" s="568"/>
      <c r="CB30" s="568"/>
      <c r="CC30" s="568"/>
      <c r="CD30" s="568"/>
      <c r="CE30" s="568"/>
      <c r="CF30" s="568"/>
      <c r="CG30" s="568"/>
      <c r="CH30" s="568"/>
      <c r="CI30" s="568"/>
      <c r="CJ30" s="568"/>
      <c r="CK30" s="568"/>
      <c r="CL30" s="568"/>
      <c r="CM30" s="568"/>
      <c r="CN30" s="568"/>
      <c r="CO30" s="568"/>
      <c r="CP30" s="568"/>
      <c r="CQ30" s="568"/>
      <c r="CR30" s="568"/>
      <c r="CS30" s="568"/>
      <c r="CT30" s="568"/>
      <c r="CU30" s="568"/>
      <c r="CV30" s="568"/>
      <c r="CW30" s="568"/>
      <c r="CX30" s="568"/>
      <c r="CY30" s="568"/>
      <c r="CZ30" s="568"/>
      <c r="DA30" s="568"/>
      <c r="DB30" s="568"/>
      <c r="DC30" s="568"/>
      <c r="DD30" s="568"/>
      <c r="DE30" s="568"/>
      <c r="DF30" s="568"/>
      <c r="DG30" s="568"/>
      <c r="DH30" s="568"/>
      <c r="DI30" s="568"/>
      <c r="DJ30" s="568"/>
      <c r="DK30" s="568"/>
      <c r="DL30" s="568"/>
      <c r="DM30" s="568"/>
      <c r="DN30" s="568"/>
      <c r="DO30" s="568"/>
      <c r="DP30" s="568"/>
      <c r="DQ30" s="568"/>
      <c r="DR30" s="568"/>
      <c r="DS30" s="568"/>
      <c r="DT30" s="568"/>
      <c r="DU30" s="568"/>
      <c r="DV30" s="568"/>
      <c r="DW30" s="568"/>
      <c r="DX30" s="568"/>
      <c r="DY30" s="568"/>
      <c r="DZ30" s="568"/>
      <c r="EA30" s="568"/>
      <c r="EB30" s="568"/>
      <c r="EC30" s="568"/>
      <c r="ED30" s="568"/>
    </row>
    <row r="31" spans="1:134" s="569" customFormat="1" ht="22.9" customHeight="1" x14ac:dyDescent="0.15">
      <c r="A31" s="543"/>
      <c r="B31" s="588"/>
      <c r="C31" s="588"/>
      <c r="D31" s="588"/>
      <c r="E31" s="553" t="s">
        <v>391</v>
      </c>
      <c r="F31" s="553"/>
      <c r="G31" s="553" t="s">
        <v>392</v>
      </c>
      <c r="H31" s="553"/>
      <c r="I31" s="553" t="s">
        <v>393</v>
      </c>
      <c r="J31" s="553"/>
      <c r="K31" s="553" t="s">
        <v>394</v>
      </c>
      <c r="L31" s="553"/>
      <c r="M31" s="553"/>
      <c r="N31" s="553" t="s">
        <v>395</v>
      </c>
      <c r="O31" s="553"/>
      <c r="P31" s="553" t="s">
        <v>396</v>
      </c>
      <c r="Q31" s="553"/>
      <c r="R31" s="553" t="s">
        <v>363</v>
      </c>
      <c r="S31" s="553"/>
      <c r="T31" s="553" t="s">
        <v>364</v>
      </c>
      <c r="U31" s="554"/>
      <c r="V31" s="558">
        <v>1</v>
      </c>
      <c r="W31" s="559">
        <v>8</v>
      </c>
      <c r="X31" s="567">
        <v>8190</v>
      </c>
      <c r="Y31" s="561">
        <v>0</v>
      </c>
      <c r="Z31" s="561">
        <v>0</v>
      </c>
      <c r="AA31" s="561">
        <v>0</v>
      </c>
      <c r="AB31" s="561">
        <v>0</v>
      </c>
      <c r="AC31" s="79">
        <f t="shared" si="1"/>
        <v>0</v>
      </c>
      <c r="AD31" s="562">
        <v>0</v>
      </c>
      <c r="AE31" s="185">
        <f t="shared" si="7"/>
        <v>0</v>
      </c>
      <c r="AF31" s="561"/>
      <c r="AG31" s="561"/>
      <c r="AH31" s="186">
        <f t="shared" si="2"/>
        <v>8190</v>
      </c>
      <c r="AI31" s="514"/>
      <c r="AJ31" s="568"/>
      <c r="AK31" s="568"/>
      <c r="AL31" s="568"/>
      <c r="AM31" s="568"/>
      <c r="AN31" s="568"/>
      <c r="AO31" s="568"/>
      <c r="AP31" s="568"/>
      <c r="AQ31" s="568"/>
      <c r="AR31" s="568"/>
      <c r="AS31" s="568"/>
      <c r="AT31" s="568"/>
      <c r="AU31" s="568"/>
      <c r="AV31" s="568"/>
      <c r="AW31" s="568"/>
      <c r="AX31" s="568"/>
      <c r="AY31" s="568"/>
      <c r="AZ31" s="568"/>
      <c r="BA31" s="568"/>
      <c r="BB31" s="568"/>
      <c r="BC31" s="568"/>
      <c r="BD31" s="568"/>
      <c r="BE31" s="568"/>
      <c r="BF31" s="568"/>
      <c r="BG31" s="568"/>
      <c r="BH31" s="568"/>
      <c r="BI31" s="568"/>
      <c r="BJ31" s="568"/>
      <c r="BK31" s="568"/>
      <c r="BL31" s="568"/>
      <c r="BM31" s="568"/>
      <c r="BN31" s="568"/>
      <c r="BO31" s="568"/>
      <c r="BP31" s="568"/>
      <c r="BQ31" s="568"/>
      <c r="BR31" s="568"/>
      <c r="BS31" s="568"/>
      <c r="BT31" s="568"/>
      <c r="BU31" s="568"/>
      <c r="BV31" s="568"/>
      <c r="BW31" s="568"/>
      <c r="BX31" s="568"/>
      <c r="BY31" s="568"/>
      <c r="BZ31" s="568"/>
      <c r="CA31" s="568"/>
      <c r="CB31" s="568"/>
      <c r="CC31" s="568"/>
      <c r="CD31" s="568"/>
      <c r="CE31" s="568"/>
      <c r="CF31" s="568"/>
      <c r="CG31" s="568"/>
      <c r="CH31" s="568"/>
      <c r="CI31" s="568"/>
      <c r="CJ31" s="568"/>
      <c r="CK31" s="568"/>
      <c r="CL31" s="568"/>
      <c r="CM31" s="568"/>
      <c r="CN31" s="568"/>
      <c r="CO31" s="568"/>
      <c r="CP31" s="568"/>
      <c r="CQ31" s="568"/>
      <c r="CR31" s="568"/>
      <c r="CS31" s="568"/>
      <c r="CT31" s="568"/>
      <c r="CU31" s="568"/>
      <c r="CV31" s="568"/>
      <c r="CW31" s="568"/>
      <c r="CX31" s="568"/>
      <c r="CY31" s="568"/>
      <c r="CZ31" s="568"/>
      <c r="DA31" s="568"/>
      <c r="DB31" s="568"/>
      <c r="DC31" s="568"/>
      <c r="DD31" s="568"/>
      <c r="DE31" s="568"/>
      <c r="DF31" s="568"/>
      <c r="DG31" s="568"/>
      <c r="DH31" s="568"/>
      <c r="DI31" s="568"/>
      <c r="DJ31" s="568"/>
      <c r="DK31" s="568"/>
      <c r="DL31" s="568"/>
      <c r="DM31" s="568"/>
      <c r="DN31" s="568"/>
      <c r="DO31" s="568"/>
      <c r="DP31" s="568"/>
      <c r="DQ31" s="568"/>
      <c r="DR31" s="568"/>
      <c r="DS31" s="568"/>
      <c r="DT31" s="568"/>
      <c r="DU31" s="568"/>
      <c r="DV31" s="568"/>
      <c r="DW31" s="568"/>
      <c r="DX31" s="568"/>
      <c r="DY31" s="568"/>
      <c r="DZ31" s="568"/>
      <c r="EA31" s="568"/>
      <c r="EB31" s="568"/>
      <c r="EC31" s="568"/>
      <c r="ED31" s="568"/>
    </row>
    <row r="32" spans="1:134" s="569" customFormat="1" ht="22.9" customHeight="1" x14ac:dyDescent="0.15">
      <c r="A32" s="543"/>
      <c r="B32" s="588"/>
      <c r="C32" s="588"/>
      <c r="D32" s="588"/>
      <c r="E32" s="553" t="s">
        <v>397</v>
      </c>
      <c r="F32" s="553"/>
      <c r="G32" s="553" t="s">
        <v>366</v>
      </c>
      <c r="H32" s="553"/>
      <c r="I32" s="553"/>
      <c r="J32" s="553"/>
      <c r="K32" s="553" t="s">
        <v>367</v>
      </c>
      <c r="L32" s="553"/>
      <c r="M32" s="553"/>
      <c r="N32" s="553"/>
      <c r="O32" s="553"/>
      <c r="P32" s="553" t="s">
        <v>363</v>
      </c>
      <c r="Q32" s="553"/>
      <c r="R32" s="553"/>
      <c r="S32" s="553"/>
      <c r="T32" s="553" t="s">
        <v>364</v>
      </c>
      <c r="U32" s="554"/>
      <c r="V32" s="558">
        <v>1</v>
      </c>
      <c r="W32" s="559">
        <v>9</v>
      </c>
      <c r="X32" s="567">
        <v>75000</v>
      </c>
      <c r="Y32" s="561">
        <v>0</v>
      </c>
      <c r="Z32" s="561">
        <v>0</v>
      </c>
      <c r="AA32" s="561">
        <v>0</v>
      </c>
      <c r="AB32" s="561">
        <v>0</v>
      </c>
      <c r="AC32" s="79">
        <f t="shared" si="1"/>
        <v>0</v>
      </c>
      <c r="AD32" s="562">
        <v>0</v>
      </c>
      <c r="AE32" s="185">
        <f t="shared" si="7"/>
        <v>0</v>
      </c>
      <c r="AF32" s="561"/>
      <c r="AG32" s="561"/>
      <c r="AH32" s="186">
        <f t="shared" si="2"/>
        <v>75000</v>
      </c>
      <c r="AI32" s="514"/>
      <c r="AJ32" s="568"/>
      <c r="AK32" s="568"/>
      <c r="AL32" s="568"/>
      <c r="AM32" s="568"/>
      <c r="AN32" s="568"/>
      <c r="AO32" s="568"/>
      <c r="AP32" s="568"/>
      <c r="AQ32" s="568"/>
      <c r="AR32" s="568"/>
      <c r="AS32" s="568"/>
      <c r="AT32" s="568"/>
      <c r="AU32" s="568"/>
      <c r="AV32" s="568"/>
      <c r="AW32" s="568"/>
      <c r="AX32" s="568"/>
      <c r="AY32" s="568"/>
      <c r="AZ32" s="568"/>
      <c r="BA32" s="568"/>
      <c r="BB32" s="568"/>
      <c r="BC32" s="568"/>
      <c r="BD32" s="568"/>
      <c r="BE32" s="568"/>
      <c r="BF32" s="568"/>
      <c r="BG32" s="568"/>
      <c r="BH32" s="568"/>
      <c r="BI32" s="568"/>
      <c r="BJ32" s="568"/>
      <c r="BK32" s="568"/>
      <c r="BL32" s="568"/>
      <c r="BM32" s="568"/>
      <c r="BN32" s="568"/>
      <c r="BO32" s="568"/>
      <c r="BP32" s="568"/>
      <c r="BQ32" s="568"/>
      <c r="BR32" s="568"/>
      <c r="BS32" s="568"/>
      <c r="BT32" s="568"/>
      <c r="BU32" s="568"/>
      <c r="BV32" s="568"/>
      <c r="BW32" s="568"/>
      <c r="BX32" s="568"/>
      <c r="BY32" s="568"/>
      <c r="BZ32" s="568"/>
      <c r="CA32" s="568"/>
      <c r="CB32" s="568"/>
      <c r="CC32" s="568"/>
      <c r="CD32" s="568"/>
      <c r="CE32" s="568"/>
      <c r="CF32" s="568"/>
      <c r="CG32" s="568"/>
      <c r="CH32" s="568"/>
      <c r="CI32" s="568"/>
      <c r="CJ32" s="568"/>
      <c r="CK32" s="568"/>
      <c r="CL32" s="568"/>
      <c r="CM32" s="568"/>
      <c r="CN32" s="568"/>
      <c r="CO32" s="568"/>
      <c r="CP32" s="568"/>
      <c r="CQ32" s="568"/>
      <c r="CR32" s="568"/>
      <c r="CS32" s="568"/>
      <c r="CT32" s="568"/>
      <c r="CU32" s="568"/>
      <c r="CV32" s="568"/>
      <c r="CW32" s="568"/>
      <c r="CX32" s="568"/>
      <c r="CY32" s="568"/>
      <c r="CZ32" s="568"/>
      <c r="DA32" s="568"/>
      <c r="DB32" s="568"/>
      <c r="DC32" s="568"/>
      <c r="DD32" s="568"/>
      <c r="DE32" s="568"/>
      <c r="DF32" s="568"/>
      <c r="DG32" s="568"/>
      <c r="DH32" s="568"/>
      <c r="DI32" s="568"/>
      <c r="DJ32" s="568"/>
      <c r="DK32" s="568"/>
      <c r="DL32" s="568"/>
      <c r="DM32" s="568"/>
      <c r="DN32" s="568"/>
      <c r="DO32" s="568"/>
      <c r="DP32" s="568"/>
      <c r="DQ32" s="568"/>
      <c r="DR32" s="568"/>
      <c r="DS32" s="568"/>
      <c r="DT32" s="568"/>
      <c r="DU32" s="568"/>
      <c r="DV32" s="568"/>
      <c r="DW32" s="568"/>
      <c r="DX32" s="568"/>
      <c r="DY32" s="568"/>
      <c r="DZ32" s="568"/>
      <c r="EA32" s="568"/>
      <c r="EB32" s="568"/>
      <c r="EC32" s="568"/>
      <c r="ED32" s="568"/>
    </row>
    <row r="33" spans="1:134" s="569" customFormat="1" ht="22.9" customHeight="1" x14ac:dyDescent="0.15">
      <c r="A33" s="543"/>
      <c r="B33" s="588"/>
      <c r="C33" s="588"/>
      <c r="D33" s="588"/>
      <c r="E33" s="553" t="s">
        <v>398</v>
      </c>
      <c r="F33" s="553"/>
      <c r="G33" s="553" t="s">
        <v>369</v>
      </c>
      <c r="H33" s="553"/>
      <c r="I33" s="553" t="s">
        <v>399</v>
      </c>
      <c r="J33" s="553" t="s">
        <v>400</v>
      </c>
      <c r="K33" s="553"/>
      <c r="L33" s="553" t="s">
        <v>401</v>
      </c>
      <c r="M33" s="553"/>
      <c r="N33" s="553"/>
      <c r="O33" s="553" t="s">
        <v>402</v>
      </c>
      <c r="P33" s="553"/>
      <c r="Q33" s="553" t="s">
        <v>403</v>
      </c>
      <c r="R33" s="553"/>
      <c r="S33" s="553"/>
      <c r="T33" s="553" t="s">
        <v>364</v>
      </c>
      <c r="U33" s="554"/>
      <c r="V33" s="558">
        <v>2</v>
      </c>
      <c r="W33" s="559">
        <v>0</v>
      </c>
      <c r="X33" s="567">
        <v>92966</v>
      </c>
      <c r="Y33" s="561">
        <v>0</v>
      </c>
      <c r="Z33" s="561">
        <v>0</v>
      </c>
      <c r="AA33" s="561">
        <v>0</v>
      </c>
      <c r="AB33" s="561">
        <v>0</v>
      </c>
      <c r="AC33" s="79">
        <f>Y33-SUM(Z33:AB33)</f>
        <v>0</v>
      </c>
      <c r="AD33" s="562">
        <v>0</v>
      </c>
      <c r="AE33" s="185">
        <f t="shared" si="7"/>
        <v>0</v>
      </c>
      <c r="AF33" s="561"/>
      <c r="AG33" s="561"/>
      <c r="AH33" s="186">
        <f t="shared" si="2"/>
        <v>92966</v>
      </c>
      <c r="AI33" s="514"/>
      <c r="AJ33" s="568"/>
      <c r="AK33" s="568"/>
      <c r="AL33" s="568"/>
      <c r="AM33" s="568"/>
      <c r="AN33" s="568"/>
      <c r="AO33" s="568"/>
      <c r="AP33" s="568"/>
      <c r="AQ33" s="568"/>
      <c r="AR33" s="568"/>
      <c r="AS33" s="568"/>
      <c r="AT33" s="568"/>
      <c r="AU33" s="568"/>
      <c r="AV33" s="568"/>
      <c r="AW33" s="568"/>
      <c r="AX33" s="568"/>
      <c r="AY33" s="568"/>
      <c r="AZ33" s="568"/>
      <c r="BA33" s="568"/>
      <c r="BB33" s="568"/>
      <c r="BC33" s="568"/>
      <c r="BD33" s="568"/>
      <c r="BE33" s="568"/>
      <c r="BF33" s="568"/>
      <c r="BG33" s="568"/>
      <c r="BH33" s="568"/>
      <c r="BI33" s="568"/>
      <c r="BJ33" s="568"/>
      <c r="BK33" s="568"/>
      <c r="BL33" s="568"/>
      <c r="BM33" s="568"/>
      <c r="BN33" s="568"/>
      <c r="BO33" s="568"/>
      <c r="BP33" s="568"/>
      <c r="BQ33" s="568"/>
      <c r="BR33" s="568"/>
      <c r="BS33" s="568"/>
      <c r="BT33" s="568"/>
      <c r="BU33" s="568"/>
      <c r="BV33" s="568"/>
      <c r="BW33" s="568"/>
      <c r="BX33" s="568"/>
      <c r="BY33" s="568"/>
      <c r="BZ33" s="568"/>
      <c r="CA33" s="568"/>
      <c r="CB33" s="568"/>
      <c r="CC33" s="568"/>
      <c r="CD33" s="568"/>
      <c r="CE33" s="568"/>
      <c r="CF33" s="568"/>
      <c r="CG33" s="568"/>
      <c r="CH33" s="568"/>
      <c r="CI33" s="568"/>
      <c r="CJ33" s="568"/>
      <c r="CK33" s="568"/>
      <c r="CL33" s="568"/>
      <c r="CM33" s="568"/>
      <c r="CN33" s="568"/>
      <c r="CO33" s="568"/>
      <c r="CP33" s="568"/>
      <c r="CQ33" s="568"/>
      <c r="CR33" s="568"/>
      <c r="CS33" s="568"/>
      <c r="CT33" s="568"/>
      <c r="CU33" s="568"/>
      <c r="CV33" s="568"/>
      <c r="CW33" s="568"/>
      <c r="CX33" s="568"/>
      <c r="CY33" s="568"/>
      <c r="CZ33" s="568"/>
      <c r="DA33" s="568"/>
      <c r="DB33" s="568"/>
      <c r="DC33" s="568"/>
      <c r="DD33" s="568"/>
      <c r="DE33" s="568"/>
      <c r="DF33" s="568"/>
      <c r="DG33" s="568"/>
      <c r="DH33" s="568"/>
      <c r="DI33" s="568"/>
      <c r="DJ33" s="568"/>
      <c r="DK33" s="568"/>
      <c r="DL33" s="568"/>
      <c r="DM33" s="568"/>
      <c r="DN33" s="568"/>
      <c r="DO33" s="568"/>
      <c r="DP33" s="568"/>
      <c r="DQ33" s="568"/>
      <c r="DR33" s="568"/>
      <c r="DS33" s="568"/>
      <c r="DT33" s="568"/>
      <c r="DU33" s="568"/>
      <c r="DV33" s="568"/>
      <c r="DW33" s="568"/>
      <c r="DX33" s="568"/>
      <c r="DY33" s="568"/>
      <c r="DZ33" s="568"/>
      <c r="EA33" s="568"/>
      <c r="EB33" s="568"/>
      <c r="EC33" s="568"/>
      <c r="ED33" s="568"/>
    </row>
    <row r="34" spans="1:134" s="569" customFormat="1" ht="22.9" customHeight="1" x14ac:dyDescent="0.15">
      <c r="A34" s="543"/>
      <c r="B34" s="588"/>
      <c r="C34" s="588"/>
      <c r="D34" s="588"/>
      <c r="E34" s="553" t="s">
        <v>404</v>
      </c>
      <c r="F34" s="553"/>
      <c r="G34" s="553" t="s">
        <v>374</v>
      </c>
      <c r="H34" s="553"/>
      <c r="I34" s="553"/>
      <c r="J34" s="553"/>
      <c r="K34" s="553" t="s">
        <v>375</v>
      </c>
      <c r="L34" s="553"/>
      <c r="M34" s="553"/>
      <c r="N34" s="553"/>
      <c r="O34" s="553"/>
      <c r="P34" s="553" t="s">
        <v>363</v>
      </c>
      <c r="Q34" s="553"/>
      <c r="R34" s="553"/>
      <c r="S34" s="553"/>
      <c r="T34" s="553" t="s">
        <v>364</v>
      </c>
      <c r="U34" s="554"/>
      <c r="V34" s="558">
        <v>2</v>
      </c>
      <c r="W34" s="559">
        <v>1</v>
      </c>
      <c r="X34" s="567">
        <v>0</v>
      </c>
      <c r="Y34" s="561"/>
      <c r="Z34" s="561"/>
      <c r="AA34" s="561"/>
      <c r="AB34" s="561"/>
      <c r="AC34" s="79">
        <f t="shared" si="1"/>
        <v>0</v>
      </c>
      <c r="AD34" s="562">
        <v>0</v>
      </c>
      <c r="AE34" s="185">
        <f t="shared" si="7"/>
        <v>0</v>
      </c>
      <c r="AF34" s="561"/>
      <c r="AG34" s="561"/>
      <c r="AH34" s="186">
        <f t="shared" si="2"/>
        <v>0</v>
      </c>
      <c r="AI34" s="514"/>
      <c r="AJ34" s="568"/>
      <c r="AK34" s="568"/>
      <c r="AL34" s="568"/>
      <c r="AM34" s="568"/>
      <c r="AN34" s="568"/>
      <c r="AO34" s="568"/>
      <c r="AP34" s="568"/>
      <c r="AQ34" s="568"/>
      <c r="AR34" s="568"/>
      <c r="AS34" s="568"/>
      <c r="AT34" s="568"/>
      <c r="AU34" s="568"/>
      <c r="AV34" s="568"/>
      <c r="AW34" s="568"/>
      <c r="AX34" s="568"/>
      <c r="AY34" s="568"/>
      <c r="AZ34" s="568"/>
      <c r="BA34" s="568"/>
      <c r="BB34" s="568"/>
      <c r="BC34" s="568"/>
      <c r="BD34" s="568"/>
      <c r="BE34" s="568"/>
      <c r="BF34" s="568"/>
      <c r="BG34" s="568"/>
      <c r="BH34" s="568"/>
      <c r="BI34" s="568"/>
      <c r="BJ34" s="568"/>
      <c r="BK34" s="568"/>
      <c r="BL34" s="568"/>
      <c r="BM34" s="568"/>
      <c r="BN34" s="568"/>
      <c r="BO34" s="568"/>
      <c r="BP34" s="568"/>
      <c r="BQ34" s="568"/>
      <c r="BR34" s="568"/>
      <c r="BS34" s="568"/>
      <c r="BT34" s="568"/>
      <c r="BU34" s="568"/>
      <c r="BV34" s="568"/>
      <c r="BW34" s="568"/>
      <c r="BX34" s="568"/>
      <c r="BY34" s="568"/>
      <c r="BZ34" s="568"/>
      <c r="CA34" s="568"/>
      <c r="CB34" s="568"/>
      <c r="CC34" s="568"/>
      <c r="CD34" s="568"/>
      <c r="CE34" s="568"/>
      <c r="CF34" s="568"/>
      <c r="CG34" s="568"/>
      <c r="CH34" s="568"/>
      <c r="CI34" s="568"/>
      <c r="CJ34" s="568"/>
      <c r="CK34" s="568"/>
      <c r="CL34" s="568"/>
      <c r="CM34" s="568"/>
      <c r="CN34" s="568"/>
      <c r="CO34" s="568"/>
      <c r="CP34" s="568"/>
      <c r="CQ34" s="568"/>
      <c r="CR34" s="568"/>
      <c r="CS34" s="568"/>
      <c r="CT34" s="568"/>
      <c r="CU34" s="568"/>
      <c r="CV34" s="568"/>
      <c r="CW34" s="568"/>
      <c r="CX34" s="568"/>
      <c r="CY34" s="568"/>
      <c r="CZ34" s="568"/>
      <c r="DA34" s="568"/>
      <c r="DB34" s="568"/>
      <c r="DC34" s="568"/>
      <c r="DD34" s="568"/>
      <c r="DE34" s="568"/>
      <c r="DF34" s="568"/>
      <c r="DG34" s="568"/>
      <c r="DH34" s="568"/>
      <c r="DI34" s="568"/>
      <c r="DJ34" s="568"/>
      <c r="DK34" s="568"/>
      <c r="DL34" s="568"/>
      <c r="DM34" s="568"/>
      <c r="DN34" s="568"/>
      <c r="DO34" s="568"/>
      <c r="DP34" s="568"/>
      <c r="DQ34" s="568"/>
      <c r="DR34" s="568"/>
      <c r="DS34" s="568"/>
      <c r="DT34" s="568"/>
      <c r="DU34" s="568"/>
      <c r="DV34" s="568"/>
      <c r="DW34" s="568"/>
      <c r="DX34" s="568"/>
      <c r="DY34" s="568"/>
      <c r="DZ34" s="568"/>
      <c r="EA34" s="568"/>
      <c r="EB34" s="568"/>
      <c r="EC34" s="568"/>
      <c r="ED34" s="568"/>
    </row>
    <row r="35" spans="1:134" s="569" customFormat="1" ht="22.9" customHeight="1" x14ac:dyDescent="0.15">
      <c r="A35" s="543"/>
      <c r="B35" s="588"/>
      <c r="C35" s="588"/>
      <c r="D35" s="588"/>
      <c r="E35" s="553" t="s">
        <v>405</v>
      </c>
      <c r="F35" s="553"/>
      <c r="G35" s="553" t="s">
        <v>406</v>
      </c>
      <c r="H35" s="553"/>
      <c r="I35" s="553"/>
      <c r="J35" s="553"/>
      <c r="K35" s="553" t="s">
        <v>407</v>
      </c>
      <c r="L35" s="553"/>
      <c r="M35" s="553"/>
      <c r="N35" s="553"/>
      <c r="O35" s="553"/>
      <c r="P35" s="553" t="s">
        <v>363</v>
      </c>
      <c r="Q35" s="553"/>
      <c r="R35" s="553"/>
      <c r="S35" s="553"/>
      <c r="T35" s="553" t="s">
        <v>364</v>
      </c>
      <c r="U35" s="554"/>
      <c r="V35" s="558">
        <v>2</v>
      </c>
      <c r="W35" s="559">
        <v>2</v>
      </c>
      <c r="X35" s="567">
        <v>0</v>
      </c>
      <c r="Y35" s="561"/>
      <c r="Z35" s="561"/>
      <c r="AA35" s="561"/>
      <c r="AB35" s="561"/>
      <c r="AC35" s="79">
        <f t="shared" si="1"/>
        <v>0</v>
      </c>
      <c r="AD35" s="562">
        <v>0</v>
      </c>
      <c r="AE35" s="185">
        <f t="shared" si="7"/>
        <v>0</v>
      </c>
      <c r="AF35" s="561"/>
      <c r="AG35" s="561"/>
      <c r="AH35" s="186">
        <f t="shared" si="2"/>
        <v>0</v>
      </c>
      <c r="AI35" s="514"/>
      <c r="AJ35" s="568"/>
      <c r="AK35" s="568"/>
      <c r="AL35" s="568"/>
      <c r="AM35" s="568"/>
      <c r="AN35" s="568"/>
      <c r="AO35" s="568"/>
      <c r="AP35" s="568"/>
      <c r="AQ35" s="568"/>
      <c r="AR35" s="568"/>
      <c r="AS35" s="568"/>
      <c r="AT35" s="568"/>
      <c r="AU35" s="568"/>
      <c r="AV35" s="568"/>
      <c r="AW35" s="568"/>
      <c r="AX35" s="568"/>
      <c r="AY35" s="568"/>
      <c r="AZ35" s="568"/>
      <c r="BA35" s="568"/>
      <c r="BB35" s="568"/>
      <c r="BC35" s="568"/>
      <c r="BD35" s="568"/>
      <c r="BE35" s="568"/>
      <c r="BF35" s="568"/>
      <c r="BG35" s="568"/>
      <c r="BH35" s="568"/>
      <c r="BI35" s="568"/>
      <c r="BJ35" s="568"/>
      <c r="BK35" s="568"/>
      <c r="BL35" s="568"/>
      <c r="BM35" s="568"/>
      <c r="BN35" s="568"/>
      <c r="BO35" s="568"/>
      <c r="BP35" s="568"/>
      <c r="BQ35" s="568"/>
      <c r="BR35" s="568"/>
      <c r="BS35" s="568"/>
      <c r="BT35" s="568"/>
      <c r="BU35" s="568"/>
      <c r="BV35" s="568"/>
      <c r="BW35" s="568"/>
      <c r="BX35" s="568"/>
      <c r="BY35" s="568"/>
      <c r="BZ35" s="568"/>
      <c r="CA35" s="568"/>
      <c r="CB35" s="568"/>
      <c r="CC35" s="568"/>
      <c r="CD35" s="568"/>
      <c r="CE35" s="568"/>
      <c r="CF35" s="568"/>
      <c r="CG35" s="568"/>
      <c r="CH35" s="568"/>
      <c r="CI35" s="568"/>
      <c r="CJ35" s="568"/>
      <c r="CK35" s="568"/>
      <c r="CL35" s="568"/>
      <c r="CM35" s="568"/>
      <c r="CN35" s="568"/>
      <c r="CO35" s="568"/>
      <c r="CP35" s="568"/>
      <c r="CQ35" s="568"/>
      <c r="CR35" s="568"/>
      <c r="CS35" s="568"/>
      <c r="CT35" s="568"/>
      <c r="CU35" s="568"/>
      <c r="CV35" s="568"/>
      <c r="CW35" s="568"/>
      <c r="CX35" s="568"/>
      <c r="CY35" s="568"/>
      <c r="CZ35" s="568"/>
      <c r="DA35" s="568"/>
      <c r="DB35" s="568"/>
      <c r="DC35" s="568"/>
      <c r="DD35" s="568"/>
      <c r="DE35" s="568"/>
      <c r="DF35" s="568"/>
      <c r="DG35" s="568"/>
      <c r="DH35" s="568"/>
      <c r="DI35" s="568"/>
      <c r="DJ35" s="568"/>
      <c r="DK35" s="568"/>
      <c r="DL35" s="568"/>
      <c r="DM35" s="568"/>
      <c r="DN35" s="568"/>
      <c r="DO35" s="568"/>
      <c r="DP35" s="568"/>
      <c r="DQ35" s="568"/>
      <c r="DR35" s="568"/>
      <c r="DS35" s="568"/>
      <c r="DT35" s="568"/>
      <c r="DU35" s="568"/>
      <c r="DV35" s="568"/>
      <c r="DW35" s="568"/>
      <c r="DX35" s="568"/>
      <c r="DY35" s="568"/>
      <c r="DZ35" s="568"/>
      <c r="EA35" s="568"/>
      <c r="EB35" s="568"/>
      <c r="EC35" s="568"/>
      <c r="ED35" s="568"/>
    </row>
    <row r="36" spans="1:134" s="569" customFormat="1" ht="22.9" customHeight="1" thickBot="1" x14ac:dyDescent="0.2">
      <c r="A36" s="543"/>
      <c r="B36" s="588"/>
      <c r="C36" s="588"/>
      <c r="D36" s="588"/>
      <c r="E36" s="553" t="s">
        <v>408</v>
      </c>
      <c r="F36" s="553"/>
      <c r="G36" s="553" t="s">
        <v>380</v>
      </c>
      <c r="H36" s="553"/>
      <c r="I36" s="553"/>
      <c r="J36" s="553"/>
      <c r="K36" s="553"/>
      <c r="L36" s="553"/>
      <c r="M36" s="553" t="s">
        <v>381</v>
      </c>
      <c r="N36" s="553"/>
      <c r="O36" s="553"/>
      <c r="P36" s="553"/>
      <c r="Q36" s="553"/>
      <c r="R36" s="553"/>
      <c r="S36" s="553"/>
      <c r="T36" s="553" t="s">
        <v>382</v>
      </c>
      <c r="U36" s="554"/>
      <c r="V36" s="589">
        <v>2</v>
      </c>
      <c r="W36" s="590">
        <v>3</v>
      </c>
      <c r="X36" s="591">
        <v>32784611</v>
      </c>
      <c r="Y36" s="592">
        <v>3694111</v>
      </c>
      <c r="Z36" s="592">
        <v>0</v>
      </c>
      <c r="AA36" s="592">
        <v>0</v>
      </c>
      <c r="AB36" s="592">
        <v>3694111</v>
      </c>
      <c r="AC36" s="122">
        <f>Y36-SUM(Z36:AB36)</f>
        <v>0</v>
      </c>
      <c r="AD36" s="593">
        <v>0</v>
      </c>
      <c r="AE36" s="202">
        <f t="shared" si="7"/>
        <v>0</v>
      </c>
      <c r="AF36" s="592"/>
      <c r="AG36" s="592">
        <v>0</v>
      </c>
      <c r="AH36" s="203">
        <f>SUM(X36:Y36,AG36)-AF36</f>
        <v>36478722</v>
      </c>
      <c r="AI36" s="514"/>
      <c r="AJ36" s="568"/>
      <c r="AK36" s="568"/>
      <c r="AL36" s="568"/>
      <c r="AM36" s="568"/>
      <c r="AN36" s="568"/>
      <c r="AO36" s="568"/>
      <c r="AP36" s="568"/>
      <c r="AQ36" s="568"/>
      <c r="AR36" s="568"/>
      <c r="AS36" s="568"/>
      <c r="AT36" s="568"/>
      <c r="AU36" s="568"/>
      <c r="AV36" s="568"/>
      <c r="AW36" s="568"/>
      <c r="AX36" s="568"/>
      <c r="AY36" s="568"/>
      <c r="AZ36" s="568"/>
      <c r="BA36" s="568"/>
      <c r="BB36" s="568"/>
      <c r="BC36" s="568"/>
      <c r="BD36" s="568"/>
      <c r="BE36" s="568"/>
      <c r="BF36" s="568"/>
      <c r="BG36" s="568"/>
      <c r="BH36" s="568"/>
      <c r="BI36" s="568"/>
      <c r="BJ36" s="568"/>
      <c r="BK36" s="568"/>
      <c r="BL36" s="568"/>
      <c r="BM36" s="568"/>
      <c r="BN36" s="568"/>
      <c r="BO36" s="568"/>
      <c r="BP36" s="568"/>
      <c r="BQ36" s="568"/>
      <c r="BR36" s="568"/>
      <c r="BS36" s="568"/>
      <c r="BT36" s="568"/>
      <c r="BU36" s="568"/>
      <c r="BV36" s="568"/>
      <c r="BW36" s="568"/>
      <c r="BX36" s="568"/>
      <c r="BY36" s="568"/>
      <c r="BZ36" s="568"/>
      <c r="CA36" s="568"/>
      <c r="CB36" s="568"/>
      <c r="CC36" s="568"/>
      <c r="CD36" s="568"/>
      <c r="CE36" s="568"/>
      <c r="CF36" s="568"/>
      <c r="CG36" s="568"/>
      <c r="CH36" s="568"/>
      <c r="CI36" s="568"/>
      <c r="CJ36" s="568"/>
      <c r="CK36" s="568"/>
      <c r="CL36" s="568"/>
      <c r="CM36" s="568"/>
      <c r="CN36" s="568"/>
      <c r="CO36" s="568"/>
      <c r="CP36" s="568"/>
      <c r="CQ36" s="568"/>
      <c r="CR36" s="568"/>
      <c r="CS36" s="568"/>
      <c r="CT36" s="568"/>
      <c r="CU36" s="568"/>
      <c r="CV36" s="568"/>
      <c r="CW36" s="568"/>
      <c r="CX36" s="568"/>
      <c r="CY36" s="568"/>
      <c r="CZ36" s="568"/>
      <c r="DA36" s="568"/>
      <c r="DB36" s="568"/>
      <c r="DC36" s="568"/>
      <c r="DD36" s="568"/>
      <c r="DE36" s="568"/>
      <c r="DF36" s="568"/>
      <c r="DG36" s="568"/>
      <c r="DH36" s="568"/>
      <c r="DI36" s="568"/>
      <c r="DJ36" s="568"/>
      <c r="DK36" s="568"/>
      <c r="DL36" s="568"/>
      <c r="DM36" s="568"/>
      <c r="DN36" s="568"/>
      <c r="DO36" s="568"/>
      <c r="DP36" s="568"/>
      <c r="DQ36" s="568"/>
      <c r="DR36" s="568"/>
      <c r="DS36" s="568"/>
      <c r="DT36" s="568"/>
      <c r="DU36" s="568"/>
      <c r="DV36" s="568"/>
      <c r="DW36" s="568"/>
      <c r="DX36" s="568"/>
      <c r="DY36" s="568"/>
      <c r="DZ36" s="568"/>
      <c r="EA36" s="568"/>
      <c r="EB36" s="568"/>
      <c r="EC36" s="568"/>
      <c r="ED36" s="568"/>
    </row>
    <row r="37" spans="1:134" s="569" customFormat="1" ht="3" customHeight="1" x14ac:dyDescent="0.15">
      <c r="A37" s="594"/>
      <c r="B37" s="595"/>
      <c r="C37" s="595"/>
      <c r="D37" s="596"/>
      <c r="E37" s="595"/>
      <c r="F37" s="595"/>
      <c r="G37" s="595"/>
      <c r="H37" s="595"/>
      <c r="I37" s="595"/>
      <c r="J37" s="595"/>
      <c r="K37" s="595"/>
      <c r="L37" s="595"/>
      <c r="M37" s="595"/>
      <c r="N37" s="595"/>
      <c r="O37" s="595"/>
      <c r="P37" s="595"/>
      <c r="Q37" s="595"/>
      <c r="R37" s="595"/>
      <c r="S37" s="595"/>
      <c r="T37" s="595"/>
      <c r="U37" s="597"/>
      <c r="V37" s="595"/>
      <c r="W37" s="595"/>
      <c r="X37" s="595"/>
      <c r="Y37" s="595"/>
      <c r="Z37" s="595"/>
      <c r="AA37" s="595"/>
      <c r="AB37" s="595"/>
      <c r="AC37" s="595"/>
      <c r="AD37" s="595"/>
      <c r="AE37" s="595"/>
      <c r="AF37" s="595"/>
      <c r="AG37" s="595"/>
      <c r="AH37" s="598"/>
      <c r="AI37" s="599"/>
      <c r="AJ37" s="594"/>
      <c r="AK37" s="594"/>
      <c r="AL37" s="594"/>
      <c r="AM37" s="594"/>
      <c r="AN37" s="594"/>
      <c r="AO37" s="594"/>
      <c r="AP37" s="594"/>
      <c r="AQ37" s="594"/>
      <c r="AR37" s="594"/>
      <c r="AS37" s="594"/>
      <c r="AT37" s="594"/>
      <c r="AU37" s="594"/>
      <c r="AV37" s="594"/>
      <c r="AW37" s="594"/>
      <c r="AX37" s="594"/>
      <c r="AY37" s="594"/>
      <c r="AZ37" s="594"/>
      <c r="BA37" s="594"/>
      <c r="BB37" s="594"/>
      <c r="BC37" s="594"/>
      <c r="BD37" s="594"/>
      <c r="BE37" s="594"/>
      <c r="BF37" s="594"/>
      <c r="BG37" s="594"/>
      <c r="BH37" s="594"/>
      <c r="BI37" s="594"/>
      <c r="BJ37" s="594"/>
      <c r="BK37" s="594"/>
      <c r="BL37" s="594"/>
      <c r="BM37" s="594"/>
      <c r="BN37" s="594"/>
      <c r="BO37" s="594"/>
      <c r="BP37" s="594"/>
      <c r="BQ37" s="594"/>
      <c r="BR37" s="594"/>
      <c r="BS37" s="594"/>
      <c r="BT37" s="594"/>
      <c r="BU37" s="594"/>
      <c r="BV37" s="594"/>
      <c r="BW37" s="594"/>
      <c r="BX37" s="594"/>
      <c r="BY37" s="594"/>
      <c r="BZ37" s="594"/>
      <c r="CA37" s="594"/>
      <c r="CB37" s="594"/>
      <c r="CC37" s="594"/>
      <c r="CD37" s="594"/>
      <c r="CE37" s="594"/>
      <c r="CF37" s="594"/>
      <c r="CG37" s="594"/>
      <c r="CH37" s="594"/>
      <c r="CI37" s="594"/>
      <c r="CJ37" s="594"/>
      <c r="CK37" s="594"/>
      <c r="CL37" s="594"/>
      <c r="CM37" s="594"/>
      <c r="CN37" s="594"/>
      <c r="CO37" s="568"/>
      <c r="CP37" s="568"/>
      <c r="CQ37" s="568"/>
      <c r="CR37" s="568"/>
      <c r="CS37" s="568"/>
      <c r="CT37" s="568"/>
      <c r="CU37" s="568"/>
      <c r="CV37" s="568"/>
      <c r="CW37" s="568"/>
      <c r="CX37" s="568"/>
      <c r="CY37" s="568"/>
      <c r="CZ37" s="568"/>
      <c r="DA37" s="568"/>
      <c r="DB37" s="568"/>
      <c r="DC37" s="568"/>
      <c r="DD37" s="568"/>
      <c r="DE37" s="568"/>
      <c r="DF37" s="568"/>
      <c r="DG37" s="568"/>
      <c r="DH37" s="568"/>
      <c r="DI37" s="568"/>
      <c r="DJ37" s="568"/>
      <c r="DK37" s="568"/>
      <c r="DL37" s="568"/>
      <c r="DM37" s="568"/>
      <c r="DN37" s="568"/>
      <c r="DO37" s="568"/>
      <c r="DP37" s="568"/>
      <c r="DQ37" s="568"/>
      <c r="DR37" s="568"/>
      <c r="DS37" s="568"/>
      <c r="DT37" s="568"/>
      <c r="DU37" s="568"/>
      <c r="DV37" s="568"/>
      <c r="DW37" s="568"/>
      <c r="DX37" s="568"/>
      <c r="DY37" s="568"/>
      <c r="DZ37" s="568"/>
      <c r="EA37" s="568"/>
      <c r="EB37" s="568"/>
      <c r="EC37" s="568"/>
      <c r="ED37" s="568"/>
    </row>
    <row r="38" spans="1:134" ht="2.25" customHeight="1" x14ac:dyDescent="0.15">
      <c r="A38" s="599"/>
      <c r="B38" s="598"/>
      <c r="C38" s="598"/>
      <c r="D38" s="598"/>
      <c r="E38" s="598"/>
      <c r="F38" s="598"/>
      <c r="G38" s="598"/>
      <c r="H38" s="598"/>
      <c r="I38" s="598"/>
      <c r="J38" s="598"/>
      <c r="K38" s="598"/>
      <c r="L38" s="598"/>
      <c r="M38" s="598"/>
      <c r="N38" s="598"/>
      <c r="O38" s="598"/>
      <c r="P38" s="598"/>
      <c r="Q38" s="598"/>
      <c r="R38" s="598"/>
      <c r="S38" s="598"/>
      <c r="T38" s="598"/>
      <c r="U38" s="600"/>
      <c r="V38" s="598"/>
      <c r="W38" s="598"/>
      <c r="X38" s="598"/>
      <c r="Y38" s="598"/>
      <c r="Z38" s="598"/>
      <c r="AA38" s="598"/>
      <c r="AB38" s="598"/>
      <c r="AC38" s="598"/>
      <c r="AD38" s="598"/>
      <c r="AE38" s="598"/>
      <c r="AF38" s="598"/>
      <c r="AG38" s="598"/>
      <c r="AH38" s="598"/>
      <c r="AI38" s="599"/>
      <c r="AJ38" s="599"/>
      <c r="AK38" s="599"/>
      <c r="AL38" s="599"/>
      <c r="AM38" s="599"/>
      <c r="AN38" s="599"/>
      <c r="AO38" s="599"/>
      <c r="AP38" s="599"/>
      <c r="AQ38" s="599"/>
      <c r="AR38" s="599"/>
      <c r="AS38" s="599"/>
      <c r="AT38" s="599"/>
      <c r="AU38" s="599"/>
      <c r="AV38" s="599"/>
      <c r="AW38" s="599"/>
      <c r="AX38" s="599"/>
      <c r="AY38" s="599"/>
      <c r="AZ38" s="599"/>
      <c r="BA38" s="599"/>
      <c r="BB38" s="599"/>
      <c r="BC38" s="599"/>
      <c r="BD38" s="599"/>
      <c r="BE38" s="599"/>
      <c r="BF38" s="599"/>
      <c r="BG38" s="599"/>
      <c r="BH38" s="599"/>
      <c r="BI38" s="599"/>
      <c r="BJ38" s="599"/>
      <c r="BK38" s="599"/>
      <c r="BL38" s="599"/>
      <c r="BM38" s="599"/>
      <c r="BN38" s="599"/>
      <c r="BO38" s="599"/>
      <c r="BP38" s="599"/>
      <c r="BQ38" s="599"/>
      <c r="BR38" s="599"/>
      <c r="BS38" s="599"/>
      <c r="BT38" s="599"/>
      <c r="BU38" s="599"/>
      <c r="BV38" s="599"/>
      <c r="BW38" s="599"/>
      <c r="BX38" s="599"/>
      <c r="BY38" s="599"/>
      <c r="BZ38" s="599"/>
      <c r="CA38" s="599"/>
      <c r="CB38" s="599"/>
      <c r="CC38" s="599"/>
      <c r="CD38" s="599"/>
      <c r="CE38" s="599"/>
      <c r="CF38" s="599"/>
      <c r="CG38" s="599"/>
      <c r="CH38" s="599"/>
      <c r="CI38" s="599"/>
      <c r="CJ38" s="599"/>
      <c r="CK38" s="599"/>
      <c r="CL38" s="599"/>
      <c r="CM38" s="599"/>
      <c r="CN38" s="599"/>
      <c r="CO38" s="514"/>
      <c r="CP38" s="514"/>
      <c r="CQ38" s="514"/>
      <c r="CR38" s="514"/>
      <c r="CS38" s="514"/>
      <c r="CT38" s="514"/>
      <c r="CU38" s="514"/>
      <c r="CV38" s="514"/>
      <c r="CW38" s="514"/>
      <c r="CX38" s="514"/>
      <c r="CY38" s="514"/>
      <c r="CZ38" s="514"/>
      <c r="DA38" s="514"/>
      <c r="DB38" s="514"/>
      <c r="DC38" s="514"/>
      <c r="DD38" s="514"/>
      <c r="DE38" s="514"/>
      <c r="DF38" s="514"/>
      <c r="DG38" s="514"/>
      <c r="DH38" s="514"/>
      <c r="DI38" s="514"/>
      <c r="DJ38" s="514"/>
      <c r="DK38" s="514"/>
      <c r="DL38" s="514"/>
      <c r="DM38" s="514"/>
      <c r="DN38" s="514"/>
      <c r="DO38" s="514"/>
      <c r="DP38" s="514"/>
      <c r="DQ38" s="514"/>
      <c r="DR38" s="514"/>
      <c r="DS38" s="514"/>
      <c r="DT38" s="514"/>
      <c r="DU38" s="514"/>
      <c r="DV38" s="514"/>
      <c r="DW38" s="514"/>
      <c r="DX38" s="514"/>
      <c r="DY38" s="514"/>
      <c r="DZ38" s="514"/>
      <c r="EA38" s="514"/>
      <c r="EB38" s="514"/>
      <c r="EC38" s="514"/>
      <c r="ED38" s="514"/>
    </row>
    <row r="39" spans="1:134" ht="22.9" hidden="1" customHeight="1" x14ac:dyDescent="0.15">
      <c r="A39" s="599"/>
      <c r="B39" s="598"/>
      <c r="C39" s="598"/>
      <c r="D39" s="598"/>
      <c r="E39" s="598"/>
      <c r="F39" s="598"/>
      <c r="G39" s="598"/>
      <c r="H39" s="598"/>
      <c r="I39" s="598"/>
      <c r="J39" s="598"/>
      <c r="K39" s="598"/>
      <c r="L39" s="598"/>
      <c r="M39" s="598"/>
      <c r="N39" s="598"/>
      <c r="O39" s="598"/>
      <c r="P39" s="598"/>
      <c r="Q39" s="598"/>
      <c r="R39" s="598"/>
      <c r="S39" s="598"/>
      <c r="T39" s="598"/>
      <c r="U39" s="600"/>
      <c r="V39" s="598"/>
      <c r="W39" s="598"/>
      <c r="X39" s="598"/>
      <c r="Y39" s="598"/>
      <c r="Z39" s="598"/>
      <c r="AA39" s="598"/>
      <c r="AB39" s="598"/>
      <c r="AC39" s="598"/>
      <c r="AD39" s="598"/>
      <c r="AE39" s="598"/>
      <c r="AF39" s="598"/>
      <c r="AG39" s="598"/>
      <c r="AH39" s="598"/>
      <c r="AI39" s="599"/>
      <c r="AJ39" s="599"/>
      <c r="AK39" s="599"/>
      <c r="AL39" s="599"/>
      <c r="AM39" s="599"/>
      <c r="AN39" s="599"/>
      <c r="AO39" s="599"/>
      <c r="AP39" s="599"/>
      <c r="AQ39" s="599"/>
      <c r="AR39" s="599"/>
      <c r="AS39" s="599"/>
      <c r="AT39" s="599"/>
      <c r="AU39" s="599"/>
      <c r="AV39" s="599"/>
      <c r="AW39" s="599"/>
      <c r="AX39" s="599"/>
      <c r="AY39" s="599"/>
      <c r="AZ39" s="599"/>
      <c r="BA39" s="599"/>
      <c r="BB39" s="599"/>
      <c r="BC39" s="599"/>
      <c r="BD39" s="599"/>
      <c r="BE39" s="599"/>
      <c r="BF39" s="599"/>
      <c r="BG39" s="599"/>
      <c r="BH39" s="599"/>
      <c r="BI39" s="599"/>
      <c r="BJ39" s="599"/>
      <c r="BK39" s="599"/>
      <c r="BL39" s="599"/>
      <c r="BM39" s="599"/>
      <c r="BN39" s="599"/>
      <c r="BO39" s="599"/>
      <c r="BP39" s="599"/>
      <c r="BQ39" s="599"/>
      <c r="BR39" s="599"/>
      <c r="BS39" s="599"/>
      <c r="BT39" s="599"/>
      <c r="BU39" s="599"/>
      <c r="BV39" s="599"/>
      <c r="BW39" s="599"/>
      <c r="BX39" s="599"/>
      <c r="BY39" s="599"/>
      <c r="BZ39" s="599"/>
      <c r="CA39" s="599"/>
      <c r="CB39" s="599"/>
      <c r="CC39" s="599"/>
      <c r="CD39" s="599"/>
      <c r="CE39" s="599"/>
      <c r="CF39" s="599"/>
      <c r="CG39" s="599"/>
      <c r="CH39" s="599"/>
      <c r="CI39" s="599"/>
      <c r="CJ39" s="599"/>
      <c r="CK39" s="599"/>
      <c r="CL39" s="599"/>
      <c r="CM39" s="599"/>
      <c r="CN39" s="599"/>
      <c r="CO39" s="514"/>
      <c r="CP39" s="514"/>
      <c r="CQ39" s="514"/>
      <c r="CR39" s="514"/>
      <c r="CS39" s="514"/>
      <c r="CT39" s="514"/>
      <c r="CU39" s="514"/>
      <c r="CV39" s="514"/>
      <c r="CW39" s="514"/>
      <c r="CX39" s="514"/>
      <c r="CY39" s="514"/>
      <c r="CZ39" s="514"/>
      <c r="DA39" s="514"/>
      <c r="DB39" s="514"/>
      <c r="DC39" s="514"/>
      <c r="DD39" s="514"/>
      <c r="DE39" s="514"/>
      <c r="DF39" s="514"/>
      <c r="DG39" s="514"/>
      <c r="DH39" s="514"/>
      <c r="DI39" s="514"/>
      <c r="DJ39" s="514"/>
      <c r="DK39" s="514"/>
      <c r="DL39" s="514"/>
      <c r="DM39" s="514"/>
      <c r="DN39" s="514"/>
      <c r="DO39" s="514"/>
      <c r="DP39" s="514"/>
      <c r="DQ39" s="514"/>
      <c r="DR39" s="514"/>
      <c r="DS39" s="514"/>
      <c r="DT39" s="514"/>
      <c r="DU39" s="514"/>
      <c r="DV39" s="514"/>
      <c r="DW39" s="514"/>
      <c r="DX39" s="514"/>
      <c r="DY39" s="514"/>
      <c r="DZ39" s="514"/>
      <c r="EA39" s="514"/>
      <c r="EB39" s="514"/>
      <c r="EC39" s="514"/>
      <c r="ED39" s="514"/>
    </row>
    <row r="40" spans="1:134" ht="22.9" hidden="1" customHeight="1" x14ac:dyDescent="0.15">
      <c r="A40" s="599"/>
      <c r="B40" s="598"/>
      <c r="C40" s="598"/>
      <c r="D40" s="598"/>
      <c r="E40" s="598"/>
      <c r="F40" s="598"/>
      <c r="G40" s="598"/>
      <c r="H40" s="598"/>
      <c r="I40" s="598"/>
      <c r="J40" s="598"/>
      <c r="K40" s="598"/>
      <c r="L40" s="598"/>
      <c r="M40" s="598"/>
      <c r="N40" s="598"/>
      <c r="O40" s="598"/>
      <c r="P40" s="598"/>
      <c r="Q40" s="598"/>
      <c r="R40" s="598"/>
      <c r="S40" s="598"/>
      <c r="T40" s="598"/>
      <c r="U40" s="600"/>
      <c r="V40" s="598"/>
      <c r="W40" s="598"/>
      <c r="X40" s="598"/>
      <c r="Y40" s="598"/>
      <c r="Z40" s="598"/>
      <c r="AA40" s="598"/>
      <c r="AB40" s="598"/>
      <c r="AC40" s="598"/>
      <c r="AD40" s="598"/>
      <c r="AE40" s="598"/>
      <c r="AF40" s="598"/>
      <c r="AG40" s="598"/>
      <c r="AH40" s="598"/>
      <c r="AI40" s="599"/>
      <c r="AJ40" s="599"/>
      <c r="AK40" s="599"/>
      <c r="AL40" s="599"/>
      <c r="AM40" s="599"/>
      <c r="AN40" s="599"/>
      <c r="AO40" s="599"/>
      <c r="AP40" s="599"/>
      <c r="AQ40" s="599"/>
      <c r="AR40" s="599"/>
      <c r="AS40" s="599"/>
      <c r="AT40" s="599"/>
      <c r="AU40" s="599"/>
      <c r="AV40" s="599"/>
      <c r="AW40" s="599"/>
      <c r="AX40" s="599"/>
      <c r="AY40" s="599"/>
      <c r="AZ40" s="599"/>
      <c r="BA40" s="599"/>
      <c r="BB40" s="599"/>
      <c r="BC40" s="599"/>
      <c r="BD40" s="599"/>
      <c r="BE40" s="599"/>
      <c r="BF40" s="599"/>
      <c r="BG40" s="599"/>
      <c r="BH40" s="599"/>
      <c r="BI40" s="599"/>
      <c r="BJ40" s="599"/>
      <c r="BK40" s="599"/>
      <c r="BL40" s="599"/>
      <c r="BM40" s="599"/>
      <c r="BN40" s="599"/>
      <c r="BO40" s="599"/>
      <c r="BP40" s="599"/>
      <c r="BQ40" s="599"/>
      <c r="BR40" s="599"/>
      <c r="BS40" s="599"/>
      <c r="BT40" s="599"/>
      <c r="BU40" s="599"/>
      <c r="BV40" s="599"/>
      <c r="BW40" s="599"/>
      <c r="BX40" s="599"/>
      <c r="BY40" s="599"/>
      <c r="BZ40" s="599"/>
      <c r="CA40" s="599"/>
      <c r="CB40" s="599"/>
      <c r="CC40" s="599"/>
      <c r="CD40" s="599"/>
      <c r="CE40" s="599"/>
      <c r="CF40" s="599"/>
      <c r="CG40" s="599"/>
      <c r="CH40" s="599"/>
      <c r="CI40" s="599"/>
      <c r="CJ40" s="599"/>
      <c r="CK40" s="599"/>
      <c r="CL40" s="599"/>
      <c r="CM40" s="599"/>
      <c r="CN40" s="599"/>
      <c r="CO40" s="514"/>
      <c r="CP40" s="514"/>
      <c r="CQ40" s="514"/>
      <c r="CR40" s="514"/>
      <c r="CS40" s="514"/>
      <c r="CT40" s="514"/>
      <c r="CU40" s="514"/>
      <c r="CV40" s="514"/>
      <c r="CW40" s="514"/>
      <c r="CX40" s="514"/>
      <c r="CY40" s="514"/>
      <c r="CZ40" s="514"/>
      <c r="DA40" s="514"/>
      <c r="DB40" s="514"/>
      <c r="DC40" s="514"/>
      <c r="DD40" s="514"/>
      <c r="DE40" s="514"/>
      <c r="DF40" s="514"/>
      <c r="DG40" s="514"/>
      <c r="DH40" s="514"/>
      <c r="DI40" s="514"/>
      <c r="DJ40" s="514"/>
      <c r="DK40" s="514"/>
      <c r="DL40" s="514"/>
      <c r="DM40" s="514"/>
      <c r="DN40" s="514"/>
      <c r="DO40" s="514"/>
      <c r="DP40" s="514"/>
      <c r="DQ40" s="514"/>
      <c r="DR40" s="514"/>
      <c r="DS40" s="514"/>
      <c r="DT40" s="514"/>
      <c r="DU40" s="514"/>
      <c r="DV40" s="514"/>
      <c r="DW40" s="514"/>
      <c r="DX40" s="514"/>
      <c r="DY40" s="514"/>
      <c r="DZ40" s="514"/>
      <c r="EA40" s="514"/>
      <c r="EB40" s="514"/>
      <c r="EC40" s="514"/>
      <c r="ED40" s="514"/>
    </row>
    <row r="41" spans="1:134" ht="22.9" hidden="1" customHeight="1" x14ac:dyDescent="0.15">
      <c r="A41" s="599"/>
      <c r="B41" s="598"/>
      <c r="C41" s="598"/>
      <c r="D41" s="598"/>
      <c r="E41" s="598"/>
      <c r="F41" s="598"/>
      <c r="G41" s="598"/>
      <c r="H41" s="598"/>
      <c r="I41" s="598"/>
      <c r="J41" s="598"/>
      <c r="K41" s="598"/>
      <c r="L41" s="598"/>
      <c r="M41" s="598"/>
      <c r="N41" s="598"/>
      <c r="O41" s="598"/>
      <c r="P41" s="598"/>
      <c r="Q41" s="598"/>
      <c r="R41" s="598"/>
      <c r="S41" s="598"/>
      <c r="T41" s="598"/>
      <c r="U41" s="600"/>
      <c r="V41" s="598"/>
      <c r="W41" s="598"/>
      <c r="X41" s="598"/>
      <c r="Y41" s="598"/>
      <c r="Z41" s="598"/>
      <c r="AA41" s="598"/>
      <c r="AB41" s="598"/>
      <c r="AC41" s="598"/>
      <c r="AD41" s="598"/>
      <c r="AE41" s="598"/>
      <c r="AF41" s="598"/>
      <c r="AG41" s="598"/>
      <c r="AH41" s="598"/>
      <c r="AI41" s="599"/>
      <c r="AJ41" s="599"/>
      <c r="AK41" s="599"/>
      <c r="AL41" s="599"/>
      <c r="AM41" s="599"/>
      <c r="AN41" s="599"/>
      <c r="AO41" s="599"/>
      <c r="AP41" s="599"/>
      <c r="AQ41" s="599"/>
      <c r="AR41" s="599"/>
      <c r="AS41" s="599"/>
      <c r="AT41" s="599"/>
      <c r="AU41" s="599"/>
      <c r="AV41" s="599"/>
      <c r="AW41" s="599"/>
      <c r="AX41" s="599"/>
      <c r="AY41" s="599"/>
      <c r="AZ41" s="599"/>
      <c r="BA41" s="599"/>
      <c r="BB41" s="599"/>
      <c r="BC41" s="599"/>
      <c r="BD41" s="599"/>
      <c r="BE41" s="599"/>
      <c r="BF41" s="599"/>
      <c r="BG41" s="599"/>
      <c r="BH41" s="599"/>
      <c r="BI41" s="599"/>
      <c r="BJ41" s="599"/>
      <c r="BK41" s="599"/>
      <c r="BL41" s="599"/>
      <c r="BM41" s="599"/>
      <c r="BN41" s="599"/>
      <c r="BO41" s="599"/>
      <c r="BP41" s="599"/>
      <c r="BQ41" s="599"/>
      <c r="BR41" s="599"/>
      <c r="BS41" s="599"/>
      <c r="BT41" s="599"/>
      <c r="BU41" s="599"/>
      <c r="BV41" s="599"/>
      <c r="BW41" s="599"/>
      <c r="BX41" s="599"/>
      <c r="BY41" s="599"/>
      <c r="BZ41" s="599"/>
      <c r="CA41" s="599"/>
      <c r="CB41" s="599"/>
      <c r="CC41" s="599"/>
      <c r="CD41" s="599"/>
      <c r="CE41" s="599"/>
      <c r="CF41" s="599"/>
      <c r="CG41" s="599"/>
      <c r="CH41" s="599"/>
      <c r="CI41" s="599"/>
      <c r="CJ41" s="599"/>
      <c r="CK41" s="599"/>
      <c r="CL41" s="599"/>
      <c r="CM41" s="599"/>
      <c r="CN41" s="599"/>
      <c r="CO41" s="514"/>
      <c r="CP41" s="514"/>
      <c r="CQ41" s="514"/>
      <c r="CR41" s="514"/>
      <c r="CS41" s="514"/>
      <c r="CT41" s="514"/>
      <c r="CU41" s="514"/>
      <c r="CV41" s="514"/>
      <c r="CW41" s="514"/>
      <c r="CX41" s="514"/>
      <c r="CY41" s="514"/>
      <c r="CZ41" s="514"/>
      <c r="DA41" s="514"/>
      <c r="DB41" s="514"/>
      <c r="DC41" s="514"/>
      <c r="DD41" s="514"/>
      <c r="DE41" s="514"/>
      <c r="DF41" s="514"/>
      <c r="DG41" s="514"/>
      <c r="DH41" s="514"/>
      <c r="DI41" s="514"/>
      <c r="DJ41" s="514"/>
      <c r="DK41" s="514"/>
      <c r="DL41" s="514"/>
      <c r="DM41" s="514"/>
      <c r="DN41" s="514"/>
      <c r="DO41" s="514"/>
      <c r="DP41" s="514"/>
      <c r="DQ41" s="514"/>
      <c r="DR41" s="514"/>
      <c r="DS41" s="514"/>
      <c r="DT41" s="514"/>
      <c r="DU41" s="514"/>
      <c r="DV41" s="514"/>
      <c r="DW41" s="514"/>
      <c r="DX41" s="514"/>
      <c r="DY41" s="514"/>
      <c r="DZ41" s="514"/>
      <c r="EA41" s="514"/>
      <c r="EB41" s="514"/>
      <c r="EC41" s="514"/>
      <c r="ED41" s="514"/>
    </row>
    <row r="42" spans="1:134" ht="25.9" hidden="1" customHeight="1" x14ac:dyDescent="0.15">
      <c r="A42" s="599"/>
      <c r="B42" s="598"/>
      <c r="C42" s="598"/>
      <c r="D42" s="598"/>
      <c r="E42" s="598"/>
      <c r="F42" s="598"/>
      <c r="G42" s="598"/>
      <c r="H42" s="598"/>
      <c r="I42" s="598"/>
      <c r="J42" s="598"/>
      <c r="K42" s="598"/>
      <c r="L42" s="598"/>
      <c r="M42" s="598"/>
      <c r="N42" s="598"/>
      <c r="O42" s="598"/>
      <c r="P42" s="598"/>
      <c r="Q42" s="598"/>
      <c r="R42" s="598"/>
      <c r="S42" s="598"/>
      <c r="T42" s="598"/>
      <c r="U42" s="600"/>
      <c r="V42" s="598"/>
      <c r="W42" s="598"/>
      <c r="X42" s="598"/>
      <c r="Y42" s="598"/>
      <c r="Z42" s="598"/>
      <c r="AA42" s="598"/>
      <c r="AB42" s="598"/>
      <c r="AC42" s="598"/>
      <c r="AD42" s="598"/>
      <c r="AE42" s="598"/>
      <c r="AF42" s="598"/>
      <c r="AG42" s="598"/>
      <c r="AH42" s="598"/>
      <c r="AI42" s="599"/>
      <c r="AJ42" s="599"/>
      <c r="AK42" s="599"/>
      <c r="AL42" s="599"/>
      <c r="AM42" s="599"/>
      <c r="AN42" s="599"/>
      <c r="AO42" s="599"/>
      <c r="AP42" s="599"/>
      <c r="AQ42" s="599"/>
      <c r="AR42" s="599"/>
      <c r="AS42" s="599"/>
      <c r="AT42" s="599"/>
      <c r="AU42" s="599"/>
      <c r="AV42" s="599"/>
      <c r="AW42" s="599"/>
      <c r="AX42" s="599"/>
      <c r="AY42" s="599"/>
      <c r="AZ42" s="599"/>
      <c r="BA42" s="599"/>
      <c r="BB42" s="599"/>
      <c r="BC42" s="599"/>
      <c r="BD42" s="599"/>
      <c r="BE42" s="599"/>
      <c r="BF42" s="599"/>
      <c r="BG42" s="599"/>
      <c r="BH42" s="599"/>
      <c r="BI42" s="599"/>
      <c r="BJ42" s="599"/>
      <c r="BK42" s="599"/>
      <c r="BL42" s="599"/>
      <c r="BM42" s="599"/>
      <c r="BN42" s="599"/>
      <c r="BO42" s="599"/>
      <c r="BP42" s="599"/>
      <c r="BQ42" s="599"/>
      <c r="BR42" s="599"/>
      <c r="BS42" s="599"/>
      <c r="BT42" s="599"/>
      <c r="BU42" s="599"/>
      <c r="BV42" s="599"/>
      <c r="BW42" s="599"/>
      <c r="BX42" s="599"/>
      <c r="BY42" s="599"/>
      <c r="BZ42" s="599"/>
      <c r="CA42" s="599"/>
      <c r="CB42" s="599"/>
      <c r="CC42" s="599"/>
      <c r="CD42" s="599"/>
      <c r="CE42" s="599"/>
      <c r="CF42" s="599"/>
      <c r="CG42" s="599"/>
      <c r="CH42" s="599"/>
      <c r="CI42" s="599"/>
      <c r="CJ42" s="599"/>
      <c r="CK42" s="599"/>
      <c r="CL42" s="599"/>
      <c r="CM42" s="599"/>
      <c r="CN42" s="599"/>
      <c r="CO42" s="514"/>
      <c r="CP42" s="514"/>
      <c r="CQ42" s="514"/>
      <c r="CR42" s="514"/>
      <c r="CS42" s="514"/>
      <c r="CT42" s="514"/>
      <c r="CU42" s="514"/>
      <c r="CV42" s="514"/>
      <c r="CW42" s="514"/>
      <c r="CX42" s="514"/>
      <c r="CY42" s="514"/>
      <c r="CZ42" s="514"/>
      <c r="DA42" s="514"/>
      <c r="DB42" s="514"/>
      <c r="DC42" s="514"/>
      <c r="DD42" s="514"/>
      <c r="DE42" s="514"/>
      <c r="DF42" s="514"/>
      <c r="DG42" s="514"/>
      <c r="DH42" s="514"/>
      <c r="DI42" s="514"/>
      <c r="DJ42" s="514"/>
      <c r="DK42" s="514"/>
      <c r="DL42" s="514"/>
      <c r="DM42" s="514"/>
      <c r="DN42" s="514"/>
      <c r="DO42" s="514"/>
      <c r="DP42" s="514"/>
      <c r="DQ42" s="514"/>
      <c r="DR42" s="514"/>
      <c r="DS42" s="514"/>
      <c r="DT42" s="514"/>
      <c r="DU42" s="514"/>
      <c r="DV42" s="514"/>
      <c r="DW42" s="514"/>
      <c r="DX42" s="514"/>
      <c r="DY42" s="514"/>
      <c r="DZ42" s="514"/>
      <c r="EA42" s="514"/>
      <c r="EB42" s="514"/>
      <c r="EC42" s="514"/>
      <c r="ED42" s="514"/>
    </row>
    <row r="43" spans="1:134" ht="15" hidden="1" customHeight="1" x14ac:dyDescent="0.15">
      <c r="A43" s="599"/>
      <c r="B43" s="598"/>
      <c r="C43" s="598"/>
      <c r="D43" s="598"/>
      <c r="E43" s="598"/>
      <c r="F43" s="598"/>
      <c r="G43" s="598"/>
      <c r="H43" s="598"/>
      <c r="I43" s="598"/>
      <c r="J43" s="598"/>
      <c r="K43" s="598"/>
      <c r="L43" s="598"/>
      <c r="M43" s="598"/>
      <c r="N43" s="598"/>
      <c r="O43" s="598"/>
      <c r="P43" s="598"/>
      <c r="Q43" s="598"/>
      <c r="R43" s="598"/>
      <c r="S43" s="598"/>
      <c r="T43" s="598"/>
      <c r="U43" s="600"/>
      <c r="V43" s="598"/>
      <c r="W43" s="598"/>
      <c r="X43" s="598"/>
      <c r="Y43" s="598"/>
      <c r="Z43" s="598"/>
      <c r="AA43" s="598"/>
      <c r="AB43" s="598"/>
      <c r="AC43" s="598"/>
      <c r="AD43" s="598"/>
      <c r="AE43" s="598"/>
      <c r="AF43" s="598"/>
      <c r="AG43" s="598"/>
      <c r="AH43" s="598"/>
      <c r="AI43" s="599"/>
      <c r="AJ43" s="599"/>
      <c r="AK43" s="599"/>
      <c r="AL43" s="599"/>
      <c r="AM43" s="599"/>
      <c r="AN43" s="599"/>
      <c r="AO43" s="599"/>
      <c r="AP43" s="599"/>
      <c r="AQ43" s="599"/>
      <c r="AR43" s="599"/>
      <c r="AS43" s="599"/>
      <c r="AT43" s="599"/>
      <c r="AU43" s="599"/>
      <c r="AV43" s="599"/>
      <c r="AW43" s="599"/>
      <c r="AX43" s="599"/>
      <c r="AY43" s="599"/>
      <c r="AZ43" s="599"/>
      <c r="BA43" s="599"/>
      <c r="BB43" s="599"/>
      <c r="BC43" s="599"/>
      <c r="BD43" s="599"/>
      <c r="BE43" s="599"/>
      <c r="BF43" s="599"/>
      <c r="BG43" s="599"/>
      <c r="BH43" s="599"/>
      <c r="BI43" s="599"/>
      <c r="BJ43" s="599"/>
      <c r="BK43" s="599"/>
      <c r="BL43" s="599"/>
      <c r="BM43" s="599"/>
      <c r="BN43" s="599"/>
      <c r="BO43" s="599"/>
      <c r="BP43" s="599"/>
      <c r="BQ43" s="599"/>
      <c r="BR43" s="599"/>
      <c r="BS43" s="599"/>
      <c r="BT43" s="599"/>
      <c r="BU43" s="599"/>
      <c r="BV43" s="599"/>
      <c r="BW43" s="599"/>
      <c r="BX43" s="599"/>
      <c r="BY43" s="599"/>
      <c r="BZ43" s="599"/>
      <c r="CA43" s="599"/>
      <c r="CB43" s="599"/>
      <c r="CC43" s="599"/>
      <c r="CD43" s="599"/>
      <c r="CE43" s="599"/>
      <c r="CF43" s="599"/>
      <c r="CG43" s="599"/>
      <c r="CH43" s="599"/>
      <c r="CI43" s="599"/>
      <c r="CJ43" s="599"/>
      <c r="CK43" s="599"/>
      <c r="CL43" s="599"/>
      <c r="CM43" s="599"/>
      <c r="CN43" s="599"/>
      <c r="CO43" s="514"/>
      <c r="CP43" s="514"/>
      <c r="CQ43" s="514"/>
      <c r="CR43" s="514"/>
      <c r="CS43" s="514"/>
      <c r="CT43" s="514"/>
      <c r="CU43" s="514"/>
      <c r="CV43" s="514"/>
      <c r="CW43" s="514"/>
      <c r="CX43" s="514"/>
      <c r="CY43" s="514"/>
      <c r="CZ43" s="514"/>
      <c r="DA43" s="514"/>
      <c r="DB43" s="514"/>
      <c r="DC43" s="514"/>
      <c r="DD43" s="514"/>
      <c r="DE43" s="514"/>
      <c r="DF43" s="514"/>
      <c r="DG43" s="514"/>
      <c r="DH43" s="514"/>
      <c r="DI43" s="514"/>
      <c r="DJ43" s="514"/>
      <c r="DK43" s="514"/>
      <c r="DL43" s="514"/>
      <c r="DM43" s="514"/>
      <c r="DN43" s="514"/>
      <c r="DO43" s="514"/>
      <c r="DP43" s="514"/>
      <c r="DQ43" s="514"/>
      <c r="DR43" s="514"/>
      <c r="DS43" s="514"/>
      <c r="DT43" s="514"/>
      <c r="DU43" s="514"/>
      <c r="DV43" s="514"/>
      <c r="DW43" s="514"/>
      <c r="DX43" s="514"/>
      <c r="DY43" s="514"/>
      <c r="DZ43" s="514"/>
      <c r="EA43" s="514"/>
      <c r="EB43" s="514"/>
      <c r="EC43" s="514"/>
      <c r="ED43" s="514"/>
    </row>
    <row r="44" spans="1:134" ht="25.9" hidden="1" customHeight="1" x14ac:dyDescent="0.15">
      <c r="A44" s="599"/>
      <c r="B44" s="598"/>
      <c r="C44" s="598"/>
      <c r="D44" s="598"/>
      <c r="E44" s="598"/>
      <c r="F44" s="598"/>
      <c r="G44" s="598"/>
      <c r="H44" s="598"/>
      <c r="I44" s="598"/>
      <c r="J44" s="598"/>
      <c r="K44" s="598"/>
      <c r="L44" s="598"/>
      <c r="M44" s="598"/>
      <c r="N44" s="598"/>
      <c r="O44" s="598"/>
      <c r="P44" s="598"/>
      <c r="Q44" s="598"/>
      <c r="R44" s="598"/>
      <c r="S44" s="598"/>
      <c r="T44" s="598"/>
      <c r="U44" s="600"/>
      <c r="V44" s="598"/>
      <c r="W44" s="598"/>
      <c r="X44" s="598"/>
      <c r="Y44" s="598"/>
      <c r="Z44" s="598"/>
      <c r="AA44" s="598"/>
      <c r="AB44" s="598"/>
      <c r="AC44" s="598"/>
      <c r="AD44" s="598"/>
      <c r="AE44" s="598"/>
      <c r="AF44" s="598"/>
      <c r="AG44" s="598"/>
      <c r="AH44" s="598"/>
      <c r="AI44" s="599"/>
      <c r="AJ44" s="599"/>
      <c r="AK44" s="599"/>
      <c r="AL44" s="599"/>
      <c r="AM44" s="599"/>
      <c r="AN44" s="599"/>
      <c r="AO44" s="599"/>
      <c r="AP44" s="599"/>
      <c r="AQ44" s="599"/>
      <c r="AR44" s="599"/>
      <c r="AS44" s="599"/>
      <c r="AT44" s="599"/>
      <c r="AU44" s="599"/>
      <c r="AV44" s="599"/>
      <c r="AW44" s="599"/>
      <c r="AX44" s="599"/>
      <c r="AY44" s="599"/>
      <c r="AZ44" s="599"/>
      <c r="BA44" s="599"/>
      <c r="BB44" s="599"/>
      <c r="BC44" s="599"/>
      <c r="BD44" s="599"/>
      <c r="BE44" s="599"/>
      <c r="BF44" s="599"/>
      <c r="BG44" s="599"/>
      <c r="BH44" s="599"/>
      <c r="BI44" s="599"/>
      <c r="BJ44" s="599"/>
      <c r="BK44" s="599"/>
      <c r="BL44" s="599"/>
      <c r="BM44" s="599"/>
      <c r="BN44" s="599"/>
      <c r="BO44" s="599"/>
      <c r="BP44" s="599"/>
      <c r="BQ44" s="599"/>
      <c r="BR44" s="599"/>
      <c r="BS44" s="599"/>
      <c r="BT44" s="599"/>
      <c r="BU44" s="599"/>
      <c r="BV44" s="599"/>
      <c r="BW44" s="599"/>
      <c r="BX44" s="599"/>
      <c r="BY44" s="599"/>
      <c r="BZ44" s="599"/>
      <c r="CA44" s="599"/>
      <c r="CB44" s="599"/>
      <c r="CC44" s="599"/>
      <c r="CD44" s="599"/>
      <c r="CE44" s="599"/>
      <c r="CF44" s="599"/>
      <c r="CG44" s="599"/>
      <c r="CH44" s="599"/>
      <c r="CI44" s="599"/>
      <c r="CJ44" s="599"/>
      <c r="CK44" s="599"/>
      <c r="CL44" s="599"/>
      <c r="CM44" s="599"/>
      <c r="CN44" s="599"/>
      <c r="CO44" s="514"/>
      <c r="CP44" s="514"/>
      <c r="CQ44" s="514"/>
      <c r="CR44" s="514"/>
      <c r="CS44" s="514"/>
      <c r="CT44" s="514"/>
      <c r="CU44" s="514"/>
      <c r="CV44" s="514"/>
      <c r="CW44" s="514"/>
      <c r="CX44" s="514"/>
      <c r="CY44" s="514"/>
      <c r="CZ44" s="514"/>
      <c r="DA44" s="514"/>
      <c r="DB44" s="514"/>
      <c r="DC44" s="514"/>
      <c r="DD44" s="514"/>
      <c r="DE44" s="514"/>
      <c r="DF44" s="514"/>
      <c r="DG44" s="514"/>
      <c r="DH44" s="514"/>
      <c r="DI44" s="514"/>
      <c r="DJ44" s="514"/>
      <c r="DK44" s="514"/>
      <c r="DL44" s="514"/>
      <c r="DM44" s="514"/>
      <c r="DN44" s="514"/>
      <c r="DO44" s="514"/>
      <c r="DP44" s="514"/>
      <c r="DQ44" s="514"/>
      <c r="DR44" s="514"/>
      <c r="DS44" s="514"/>
      <c r="DT44" s="514"/>
      <c r="DU44" s="514"/>
      <c r="DV44" s="514"/>
      <c r="DW44" s="514"/>
      <c r="DX44" s="514"/>
      <c r="DY44" s="514"/>
      <c r="DZ44" s="514"/>
      <c r="EA44" s="514"/>
      <c r="EB44" s="514"/>
      <c r="EC44" s="514"/>
      <c r="ED44" s="514"/>
    </row>
    <row r="45" spans="1:134" hidden="1" x14ac:dyDescent="0.15">
      <c r="A45" s="599"/>
      <c r="B45" s="598"/>
      <c r="C45" s="598"/>
      <c r="D45" s="598"/>
      <c r="E45" s="598"/>
      <c r="F45" s="598"/>
      <c r="G45" s="598"/>
      <c r="H45" s="598"/>
      <c r="I45" s="598"/>
      <c r="J45" s="598"/>
      <c r="K45" s="598"/>
      <c r="L45" s="598"/>
      <c r="M45" s="598"/>
      <c r="N45" s="598"/>
      <c r="O45" s="598"/>
      <c r="P45" s="598"/>
      <c r="Q45" s="598"/>
      <c r="R45" s="598"/>
      <c r="S45" s="598"/>
      <c r="T45" s="598"/>
      <c r="U45" s="600"/>
      <c r="V45" s="598"/>
      <c r="W45" s="598"/>
      <c r="X45" s="598"/>
      <c r="Y45" s="598"/>
      <c r="Z45" s="598"/>
      <c r="AA45" s="598"/>
      <c r="AB45" s="598"/>
      <c r="AC45" s="598"/>
      <c r="AD45" s="598"/>
      <c r="AE45" s="598"/>
      <c r="AF45" s="598"/>
      <c r="AG45" s="598"/>
      <c r="AH45" s="598"/>
      <c r="AI45" s="599"/>
      <c r="AJ45" s="599"/>
      <c r="AK45" s="599"/>
      <c r="AL45" s="599"/>
      <c r="AM45" s="599"/>
      <c r="AN45" s="599"/>
      <c r="AO45" s="599"/>
      <c r="AP45" s="599"/>
      <c r="AQ45" s="599"/>
      <c r="AR45" s="599"/>
      <c r="AS45" s="599"/>
      <c r="AT45" s="599"/>
      <c r="AU45" s="599"/>
      <c r="AV45" s="599"/>
      <c r="AW45" s="599"/>
      <c r="AX45" s="599"/>
      <c r="AY45" s="599"/>
      <c r="AZ45" s="599"/>
      <c r="BA45" s="599"/>
      <c r="BB45" s="599"/>
      <c r="BC45" s="599"/>
      <c r="BD45" s="599"/>
      <c r="BE45" s="599"/>
      <c r="BF45" s="599"/>
      <c r="BG45" s="599"/>
      <c r="BH45" s="599"/>
      <c r="BI45" s="599"/>
      <c r="BJ45" s="599"/>
      <c r="BK45" s="599"/>
      <c r="BL45" s="599"/>
      <c r="BM45" s="599"/>
      <c r="BN45" s="599"/>
      <c r="BO45" s="599"/>
      <c r="BP45" s="599"/>
      <c r="BQ45" s="599"/>
      <c r="BR45" s="599"/>
      <c r="BS45" s="599"/>
      <c r="BT45" s="599"/>
      <c r="BU45" s="599"/>
      <c r="BV45" s="599"/>
      <c r="BW45" s="599"/>
      <c r="BX45" s="599"/>
      <c r="BY45" s="599"/>
      <c r="BZ45" s="599"/>
      <c r="CA45" s="599"/>
      <c r="CB45" s="599"/>
      <c r="CC45" s="599"/>
      <c r="CD45" s="599"/>
      <c r="CE45" s="599"/>
      <c r="CF45" s="599"/>
      <c r="CG45" s="599"/>
      <c r="CH45" s="599"/>
      <c r="CI45" s="599"/>
      <c r="CJ45" s="599"/>
      <c r="CK45" s="599"/>
      <c r="CL45" s="599"/>
      <c r="CM45" s="599"/>
      <c r="CN45" s="599"/>
      <c r="CO45" s="514"/>
      <c r="CP45" s="514"/>
      <c r="CQ45" s="514"/>
      <c r="CR45" s="514"/>
      <c r="CS45" s="514"/>
      <c r="CT45" s="514"/>
      <c r="CU45" s="514"/>
      <c r="CV45" s="514"/>
      <c r="CW45" s="514"/>
      <c r="CX45" s="514"/>
      <c r="CY45" s="514"/>
      <c r="CZ45" s="514"/>
      <c r="DA45" s="514"/>
      <c r="DB45" s="514"/>
      <c r="DC45" s="514"/>
      <c r="DD45" s="514"/>
      <c r="DE45" s="514"/>
      <c r="DF45" s="514"/>
      <c r="DG45" s="514"/>
      <c r="DH45" s="514"/>
      <c r="DI45" s="514"/>
      <c r="DJ45" s="514"/>
      <c r="DK45" s="514"/>
      <c r="DL45" s="514"/>
      <c r="DM45" s="514"/>
      <c r="DN45" s="514"/>
      <c r="DO45" s="514"/>
      <c r="DP45" s="514"/>
      <c r="DQ45" s="514"/>
      <c r="DR45" s="514"/>
      <c r="DS45" s="514"/>
      <c r="DT45" s="514"/>
      <c r="DU45" s="514"/>
      <c r="DV45" s="514"/>
      <c r="DW45" s="514"/>
      <c r="DX45" s="514"/>
      <c r="DY45" s="514"/>
      <c r="DZ45" s="514"/>
      <c r="EA45" s="514"/>
      <c r="EB45" s="514"/>
      <c r="EC45" s="514"/>
      <c r="ED45" s="514"/>
    </row>
    <row r="46" spans="1:134" hidden="1" x14ac:dyDescent="0.15">
      <c r="A46" s="599"/>
      <c r="B46" s="598"/>
      <c r="C46" s="598"/>
      <c r="D46" s="598"/>
      <c r="E46" s="598"/>
      <c r="F46" s="598"/>
      <c r="G46" s="598"/>
      <c r="H46" s="598"/>
      <c r="I46" s="598"/>
      <c r="J46" s="598"/>
      <c r="K46" s="598"/>
      <c r="L46" s="598"/>
      <c r="M46" s="598"/>
      <c r="N46" s="598"/>
      <c r="O46" s="598"/>
      <c r="P46" s="598"/>
      <c r="Q46" s="598"/>
      <c r="R46" s="598"/>
      <c r="S46" s="598"/>
      <c r="T46" s="598"/>
      <c r="U46" s="600"/>
      <c r="V46" s="598"/>
      <c r="W46" s="598"/>
      <c r="X46" s="598"/>
      <c r="Y46" s="598"/>
      <c r="Z46" s="598"/>
      <c r="AA46" s="598"/>
      <c r="AB46" s="598"/>
      <c r="AC46" s="598"/>
      <c r="AD46" s="598"/>
      <c r="AE46" s="598"/>
      <c r="AF46" s="598"/>
      <c r="AG46" s="598"/>
      <c r="AH46" s="598"/>
      <c r="AI46" s="599"/>
      <c r="AJ46" s="599"/>
      <c r="AK46" s="599"/>
      <c r="AL46" s="599"/>
      <c r="AM46" s="599"/>
      <c r="AN46" s="599"/>
      <c r="AO46" s="599"/>
      <c r="AP46" s="599"/>
      <c r="AQ46" s="599"/>
      <c r="AR46" s="599"/>
      <c r="AS46" s="599"/>
      <c r="AT46" s="599"/>
      <c r="AU46" s="599"/>
      <c r="AV46" s="599"/>
      <c r="AW46" s="599"/>
      <c r="AX46" s="599"/>
      <c r="AY46" s="599"/>
      <c r="AZ46" s="599"/>
      <c r="BA46" s="599"/>
      <c r="BB46" s="599"/>
      <c r="BC46" s="599"/>
      <c r="BD46" s="599"/>
      <c r="BE46" s="599"/>
      <c r="BF46" s="599"/>
      <c r="BG46" s="599"/>
      <c r="BH46" s="599"/>
      <c r="BI46" s="599"/>
      <c r="BJ46" s="599"/>
      <c r="BK46" s="599"/>
      <c r="BL46" s="599"/>
      <c r="BM46" s="599"/>
      <c r="BN46" s="599"/>
      <c r="BO46" s="599"/>
      <c r="BP46" s="599"/>
      <c r="BQ46" s="599"/>
      <c r="BR46" s="599"/>
      <c r="BS46" s="599"/>
      <c r="BT46" s="599"/>
      <c r="BU46" s="599"/>
      <c r="BV46" s="599"/>
      <c r="BW46" s="599"/>
      <c r="BX46" s="599"/>
      <c r="BY46" s="599"/>
      <c r="BZ46" s="599"/>
      <c r="CA46" s="599"/>
      <c r="CB46" s="599"/>
      <c r="CC46" s="599"/>
      <c r="CD46" s="599"/>
      <c r="CE46" s="599"/>
      <c r="CF46" s="599"/>
      <c r="CG46" s="599"/>
      <c r="CH46" s="599"/>
      <c r="CI46" s="599"/>
      <c r="CJ46" s="599"/>
      <c r="CK46" s="599"/>
      <c r="CL46" s="599"/>
      <c r="CM46" s="599"/>
      <c r="CN46" s="599"/>
      <c r="CO46" s="514"/>
      <c r="CP46" s="514"/>
      <c r="CQ46" s="514"/>
      <c r="CR46" s="514"/>
      <c r="CS46" s="514"/>
      <c r="CT46" s="514"/>
      <c r="CU46" s="514"/>
      <c r="CV46" s="514"/>
      <c r="CW46" s="514"/>
      <c r="CX46" s="514"/>
      <c r="CY46" s="514"/>
      <c r="CZ46" s="514"/>
      <c r="DA46" s="514"/>
      <c r="DB46" s="514"/>
      <c r="DC46" s="514"/>
      <c r="DD46" s="514"/>
      <c r="DE46" s="514"/>
      <c r="DF46" s="514"/>
      <c r="DG46" s="514"/>
      <c r="DH46" s="514"/>
      <c r="DI46" s="514"/>
      <c r="DJ46" s="514"/>
      <c r="DK46" s="514"/>
      <c r="DL46" s="514"/>
      <c r="DM46" s="514"/>
      <c r="DN46" s="514"/>
      <c r="DO46" s="514"/>
      <c r="DP46" s="514"/>
      <c r="DQ46" s="514"/>
      <c r="DR46" s="514"/>
      <c r="DS46" s="514"/>
      <c r="DT46" s="514"/>
      <c r="DU46" s="514"/>
      <c r="DV46" s="514"/>
      <c r="DW46" s="514"/>
      <c r="DX46" s="514"/>
      <c r="DY46" s="514"/>
      <c r="DZ46" s="514"/>
      <c r="EA46" s="514"/>
      <c r="EB46" s="514"/>
      <c r="EC46" s="514"/>
      <c r="ED46" s="514"/>
    </row>
    <row r="47" spans="1:134" hidden="1" x14ac:dyDescent="0.15">
      <c r="A47" s="601"/>
      <c r="AI47" s="601"/>
      <c r="AJ47" s="601"/>
      <c r="AK47" s="601"/>
      <c r="AL47" s="601"/>
      <c r="AM47" s="601"/>
      <c r="AN47" s="601"/>
      <c r="AO47" s="601"/>
      <c r="AP47" s="601"/>
      <c r="AQ47" s="601"/>
      <c r="AR47" s="601"/>
      <c r="AS47" s="601"/>
      <c r="AT47" s="601"/>
      <c r="AU47" s="601"/>
      <c r="AV47" s="601"/>
      <c r="AW47" s="601"/>
      <c r="AX47" s="601"/>
      <c r="AY47" s="601"/>
      <c r="AZ47" s="601"/>
      <c r="BA47" s="601"/>
      <c r="BB47" s="601"/>
      <c r="BC47" s="601"/>
      <c r="BD47" s="601"/>
      <c r="BE47" s="601"/>
      <c r="BF47" s="601"/>
      <c r="BG47" s="601"/>
      <c r="BH47" s="601"/>
      <c r="BI47" s="601"/>
      <c r="BJ47" s="601"/>
      <c r="BK47" s="601"/>
      <c r="BL47" s="601"/>
      <c r="BM47" s="601"/>
      <c r="BN47" s="601"/>
      <c r="BO47" s="601"/>
      <c r="BP47" s="601"/>
      <c r="BQ47" s="601"/>
      <c r="BR47" s="601"/>
      <c r="BS47" s="601"/>
      <c r="BT47" s="601"/>
      <c r="BU47" s="601"/>
      <c r="BV47" s="601"/>
      <c r="BW47" s="601"/>
      <c r="BX47" s="601"/>
      <c r="BY47" s="601"/>
      <c r="BZ47" s="601"/>
      <c r="CA47" s="601"/>
      <c r="CB47" s="601"/>
      <c r="CC47" s="601"/>
      <c r="CD47" s="601"/>
      <c r="CE47" s="601"/>
      <c r="CF47" s="601"/>
      <c r="CG47" s="601"/>
      <c r="CH47" s="601"/>
      <c r="CI47" s="601"/>
      <c r="CJ47" s="601"/>
      <c r="CK47" s="601"/>
      <c r="CL47" s="601"/>
      <c r="CM47" s="601"/>
      <c r="CN47" s="601"/>
    </row>
    <row r="48" spans="1:134" hidden="1" x14ac:dyDescent="0.15">
      <c r="A48" s="601"/>
      <c r="AI48" s="601"/>
      <c r="AJ48" s="601"/>
      <c r="AK48" s="601"/>
      <c r="AL48" s="601"/>
      <c r="AM48" s="601"/>
      <c r="AN48" s="601"/>
      <c r="AO48" s="601"/>
      <c r="AP48" s="601"/>
      <c r="AQ48" s="601"/>
      <c r="AR48" s="601"/>
      <c r="AS48" s="601"/>
      <c r="AT48" s="601"/>
      <c r="AU48" s="601"/>
      <c r="AV48" s="601"/>
      <c r="AW48" s="601"/>
      <c r="AX48" s="601"/>
      <c r="AY48" s="601"/>
      <c r="AZ48" s="601"/>
      <c r="BA48" s="601"/>
      <c r="BB48" s="601"/>
      <c r="BC48" s="601"/>
      <c r="BD48" s="601"/>
      <c r="BE48" s="601"/>
      <c r="BF48" s="601"/>
      <c r="BG48" s="601"/>
      <c r="BH48" s="601"/>
      <c r="BI48" s="601"/>
      <c r="BJ48" s="601"/>
      <c r="BK48" s="601"/>
      <c r="BL48" s="601"/>
      <c r="BM48" s="601"/>
      <c r="BN48" s="601"/>
      <c r="BO48" s="601"/>
      <c r="BP48" s="601"/>
      <c r="BQ48" s="601"/>
      <c r="BR48" s="601"/>
      <c r="BS48" s="601"/>
      <c r="BT48" s="601"/>
      <c r="BU48" s="601"/>
      <c r="BV48" s="601"/>
      <c r="BW48" s="601"/>
      <c r="BX48" s="601"/>
      <c r="BY48" s="601"/>
      <c r="BZ48" s="601"/>
      <c r="CA48" s="601"/>
      <c r="CB48" s="601"/>
      <c r="CC48" s="601"/>
      <c r="CD48" s="601"/>
      <c r="CE48" s="601"/>
      <c r="CF48" s="601"/>
      <c r="CG48" s="601"/>
      <c r="CH48" s="601"/>
      <c r="CI48" s="601"/>
      <c r="CJ48" s="601"/>
      <c r="CK48" s="601"/>
      <c r="CL48" s="601"/>
      <c r="CM48" s="601"/>
      <c r="CN48" s="601"/>
    </row>
    <row r="49" spans="1:92" hidden="1" x14ac:dyDescent="0.15">
      <c r="A49" s="601"/>
      <c r="AI49" s="601"/>
      <c r="AJ49" s="601"/>
      <c r="AK49" s="601"/>
      <c r="AL49" s="601"/>
      <c r="AM49" s="601"/>
      <c r="AN49" s="601"/>
      <c r="AO49" s="601"/>
      <c r="AP49" s="601"/>
      <c r="AQ49" s="601"/>
      <c r="AR49" s="601"/>
      <c r="AS49" s="601"/>
      <c r="AT49" s="601"/>
      <c r="AU49" s="601"/>
      <c r="AV49" s="601"/>
      <c r="AW49" s="601"/>
      <c r="AX49" s="601"/>
      <c r="AY49" s="601"/>
      <c r="AZ49" s="601"/>
      <c r="BA49" s="601"/>
      <c r="BB49" s="601"/>
      <c r="BC49" s="601"/>
      <c r="BD49" s="601"/>
      <c r="BE49" s="601"/>
      <c r="BF49" s="601"/>
      <c r="BG49" s="601"/>
      <c r="BH49" s="601"/>
      <c r="BI49" s="601"/>
      <c r="BJ49" s="601"/>
      <c r="BK49" s="601"/>
      <c r="BL49" s="601"/>
      <c r="BM49" s="601"/>
      <c r="BN49" s="601"/>
      <c r="BO49" s="601"/>
      <c r="BP49" s="601"/>
      <c r="BQ49" s="601"/>
      <c r="BR49" s="601"/>
      <c r="BS49" s="601"/>
      <c r="BT49" s="601"/>
      <c r="BU49" s="601"/>
      <c r="BV49" s="601"/>
      <c r="BW49" s="601"/>
      <c r="BX49" s="601"/>
      <c r="BY49" s="601"/>
      <c r="BZ49" s="601"/>
      <c r="CA49" s="601"/>
      <c r="CB49" s="601"/>
      <c r="CC49" s="601"/>
      <c r="CD49" s="601"/>
      <c r="CE49" s="601"/>
      <c r="CF49" s="601"/>
      <c r="CG49" s="601"/>
      <c r="CH49" s="601"/>
      <c r="CI49" s="601"/>
      <c r="CJ49" s="601"/>
      <c r="CK49" s="601"/>
      <c r="CL49" s="601"/>
      <c r="CM49" s="601"/>
      <c r="CN49" s="601"/>
    </row>
    <row r="50" spans="1:92" hidden="1" x14ac:dyDescent="0.15">
      <c r="A50" s="601"/>
      <c r="AI50" s="601"/>
      <c r="AJ50" s="601"/>
      <c r="AK50" s="601"/>
      <c r="AL50" s="601"/>
      <c r="AM50" s="601"/>
      <c r="AN50" s="601"/>
      <c r="AO50" s="601"/>
      <c r="AP50" s="601"/>
      <c r="AQ50" s="601"/>
      <c r="AR50" s="601"/>
      <c r="AS50" s="601"/>
      <c r="AT50" s="601"/>
      <c r="AU50" s="601"/>
      <c r="AV50" s="601"/>
      <c r="AW50" s="601"/>
      <c r="AX50" s="601"/>
      <c r="AY50" s="601"/>
      <c r="AZ50" s="601"/>
      <c r="BA50" s="601"/>
      <c r="BB50" s="601"/>
      <c r="BC50" s="601"/>
      <c r="BD50" s="601"/>
      <c r="BE50" s="601"/>
      <c r="BF50" s="601"/>
      <c r="BG50" s="601"/>
      <c r="BH50" s="601"/>
      <c r="BI50" s="601"/>
      <c r="BJ50" s="601"/>
      <c r="BK50" s="601"/>
      <c r="BL50" s="601"/>
      <c r="BM50" s="601"/>
      <c r="BN50" s="601"/>
      <c r="BO50" s="601"/>
      <c r="BP50" s="601"/>
      <c r="BQ50" s="601"/>
      <c r="BR50" s="601"/>
      <c r="BS50" s="601"/>
      <c r="BT50" s="601"/>
      <c r="BU50" s="601"/>
      <c r="BV50" s="601"/>
      <c r="BW50" s="601"/>
      <c r="BX50" s="601"/>
      <c r="BY50" s="601"/>
      <c r="BZ50" s="601"/>
      <c r="CA50" s="601"/>
      <c r="CB50" s="601"/>
      <c r="CC50" s="601"/>
      <c r="CD50" s="601"/>
      <c r="CE50" s="601"/>
      <c r="CF50" s="601"/>
      <c r="CG50" s="601"/>
      <c r="CH50" s="601"/>
      <c r="CI50" s="601"/>
      <c r="CJ50" s="601"/>
      <c r="CK50" s="601"/>
      <c r="CL50" s="601"/>
      <c r="CM50" s="601"/>
      <c r="CN50" s="601"/>
    </row>
    <row r="51" spans="1:92" hidden="1" x14ac:dyDescent="0.15">
      <c r="A51" s="601"/>
      <c r="AI51" s="601"/>
      <c r="AJ51" s="601"/>
      <c r="AK51" s="601"/>
      <c r="AL51" s="601"/>
      <c r="AM51" s="601"/>
      <c r="AN51" s="601"/>
      <c r="AO51" s="601"/>
      <c r="AP51" s="601"/>
      <c r="AQ51" s="601"/>
      <c r="AR51" s="601"/>
      <c r="AS51" s="601"/>
      <c r="AT51" s="601"/>
      <c r="AU51" s="601"/>
      <c r="AV51" s="601"/>
      <c r="AW51" s="601"/>
      <c r="AX51" s="601"/>
      <c r="AY51" s="601"/>
      <c r="AZ51" s="601"/>
      <c r="BA51" s="601"/>
      <c r="BB51" s="601"/>
      <c r="BC51" s="601"/>
      <c r="BD51" s="601"/>
      <c r="BE51" s="601"/>
      <c r="BF51" s="601"/>
      <c r="BG51" s="601"/>
      <c r="BH51" s="601"/>
      <c r="BI51" s="601"/>
      <c r="BJ51" s="601"/>
      <c r="BK51" s="601"/>
      <c r="BL51" s="601"/>
      <c r="BM51" s="601"/>
      <c r="BN51" s="601"/>
      <c r="BO51" s="601"/>
      <c r="BP51" s="601"/>
      <c r="BQ51" s="601"/>
      <c r="BR51" s="601"/>
      <c r="BS51" s="601"/>
      <c r="BT51" s="601"/>
      <c r="BU51" s="601"/>
      <c r="BV51" s="601"/>
      <c r="BW51" s="601"/>
      <c r="BX51" s="601"/>
      <c r="BY51" s="601"/>
      <c r="BZ51" s="601"/>
      <c r="CA51" s="601"/>
      <c r="CB51" s="601"/>
      <c r="CC51" s="601"/>
      <c r="CD51" s="601"/>
      <c r="CE51" s="601"/>
      <c r="CF51" s="601"/>
      <c r="CG51" s="601"/>
      <c r="CH51" s="601"/>
      <c r="CI51" s="601"/>
      <c r="CJ51" s="601"/>
      <c r="CK51" s="601"/>
      <c r="CL51" s="601"/>
      <c r="CM51" s="601"/>
      <c r="CN51" s="601"/>
    </row>
    <row r="52" spans="1:92" hidden="1" x14ac:dyDescent="0.15">
      <c r="A52" s="601"/>
      <c r="AI52" s="601"/>
      <c r="AJ52" s="601"/>
      <c r="AK52" s="601"/>
      <c r="AL52" s="601"/>
      <c r="AM52" s="601"/>
      <c r="AN52" s="601"/>
      <c r="AO52" s="601"/>
      <c r="AP52" s="601"/>
      <c r="AQ52" s="601"/>
      <c r="AR52" s="601"/>
      <c r="AS52" s="601"/>
      <c r="AT52" s="601"/>
      <c r="AU52" s="601"/>
      <c r="AV52" s="601"/>
      <c r="AW52" s="601"/>
      <c r="AX52" s="601"/>
      <c r="AY52" s="601"/>
      <c r="AZ52" s="601"/>
      <c r="BA52" s="601"/>
      <c r="BB52" s="601"/>
      <c r="BC52" s="601"/>
      <c r="BD52" s="601"/>
      <c r="BE52" s="601"/>
      <c r="BF52" s="601"/>
      <c r="BG52" s="601"/>
      <c r="BH52" s="601"/>
      <c r="BI52" s="601"/>
      <c r="BJ52" s="601"/>
      <c r="BK52" s="601"/>
      <c r="BL52" s="601"/>
      <c r="BM52" s="601"/>
      <c r="BN52" s="601"/>
      <c r="BO52" s="601"/>
      <c r="BP52" s="601"/>
      <c r="BQ52" s="601"/>
      <c r="BR52" s="601"/>
      <c r="BS52" s="601"/>
      <c r="BT52" s="601"/>
      <c r="BU52" s="601"/>
      <c r="BV52" s="601"/>
      <c r="BW52" s="601"/>
      <c r="BX52" s="601"/>
      <c r="BY52" s="601"/>
      <c r="BZ52" s="601"/>
      <c r="CA52" s="601"/>
      <c r="CB52" s="601"/>
      <c r="CC52" s="601"/>
      <c r="CD52" s="601"/>
      <c r="CE52" s="601"/>
      <c r="CF52" s="601"/>
      <c r="CG52" s="601"/>
      <c r="CH52" s="601"/>
      <c r="CI52" s="601"/>
      <c r="CJ52" s="601"/>
      <c r="CK52" s="601"/>
      <c r="CL52" s="601"/>
      <c r="CM52" s="601"/>
      <c r="CN52" s="601"/>
    </row>
    <row r="53" spans="1:92" hidden="1" x14ac:dyDescent="0.15">
      <c r="A53" s="601"/>
      <c r="AI53" s="601"/>
      <c r="AJ53" s="601"/>
      <c r="AK53" s="601"/>
      <c r="AL53" s="601"/>
      <c r="AM53" s="601"/>
      <c r="AN53" s="601"/>
      <c r="AO53" s="601"/>
      <c r="AP53" s="601"/>
      <c r="AQ53" s="601"/>
      <c r="AR53" s="601"/>
      <c r="AS53" s="601"/>
      <c r="AT53" s="601"/>
      <c r="AU53" s="601"/>
      <c r="AV53" s="601"/>
      <c r="AW53" s="601"/>
      <c r="AX53" s="601"/>
      <c r="AY53" s="601"/>
      <c r="AZ53" s="601"/>
      <c r="BA53" s="601"/>
      <c r="BB53" s="601"/>
      <c r="BC53" s="601"/>
      <c r="BD53" s="601"/>
      <c r="BE53" s="601"/>
      <c r="BF53" s="601"/>
      <c r="BG53" s="601"/>
      <c r="BH53" s="601"/>
      <c r="BI53" s="601"/>
      <c r="BJ53" s="601"/>
      <c r="BK53" s="601"/>
      <c r="BL53" s="601"/>
      <c r="BM53" s="601"/>
      <c r="BN53" s="601"/>
      <c r="BO53" s="601"/>
      <c r="BP53" s="601"/>
      <c r="BQ53" s="601"/>
      <c r="BR53" s="601"/>
      <c r="BS53" s="601"/>
      <c r="BT53" s="601"/>
      <c r="BU53" s="601"/>
      <c r="BV53" s="601"/>
      <c r="BW53" s="601"/>
      <c r="BX53" s="601"/>
      <c r="BY53" s="601"/>
      <c r="BZ53" s="601"/>
      <c r="CA53" s="601"/>
      <c r="CB53" s="601"/>
      <c r="CC53" s="601"/>
      <c r="CD53" s="601"/>
      <c r="CE53" s="601"/>
      <c r="CF53" s="601"/>
      <c r="CG53" s="601"/>
      <c r="CH53" s="601"/>
      <c r="CI53" s="601"/>
      <c r="CJ53" s="601"/>
      <c r="CK53" s="601"/>
      <c r="CL53" s="601"/>
      <c r="CM53" s="601"/>
      <c r="CN53" s="601"/>
    </row>
    <row r="54" spans="1:92" hidden="1" x14ac:dyDescent="0.15">
      <c r="A54" s="601"/>
      <c r="AI54" s="601"/>
      <c r="AJ54" s="601"/>
      <c r="AK54" s="601"/>
      <c r="AL54" s="601"/>
      <c r="AM54" s="601"/>
      <c r="AN54" s="601"/>
      <c r="AO54" s="601"/>
      <c r="AP54" s="601"/>
      <c r="AQ54" s="601"/>
      <c r="AR54" s="601"/>
      <c r="AS54" s="601"/>
      <c r="AT54" s="601"/>
      <c r="AU54" s="601"/>
      <c r="AV54" s="601"/>
      <c r="AW54" s="601"/>
      <c r="AX54" s="601"/>
      <c r="AY54" s="601"/>
      <c r="AZ54" s="601"/>
      <c r="BA54" s="601"/>
      <c r="BB54" s="601"/>
      <c r="BC54" s="601"/>
      <c r="BD54" s="601"/>
      <c r="BE54" s="601"/>
      <c r="BF54" s="601"/>
      <c r="BG54" s="601"/>
      <c r="BH54" s="601"/>
      <c r="BI54" s="601"/>
      <c r="BJ54" s="601"/>
      <c r="BK54" s="601"/>
      <c r="BL54" s="601"/>
      <c r="BM54" s="601"/>
      <c r="BN54" s="601"/>
      <c r="BO54" s="601"/>
      <c r="BP54" s="601"/>
      <c r="BQ54" s="601"/>
      <c r="BR54" s="601"/>
      <c r="BS54" s="601"/>
      <c r="BT54" s="601"/>
      <c r="BU54" s="601"/>
      <c r="BV54" s="601"/>
      <c r="BW54" s="601"/>
      <c r="BX54" s="601"/>
      <c r="BY54" s="601"/>
      <c r="BZ54" s="601"/>
      <c r="CA54" s="601"/>
      <c r="CB54" s="601"/>
      <c r="CC54" s="601"/>
      <c r="CD54" s="601"/>
      <c r="CE54" s="601"/>
      <c r="CF54" s="601"/>
      <c r="CG54" s="601"/>
      <c r="CH54" s="601"/>
      <c r="CI54" s="601"/>
      <c r="CJ54" s="601"/>
      <c r="CK54" s="601"/>
      <c r="CL54" s="601"/>
      <c r="CM54" s="601"/>
      <c r="CN54" s="601"/>
    </row>
    <row r="55" spans="1:92" hidden="1" x14ac:dyDescent="0.15">
      <c r="A55" s="601"/>
      <c r="AI55" s="601"/>
      <c r="AJ55" s="601"/>
      <c r="AK55" s="601"/>
      <c r="AL55" s="601"/>
      <c r="AM55" s="601"/>
      <c r="AN55" s="601"/>
      <c r="AO55" s="601"/>
      <c r="AP55" s="601"/>
      <c r="AQ55" s="601"/>
      <c r="AR55" s="601"/>
      <c r="AS55" s="601"/>
      <c r="AT55" s="601"/>
      <c r="AU55" s="601"/>
      <c r="AV55" s="601"/>
      <c r="AW55" s="601"/>
      <c r="AX55" s="601"/>
      <c r="AY55" s="601"/>
      <c r="AZ55" s="601"/>
      <c r="BA55" s="601"/>
      <c r="BB55" s="601"/>
      <c r="BC55" s="601"/>
      <c r="BD55" s="601"/>
      <c r="BE55" s="601"/>
      <c r="BF55" s="601"/>
      <c r="BG55" s="601"/>
      <c r="BH55" s="601"/>
      <c r="BI55" s="601"/>
      <c r="BJ55" s="601"/>
      <c r="BK55" s="601"/>
      <c r="BL55" s="601"/>
      <c r="BM55" s="601"/>
      <c r="BN55" s="601"/>
      <c r="BO55" s="601"/>
      <c r="BP55" s="601"/>
      <c r="BQ55" s="601"/>
      <c r="BR55" s="601"/>
      <c r="BS55" s="601"/>
      <c r="BT55" s="601"/>
      <c r="BU55" s="601"/>
      <c r="BV55" s="601"/>
      <c r="BW55" s="601"/>
      <c r="BX55" s="601"/>
      <c r="BY55" s="601"/>
      <c r="BZ55" s="601"/>
      <c r="CA55" s="601"/>
      <c r="CB55" s="601"/>
      <c r="CC55" s="601"/>
      <c r="CD55" s="601"/>
      <c r="CE55" s="601"/>
      <c r="CF55" s="601"/>
      <c r="CG55" s="601"/>
      <c r="CH55" s="601"/>
      <c r="CI55" s="601"/>
      <c r="CJ55" s="601"/>
      <c r="CK55" s="601"/>
      <c r="CL55" s="601"/>
      <c r="CM55" s="601"/>
      <c r="CN55" s="601"/>
    </row>
    <row r="56" spans="1:92" hidden="1" x14ac:dyDescent="0.15">
      <c r="A56" s="601"/>
      <c r="AI56" s="601"/>
      <c r="AJ56" s="601"/>
      <c r="AK56" s="601"/>
      <c r="AL56" s="601"/>
      <c r="AM56" s="601"/>
      <c r="AN56" s="601"/>
      <c r="AO56" s="601"/>
      <c r="AP56" s="601"/>
      <c r="AQ56" s="601"/>
      <c r="AR56" s="601"/>
      <c r="AS56" s="601"/>
      <c r="AT56" s="601"/>
      <c r="AU56" s="601"/>
      <c r="AV56" s="601"/>
      <c r="AW56" s="601"/>
      <c r="AX56" s="601"/>
      <c r="AY56" s="601"/>
      <c r="AZ56" s="601"/>
      <c r="BA56" s="601"/>
      <c r="BB56" s="601"/>
      <c r="BC56" s="601"/>
      <c r="BD56" s="601"/>
      <c r="BE56" s="601"/>
      <c r="BF56" s="601"/>
      <c r="BG56" s="601"/>
      <c r="BH56" s="601"/>
      <c r="BI56" s="601"/>
      <c r="BJ56" s="601"/>
      <c r="BK56" s="601"/>
      <c r="BL56" s="601"/>
      <c r="BM56" s="601"/>
      <c r="BN56" s="601"/>
      <c r="BO56" s="601"/>
      <c r="BP56" s="601"/>
      <c r="BQ56" s="601"/>
      <c r="BR56" s="601"/>
      <c r="BS56" s="601"/>
      <c r="BT56" s="601"/>
      <c r="BU56" s="601"/>
      <c r="BV56" s="601"/>
      <c r="BW56" s="601"/>
      <c r="BX56" s="601"/>
      <c r="BY56" s="601"/>
      <c r="BZ56" s="601"/>
      <c r="CA56" s="601"/>
      <c r="CB56" s="601"/>
      <c r="CC56" s="601"/>
      <c r="CD56" s="601"/>
      <c r="CE56" s="601"/>
      <c r="CF56" s="601"/>
      <c r="CG56" s="601"/>
      <c r="CH56" s="601"/>
      <c r="CI56" s="601"/>
      <c r="CJ56" s="601"/>
      <c r="CK56" s="601"/>
      <c r="CL56" s="601"/>
      <c r="CM56" s="601"/>
      <c r="CN56" s="601"/>
    </row>
    <row r="57" spans="1:92" hidden="1" x14ac:dyDescent="0.15">
      <c r="A57" s="601"/>
      <c r="AI57" s="601"/>
      <c r="AJ57" s="601"/>
      <c r="AK57" s="601"/>
      <c r="AL57" s="601"/>
      <c r="AM57" s="601"/>
      <c r="AN57" s="601"/>
      <c r="AO57" s="601"/>
      <c r="AP57" s="601"/>
      <c r="AQ57" s="601"/>
      <c r="AR57" s="601"/>
      <c r="AS57" s="601"/>
      <c r="AT57" s="601"/>
      <c r="AU57" s="601"/>
      <c r="AV57" s="601"/>
      <c r="AW57" s="601"/>
      <c r="AX57" s="601"/>
      <c r="AY57" s="601"/>
      <c r="AZ57" s="601"/>
      <c r="BA57" s="601"/>
      <c r="BB57" s="601"/>
      <c r="BC57" s="601"/>
      <c r="BD57" s="601"/>
      <c r="BE57" s="601"/>
      <c r="BF57" s="601"/>
      <c r="BG57" s="601"/>
      <c r="BH57" s="601"/>
      <c r="BI57" s="601"/>
      <c r="BJ57" s="601"/>
      <c r="BK57" s="601"/>
      <c r="BL57" s="601"/>
      <c r="BM57" s="601"/>
      <c r="BN57" s="601"/>
      <c r="BO57" s="601"/>
      <c r="BP57" s="601"/>
      <c r="BQ57" s="601"/>
      <c r="BR57" s="601"/>
      <c r="BS57" s="601"/>
      <c r="BT57" s="601"/>
      <c r="BU57" s="601"/>
      <c r="BV57" s="601"/>
      <c r="BW57" s="601"/>
      <c r="BX57" s="601"/>
      <c r="BY57" s="601"/>
      <c r="BZ57" s="601"/>
      <c r="CA57" s="601"/>
      <c r="CB57" s="601"/>
      <c r="CC57" s="601"/>
      <c r="CD57" s="601"/>
      <c r="CE57" s="601"/>
      <c r="CF57" s="601"/>
      <c r="CG57" s="601"/>
      <c r="CH57" s="601"/>
      <c r="CI57" s="601"/>
      <c r="CJ57" s="601"/>
      <c r="CK57" s="601"/>
      <c r="CL57" s="601"/>
      <c r="CM57" s="601"/>
      <c r="CN57" s="601"/>
    </row>
    <row r="58" spans="1:92" hidden="1" x14ac:dyDescent="0.15">
      <c r="A58" s="601"/>
      <c r="AI58" s="601"/>
      <c r="AJ58" s="601"/>
      <c r="AK58" s="601"/>
      <c r="AL58" s="601"/>
      <c r="AM58" s="601"/>
      <c r="AN58" s="601"/>
      <c r="AO58" s="601"/>
      <c r="AP58" s="601"/>
      <c r="AQ58" s="601"/>
      <c r="AR58" s="601"/>
      <c r="AS58" s="601"/>
      <c r="AT58" s="601"/>
      <c r="AU58" s="601"/>
      <c r="AV58" s="601"/>
      <c r="AW58" s="601"/>
      <c r="AX58" s="601"/>
      <c r="AY58" s="601"/>
      <c r="AZ58" s="601"/>
      <c r="BA58" s="601"/>
      <c r="BB58" s="601"/>
      <c r="BC58" s="601"/>
      <c r="BD58" s="601"/>
      <c r="BE58" s="601"/>
      <c r="BF58" s="601"/>
      <c r="BG58" s="601"/>
      <c r="BH58" s="601"/>
      <c r="BI58" s="601"/>
      <c r="BJ58" s="601"/>
      <c r="BK58" s="601"/>
      <c r="BL58" s="601"/>
      <c r="BM58" s="601"/>
      <c r="BN58" s="601"/>
      <c r="BO58" s="601"/>
      <c r="BP58" s="601"/>
      <c r="BQ58" s="601"/>
      <c r="BR58" s="601"/>
      <c r="BS58" s="601"/>
      <c r="BT58" s="601"/>
      <c r="BU58" s="601"/>
      <c r="BV58" s="601"/>
      <c r="BW58" s="601"/>
      <c r="BX58" s="601"/>
      <c r="BY58" s="601"/>
      <c r="BZ58" s="601"/>
      <c r="CA58" s="601"/>
      <c r="CB58" s="601"/>
      <c r="CC58" s="601"/>
      <c r="CD58" s="601"/>
      <c r="CE58" s="601"/>
      <c r="CF58" s="601"/>
      <c r="CG58" s="601"/>
      <c r="CH58" s="601"/>
      <c r="CI58" s="601"/>
      <c r="CJ58" s="601"/>
      <c r="CK58" s="601"/>
      <c r="CL58" s="601"/>
      <c r="CM58" s="601"/>
      <c r="CN58" s="601"/>
    </row>
    <row r="59" spans="1:92" hidden="1" x14ac:dyDescent="0.15">
      <c r="A59" s="601"/>
      <c r="AI59" s="601"/>
      <c r="AJ59" s="601"/>
      <c r="AK59" s="601"/>
      <c r="AL59" s="601"/>
      <c r="AM59" s="601"/>
      <c r="AN59" s="601"/>
      <c r="AO59" s="601"/>
      <c r="AP59" s="601"/>
      <c r="AQ59" s="601"/>
      <c r="AR59" s="601"/>
      <c r="AS59" s="601"/>
      <c r="AT59" s="601"/>
      <c r="AU59" s="601"/>
      <c r="AV59" s="601"/>
      <c r="AW59" s="601"/>
      <c r="AX59" s="601"/>
      <c r="AY59" s="601"/>
      <c r="AZ59" s="601"/>
      <c r="BA59" s="601"/>
      <c r="BB59" s="601"/>
      <c r="BC59" s="601"/>
      <c r="BD59" s="601"/>
      <c r="BE59" s="601"/>
      <c r="BF59" s="601"/>
      <c r="BG59" s="601"/>
      <c r="BH59" s="601"/>
      <c r="BI59" s="601"/>
      <c r="BJ59" s="601"/>
      <c r="BK59" s="601"/>
      <c r="BL59" s="601"/>
      <c r="BM59" s="601"/>
      <c r="BN59" s="601"/>
      <c r="BO59" s="601"/>
      <c r="BP59" s="601"/>
      <c r="BQ59" s="601"/>
      <c r="BR59" s="601"/>
      <c r="BS59" s="601"/>
      <c r="BT59" s="601"/>
      <c r="BU59" s="601"/>
      <c r="BV59" s="601"/>
      <c r="BW59" s="601"/>
      <c r="BX59" s="601"/>
      <c r="BY59" s="601"/>
      <c r="BZ59" s="601"/>
      <c r="CA59" s="601"/>
      <c r="CB59" s="601"/>
      <c r="CC59" s="601"/>
      <c r="CD59" s="601"/>
      <c r="CE59" s="601"/>
      <c r="CF59" s="601"/>
      <c r="CG59" s="601"/>
      <c r="CH59" s="601"/>
      <c r="CI59" s="601"/>
      <c r="CJ59" s="601"/>
      <c r="CK59" s="601"/>
      <c r="CL59" s="601"/>
      <c r="CM59" s="601"/>
      <c r="CN59" s="601"/>
    </row>
    <row r="60" spans="1:92" hidden="1" x14ac:dyDescent="0.15">
      <c r="A60" s="601"/>
      <c r="AI60" s="601"/>
      <c r="AJ60" s="601"/>
      <c r="AK60" s="601"/>
      <c r="AL60" s="601"/>
      <c r="AM60" s="601"/>
      <c r="AN60" s="601"/>
      <c r="AO60" s="601"/>
      <c r="AP60" s="601"/>
      <c r="AQ60" s="601"/>
      <c r="AR60" s="601"/>
      <c r="AS60" s="601"/>
      <c r="AT60" s="601"/>
      <c r="AU60" s="601"/>
      <c r="AV60" s="601"/>
      <c r="AW60" s="601"/>
      <c r="AX60" s="601"/>
      <c r="AY60" s="601"/>
      <c r="AZ60" s="601"/>
      <c r="BA60" s="601"/>
      <c r="BB60" s="601"/>
      <c r="BC60" s="601"/>
      <c r="BD60" s="601"/>
      <c r="BE60" s="601"/>
      <c r="BF60" s="601"/>
      <c r="BG60" s="601"/>
      <c r="BH60" s="601"/>
      <c r="BI60" s="601"/>
      <c r="BJ60" s="601"/>
      <c r="BK60" s="601"/>
      <c r="BL60" s="601"/>
      <c r="BM60" s="601"/>
      <c r="BN60" s="601"/>
      <c r="BO60" s="601"/>
      <c r="BP60" s="601"/>
      <c r="BQ60" s="601"/>
      <c r="BR60" s="601"/>
      <c r="BS60" s="601"/>
      <c r="BT60" s="601"/>
      <c r="BU60" s="601"/>
      <c r="BV60" s="601"/>
      <c r="BW60" s="601"/>
      <c r="BX60" s="601"/>
      <c r="BY60" s="601"/>
      <c r="BZ60" s="601"/>
      <c r="CA60" s="601"/>
      <c r="CB60" s="601"/>
      <c r="CC60" s="601"/>
      <c r="CD60" s="601"/>
      <c r="CE60" s="601"/>
      <c r="CF60" s="601"/>
      <c r="CG60" s="601"/>
      <c r="CH60" s="601"/>
      <c r="CI60" s="601"/>
      <c r="CJ60" s="601"/>
      <c r="CK60" s="601"/>
      <c r="CL60" s="601"/>
      <c r="CM60" s="601"/>
      <c r="CN60" s="601"/>
    </row>
    <row r="61" spans="1:92" hidden="1" x14ac:dyDescent="0.15">
      <c r="A61" s="601"/>
      <c r="AI61" s="601"/>
      <c r="AJ61" s="601"/>
      <c r="AK61" s="601"/>
      <c r="AL61" s="601"/>
      <c r="AM61" s="601"/>
      <c r="AN61" s="601"/>
      <c r="AO61" s="601"/>
      <c r="AP61" s="601"/>
      <c r="AQ61" s="601"/>
      <c r="AR61" s="601"/>
      <c r="AS61" s="601"/>
      <c r="AT61" s="601"/>
      <c r="AU61" s="601"/>
      <c r="AV61" s="601"/>
      <c r="AW61" s="601"/>
      <c r="AX61" s="601"/>
      <c r="AY61" s="601"/>
      <c r="AZ61" s="601"/>
      <c r="BA61" s="601"/>
      <c r="BB61" s="601"/>
      <c r="BC61" s="601"/>
      <c r="BD61" s="601"/>
      <c r="BE61" s="601"/>
      <c r="BF61" s="601"/>
      <c r="BG61" s="601"/>
      <c r="BH61" s="601"/>
      <c r="BI61" s="601"/>
      <c r="BJ61" s="601"/>
      <c r="BK61" s="601"/>
      <c r="BL61" s="601"/>
      <c r="BM61" s="601"/>
      <c r="BN61" s="601"/>
      <c r="BO61" s="601"/>
      <c r="BP61" s="601"/>
      <c r="BQ61" s="601"/>
      <c r="BR61" s="601"/>
      <c r="BS61" s="601"/>
      <c r="BT61" s="601"/>
      <c r="BU61" s="601"/>
      <c r="BV61" s="601"/>
      <c r="BW61" s="601"/>
      <c r="BX61" s="601"/>
      <c r="BY61" s="601"/>
      <c r="BZ61" s="601"/>
      <c r="CA61" s="601"/>
      <c r="CB61" s="601"/>
      <c r="CC61" s="601"/>
      <c r="CD61" s="601"/>
      <c r="CE61" s="601"/>
      <c r="CF61" s="601"/>
      <c r="CG61" s="601"/>
      <c r="CH61" s="601"/>
      <c r="CI61" s="601"/>
      <c r="CJ61" s="601"/>
      <c r="CK61" s="601"/>
      <c r="CL61" s="601"/>
      <c r="CM61" s="601"/>
      <c r="CN61" s="601"/>
    </row>
    <row r="62" spans="1:92" hidden="1" x14ac:dyDescent="0.15">
      <c r="A62" s="601"/>
      <c r="AI62" s="601"/>
      <c r="AJ62" s="601"/>
      <c r="AK62" s="601"/>
      <c r="AL62" s="601"/>
      <c r="AM62" s="601"/>
      <c r="AN62" s="601"/>
      <c r="AO62" s="601"/>
      <c r="AP62" s="601"/>
      <c r="AQ62" s="601"/>
      <c r="AR62" s="601"/>
      <c r="AS62" s="601"/>
      <c r="AT62" s="601"/>
      <c r="AU62" s="601"/>
      <c r="AV62" s="601"/>
      <c r="AW62" s="601"/>
      <c r="AX62" s="601"/>
      <c r="AY62" s="601"/>
      <c r="AZ62" s="601"/>
      <c r="BA62" s="601"/>
      <c r="BB62" s="601"/>
      <c r="BC62" s="601"/>
      <c r="BD62" s="601"/>
      <c r="BE62" s="601"/>
      <c r="BF62" s="601"/>
      <c r="BG62" s="601"/>
      <c r="BH62" s="601"/>
      <c r="BI62" s="601"/>
      <c r="BJ62" s="601"/>
      <c r="BK62" s="601"/>
      <c r="BL62" s="601"/>
      <c r="BM62" s="601"/>
      <c r="BN62" s="601"/>
      <c r="BO62" s="601"/>
      <c r="BP62" s="601"/>
      <c r="BQ62" s="601"/>
      <c r="BR62" s="601"/>
      <c r="BS62" s="601"/>
      <c r="BT62" s="601"/>
      <c r="BU62" s="601"/>
      <c r="BV62" s="601"/>
      <c r="BW62" s="601"/>
      <c r="BX62" s="601"/>
      <c r="BY62" s="601"/>
      <c r="BZ62" s="601"/>
      <c r="CA62" s="601"/>
      <c r="CB62" s="601"/>
      <c r="CC62" s="601"/>
      <c r="CD62" s="601"/>
      <c r="CE62" s="601"/>
      <c r="CF62" s="601"/>
      <c r="CG62" s="601"/>
      <c r="CH62" s="601"/>
      <c r="CI62" s="601"/>
      <c r="CJ62" s="601"/>
      <c r="CK62" s="601"/>
      <c r="CL62" s="601"/>
      <c r="CM62" s="601"/>
      <c r="CN62" s="601"/>
    </row>
    <row r="63" spans="1:92" hidden="1" x14ac:dyDescent="0.15">
      <c r="A63" s="601"/>
      <c r="AI63" s="601"/>
      <c r="AJ63" s="601"/>
      <c r="AK63" s="601"/>
      <c r="AL63" s="601"/>
      <c r="AM63" s="601"/>
      <c r="AN63" s="601"/>
      <c r="AO63" s="601"/>
      <c r="AP63" s="601"/>
      <c r="AQ63" s="601"/>
      <c r="AR63" s="601"/>
      <c r="AS63" s="601"/>
      <c r="AT63" s="601"/>
      <c r="AU63" s="601"/>
      <c r="AV63" s="601"/>
      <c r="AW63" s="601"/>
      <c r="AX63" s="601"/>
      <c r="AY63" s="601"/>
      <c r="AZ63" s="601"/>
      <c r="BA63" s="601"/>
      <c r="BB63" s="601"/>
      <c r="BC63" s="601"/>
      <c r="BD63" s="601"/>
      <c r="BE63" s="601"/>
      <c r="BF63" s="601"/>
      <c r="BG63" s="601"/>
      <c r="BH63" s="601"/>
      <c r="BI63" s="601"/>
      <c r="BJ63" s="601"/>
      <c r="BK63" s="601"/>
      <c r="BL63" s="601"/>
      <c r="BM63" s="601"/>
      <c r="BN63" s="601"/>
      <c r="BO63" s="601"/>
      <c r="BP63" s="601"/>
      <c r="BQ63" s="601"/>
      <c r="BR63" s="601"/>
      <c r="BS63" s="601"/>
      <c r="BT63" s="601"/>
      <c r="BU63" s="601"/>
      <c r="BV63" s="601"/>
      <c r="BW63" s="601"/>
      <c r="BX63" s="601"/>
      <c r="BY63" s="601"/>
      <c r="BZ63" s="601"/>
      <c r="CA63" s="601"/>
      <c r="CB63" s="601"/>
      <c r="CC63" s="601"/>
      <c r="CD63" s="601"/>
      <c r="CE63" s="601"/>
      <c r="CF63" s="601"/>
      <c r="CG63" s="601"/>
      <c r="CH63" s="601"/>
      <c r="CI63" s="601"/>
      <c r="CJ63" s="601"/>
      <c r="CK63" s="601"/>
      <c r="CL63" s="601"/>
      <c r="CM63" s="601"/>
      <c r="CN63" s="601"/>
    </row>
    <row r="64" spans="1:92" hidden="1" x14ac:dyDescent="0.15">
      <c r="A64" s="601"/>
      <c r="AI64" s="601"/>
      <c r="AJ64" s="601"/>
      <c r="AK64" s="601"/>
      <c r="AL64" s="601"/>
      <c r="AM64" s="601"/>
      <c r="AN64" s="601"/>
      <c r="AO64" s="601"/>
      <c r="AP64" s="601"/>
      <c r="AQ64" s="601"/>
      <c r="AR64" s="601"/>
      <c r="AS64" s="601"/>
      <c r="AT64" s="601"/>
      <c r="AU64" s="601"/>
      <c r="AV64" s="601"/>
      <c r="AW64" s="601"/>
      <c r="AX64" s="601"/>
      <c r="AY64" s="601"/>
      <c r="AZ64" s="601"/>
      <c r="BA64" s="601"/>
      <c r="BB64" s="601"/>
      <c r="BC64" s="601"/>
      <c r="BD64" s="601"/>
      <c r="BE64" s="601"/>
      <c r="BF64" s="601"/>
      <c r="BG64" s="601"/>
      <c r="BH64" s="601"/>
      <c r="BI64" s="601"/>
      <c r="BJ64" s="601"/>
      <c r="BK64" s="601"/>
      <c r="BL64" s="601"/>
      <c r="BM64" s="601"/>
      <c r="BN64" s="601"/>
      <c r="BO64" s="601"/>
      <c r="BP64" s="601"/>
      <c r="BQ64" s="601"/>
      <c r="BR64" s="601"/>
      <c r="BS64" s="601"/>
      <c r="BT64" s="601"/>
      <c r="BU64" s="601"/>
      <c r="BV64" s="601"/>
      <c r="BW64" s="601"/>
      <c r="BX64" s="601"/>
      <c r="BY64" s="601"/>
      <c r="BZ64" s="601"/>
      <c r="CA64" s="601"/>
      <c r="CB64" s="601"/>
      <c r="CC64" s="601"/>
      <c r="CD64" s="601"/>
      <c r="CE64" s="601"/>
      <c r="CF64" s="601"/>
      <c r="CG64" s="601"/>
      <c r="CH64" s="601"/>
      <c r="CI64" s="601"/>
      <c r="CJ64" s="601"/>
      <c r="CK64" s="601"/>
      <c r="CL64" s="601"/>
      <c r="CM64" s="601"/>
      <c r="CN64" s="601"/>
    </row>
    <row r="65" spans="1:92" hidden="1" x14ac:dyDescent="0.15">
      <c r="A65" s="601"/>
      <c r="AI65" s="601"/>
      <c r="AJ65" s="601"/>
      <c r="AK65" s="601"/>
      <c r="AL65" s="601"/>
      <c r="AM65" s="601"/>
      <c r="AN65" s="601"/>
      <c r="AO65" s="601"/>
      <c r="AP65" s="601"/>
      <c r="AQ65" s="601"/>
      <c r="AR65" s="601"/>
      <c r="AS65" s="601"/>
      <c r="AT65" s="601"/>
      <c r="AU65" s="601"/>
      <c r="AV65" s="601"/>
      <c r="AW65" s="601"/>
      <c r="AX65" s="601"/>
      <c r="AY65" s="601"/>
      <c r="AZ65" s="601"/>
      <c r="BA65" s="601"/>
      <c r="BB65" s="601"/>
      <c r="BC65" s="601"/>
      <c r="BD65" s="601"/>
      <c r="BE65" s="601"/>
      <c r="BF65" s="601"/>
      <c r="BG65" s="601"/>
      <c r="BH65" s="601"/>
      <c r="BI65" s="601"/>
      <c r="BJ65" s="601"/>
      <c r="BK65" s="601"/>
      <c r="BL65" s="601"/>
      <c r="BM65" s="601"/>
      <c r="BN65" s="601"/>
      <c r="BO65" s="601"/>
      <c r="BP65" s="601"/>
      <c r="BQ65" s="601"/>
      <c r="BR65" s="601"/>
      <c r="BS65" s="601"/>
      <c r="BT65" s="601"/>
      <c r="BU65" s="601"/>
      <c r="BV65" s="601"/>
      <c r="BW65" s="601"/>
      <c r="BX65" s="601"/>
      <c r="BY65" s="601"/>
      <c r="BZ65" s="601"/>
      <c r="CA65" s="601"/>
      <c r="CB65" s="601"/>
      <c r="CC65" s="601"/>
      <c r="CD65" s="601"/>
      <c r="CE65" s="601"/>
      <c r="CF65" s="601"/>
      <c r="CG65" s="601"/>
      <c r="CH65" s="601"/>
      <c r="CI65" s="601"/>
      <c r="CJ65" s="601"/>
      <c r="CK65" s="601"/>
      <c r="CL65" s="601"/>
      <c r="CM65" s="601"/>
      <c r="CN65" s="601"/>
    </row>
    <row r="66" spans="1:92" hidden="1" x14ac:dyDescent="0.15">
      <c r="A66" s="601"/>
      <c r="AI66" s="601"/>
      <c r="AJ66" s="601"/>
      <c r="AK66" s="601"/>
      <c r="AL66" s="601"/>
      <c r="AM66" s="601"/>
      <c r="AN66" s="601"/>
      <c r="AO66" s="601"/>
      <c r="AP66" s="601"/>
      <c r="AQ66" s="601"/>
      <c r="AR66" s="601"/>
      <c r="AS66" s="601"/>
      <c r="AT66" s="601"/>
      <c r="AU66" s="601"/>
      <c r="AV66" s="601"/>
      <c r="AW66" s="601"/>
      <c r="AX66" s="601"/>
      <c r="AY66" s="601"/>
      <c r="AZ66" s="601"/>
      <c r="BA66" s="601"/>
      <c r="BB66" s="601"/>
      <c r="BC66" s="601"/>
      <c r="BD66" s="601"/>
      <c r="BE66" s="601"/>
      <c r="BF66" s="601"/>
      <c r="BG66" s="601"/>
      <c r="BH66" s="601"/>
      <c r="BI66" s="601"/>
      <c r="BJ66" s="601"/>
      <c r="BK66" s="601"/>
      <c r="BL66" s="601"/>
      <c r="BM66" s="601"/>
      <c r="BN66" s="601"/>
      <c r="BO66" s="601"/>
      <c r="BP66" s="601"/>
      <c r="BQ66" s="601"/>
      <c r="BR66" s="601"/>
      <c r="BS66" s="601"/>
      <c r="BT66" s="601"/>
      <c r="BU66" s="601"/>
      <c r="BV66" s="601"/>
      <c r="BW66" s="601"/>
      <c r="BX66" s="601"/>
      <c r="BY66" s="601"/>
      <c r="BZ66" s="601"/>
      <c r="CA66" s="601"/>
      <c r="CB66" s="601"/>
      <c r="CC66" s="601"/>
      <c r="CD66" s="601"/>
      <c r="CE66" s="601"/>
      <c r="CF66" s="601"/>
      <c r="CG66" s="601"/>
      <c r="CH66" s="601"/>
      <c r="CI66" s="601"/>
      <c r="CJ66" s="601"/>
      <c r="CK66" s="601"/>
      <c r="CL66" s="601"/>
      <c r="CM66" s="601"/>
      <c r="CN66" s="601"/>
    </row>
    <row r="67" spans="1:92" hidden="1" x14ac:dyDescent="0.15">
      <c r="A67" s="601"/>
      <c r="AI67" s="601"/>
      <c r="AJ67" s="601"/>
      <c r="AK67" s="601"/>
      <c r="AL67" s="601"/>
      <c r="AM67" s="601"/>
      <c r="AN67" s="601"/>
      <c r="AO67" s="601"/>
      <c r="AP67" s="601"/>
      <c r="AQ67" s="601"/>
      <c r="AR67" s="601"/>
      <c r="AS67" s="601"/>
      <c r="AT67" s="601"/>
      <c r="AU67" s="601"/>
      <c r="AV67" s="601"/>
      <c r="AW67" s="601"/>
      <c r="AX67" s="601"/>
      <c r="AY67" s="601"/>
      <c r="AZ67" s="601"/>
      <c r="BA67" s="601"/>
      <c r="BB67" s="601"/>
      <c r="BC67" s="601"/>
      <c r="BD67" s="601"/>
      <c r="BE67" s="601"/>
      <c r="BF67" s="601"/>
      <c r="BG67" s="601"/>
      <c r="BH67" s="601"/>
      <c r="BI67" s="601"/>
      <c r="BJ67" s="601"/>
      <c r="BK67" s="601"/>
      <c r="BL67" s="601"/>
      <c r="BM67" s="601"/>
      <c r="BN67" s="601"/>
      <c r="BO67" s="601"/>
      <c r="BP67" s="601"/>
      <c r="BQ67" s="601"/>
      <c r="BR67" s="601"/>
      <c r="BS67" s="601"/>
      <c r="BT67" s="601"/>
      <c r="BU67" s="601"/>
      <c r="BV67" s="601"/>
      <c r="BW67" s="601"/>
      <c r="BX67" s="601"/>
      <c r="BY67" s="601"/>
      <c r="BZ67" s="601"/>
      <c r="CA67" s="601"/>
      <c r="CB67" s="601"/>
      <c r="CC67" s="601"/>
      <c r="CD67" s="601"/>
      <c r="CE67" s="601"/>
      <c r="CF67" s="601"/>
      <c r="CG67" s="601"/>
      <c r="CH67" s="601"/>
      <c r="CI67" s="601"/>
      <c r="CJ67" s="601"/>
      <c r="CK67" s="601"/>
      <c r="CL67" s="601"/>
      <c r="CM67" s="601"/>
      <c r="CN67" s="601"/>
    </row>
    <row r="68" spans="1:92" hidden="1" x14ac:dyDescent="0.15">
      <c r="A68" s="601"/>
      <c r="AI68" s="601"/>
      <c r="AJ68" s="601"/>
      <c r="AK68" s="601"/>
      <c r="AL68" s="601"/>
      <c r="AM68" s="601"/>
      <c r="AN68" s="601"/>
      <c r="AO68" s="601"/>
      <c r="AP68" s="601"/>
      <c r="AQ68" s="601"/>
      <c r="AR68" s="601"/>
      <c r="AS68" s="601"/>
      <c r="AT68" s="601"/>
      <c r="AU68" s="601"/>
      <c r="AV68" s="601"/>
      <c r="AW68" s="601"/>
      <c r="AX68" s="601"/>
      <c r="AY68" s="601"/>
      <c r="AZ68" s="601"/>
      <c r="BA68" s="601"/>
      <c r="BB68" s="601"/>
      <c r="BC68" s="601"/>
      <c r="BD68" s="601"/>
      <c r="BE68" s="601"/>
      <c r="BF68" s="601"/>
      <c r="BG68" s="601"/>
      <c r="BH68" s="601"/>
      <c r="BI68" s="601"/>
      <c r="BJ68" s="601"/>
      <c r="BK68" s="601"/>
      <c r="BL68" s="601"/>
      <c r="BM68" s="601"/>
      <c r="BN68" s="601"/>
      <c r="BO68" s="601"/>
      <c r="BP68" s="601"/>
      <c r="BQ68" s="601"/>
      <c r="BR68" s="601"/>
      <c r="BS68" s="601"/>
      <c r="BT68" s="601"/>
      <c r="BU68" s="601"/>
      <c r="BV68" s="601"/>
      <c r="BW68" s="601"/>
      <c r="BX68" s="601"/>
      <c r="BY68" s="601"/>
      <c r="BZ68" s="601"/>
      <c r="CA68" s="601"/>
      <c r="CB68" s="601"/>
      <c r="CC68" s="601"/>
      <c r="CD68" s="601"/>
      <c r="CE68" s="601"/>
      <c r="CF68" s="601"/>
      <c r="CG68" s="601"/>
      <c r="CH68" s="601"/>
      <c r="CI68" s="601"/>
      <c r="CJ68" s="601"/>
      <c r="CK68" s="601"/>
      <c r="CL68" s="601"/>
      <c r="CM68" s="601"/>
      <c r="CN68" s="601"/>
    </row>
    <row r="69" spans="1:92" hidden="1" x14ac:dyDescent="0.15">
      <c r="A69" s="601"/>
      <c r="AI69" s="601"/>
      <c r="AJ69" s="601"/>
      <c r="AK69" s="601"/>
      <c r="AL69" s="601"/>
      <c r="AM69" s="601"/>
      <c r="AN69" s="601"/>
      <c r="AO69" s="601"/>
      <c r="AP69" s="601"/>
      <c r="AQ69" s="601"/>
      <c r="AR69" s="601"/>
      <c r="AS69" s="601"/>
      <c r="AT69" s="601"/>
      <c r="AU69" s="601"/>
      <c r="AV69" s="601"/>
      <c r="AW69" s="601"/>
      <c r="AX69" s="601"/>
      <c r="AY69" s="601"/>
      <c r="AZ69" s="601"/>
      <c r="BA69" s="601"/>
      <c r="BB69" s="601"/>
      <c r="BC69" s="601"/>
      <c r="BD69" s="601"/>
      <c r="BE69" s="601"/>
      <c r="BF69" s="601"/>
      <c r="BG69" s="601"/>
      <c r="BH69" s="601"/>
      <c r="BI69" s="601"/>
      <c r="BJ69" s="601"/>
      <c r="BK69" s="601"/>
      <c r="BL69" s="601"/>
      <c r="BM69" s="601"/>
      <c r="BN69" s="601"/>
      <c r="BO69" s="601"/>
      <c r="BP69" s="601"/>
      <c r="BQ69" s="601"/>
      <c r="BR69" s="601"/>
      <c r="BS69" s="601"/>
      <c r="BT69" s="601"/>
      <c r="BU69" s="601"/>
      <c r="BV69" s="601"/>
      <c r="BW69" s="601"/>
      <c r="BX69" s="601"/>
      <c r="BY69" s="601"/>
      <c r="BZ69" s="601"/>
      <c r="CA69" s="601"/>
      <c r="CB69" s="601"/>
      <c r="CC69" s="601"/>
      <c r="CD69" s="601"/>
      <c r="CE69" s="601"/>
      <c r="CF69" s="601"/>
      <c r="CG69" s="601"/>
      <c r="CH69" s="601"/>
      <c r="CI69" s="601"/>
      <c r="CJ69" s="601"/>
      <c r="CK69" s="601"/>
      <c r="CL69" s="601"/>
      <c r="CM69" s="601"/>
      <c r="CN69" s="601"/>
    </row>
    <row r="70" spans="1:92" hidden="1" x14ac:dyDescent="0.15">
      <c r="A70" s="601"/>
      <c r="AI70" s="601"/>
      <c r="AJ70" s="601"/>
      <c r="AK70" s="601"/>
      <c r="AL70" s="601"/>
      <c r="AM70" s="601"/>
      <c r="AN70" s="601"/>
      <c r="AO70" s="601"/>
      <c r="AP70" s="601"/>
      <c r="AQ70" s="601"/>
      <c r="AR70" s="601"/>
      <c r="AS70" s="601"/>
      <c r="AT70" s="601"/>
      <c r="AU70" s="601"/>
      <c r="AV70" s="601"/>
      <c r="AW70" s="601"/>
      <c r="AX70" s="601"/>
      <c r="AY70" s="601"/>
      <c r="AZ70" s="601"/>
      <c r="BA70" s="601"/>
      <c r="BB70" s="601"/>
      <c r="BC70" s="601"/>
      <c r="BD70" s="601"/>
      <c r="BE70" s="601"/>
      <c r="BF70" s="601"/>
      <c r="BG70" s="601"/>
      <c r="BH70" s="601"/>
      <c r="BI70" s="601"/>
      <c r="BJ70" s="601"/>
      <c r="BK70" s="601"/>
      <c r="BL70" s="601"/>
      <c r="BM70" s="601"/>
      <c r="BN70" s="601"/>
      <c r="BO70" s="601"/>
      <c r="BP70" s="601"/>
      <c r="BQ70" s="601"/>
      <c r="BR70" s="601"/>
      <c r="BS70" s="601"/>
      <c r="BT70" s="601"/>
      <c r="BU70" s="601"/>
      <c r="BV70" s="601"/>
      <c r="BW70" s="601"/>
      <c r="BX70" s="601"/>
      <c r="BY70" s="601"/>
      <c r="BZ70" s="601"/>
      <c r="CA70" s="601"/>
      <c r="CB70" s="601"/>
      <c r="CC70" s="601"/>
      <c r="CD70" s="601"/>
      <c r="CE70" s="601"/>
      <c r="CF70" s="601"/>
      <c r="CG70" s="601"/>
      <c r="CH70" s="601"/>
      <c r="CI70" s="601"/>
      <c r="CJ70" s="601"/>
      <c r="CK70" s="601"/>
      <c r="CL70" s="601"/>
      <c r="CM70" s="601"/>
      <c r="CN70" s="601"/>
    </row>
    <row r="71" spans="1:92" hidden="1" x14ac:dyDescent="0.15">
      <c r="A71" s="601"/>
      <c r="AI71" s="601"/>
      <c r="AJ71" s="601"/>
      <c r="AK71" s="601"/>
      <c r="AL71" s="601"/>
      <c r="AM71" s="601"/>
      <c r="AN71" s="601"/>
      <c r="AO71" s="601"/>
      <c r="AP71" s="601"/>
      <c r="AQ71" s="601"/>
      <c r="AR71" s="601"/>
      <c r="AS71" s="601"/>
      <c r="AT71" s="601"/>
      <c r="AU71" s="601"/>
      <c r="AV71" s="601"/>
      <c r="AW71" s="601"/>
      <c r="AX71" s="601"/>
      <c r="AY71" s="601"/>
      <c r="AZ71" s="601"/>
      <c r="BA71" s="601"/>
      <c r="BB71" s="601"/>
      <c r="BC71" s="601"/>
      <c r="BD71" s="601"/>
      <c r="BE71" s="601"/>
      <c r="BF71" s="601"/>
      <c r="BG71" s="601"/>
      <c r="BH71" s="601"/>
      <c r="BI71" s="601"/>
      <c r="BJ71" s="601"/>
      <c r="BK71" s="601"/>
      <c r="BL71" s="601"/>
      <c r="BM71" s="601"/>
      <c r="BN71" s="601"/>
      <c r="BO71" s="601"/>
      <c r="BP71" s="601"/>
      <c r="BQ71" s="601"/>
      <c r="BR71" s="601"/>
      <c r="BS71" s="601"/>
      <c r="BT71" s="601"/>
      <c r="BU71" s="601"/>
      <c r="BV71" s="601"/>
      <c r="BW71" s="601"/>
      <c r="BX71" s="601"/>
      <c r="BY71" s="601"/>
      <c r="BZ71" s="601"/>
      <c r="CA71" s="601"/>
      <c r="CB71" s="601"/>
      <c r="CC71" s="601"/>
      <c r="CD71" s="601"/>
      <c r="CE71" s="601"/>
      <c r="CF71" s="601"/>
      <c r="CG71" s="601"/>
      <c r="CH71" s="601"/>
      <c r="CI71" s="601"/>
      <c r="CJ71" s="601"/>
      <c r="CK71" s="601"/>
      <c r="CL71" s="601"/>
      <c r="CM71" s="601"/>
      <c r="CN71" s="601"/>
    </row>
    <row r="72" spans="1:92" hidden="1" x14ac:dyDescent="0.15">
      <c r="A72" s="601"/>
      <c r="AI72" s="601"/>
      <c r="AJ72" s="601"/>
      <c r="AK72" s="601"/>
      <c r="AL72" s="601"/>
      <c r="AM72" s="601"/>
      <c r="AN72" s="601"/>
      <c r="AO72" s="601"/>
      <c r="AP72" s="601"/>
      <c r="AQ72" s="601"/>
      <c r="AR72" s="601"/>
      <c r="AS72" s="601"/>
      <c r="AT72" s="601"/>
      <c r="AU72" s="601"/>
      <c r="AV72" s="601"/>
      <c r="AW72" s="601"/>
      <c r="AX72" s="601"/>
      <c r="AY72" s="601"/>
      <c r="AZ72" s="601"/>
      <c r="BA72" s="601"/>
      <c r="BB72" s="601"/>
      <c r="BC72" s="601"/>
      <c r="BD72" s="601"/>
      <c r="BE72" s="601"/>
      <c r="BF72" s="601"/>
      <c r="BG72" s="601"/>
      <c r="BH72" s="601"/>
      <c r="BI72" s="601"/>
      <c r="BJ72" s="601"/>
      <c r="BK72" s="601"/>
      <c r="BL72" s="601"/>
      <c r="BM72" s="601"/>
      <c r="BN72" s="601"/>
      <c r="BO72" s="601"/>
      <c r="BP72" s="601"/>
      <c r="BQ72" s="601"/>
      <c r="BR72" s="601"/>
      <c r="BS72" s="601"/>
      <c r="BT72" s="601"/>
      <c r="BU72" s="601"/>
      <c r="BV72" s="601"/>
      <c r="BW72" s="601"/>
      <c r="BX72" s="601"/>
      <c r="BY72" s="601"/>
      <c r="BZ72" s="601"/>
      <c r="CA72" s="601"/>
      <c r="CB72" s="601"/>
      <c r="CC72" s="601"/>
      <c r="CD72" s="601"/>
      <c r="CE72" s="601"/>
      <c r="CF72" s="601"/>
      <c r="CG72" s="601"/>
      <c r="CH72" s="601"/>
      <c r="CI72" s="601"/>
      <c r="CJ72" s="601"/>
      <c r="CK72" s="601"/>
      <c r="CL72" s="601"/>
      <c r="CM72" s="601"/>
      <c r="CN72" s="601"/>
    </row>
    <row r="73" spans="1:92" hidden="1" x14ac:dyDescent="0.15">
      <c r="A73" s="601"/>
      <c r="AI73" s="601"/>
      <c r="AJ73" s="601"/>
      <c r="AK73" s="601"/>
      <c r="AL73" s="601"/>
      <c r="AM73" s="601"/>
      <c r="AN73" s="601"/>
      <c r="AO73" s="601"/>
      <c r="AP73" s="601"/>
      <c r="AQ73" s="601"/>
      <c r="AR73" s="601"/>
      <c r="AS73" s="601"/>
      <c r="AT73" s="601"/>
      <c r="AU73" s="601"/>
      <c r="AV73" s="601"/>
      <c r="AW73" s="601"/>
      <c r="AX73" s="601"/>
      <c r="AY73" s="601"/>
      <c r="AZ73" s="601"/>
      <c r="BA73" s="601"/>
      <c r="BB73" s="601"/>
      <c r="BC73" s="601"/>
      <c r="BD73" s="601"/>
      <c r="BE73" s="601"/>
      <c r="BF73" s="601"/>
      <c r="BG73" s="601"/>
      <c r="BH73" s="601"/>
      <c r="BI73" s="601"/>
      <c r="BJ73" s="601"/>
      <c r="BK73" s="601"/>
      <c r="BL73" s="601"/>
      <c r="BM73" s="601"/>
      <c r="BN73" s="601"/>
      <c r="BO73" s="601"/>
      <c r="BP73" s="601"/>
      <c r="BQ73" s="601"/>
      <c r="BR73" s="601"/>
      <c r="BS73" s="601"/>
      <c r="BT73" s="601"/>
      <c r="BU73" s="601"/>
      <c r="BV73" s="601"/>
      <c r="BW73" s="601"/>
      <c r="BX73" s="601"/>
      <c r="BY73" s="601"/>
      <c r="BZ73" s="601"/>
      <c r="CA73" s="601"/>
      <c r="CB73" s="601"/>
      <c r="CC73" s="601"/>
      <c r="CD73" s="601"/>
      <c r="CE73" s="601"/>
      <c r="CF73" s="601"/>
      <c r="CG73" s="601"/>
      <c r="CH73" s="601"/>
      <c r="CI73" s="601"/>
      <c r="CJ73" s="601"/>
      <c r="CK73" s="601"/>
      <c r="CL73" s="601"/>
      <c r="CM73" s="601"/>
      <c r="CN73" s="601"/>
    </row>
    <row r="74" spans="1:92" hidden="1" x14ac:dyDescent="0.15">
      <c r="A74" s="601"/>
      <c r="AI74" s="601"/>
      <c r="AJ74" s="601"/>
      <c r="AK74" s="601"/>
      <c r="AL74" s="601"/>
      <c r="AM74" s="601"/>
      <c r="AN74" s="601"/>
      <c r="AO74" s="601"/>
      <c r="AP74" s="601"/>
      <c r="AQ74" s="601"/>
      <c r="AR74" s="601"/>
      <c r="AS74" s="601"/>
      <c r="AT74" s="601"/>
      <c r="AU74" s="601"/>
      <c r="AV74" s="601"/>
      <c r="AW74" s="601"/>
      <c r="AX74" s="601"/>
      <c r="AY74" s="601"/>
      <c r="AZ74" s="601"/>
      <c r="BA74" s="601"/>
      <c r="BB74" s="601"/>
      <c r="BC74" s="601"/>
      <c r="BD74" s="601"/>
      <c r="BE74" s="601"/>
      <c r="BF74" s="601"/>
      <c r="BG74" s="601"/>
      <c r="BH74" s="601"/>
      <c r="BI74" s="601"/>
      <c r="BJ74" s="601"/>
      <c r="BK74" s="601"/>
      <c r="BL74" s="601"/>
      <c r="BM74" s="601"/>
      <c r="BN74" s="601"/>
      <c r="BO74" s="601"/>
      <c r="BP74" s="601"/>
      <c r="BQ74" s="601"/>
      <c r="BR74" s="601"/>
      <c r="BS74" s="601"/>
      <c r="BT74" s="601"/>
      <c r="BU74" s="601"/>
      <c r="BV74" s="601"/>
      <c r="BW74" s="601"/>
      <c r="BX74" s="601"/>
      <c r="BY74" s="601"/>
      <c r="BZ74" s="601"/>
      <c r="CA74" s="601"/>
      <c r="CB74" s="601"/>
      <c r="CC74" s="601"/>
      <c r="CD74" s="601"/>
      <c r="CE74" s="601"/>
      <c r="CF74" s="601"/>
      <c r="CG74" s="601"/>
      <c r="CH74" s="601"/>
      <c r="CI74" s="601"/>
      <c r="CJ74" s="601"/>
      <c r="CK74" s="601"/>
      <c r="CL74" s="601"/>
      <c r="CM74" s="601"/>
      <c r="CN74" s="601"/>
    </row>
    <row r="75" spans="1:92" hidden="1" x14ac:dyDescent="0.15">
      <c r="A75" s="601"/>
      <c r="AI75" s="601"/>
      <c r="AJ75" s="601"/>
      <c r="AK75" s="601"/>
      <c r="AL75" s="601"/>
      <c r="AM75" s="601"/>
      <c r="AN75" s="601"/>
      <c r="AO75" s="601"/>
      <c r="AP75" s="601"/>
      <c r="AQ75" s="601"/>
      <c r="AR75" s="601"/>
      <c r="AS75" s="601"/>
      <c r="AT75" s="601"/>
      <c r="AU75" s="601"/>
      <c r="AV75" s="601"/>
      <c r="AW75" s="601"/>
      <c r="AX75" s="601"/>
      <c r="AY75" s="601"/>
      <c r="AZ75" s="601"/>
      <c r="BA75" s="601"/>
      <c r="BB75" s="601"/>
      <c r="BC75" s="601"/>
      <c r="BD75" s="601"/>
      <c r="BE75" s="601"/>
      <c r="BF75" s="601"/>
      <c r="BG75" s="601"/>
      <c r="BH75" s="601"/>
      <c r="BI75" s="601"/>
      <c r="BJ75" s="601"/>
      <c r="BK75" s="601"/>
      <c r="BL75" s="601"/>
      <c r="BM75" s="601"/>
      <c r="BN75" s="601"/>
      <c r="BO75" s="601"/>
      <c r="BP75" s="601"/>
      <c r="BQ75" s="601"/>
      <c r="BR75" s="601"/>
      <c r="BS75" s="601"/>
      <c r="BT75" s="601"/>
      <c r="BU75" s="601"/>
      <c r="BV75" s="601"/>
      <c r="BW75" s="601"/>
      <c r="BX75" s="601"/>
      <c r="BY75" s="601"/>
      <c r="BZ75" s="601"/>
      <c r="CA75" s="601"/>
      <c r="CB75" s="601"/>
      <c r="CC75" s="601"/>
      <c r="CD75" s="601"/>
      <c r="CE75" s="601"/>
      <c r="CF75" s="601"/>
      <c r="CG75" s="601"/>
      <c r="CH75" s="601"/>
      <c r="CI75" s="601"/>
      <c r="CJ75" s="601"/>
      <c r="CK75" s="601"/>
      <c r="CL75" s="601"/>
      <c r="CM75" s="601"/>
      <c r="CN75" s="601"/>
    </row>
    <row r="76" spans="1:92" hidden="1" x14ac:dyDescent="0.15">
      <c r="A76" s="601"/>
      <c r="AI76" s="601"/>
      <c r="AJ76" s="601"/>
      <c r="AK76" s="601"/>
      <c r="AL76" s="601"/>
      <c r="AM76" s="601"/>
      <c r="AN76" s="601"/>
      <c r="AO76" s="601"/>
      <c r="AP76" s="601"/>
      <c r="AQ76" s="601"/>
      <c r="AR76" s="601"/>
      <c r="AS76" s="601"/>
      <c r="AT76" s="601"/>
      <c r="AU76" s="601"/>
      <c r="AV76" s="601"/>
      <c r="AW76" s="601"/>
      <c r="AX76" s="601"/>
      <c r="AY76" s="601"/>
      <c r="AZ76" s="601"/>
      <c r="BA76" s="601"/>
      <c r="BB76" s="601"/>
      <c r="BC76" s="601"/>
      <c r="BD76" s="601"/>
      <c r="BE76" s="601"/>
      <c r="BF76" s="601"/>
      <c r="BG76" s="601"/>
      <c r="BH76" s="601"/>
      <c r="BI76" s="601"/>
      <c r="BJ76" s="601"/>
      <c r="BK76" s="601"/>
      <c r="BL76" s="601"/>
      <c r="BM76" s="601"/>
      <c r="BN76" s="601"/>
      <c r="BO76" s="601"/>
      <c r="BP76" s="601"/>
      <c r="BQ76" s="601"/>
      <c r="BR76" s="601"/>
      <c r="BS76" s="601"/>
      <c r="BT76" s="601"/>
      <c r="BU76" s="601"/>
      <c r="BV76" s="601"/>
      <c r="BW76" s="601"/>
      <c r="BX76" s="601"/>
      <c r="BY76" s="601"/>
      <c r="BZ76" s="601"/>
      <c r="CA76" s="601"/>
      <c r="CB76" s="601"/>
      <c r="CC76" s="601"/>
      <c r="CD76" s="601"/>
      <c r="CE76" s="601"/>
      <c r="CF76" s="601"/>
      <c r="CG76" s="601"/>
      <c r="CH76" s="601"/>
      <c r="CI76" s="601"/>
      <c r="CJ76" s="601"/>
      <c r="CK76" s="601"/>
      <c r="CL76" s="601"/>
      <c r="CM76" s="601"/>
      <c r="CN76" s="601"/>
    </row>
    <row r="77" spans="1:92" hidden="1" x14ac:dyDescent="0.15">
      <c r="A77" s="601"/>
      <c r="AI77" s="601"/>
      <c r="AJ77" s="601"/>
      <c r="AK77" s="601"/>
      <c r="AL77" s="601"/>
      <c r="AM77" s="601"/>
      <c r="AN77" s="601"/>
      <c r="AO77" s="601"/>
      <c r="AP77" s="601"/>
      <c r="AQ77" s="601"/>
      <c r="AR77" s="601"/>
      <c r="AS77" s="601"/>
      <c r="AT77" s="601"/>
      <c r="AU77" s="601"/>
      <c r="AV77" s="601"/>
      <c r="AW77" s="601"/>
      <c r="AX77" s="601"/>
      <c r="AY77" s="601"/>
      <c r="AZ77" s="601"/>
      <c r="BA77" s="601"/>
      <c r="BB77" s="601"/>
      <c r="BC77" s="601"/>
      <c r="BD77" s="601"/>
      <c r="BE77" s="601"/>
      <c r="BF77" s="601"/>
      <c r="BG77" s="601"/>
      <c r="BH77" s="601"/>
      <c r="BI77" s="601"/>
      <c r="BJ77" s="601"/>
      <c r="BK77" s="601"/>
      <c r="BL77" s="601"/>
      <c r="BM77" s="601"/>
      <c r="BN77" s="601"/>
      <c r="BO77" s="601"/>
      <c r="BP77" s="601"/>
      <c r="BQ77" s="601"/>
      <c r="BR77" s="601"/>
      <c r="BS77" s="601"/>
      <c r="BT77" s="601"/>
      <c r="BU77" s="601"/>
      <c r="BV77" s="601"/>
      <c r="BW77" s="601"/>
      <c r="BX77" s="601"/>
      <c r="BY77" s="601"/>
      <c r="BZ77" s="601"/>
      <c r="CA77" s="601"/>
      <c r="CB77" s="601"/>
      <c r="CC77" s="601"/>
      <c r="CD77" s="601"/>
      <c r="CE77" s="601"/>
      <c r="CF77" s="601"/>
      <c r="CG77" s="601"/>
      <c r="CH77" s="601"/>
      <c r="CI77" s="601"/>
      <c r="CJ77" s="601"/>
      <c r="CK77" s="601"/>
      <c r="CL77" s="601"/>
      <c r="CM77" s="601"/>
      <c r="CN77" s="601"/>
    </row>
    <row r="78" spans="1:92" hidden="1" x14ac:dyDescent="0.15">
      <c r="A78" s="601"/>
      <c r="AI78" s="601"/>
      <c r="AJ78" s="601"/>
      <c r="AK78" s="601"/>
      <c r="AL78" s="601"/>
      <c r="AM78" s="601"/>
      <c r="AN78" s="601"/>
      <c r="AO78" s="601"/>
      <c r="AP78" s="601"/>
      <c r="AQ78" s="601"/>
      <c r="AR78" s="601"/>
      <c r="AS78" s="601"/>
      <c r="AT78" s="601"/>
      <c r="AU78" s="601"/>
      <c r="AV78" s="601"/>
      <c r="AW78" s="601"/>
      <c r="AX78" s="601"/>
      <c r="AY78" s="601"/>
      <c r="AZ78" s="601"/>
      <c r="BA78" s="601"/>
      <c r="BB78" s="601"/>
      <c r="BC78" s="601"/>
      <c r="BD78" s="601"/>
      <c r="BE78" s="601"/>
      <c r="BF78" s="601"/>
      <c r="BG78" s="601"/>
      <c r="BH78" s="601"/>
      <c r="BI78" s="601"/>
      <c r="BJ78" s="601"/>
      <c r="BK78" s="601"/>
      <c r="BL78" s="601"/>
      <c r="BM78" s="601"/>
      <c r="BN78" s="601"/>
      <c r="BO78" s="601"/>
      <c r="BP78" s="601"/>
      <c r="BQ78" s="601"/>
      <c r="BR78" s="601"/>
      <c r="BS78" s="601"/>
      <c r="BT78" s="601"/>
      <c r="BU78" s="601"/>
      <c r="BV78" s="601"/>
      <c r="BW78" s="601"/>
      <c r="BX78" s="601"/>
      <c r="BY78" s="601"/>
      <c r="BZ78" s="601"/>
      <c r="CA78" s="601"/>
      <c r="CB78" s="601"/>
      <c r="CC78" s="601"/>
      <c r="CD78" s="601"/>
      <c r="CE78" s="601"/>
      <c r="CF78" s="601"/>
      <c r="CG78" s="601"/>
      <c r="CH78" s="601"/>
      <c r="CI78" s="601"/>
      <c r="CJ78" s="601"/>
      <c r="CK78" s="601"/>
      <c r="CL78" s="601"/>
      <c r="CM78" s="601"/>
      <c r="CN78" s="601"/>
    </row>
    <row r="79" spans="1:92" hidden="1" x14ac:dyDescent="0.15">
      <c r="A79" s="601"/>
      <c r="AI79" s="601"/>
      <c r="AJ79" s="601"/>
      <c r="AK79" s="601"/>
      <c r="AL79" s="601"/>
      <c r="AM79" s="601"/>
      <c r="AN79" s="601"/>
      <c r="AO79" s="601"/>
      <c r="AP79" s="601"/>
      <c r="AQ79" s="601"/>
      <c r="AR79" s="601"/>
      <c r="AS79" s="601"/>
      <c r="AT79" s="601"/>
      <c r="AU79" s="601"/>
      <c r="AV79" s="601"/>
      <c r="AW79" s="601"/>
      <c r="AX79" s="601"/>
      <c r="AY79" s="601"/>
      <c r="AZ79" s="601"/>
      <c r="BA79" s="601"/>
      <c r="BB79" s="601"/>
      <c r="BC79" s="601"/>
      <c r="BD79" s="601"/>
      <c r="BE79" s="601"/>
      <c r="BF79" s="601"/>
      <c r="BG79" s="601"/>
      <c r="BH79" s="601"/>
      <c r="BI79" s="601"/>
      <c r="BJ79" s="601"/>
      <c r="BK79" s="601"/>
      <c r="BL79" s="601"/>
      <c r="BM79" s="601"/>
      <c r="BN79" s="601"/>
      <c r="BO79" s="601"/>
      <c r="BP79" s="601"/>
      <c r="BQ79" s="601"/>
      <c r="BR79" s="601"/>
      <c r="BS79" s="601"/>
      <c r="BT79" s="601"/>
      <c r="BU79" s="601"/>
      <c r="BV79" s="601"/>
      <c r="BW79" s="601"/>
      <c r="BX79" s="601"/>
      <c r="BY79" s="601"/>
      <c r="BZ79" s="601"/>
      <c r="CA79" s="601"/>
      <c r="CB79" s="601"/>
      <c r="CC79" s="601"/>
      <c r="CD79" s="601"/>
      <c r="CE79" s="601"/>
      <c r="CF79" s="601"/>
      <c r="CG79" s="601"/>
      <c r="CH79" s="601"/>
      <c r="CI79" s="601"/>
      <c r="CJ79" s="601"/>
      <c r="CK79" s="601"/>
      <c r="CL79" s="601"/>
      <c r="CM79" s="601"/>
      <c r="CN79" s="601"/>
    </row>
    <row r="80" spans="1:92" hidden="1" x14ac:dyDescent="0.15">
      <c r="A80" s="601"/>
      <c r="AI80" s="601"/>
      <c r="AJ80" s="601"/>
      <c r="AK80" s="601"/>
      <c r="AL80" s="601"/>
      <c r="AM80" s="601"/>
      <c r="AN80" s="601"/>
      <c r="AO80" s="601"/>
      <c r="AP80" s="601"/>
      <c r="AQ80" s="601"/>
      <c r="AR80" s="601"/>
      <c r="AS80" s="601"/>
      <c r="AT80" s="601"/>
      <c r="AU80" s="601"/>
      <c r="AV80" s="601"/>
      <c r="AW80" s="601"/>
      <c r="AX80" s="601"/>
      <c r="AY80" s="601"/>
      <c r="AZ80" s="601"/>
      <c r="BA80" s="601"/>
      <c r="BB80" s="601"/>
      <c r="BC80" s="601"/>
      <c r="BD80" s="601"/>
      <c r="BE80" s="601"/>
      <c r="BF80" s="601"/>
      <c r="BG80" s="601"/>
      <c r="BH80" s="601"/>
      <c r="BI80" s="601"/>
      <c r="BJ80" s="601"/>
      <c r="BK80" s="601"/>
      <c r="BL80" s="601"/>
      <c r="BM80" s="601"/>
      <c r="BN80" s="601"/>
      <c r="BO80" s="601"/>
      <c r="BP80" s="601"/>
      <c r="BQ80" s="601"/>
      <c r="BR80" s="601"/>
      <c r="BS80" s="601"/>
      <c r="BT80" s="601"/>
      <c r="BU80" s="601"/>
      <c r="BV80" s="601"/>
      <c r="BW80" s="601"/>
      <c r="BX80" s="601"/>
      <c r="BY80" s="601"/>
      <c r="BZ80" s="601"/>
      <c r="CA80" s="601"/>
      <c r="CB80" s="601"/>
      <c r="CC80" s="601"/>
      <c r="CD80" s="601"/>
      <c r="CE80" s="601"/>
      <c r="CF80" s="601"/>
      <c r="CG80" s="601"/>
      <c r="CH80" s="601"/>
      <c r="CI80" s="601"/>
      <c r="CJ80" s="601"/>
      <c r="CK80" s="601"/>
      <c r="CL80" s="601"/>
      <c r="CM80" s="601"/>
      <c r="CN80" s="601"/>
    </row>
    <row r="81" spans="1:92" hidden="1" x14ac:dyDescent="0.15">
      <c r="A81" s="601"/>
      <c r="AI81" s="601"/>
      <c r="AJ81" s="601"/>
      <c r="AK81" s="601"/>
      <c r="AL81" s="601"/>
      <c r="AM81" s="601"/>
      <c r="AN81" s="601"/>
      <c r="AO81" s="601"/>
      <c r="AP81" s="601"/>
      <c r="AQ81" s="601"/>
      <c r="AR81" s="601"/>
      <c r="AS81" s="601"/>
      <c r="AT81" s="601"/>
      <c r="AU81" s="601"/>
      <c r="AV81" s="601"/>
      <c r="AW81" s="601"/>
      <c r="AX81" s="601"/>
      <c r="AY81" s="601"/>
      <c r="AZ81" s="601"/>
      <c r="BA81" s="601"/>
      <c r="BB81" s="601"/>
      <c r="BC81" s="601"/>
      <c r="BD81" s="601"/>
      <c r="BE81" s="601"/>
      <c r="BF81" s="601"/>
      <c r="BG81" s="601"/>
      <c r="BH81" s="601"/>
      <c r="BI81" s="601"/>
      <c r="BJ81" s="601"/>
      <c r="BK81" s="601"/>
      <c r="BL81" s="601"/>
      <c r="BM81" s="601"/>
      <c r="BN81" s="601"/>
      <c r="BO81" s="601"/>
      <c r="BP81" s="601"/>
      <c r="BQ81" s="601"/>
      <c r="BR81" s="601"/>
      <c r="BS81" s="601"/>
      <c r="BT81" s="601"/>
      <c r="BU81" s="601"/>
      <c r="BV81" s="601"/>
      <c r="BW81" s="601"/>
      <c r="BX81" s="601"/>
      <c r="BY81" s="601"/>
      <c r="BZ81" s="601"/>
      <c r="CA81" s="601"/>
      <c r="CB81" s="601"/>
      <c r="CC81" s="601"/>
      <c r="CD81" s="601"/>
      <c r="CE81" s="601"/>
      <c r="CF81" s="601"/>
      <c r="CG81" s="601"/>
      <c r="CH81" s="601"/>
      <c r="CI81" s="601"/>
      <c r="CJ81" s="601"/>
      <c r="CK81" s="601"/>
      <c r="CL81" s="601"/>
      <c r="CM81" s="601"/>
      <c r="CN81" s="601"/>
    </row>
    <row r="82" spans="1:92" hidden="1" x14ac:dyDescent="0.15">
      <c r="A82" s="601"/>
      <c r="AI82" s="601"/>
      <c r="AJ82" s="601"/>
      <c r="AK82" s="601"/>
      <c r="AL82" s="601"/>
      <c r="AM82" s="601"/>
      <c r="AN82" s="601"/>
      <c r="AO82" s="601"/>
      <c r="AP82" s="601"/>
      <c r="AQ82" s="601"/>
      <c r="AR82" s="601"/>
      <c r="AS82" s="601"/>
      <c r="AT82" s="601"/>
      <c r="AU82" s="601"/>
      <c r="AV82" s="601"/>
      <c r="AW82" s="601"/>
      <c r="AX82" s="601"/>
      <c r="AY82" s="601"/>
      <c r="AZ82" s="601"/>
      <c r="BA82" s="601"/>
      <c r="BB82" s="601"/>
      <c r="BC82" s="601"/>
      <c r="BD82" s="601"/>
      <c r="BE82" s="601"/>
      <c r="BF82" s="601"/>
      <c r="BG82" s="601"/>
      <c r="BH82" s="601"/>
      <c r="BI82" s="601"/>
      <c r="BJ82" s="601"/>
      <c r="BK82" s="601"/>
      <c r="BL82" s="601"/>
      <c r="BM82" s="601"/>
      <c r="BN82" s="601"/>
      <c r="BO82" s="601"/>
      <c r="BP82" s="601"/>
      <c r="BQ82" s="601"/>
      <c r="BR82" s="601"/>
      <c r="BS82" s="601"/>
      <c r="BT82" s="601"/>
      <c r="BU82" s="601"/>
      <c r="BV82" s="601"/>
      <c r="BW82" s="601"/>
      <c r="BX82" s="601"/>
      <c r="BY82" s="601"/>
      <c r="BZ82" s="601"/>
      <c r="CA82" s="601"/>
      <c r="CB82" s="601"/>
      <c r="CC82" s="601"/>
      <c r="CD82" s="601"/>
      <c r="CE82" s="601"/>
      <c r="CF82" s="601"/>
      <c r="CG82" s="601"/>
      <c r="CH82" s="601"/>
      <c r="CI82" s="601"/>
      <c r="CJ82" s="601"/>
      <c r="CK82" s="601"/>
      <c r="CL82" s="601"/>
      <c r="CM82" s="601"/>
      <c r="CN82" s="601"/>
    </row>
    <row r="83" spans="1:92" hidden="1" x14ac:dyDescent="0.15">
      <c r="A83" s="601"/>
      <c r="AI83" s="601"/>
      <c r="AJ83" s="601"/>
      <c r="AK83" s="601"/>
      <c r="AL83" s="601"/>
      <c r="AM83" s="601"/>
      <c r="AN83" s="601"/>
      <c r="AO83" s="601"/>
      <c r="AP83" s="601"/>
      <c r="AQ83" s="601"/>
      <c r="AR83" s="601"/>
      <c r="AS83" s="601"/>
      <c r="AT83" s="601"/>
      <c r="AU83" s="601"/>
      <c r="AV83" s="601"/>
      <c r="AW83" s="601"/>
      <c r="AX83" s="601"/>
      <c r="AY83" s="601"/>
      <c r="AZ83" s="601"/>
      <c r="BA83" s="601"/>
      <c r="BB83" s="601"/>
      <c r="BC83" s="601"/>
      <c r="BD83" s="601"/>
      <c r="BE83" s="601"/>
      <c r="BF83" s="601"/>
      <c r="BG83" s="601"/>
      <c r="BH83" s="601"/>
      <c r="BI83" s="601"/>
      <c r="BJ83" s="601"/>
      <c r="BK83" s="601"/>
      <c r="BL83" s="601"/>
      <c r="BM83" s="601"/>
      <c r="BN83" s="601"/>
      <c r="BO83" s="601"/>
      <c r="BP83" s="601"/>
      <c r="BQ83" s="601"/>
      <c r="BR83" s="601"/>
      <c r="BS83" s="601"/>
      <c r="BT83" s="601"/>
      <c r="BU83" s="601"/>
      <c r="BV83" s="601"/>
      <c r="BW83" s="601"/>
      <c r="BX83" s="601"/>
      <c r="BY83" s="601"/>
      <c r="BZ83" s="601"/>
      <c r="CA83" s="601"/>
      <c r="CB83" s="601"/>
      <c r="CC83" s="601"/>
      <c r="CD83" s="601"/>
      <c r="CE83" s="601"/>
      <c r="CF83" s="601"/>
      <c r="CG83" s="601"/>
      <c r="CH83" s="601"/>
      <c r="CI83" s="601"/>
      <c r="CJ83" s="601"/>
      <c r="CK83" s="601"/>
      <c r="CL83" s="601"/>
      <c r="CM83" s="601"/>
      <c r="CN83" s="601"/>
    </row>
    <row r="84" spans="1:92" hidden="1" x14ac:dyDescent="0.15">
      <c r="A84" s="601"/>
      <c r="AI84" s="601"/>
      <c r="AJ84" s="601"/>
      <c r="AK84" s="601"/>
      <c r="AL84" s="601"/>
      <c r="AM84" s="601"/>
      <c r="AN84" s="601"/>
      <c r="AO84" s="601"/>
      <c r="AP84" s="601"/>
      <c r="AQ84" s="601"/>
      <c r="AR84" s="601"/>
      <c r="AS84" s="601"/>
      <c r="AT84" s="601"/>
      <c r="AU84" s="601"/>
      <c r="AV84" s="601"/>
      <c r="AW84" s="601"/>
      <c r="AX84" s="601"/>
      <c r="AY84" s="601"/>
      <c r="AZ84" s="601"/>
      <c r="BA84" s="601"/>
      <c r="BB84" s="601"/>
      <c r="BC84" s="601"/>
      <c r="BD84" s="601"/>
      <c r="BE84" s="601"/>
      <c r="BF84" s="601"/>
      <c r="BG84" s="601"/>
      <c r="BH84" s="601"/>
      <c r="BI84" s="601"/>
      <c r="BJ84" s="601"/>
      <c r="BK84" s="601"/>
      <c r="BL84" s="601"/>
      <c r="BM84" s="601"/>
      <c r="BN84" s="601"/>
      <c r="BO84" s="601"/>
      <c r="BP84" s="601"/>
      <c r="BQ84" s="601"/>
      <c r="BR84" s="601"/>
      <c r="BS84" s="601"/>
      <c r="BT84" s="601"/>
      <c r="BU84" s="601"/>
      <c r="BV84" s="601"/>
      <c r="BW84" s="601"/>
      <c r="BX84" s="601"/>
      <c r="BY84" s="601"/>
      <c r="BZ84" s="601"/>
      <c r="CA84" s="601"/>
      <c r="CB84" s="601"/>
      <c r="CC84" s="601"/>
      <c r="CD84" s="601"/>
      <c r="CE84" s="601"/>
      <c r="CF84" s="601"/>
      <c r="CG84" s="601"/>
      <c r="CH84" s="601"/>
      <c r="CI84" s="601"/>
      <c r="CJ84" s="601"/>
      <c r="CK84" s="601"/>
      <c r="CL84" s="601"/>
      <c r="CM84" s="601"/>
      <c r="CN84" s="601"/>
    </row>
    <row r="85" spans="1:92" hidden="1" x14ac:dyDescent="0.15">
      <c r="A85" s="601"/>
      <c r="AI85" s="601"/>
      <c r="AJ85" s="601"/>
      <c r="AK85" s="601"/>
      <c r="AL85" s="601"/>
      <c r="AM85" s="601"/>
      <c r="AN85" s="601"/>
      <c r="AO85" s="601"/>
      <c r="AP85" s="601"/>
      <c r="AQ85" s="601"/>
      <c r="AR85" s="601"/>
      <c r="AS85" s="601"/>
      <c r="AT85" s="601"/>
      <c r="AU85" s="601"/>
      <c r="AV85" s="601"/>
      <c r="AW85" s="601"/>
      <c r="AX85" s="601"/>
      <c r="AY85" s="601"/>
      <c r="AZ85" s="601"/>
      <c r="BA85" s="601"/>
      <c r="BB85" s="601"/>
      <c r="BC85" s="601"/>
      <c r="BD85" s="601"/>
      <c r="BE85" s="601"/>
      <c r="BF85" s="601"/>
      <c r="BG85" s="601"/>
      <c r="BH85" s="601"/>
      <c r="BI85" s="601"/>
      <c r="BJ85" s="601"/>
      <c r="BK85" s="601"/>
      <c r="BL85" s="601"/>
      <c r="BM85" s="601"/>
      <c r="BN85" s="601"/>
      <c r="BO85" s="601"/>
      <c r="BP85" s="601"/>
      <c r="BQ85" s="601"/>
      <c r="BR85" s="601"/>
      <c r="BS85" s="601"/>
      <c r="BT85" s="601"/>
      <c r="BU85" s="601"/>
      <c r="BV85" s="601"/>
      <c r="BW85" s="601"/>
      <c r="BX85" s="601"/>
      <c r="BY85" s="601"/>
      <c r="BZ85" s="601"/>
      <c r="CA85" s="601"/>
      <c r="CB85" s="601"/>
      <c r="CC85" s="601"/>
      <c r="CD85" s="601"/>
      <c r="CE85" s="601"/>
      <c r="CF85" s="601"/>
      <c r="CG85" s="601"/>
      <c r="CH85" s="601"/>
      <c r="CI85" s="601"/>
      <c r="CJ85" s="601"/>
      <c r="CK85" s="601"/>
      <c r="CL85" s="601"/>
      <c r="CM85" s="601"/>
      <c r="CN85" s="601"/>
    </row>
    <row r="86" spans="1:92" x14ac:dyDescent="0.15"/>
    <row r="87" spans="1:92" hidden="1" x14ac:dyDescent="0.15"/>
    <row r="88" spans="1:92" hidden="1" x14ac:dyDescent="0.15"/>
  </sheetData>
  <sheetProtection sheet="1" objects="1" scenarios="1"/>
  <mergeCells count="31">
    <mergeCell ref="B29:U29"/>
    <mergeCell ref="B30:D36"/>
    <mergeCell ref="E30:U30"/>
    <mergeCell ref="E31:U31"/>
    <mergeCell ref="E32:U32"/>
    <mergeCell ref="E33:U33"/>
    <mergeCell ref="E34:U34"/>
    <mergeCell ref="E35:U35"/>
    <mergeCell ref="E36:U36"/>
    <mergeCell ref="E24:L25"/>
    <mergeCell ref="M24:U24"/>
    <mergeCell ref="M25:U25"/>
    <mergeCell ref="B26:D27"/>
    <mergeCell ref="E26:U26"/>
    <mergeCell ref="E27:U27"/>
    <mergeCell ref="F18:U18"/>
    <mergeCell ref="F19:U19"/>
    <mergeCell ref="F20:U20"/>
    <mergeCell ref="F21:U21"/>
    <mergeCell ref="F22:U22"/>
    <mergeCell ref="F23:U23"/>
    <mergeCell ref="B9:U12"/>
    <mergeCell ref="V9:W12"/>
    <mergeCell ref="Z9:AC9"/>
    <mergeCell ref="AD9:AE9"/>
    <mergeCell ref="B13:U13"/>
    <mergeCell ref="B14:D25"/>
    <mergeCell ref="E14:U14"/>
    <mergeCell ref="E15:U15"/>
    <mergeCell ref="F16:U16"/>
    <mergeCell ref="F17:U17"/>
  </mergeCells>
  <phoneticPr fontId="1"/>
  <dataValidations count="1">
    <dataValidation type="decimal" imeMode="off" allowBlank="1" showErrorMessage="1" errorTitle="000072E" error="数値のみ入力可能です。_x000d__x000a_-9,999,999,999 ～ 99,999,999,999" sqref="X14:Y14 AD14 AF14:AG14 X16:AB21 X22:AA23 AB23 X24:Y25 AD16:AD25 X26 Z26:AB26 AF16:AG26 X30:AB36 AF30:AG36" xr:uid="{12E4FD19-AEAE-4559-8ADA-5C1A270FD718}">
      <formula1>-9999999999</formula1>
      <formula2>99999999999</formula2>
    </dataValidation>
  </dataValidations>
  <pageMargins left="0.59055118110236227" right="0" top="0" bottom="0" header="0" footer="0"/>
  <pageSetup paperSize="9" scale="58" orientation="landscape" horizontalDpi="4294967293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81F64-5DC9-4204-A905-70267B6703F9}">
  <sheetPr codeName="Sheet8">
    <pageSetUpPr autoPageBreaks="0" fitToPage="1"/>
  </sheetPr>
  <dimension ref="A1:WWN51"/>
  <sheetViews>
    <sheetView showGridLines="0" zoomScale="90" zoomScaleNormal="90" workbookViewId="0">
      <pane xSplit="26" ySplit="12" topLeftCell="AA13" activePane="bottomRight" state="frozen"/>
      <selection pane="topRight" activeCell="AA1" sqref="AA1"/>
      <selection pane="bottomLeft" activeCell="A13" sqref="A13"/>
      <selection pane="bottomRight" activeCell="B2" sqref="B2"/>
    </sheetView>
  </sheetViews>
  <sheetFormatPr defaultColWidth="0" defaultRowHeight="14.25" customHeight="1" zeroHeight="1" x14ac:dyDescent="0.15"/>
  <cols>
    <col min="1" max="17" width="1.625" style="211" customWidth="1"/>
    <col min="18" max="18" width="2.25" style="211" customWidth="1"/>
    <col min="19" max="19" width="2" style="211" customWidth="1"/>
    <col min="20" max="21" width="2.125" style="211" customWidth="1"/>
    <col min="22" max="22" width="2" style="211" customWidth="1"/>
    <col min="23" max="23" width="2.5" style="211" customWidth="1"/>
    <col min="24" max="24" width="2.25" style="211" customWidth="1"/>
    <col min="25" max="25" width="2.75" style="667" customWidth="1"/>
    <col min="26" max="26" width="2.625" style="211" customWidth="1"/>
    <col min="27" max="30" width="22.25" style="668" customWidth="1"/>
    <col min="31" max="31" width="25.5" style="668" customWidth="1"/>
    <col min="32" max="32" width="20.75" style="668" customWidth="1"/>
    <col min="33" max="33" width="3.5" style="211" customWidth="1"/>
    <col min="34" max="34" width="3.5" style="211" hidden="1" customWidth="1"/>
    <col min="35" max="256" width="3.5" style="211" hidden="1"/>
    <col min="257" max="273" width="1.625" style="211" hidden="1" customWidth="1"/>
    <col min="274" max="274" width="2.25" style="211" hidden="1" customWidth="1"/>
    <col min="275" max="275" width="2" style="211" hidden="1" customWidth="1"/>
    <col min="276" max="277" width="2.125" style="211" hidden="1" customWidth="1"/>
    <col min="278" max="278" width="2" style="211" hidden="1" customWidth="1"/>
    <col min="279" max="279" width="2.5" style="211" hidden="1" customWidth="1"/>
    <col min="280" max="280" width="2.25" style="211" hidden="1" customWidth="1"/>
    <col min="281" max="281" width="2.75" style="211" hidden="1" customWidth="1"/>
    <col min="282" max="282" width="2.625" style="211" hidden="1" customWidth="1"/>
    <col min="283" max="286" width="22.25" style="211" hidden="1" customWidth="1"/>
    <col min="287" max="287" width="25.5" style="211" hidden="1" customWidth="1"/>
    <col min="288" max="288" width="20.75" style="211" hidden="1" customWidth="1"/>
    <col min="289" max="290" width="3.5" style="211" hidden="1" customWidth="1"/>
    <col min="291" max="512" width="3.5" style="211" hidden="1"/>
    <col min="513" max="529" width="1.625" style="211" hidden="1" customWidth="1"/>
    <col min="530" max="530" width="2.25" style="211" hidden="1" customWidth="1"/>
    <col min="531" max="531" width="2" style="211" hidden="1" customWidth="1"/>
    <col min="532" max="533" width="2.125" style="211" hidden="1" customWidth="1"/>
    <col min="534" max="534" width="2" style="211" hidden="1" customWidth="1"/>
    <col min="535" max="535" width="2.5" style="211" hidden="1" customWidth="1"/>
    <col min="536" max="536" width="2.25" style="211" hidden="1" customWidth="1"/>
    <col min="537" max="537" width="2.75" style="211" hidden="1" customWidth="1"/>
    <col min="538" max="538" width="2.625" style="211" hidden="1" customWidth="1"/>
    <col min="539" max="542" width="22.25" style="211" hidden="1" customWidth="1"/>
    <col min="543" max="543" width="25.5" style="211" hidden="1" customWidth="1"/>
    <col min="544" max="544" width="20.75" style="211" hidden="1" customWidth="1"/>
    <col min="545" max="546" width="3.5" style="211" hidden="1" customWidth="1"/>
    <col min="547" max="768" width="3.5" style="211" hidden="1"/>
    <col min="769" max="785" width="1.625" style="211" hidden="1" customWidth="1"/>
    <col min="786" max="786" width="2.25" style="211" hidden="1" customWidth="1"/>
    <col min="787" max="787" width="2" style="211" hidden="1" customWidth="1"/>
    <col min="788" max="789" width="2.125" style="211" hidden="1" customWidth="1"/>
    <col min="790" max="790" width="2" style="211" hidden="1" customWidth="1"/>
    <col min="791" max="791" width="2.5" style="211" hidden="1" customWidth="1"/>
    <col min="792" max="792" width="2.25" style="211" hidden="1" customWidth="1"/>
    <col min="793" max="793" width="2.75" style="211" hidden="1" customWidth="1"/>
    <col min="794" max="794" width="2.625" style="211" hidden="1" customWidth="1"/>
    <col min="795" max="798" width="22.25" style="211" hidden="1" customWidth="1"/>
    <col min="799" max="799" width="25.5" style="211" hidden="1" customWidth="1"/>
    <col min="800" max="800" width="20.75" style="211" hidden="1" customWidth="1"/>
    <col min="801" max="802" width="3.5" style="211" hidden="1" customWidth="1"/>
    <col min="803" max="1024" width="3.5" style="211" hidden="1"/>
    <col min="1025" max="1041" width="1.625" style="211" hidden="1" customWidth="1"/>
    <col min="1042" max="1042" width="2.25" style="211" hidden="1" customWidth="1"/>
    <col min="1043" max="1043" width="2" style="211" hidden="1" customWidth="1"/>
    <col min="1044" max="1045" width="2.125" style="211" hidden="1" customWidth="1"/>
    <col min="1046" max="1046" width="2" style="211" hidden="1" customWidth="1"/>
    <col min="1047" max="1047" width="2.5" style="211" hidden="1" customWidth="1"/>
    <col min="1048" max="1048" width="2.25" style="211" hidden="1" customWidth="1"/>
    <col min="1049" max="1049" width="2.75" style="211" hidden="1" customWidth="1"/>
    <col min="1050" max="1050" width="2.625" style="211" hidden="1" customWidth="1"/>
    <col min="1051" max="1054" width="22.25" style="211" hidden="1" customWidth="1"/>
    <col min="1055" max="1055" width="25.5" style="211" hidden="1" customWidth="1"/>
    <col min="1056" max="1056" width="20.75" style="211" hidden="1" customWidth="1"/>
    <col min="1057" max="1058" width="3.5" style="211" hidden="1" customWidth="1"/>
    <col min="1059" max="1280" width="3.5" style="211" hidden="1"/>
    <col min="1281" max="1297" width="1.625" style="211" hidden="1" customWidth="1"/>
    <col min="1298" max="1298" width="2.25" style="211" hidden="1" customWidth="1"/>
    <col min="1299" max="1299" width="2" style="211" hidden="1" customWidth="1"/>
    <col min="1300" max="1301" width="2.125" style="211" hidden="1" customWidth="1"/>
    <col min="1302" max="1302" width="2" style="211" hidden="1" customWidth="1"/>
    <col min="1303" max="1303" width="2.5" style="211" hidden="1" customWidth="1"/>
    <col min="1304" max="1304" width="2.25" style="211" hidden="1" customWidth="1"/>
    <col min="1305" max="1305" width="2.75" style="211" hidden="1" customWidth="1"/>
    <col min="1306" max="1306" width="2.625" style="211" hidden="1" customWidth="1"/>
    <col min="1307" max="1310" width="22.25" style="211" hidden="1" customWidth="1"/>
    <col min="1311" max="1311" width="25.5" style="211" hidden="1" customWidth="1"/>
    <col min="1312" max="1312" width="20.75" style="211" hidden="1" customWidth="1"/>
    <col min="1313" max="1314" width="3.5" style="211" hidden="1" customWidth="1"/>
    <col min="1315" max="1536" width="3.5" style="211" hidden="1"/>
    <col min="1537" max="1553" width="1.625" style="211" hidden="1" customWidth="1"/>
    <col min="1554" max="1554" width="2.25" style="211" hidden="1" customWidth="1"/>
    <col min="1555" max="1555" width="2" style="211" hidden="1" customWidth="1"/>
    <col min="1556" max="1557" width="2.125" style="211" hidden="1" customWidth="1"/>
    <col min="1558" max="1558" width="2" style="211" hidden="1" customWidth="1"/>
    <col min="1559" max="1559" width="2.5" style="211" hidden="1" customWidth="1"/>
    <col min="1560" max="1560" width="2.25" style="211" hidden="1" customWidth="1"/>
    <col min="1561" max="1561" width="2.75" style="211" hidden="1" customWidth="1"/>
    <col min="1562" max="1562" width="2.625" style="211" hidden="1" customWidth="1"/>
    <col min="1563" max="1566" width="22.25" style="211" hidden="1" customWidth="1"/>
    <col min="1567" max="1567" width="25.5" style="211" hidden="1" customWidth="1"/>
    <col min="1568" max="1568" width="20.75" style="211" hidden="1" customWidth="1"/>
    <col min="1569" max="1570" width="3.5" style="211" hidden="1" customWidth="1"/>
    <col min="1571" max="1792" width="3.5" style="211" hidden="1"/>
    <col min="1793" max="1809" width="1.625" style="211" hidden="1" customWidth="1"/>
    <col min="1810" max="1810" width="2.25" style="211" hidden="1" customWidth="1"/>
    <col min="1811" max="1811" width="2" style="211" hidden="1" customWidth="1"/>
    <col min="1812" max="1813" width="2.125" style="211" hidden="1" customWidth="1"/>
    <col min="1814" max="1814" width="2" style="211" hidden="1" customWidth="1"/>
    <col min="1815" max="1815" width="2.5" style="211" hidden="1" customWidth="1"/>
    <col min="1816" max="1816" width="2.25" style="211" hidden="1" customWidth="1"/>
    <col min="1817" max="1817" width="2.75" style="211" hidden="1" customWidth="1"/>
    <col min="1818" max="1818" width="2.625" style="211" hidden="1" customWidth="1"/>
    <col min="1819" max="1822" width="22.25" style="211" hidden="1" customWidth="1"/>
    <col min="1823" max="1823" width="25.5" style="211" hidden="1" customWidth="1"/>
    <col min="1824" max="1824" width="20.75" style="211" hidden="1" customWidth="1"/>
    <col min="1825" max="1826" width="3.5" style="211" hidden="1" customWidth="1"/>
    <col min="1827" max="2048" width="3.5" style="211" hidden="1"/>
    <col min="2049" max="2065" width="1.625" style="211" hidden="1" customWidth="1"/>
    <col min="2066" max="2066" width="2.25" style="211" hidden="1" customWidth="1"/>
    <col min="2067" max="2067" width="2" style="211" hidden="1" customWidth="1"/>
    <col min="2068" max="2069" width="2.125" style="211" hidden="1" customWidth="1"/>
    <col min="2070" max="2070" width="2" style="211" hidden="1" customWidth="1"/>
    <col min="2071" max="2071" width="2.5" style="211" hidden="1" customWidth="1"/>
    <col min="2072" max="2072" width="2.25" style="211" hidden="1" customWidth="1"/>
    <col min="2073" max="2073" width="2.75" style="211" hidden="1" customWidth="1"/>
    <col min="2074" max="2074" width="2.625" style="211" hidden="1" customWidth="1"/>
    <col min="2075" max="2078" width="22.25" style="211" hidden="1" customWidth="1"/>
    <col min="2079" max="2079" width="25.5" style="211" hidden="1" customWidth="1"/>
    <col min="2080" max="2080" width="20.75" style="211" hidden="1" customWidth="1"/>
    <col min="2081" max="2082" width="3.5" style="211" hidden="1" customWidth="1"/>
    <col min="2083" max="2304" width="3.5" style="211" hidden="1"/>
    <col min="2305" max="2321" width="1.625" style="211" hidden="1" customWidth="1"/>
    <col min="2322" max="2322" width="2.25" style="211" hidden="1" customWidth="1"/>
    <col min="2323" max="2323" width="2" style="211" hidden="1" customWidth="1"/>
    <col min="2324" max="2325" width="2.125" style="211" hidden="1" customWidth="1"/>
    <col min="2326" max="2326" width="2" style="211" hidden="1" customWidth="1"/>
    <col min="2327" max="2327" width="2.5" style="211" hidden="1" customWidth="1"/>
    <col min="2328" max="2328" width="2.25" style="211" hidden="1" customWidth="1"/>
    <col min="2329" max="2329" width="2.75" style="211" hidden="1" customWidth="1"/>
    <col min="2330" max="2330" width="2.625" style="211" hidden="1" customWidth="1"/>
    <col min="2331" max="2334" width="22.25" style="211" hidden="1" customWidth="1"/>
    <col min="2335" max="2335" width="25.5" style="211" hidden="1" customWidth="1"/>
    <col min="2336" max="2336" width="20.75" style="211" hidden="1" customWidth="1"/>
    <col min="2337" max="2338" width="3.5" style="211" hidden="1" customWidth="1"/>
    <col min="2339" max="2560" width="3.5" style="211" hidden="1"/>
    <col min="2561" max="2577" width="1.625" style="211" hidden="1" customWidth="1"/>
    <col min="2578" max="2578" width="2.25" style="211" hidden="1" customWidth="1"/>
    <col min="2579" max="2579" width="2" style="211" hidden="1" customWidth="1"/>
    <col min="2580" max="2581" width="2.125" style="211" hidden="1" customWidth="1"/>
    <col min="2582" max="2582" width="2" style="211" hidden="1" customWidth="1"/>
    <col min="2583" max="2583" width="2.5" style="211" hidden="1" customWidth="1"/>
    <col min="2584" max="2584" width="2.25" style="211" hidden="1" customWidth="1"/>
    <col min="2585" max="2585" width="2.75" style="211" hidden="1" customWidth="1"/>
    <col min="2586" max="2586" width="2.625" style="211" hidden="1" customWidth="1"/>
    <col min="2587" max="2590" width="22.25" style="211" hidden="1" customWidth="1"/>
    <col min="2591" max="2591" width="25.5" style="211" hidden="1" customWidth="1"/>
    <col min="2592" max="2592" width="20.75" style="211" hidden="1" customWidth="1"/>
    <col min="2593" max="2594" width="3.5" style="211" hidden="1" customWidth="1"/>
    <col min="2595" max="2816" width="3.5" style="211" hidden="1"/>
    <col min="2817" max="2833" width="1.625" style="211" hidden="1" customWidth="1"/>
    <col min="2834" max="2834" width="2.25" style="211" hidden="1" customWidth="1"/>
    <col min="2835" max="2835" width="2" style="211" hidden="1" customWidth="1"/>
    <col min="2836" max="2837" width="2.125" style="211" hidden="1" customWidth="1"/>
    <col min="2838" max="2838" width="2" style="211" hidden="1" customWidth="1"/>
    <col min="2839" max="2839" width="2.5" style="211" hidden="1" customWidth="1"/>
    <col min="2840" max="2840" width="2.25" style="211" hidden="1" customWidth="1"/>
    <col min="2841" max="2841" width="2.75" style="211" hidden="1" customWidth="1"/>
    <col min="2842" max="2842" width="2.625" style="211" hidden="1" customWidth="1"/>
    <col min="2843" max="2846" width="22.25" style="211" hidden="1" customWidth="1"/>
    <col min="2847" max="2847" width="25.5" style="211" hidden="1" customWidth="1"/>
    <col min="2848" max="2848" width="20.75" style="211" hidden="1" customWidth="1"/>
    <col min="2849" max="2850" width="3.5" style="211" hidden="1" customWidth="1"/>
    <col min="2851" max="3072" width="3.5" style="211" hidden="1"/>
    <col min="3073" max="3089" width="1.625" style="211" hidden="1" customWidth="1"/>
    <col min="3090" max="3090" width="2.25" style="211" hidden="1" customWidth="1"/>
    <col min="3091" max="3091" width="2" style="211" hidden="1" customWidth="1"/>
    <col min="3092" max="3093" width="2.125" style="211" hidden="1" customWidth="1"/>
    <col min="3094" max="3094" width="2" style="211" hidden="1" customWidth="1"/>
    <col min="3095" max="3095" width="2.5" style="211" hidden="1" customWidth="1"/>
    <col min="3096" max="3096" width="2.25" style="211" hidden="1" customWidth="1"/>
    <col min="3097" max="3097" width="2.75" style="211" hidden="1" customWidth="1"/>
    <col min="3098" max="3098" width="2.625" style="211" hidden="1" customWidth="1"/>
    <col min="3099" max="3102" width="22.25" style="211" hidden="1" customWidth="1"/>
    <col min="3103" max="3103" width="25.5" style="211" hidden="1" customWidth="1"/>
    <col min="3104" max="3104" width="20.75" style="211" hidden="1" customWidth="1"/>
    <col min="3105" max="3106" width="3.5" style="211" hidden="1" customWidth="1"/>
    <col min="3107" max="3328" width="3.5" style="211" hidden="1"/>
    <col min="3329" max="3345" width="1.625" style="211" hidden="1" customWidth="1"/>
    <col min="3346" max="3346" width="2.25" style="211" hidden="1" customWidth="1"/>
    <col min="3347" max="3347" width="2" style="211" hidden="1" customWidth="1"/>
    <col min="3348" max="3349" width="2.125" style="211" hidden="1" customWidth="1"/>
    <col min="3350" max="3350" width="2" style="211" hidden="1" customWidth="1"/>
    <col min="3351" max="3351" width="2.5" style="211" hidden="1" customWidth="1"/>
    <col min="3352" max="3352" width="2.25" style="211" hidden="1" customWidth="1"/>
    <col min="3353" max="3353" width="2.75" style="211" hidden="1" customWidth="1"/>
    <col min="3354" max="3354" width="2.625" style="211" hidden="1" customWidth="1"/>
    <col min="3355" max="3358" width="22.25" style="211" hidden="1" customWidth="1"/>
    <col min="3359" max="3359" width="25.5" style="211" hidden="1" customWidth="1"/>
    <col min="3360" max="3360" width="20.75" style="211" hidden="1" customWidth="1"/>
    <col min="3361" max="3362" width="3.5" style="211" hidden="1" customWidth="1"/>
    <col min="3363" max="3584" width="3.5" style="211" hidden="1"/>
    <col min="3585" max="3601" width="1.625" style="211" hidden="1" customWidth="1"/>
    <col min="3602" max="3602" width="2.25" style="211" hidden="1" customWidth="1"/>
    <col min="3603" max="3603" width="2" style="211" hidden="1" customWidth="1"/>
    <col min="3604" max="3605" width="2.125" style="211" hidden="1" customWidth="1"/>
    <col min="3606" max="3606" width="2" style="211" hidden="1" customWidth="1"/>
    <col min="3607" max="3607" width="2.5" style="211" hidden="1" customWidth="1"/>
    <col min="3608" max="3608" width="2.25" style="211" hidden="1" customWidth="1"/>
    <col min="3609" max="3609" width="2.75" style="211" hidden="1" customWidth="1"/>
    <col min="3610" max="3610" width="2.625" style="211" hidden="1" customWidth="1"/>
    <col min="3611" max="3614" width="22.25" style="211" hidden="1" customWidth="1"/>
    <col min="3615" max="3615" width="25.5" style="211" hidden="1" customWidth="1"/>
    <col min="3616" max="3616" width="20.75" style="211" hidden="1" customWidth="1"/>
    <col min="3617" max="3618" width="3.5" style="211" hidden="1" customWidth="1"/>
    <col min="3619" max="3840" width="3.5" style="211" hidden="1"/>
    <col min="3841" max="3857" width="1.625" style="211" hidden="1" customWidth="1"/>
    <col min="3858" max="3858" width="2.25" style="211" hidden="1" customWidth="1"/>
    <col min="3859" max="3859" width="2" style="211" hidden="1" customWidth="1"/>
    <col min="3860" max="3861" width="2.125" style="211" hidden="1" customWidth="1"/>
    <col min="3862" max="3862" width="2" style="211" hidden="1" customWidth="1"/>
    <col min="3863" max="3863" width="2.5" style="211" hidden="1" customWidth="1"/>
    <col min="3864" max="3864" width="2.25" style="211" hidden="1" customWidth="1"/>
    <col min="3865" max="3865" width="2.75" style="211" hidden="1" customWidth="1"/>
    <col min="3866" max="3866" width="2.625" style="211" hidden="1" customWidth="1"/>
    <col min="3867" max="3870" width="22.25" style="211" hidden="1" customWidth="1"/>
    <col min="3871" max="3871" width="25.5" style="211" hidden="1" customWidth="1"/>
    <col min="3872" max="3872" width="20.75" style="211" hidden="1" customWidth="1"/>
    <col min="3873" max="3874" width="3.5" style="211" hidden="1" customWidth="1"/>
    <col min="3875" max="4096" width="3.5" style="211" hidden="1"/>
    <col min="4097" max="4113" width="1.625" style="211" hidden="1" customWidth="1"/>
    <col min="4114" max="4114" width="2.25" style="211" hidden="1" customWidth="1"/>
    <col min="4115" max="4115" width="2" style="211" hidden="1" customWidth="1"/>
    <col min="4116" max="4117" width="2.125" style="211" hidden="1" customWidth="1"/>
    <col min="4118" max="4118" width="2" style="211" hidden="1" customWidth="1"/>
    <col min="4119" max="4119" width="2.5" style="211" hidden="1" customWidth="1"/>
    <col min="4120" max="4120" width="2.25" style="211" hidden="1" customWidth="1"/>
    <col min="4121" max="4121" width="2.75" style="211" hidden="1" customWidth="1"/>
    <col min="4122" max="4122" width="2.625" style="211" hidden="1" customWidth="1"/>
    <col min="4123" max="4126" width="22.25" style="211" hidden="1" customWidth="1"/>
    <col min="4127" max="4127" width="25.5" style="211" hidden="1" customWidth="1"/>
    <col min="4128" max="4128" width="20.75" style="211" hidden="1" customWidth="1"/>
    <col min="4129" max="4130" width="3.5" style="211" hidden="1" customWidth="1"/>
    <col min="4131" max="4352" width="3.5" style="211" hidden="1"/>
    <col min="4353" max="4369" width="1.625" style="211" hidden="1" customWidth="1"/>
    <col min="4370" max="4370" width="2.25" style="211" hidden="1" customWidth="1"/>
    <col min="4371" max="4371" width="2" style="211" hidden="1" customWidth="1"/>
    <col min="4372" max="4373" width="2.125" style="211" hidden="1" customWidth="1"/>
    <col min="4374" max="4374" width="2" style="211" hidden="1" customWidth="1"/>
    <col min="4375" max="4375" width="2.5" style="211" hidden="1" customWidth="1"/>
    <col min="4376" max="4376" width="2.25" style="211" hidden="1" customWidth="1"/>
    <col min="4377" max="4377" width="2.75" style="211" hidden="1" customWidth="1"/>
    <col min="4378" max="4378" width="2.625" style="211" hidden="1" customWidth="1"/>
    <col min="4379" max="4382" width="22.25" style="211" hidden="1" customWidth="1"/>
    <col min="4383" max="4383" width="25.5" style="211" hidden="1" customWidth="1"/>
    <col min="4384" max="4384" width="20.75" style="211" hidden="1" customWidth="1"/>
    <col min="4385" max="4386" width="3.5" style="211" hidden="1" customWidth="1"/>
    <col min="4387" max="4608" width="3.5" style="211" hidden="1"/>
    <col min="4609" max="4625" width="1.625" style="211" hidden="1" customWidth="1"/>
    <col min="4626" max="4626" width="2.25" style="211" hidden="1" customWidth="1"/>
    <col min="4627" max="4627" width="2" style="211" hidden="1" customWidth="1"/>
    <col min="4628" max="4629" width="2.125" style="211" hidden="1" customWidth="1"/>
    <col min="4630" max="4630" width="2" style="211" hidden="1" customWidth="1"/>
    <col min="4631" max="4631" width="2.5" style="211" hidden="1" customWidth="1"/>
    <col min="4632" max="4632" width="2.25" style="211" hidden="1" customWidth="1"/>
    <col min="4633" max="4633" width="2.75" style="211" hidden="1" customWidth="1"/>
    <col min="4634" max="4634" width="2.625" style="211" hidden="1" customWidth="1"/>
    <col min="4635" max="4638" width="22.25" style="211" hidden="1" customWidth="1"/>
    <col min="4639" max="4639" width="25.5" style="211" hidden="1" customWidth="1"/>
    <col min="4640" max="4640" width="20.75" style="211" hidden="1" customWidth="1"/>
    <col min="4641" max="4642" width="3.5" style="211" hidden="1" customWidth="1"/>
    <col min="4643" max="4864" width="3.5" style="211" hidden="1"/>
    <col min="4865" max="4881" width="1.625" style="211" hidden="1" customWidth="1"/>
    <col min="4882" max="4882" width="2.25" style="211" hidden="1" customWidth="1"/>
    <col min="4883" max="4883" width="2" style="211" hidden="1" customWidth="1"/>
    <col min="4884" max="4885" width="2.125" style="211" hidden="1" customWidth="1"/>
    <col min="4886" max="4886" width="2" style="211" hidden="1" customWidth="1"/>
    <col min="4887" max="4887" width="2.5" style="211" hidden="1" customWidth="1"/>
    <col min="4888" max="4888" width="2.25" style="211" hidden="1" customWidth="1"/>
    <col min="4889" max="4889" width="2.75" style="211" hidden="1" customWidth="1"/>
    <col min="4890" max="4890" width="2.625" style="211" hidden="1" customWidth="1"/>
    <col min="4891" max="4894" width="22.25" style="211" hidden="1" customWidth="1"/>
    <col min="4895" max="4895" width="25.5" style="211" hidden="1" customWidth="1"/>
    <col min="4896" max="4896" width="20.75" style="211" hidden="1" customWidth="1"/>
    <col min="4897" max="4898" width="3.5" style="211" hidden="1" customWidth="1"/>
    <col min="4899" max="5120" width="3.5" style="211" hidden="1"/>
    <col min="5121" max="5137" width="1.625" style="211" hidden="1" customWidth="1"/>
    <col min="5138" max="5138" width="2.25" style="211" hidden="1" customWidth="1"/>
    <col min="5139" max="5139" width="2" style="211" hidden="1" customWidth="1"/>
    <col min="5140" max="5141" width="2.125" style="211" hidden="1" customWidth="1"/>
    <col min="5142" max="5142" width="2" style="211" hidden="1" customWidth="1"/>
    <col min="5143" max="5143" width="2.5" style="211" hidden="1" customWidth="1"/>
    <col min="5144" max="5144" width="2.25" style="211" hidden="1" customWidth="1"/>
    <col min="5145" max="5145" width="2.75" style="211" hidden="1" customWidth="1"/>
    <col min="5146" max="5146" width="2.625" style="211" hidden="1" customWidth="1"/>
    <col min="5147" max="5150" width="22.25" style="211" hidden="1" customWidth="1"/>
    <col min="5151" max="5151" width="25.5" style="211" hidden="1" customWidth="1"/>
    <col min="5152" max="5152" width="20.75" style="211" hidden="1" customWidth="1"/>
    <col min="5153" max="5154" width="3.5" style="211" hidden="1" customWidth="1"/>
    <col min="5155" max="5376" width="3.5" style="211" hidden="1"/>
    <col min="5377" max="5393" width="1.625" style="211" hidden="1" customWidth="1"/>
    <col min="5394" max="5394" width="2.25" style="211" hidden="1" customWidth="1"/>
    <col min="5395" max="5395" width="2" style="211" hidden="1" customWidth="1"/>
    <col min="5396" max="5397" width="2.125" style="211" hidden="1" customWidth="1"/>
    <col min="5398" max="5398" width="2" style="211" hidden="1" customWidth="1"/>
    <col min="5399" max="5399" width="2.5" style="211" hidden="1" customWidth="1"/>
    <col min="5400" max="5400" width="2.25" style="211" hidden="1" customWidth="1"/>
    <col min="5401" max="5401" width="2.75" style="211" hidden="1" customWidth="1"/>
    <col min="5402" max="5402" width="2.625" style="211" hidden="1" customWidth="1"/>
    <col min="5403" max="5406" width="22.25" style="211" hidden="1" customWidth="1"/>
    <col min="5407" max="5407" width="25.5" style="211" hidden="1" customWidth="1"/>
    <col min="5408" max="5408" width="20.75" style="211" hidden="1" customWidth="1"/>
    <col min="5409" max="5410" width="3.5" style="211" hidden="1" customWidth="1"/>
    <col min="5411" max="5632" width="3.5" style="211" hidden="1"/>
    <col min="5633" max="5649" width="1.625" style="211" hidden="1" customWidth="1"/>
    <col min="5650" max="5650" width="2.25" style="211" hidden="1" customWidth="1"/>
    <col min="5651" max="5651" width="2" style="211" hidden="1" customWidth="1"/>
    <col min="5652" max="5653" width="2.125" style="211" hidden="1" customWidth="1"/>
    <col min="5654" max="5654" width="2" style="211" hidden="1" customWidth="1"/>
    <col min="5655" max="5655" width="2.5" style="211" hidden="1" customWidth="1"/>
    <col min="5656" max="5656" width="2.25" style="211" hidden="1" customWidth="1"/>
    <col min="5657" max="5657" width="2.75" style="211" hidden="1" customWidth="1"/>
    <col min="5658" max="5658" width="2.625" style="211" hidden="1" customWidth="1"/>
    <col min="5659" max="5662" width="22.25" style="211" hidden="1" customWidth="1"/>
    <col min="5663" max="5663" width="25.5" style="211" hidden="1" customWidth="1"/>
    <col min="5664" max="5664" width="20.75" style="211" hidden="1" customWidth="1"/>
    <col min="5665" max="5666" width="3.5" style="211" hidden="1" customWidth="1"/>
    <col min="5667" max="5888" width="3.5" style="211" hidden="1"/>
    <col min="5889" max="5905" width="1.625" style="211" hidden="1" customWidth="1"/>
    <col min="5906" max="5906" width="2.25" style="211" hidden="1" customWidth="1"/>
    <col min="5907" max="5907" width="2" style="211" hidden="1" customWidth="1"/>
    <col min="5908" max="5909" width="2.125" style="211" hidden="1" customWidth="1"/>
    <col min="5910" max="5910" width="2" style="211" hidden="1" customWidth="1"/>
    <col min="5911" max="5911" width="2.5" style="211" hidden="1" customWidth="1"/>
    <col min="5912" max="5912" width="2.25" style="211" hidden="1" customWidth="1"/>
    <col min="5913" max="5913" width="2.75" style="211" hidden="1" customWidth="1"/>
    <col min="5914" max="5914" width="2.625" style="211" hidden="1" customWidth="1"/>
    <col min="5915" max="5918" width="22.25" style="211" hidden="1" customWidth="1"/>
    <col min="5919" max="5919" width="25.5" style="211" hidden="1" customWidth="1"/>
    <col min="5920" max="5920" width="20.75" style="211" hidden="1" customWidth="1"/>
    <col min="5921" max="5922" width="3.5" style="211" hidden="1" customWidth="1"/>
    <col min="5923" max="6144" width="3.5" style="211" hidden="1"/>
    <col min="6145" max="6161" width="1.625" style="211" hidden="1" customWidth="1"/>
    <col min="6162" max="6162" width="2.25" style="211" hidden="1" customWidth="1"/>
    <col min="6163" max="6163" width="2" style="211" hidden="1" customWidth="1"/>
    <col min="6164" max="6165" width="2.125" style="211" hidden="1" customWidth="1"/>
    <col min="6166" max="6166" width="2" style="211" hidden="1" customWidth="1"/>
    <col min="6167" max="6167" width="2.5" style="211" hidden="1" customWidth="1"/>
    <col min="6168" max="6168" width="2.25" style="211" hidden="1" customWidth="1"/>
    <col min="6169" max="6169" width="2.75" style="211" hidden="1" customWidth="1"/>
    <col min="6170" max="6170" width="2.625" style="211" hidden="1" customWidth="1"/>
    <col min="6171" max="6174" width="22.25" style="211" hidden="1" customWidth="1"/>
    <col min="6175" max="6175" width="25.5" style="211" hidden="1" customWidth="1"/>
    <col min="6176" max="6176" width="20.75" style="211" hidden="1" customWidth="1"/>
    <col min="6177" max="6178" width="3.5" style="211" hidden="1" customWidth="1"/>
    <col min="6179" max="6400" width="3.5" style="211" hidden="1"/>
    <col min="6401" max="6417" width="1.625" style="211" hidden="1" customWidth="1"/>
    <col min="6418" max="6418" width="2.25" style="211" hidden="1" customWidth="1"/>
    <col min="6419" max="6419" width="2" style="211" hidden="1" customWidth="1"/>
    <col min="6420" max="6421" width="2.125" style="211" hidden="1" customWidth="1"/>
    <col min="6422" max="6422" width="2" style="211" hidden="1" customWidth="1"/>
    <col min="6423" max="6423" width="2.5" style="211" hidden="1" customWidth="1"/>
    <col min="6424" max="6424" width="2.25" style="211" hidden="1" customWidth="1"/>
    <col min="6425" max="6425" width="2.75" style="211" hidden="1" customWidth="1"/>
    <col min="6426" max="6426" width="2.625" style="211" hidden="1" customWidth="1"/>
    <col min="6427" max="6430" width="22.25" style="211" hidden="1" customWidth="1"/>
    <col min="6431" max="6431" width="25.5" style="211" hidden="1" customWidth="1"/>
    <col min="6432" max="6432" width="20.75" style="211" hidden="1" customWidth="1"/>
    <col min="6433" max="6434" width="3.5" style="211" hidden="1" customWidth="1"/>
    <col min="6435" max="6656" width="3.5" style="211" hidden="1"/>
    <col min="6657" max="6673" width="1.625" style="211" hidden="1" customWidth="1"/>
    <col min="6674" max="6674" width="2.25" style="211" hidden="1" customWidth="1"/>
    <col min="6675" max="6675" width="2" style="211" hidden="1" customWidth="1"/>
    <col min="6676" max="6677" width="2.125" style="211" hidden="1" customWidth="1"/>
    <col min="6678" max="6678" width="2" style="211" hidden="1" customWidth="1"/>
    <col min="6679" max="6679" width="2.5" style="211" hidden="1" customWidth="1"/>
    <col min="6680" max="6680" width="2.25" style="211" hidden="1" customWidth="1"/>
    <col min="6681" max="6681" width="2.75" style="211" hidden="1" customWidth="1"/>
    <col min="6682" max="6682" width="2.625" style="211" hidden="1" customWidth="1"/>
    <col min="6683" max="6686" width="22.25" style="211" hidden="1" customWidth="1"/>
    <col min="6687" max="6687" width="25.5" style="211" hidden="1" customWidth="1"/>
    <col min="6688" max="6688" width="20.75" style="211" hidden="1" customWidth="1"/>
    <col min="6689" max="6690" width="3.5" style="211" hidden="1" customWidth="1"/>
    <col min="6691" max="6912" width="3.5" style="211" hidden="1"/>
    <col min="6913" max="6929" width="1.625" style="211" hidden="1" customWidth="1"/>
    <col min="6930" max="6930" width="2.25" style="211" hidden="1" customWidth="1"/>
    <col min="6931" max="6931" width="2" style="211" hidden="1" customWidth="1"/>
    <col min="6932" max="6933" width="2.125" style="211" hidden="1" customWidth="1"/>
    <col min="6934" max="6934" width="2" style="211" hidden="1" customWidth="1"/>
    <col min="6935" max="6935" width="2.5" style="211" hidden="1" customWidth="1"/>
    <col min="6936" max="6936" width="2.25" style="211" hidden="1" customWidth="1"/>
    <col min="6937" max="6937" width="2.75" style="211" hidden="1" customWidth="1"/>
    <col min="6938" max="6938" width="2.625" style="211" hidden="1" customWidth="1"/>
    <col min="6939" max="6942" width="22.25" style="211" hidden="1" customWidth="1"/>
    <col min="6943" max="6943" width="25.5" style="211" hidden="1" customWidth="1"/>
    <col min="6944" max="6944" width="20.75" style="211" hidden="1" customWidth="1"/>
    <col min="6945" max="6946" width="3.5" style="211" hidden="1" customWidth="1"/>
    <col min="6947" max="7168" width="3.5" style="211" hidden="1"/>
    <col min="7169" max="7185" width="1.625" style="211" hidden="1" customWidth="1"/>
    <col min="7186" max="7186" width="2.25" style="211" hidden="1" customWidth="1"/>
    <col min="7187" max="7187" width="2" style="211" hidden="1" customWidth="1"/>
    <col min="7188" max="7189" width="2.125" style="211" hidden="1" customWidth="1"/>
    <col min="7190" max="7190" width="2" style="211" hidden="1" customWidth="1"/>
    <col min="7191" max="7191" width="2.5" style="211" hidden="1" customWidth="1"/>
    <col min="7192" max="7192" width="2.25" style="211" hidden="1" customWidth="1"/>
    <col min="7193" max="7193" width="2.75" style="211" hidden="1" customWidth="1"/>
    <col min="7194" max="7194" width="2.625" style="211" hidden="1" customWidth="1"/>
    <col min="7195" max="7198" width="22.25" style="211" hidden="1" customWidth="1"/>
    <col min="7199" max="7199" width="25.5" style="211" hidden="1" customWidth="1"/>
    <col min="7200" max="7200" width="20.75" style="211" hidden="1" customWidth="1"/>
    <col min="7201" max="7202" width="3.5" style="211" hidden="1" customWidth="1"/>
    <col min="7203" max="7424" width="3.5" style="211" hidden="1"/>
    <col min="7425" max="7441" width="1.625" style="211" hidden="1" customWidth="1"/>
    <col min="7442" max="7442" width="2.25" style="211" hidden="1" customWidth="1"/>
    <col min="7443" max="7443" width="2" style="211" hidden="1" customWidth="1"/>
    <col min="7444" max="7445" width="2.125" style="211" hidden="1" customWidth="1"/>
    <col min="7446" max="7446" width="2" style="211" hidden="1" customWidth="1"/>
    <col min="7447" max="7447" width="2.5" style="211" hidden="1" customWidth="1"/>
    <col min="7448" max="7448" width="2.25" style="211" hidden="1" customWidth="1"/>
    <col min="7449" max="7449" width="2.75" style="211" hidden="1" customWidth="1"/>
    <col min="7450" max="7450" width="2.625" style="211" hidden="1" customWidth="1"/>
    <col min="7451" max="7454" width="22.25" style="211" hidden="1" customWidth="1"/>
    <col min="7455" max="7455" width="25.5" style="211" hidden="1" customWidth="1"/>
    <col min="7456" max="7456" width="20.75" style="211" hidden="1" customWidth="1"/>
    <col min="7457" max="7458" width="3.5" style="211" hidden="1" customWidth="1"/>
    <col min="7459" max="7680" width="3.5" style="211" hidden="1"/>
    <col min="7681" max="7697" width="1.625" style="211" hidden="1" customWidth="1"/>
    <col min="7698" max="7698" width="2.25" style="211" hidden="1" customWidth="1"/>
    <col min="7699" max="7699" width="2" style="211" hidden="1" customWidth="1"/>
    <col min="7700" max="7701" width="2.125" style="211" hidden="1" customWidth="1"/>
    <col min="7702" max="7702" width="2" style="211" hidden="1" customWidth="1"/>
    <col min="7703" max="7703" width="2.5" style="211" hidden="1" customWidth="1"/>
    <col min="7704" max="7704" width="2.25" style="211" hidden="1" customWidth="1"/>
    <col min="7705" max="7705" width="2.75" style="211" hidden="1" customWidth="1"/>
    <col min="7706" max="7706" width="2.625" style="211" hidden="1" customWidth="1"/>
    <col min="7707" max="7710" width="22.25" style="211" hidden="1" customWidth="1"/>
    <col min="7711" max="7711" width="25.5" style="211" hidden="1" customWidth="1"/>
    <col min="7712" max="7712" width="20.75" style="211" hidden="1" customWidth="1"/>
    <col min="7713" max="7714" width="3.5" style="211" hidden="1" customWidth="1"/>
    <col min="7715" max="7936" width="3.5" style="211" hidden="1"/>
    <col min="7937" max="7953" width="1.625" style="211" hidden="1" customWidth="1"/>
    <col min="7954" max="7954" width="2.25" style="211" hidden="1" customWidth="1"/>
    <col min="7955" max="7955" width="2" style="211" hidden="1" customWidth="1"/>
    <col min="7956" max="7957" width="2.125" style="211" hidden="1" customWidth="1"/>
    <col min="7958" max="7958" width="2" style="211" hidden="1" customWidth="1"/>
    <col min="7959" max="7959" width="2.5" style="211" hidden="1" customWidth="1"/>
    <col min="7960" max="7960" width="2.25" style="211" hidden="1" customWidth="1"/>
    <col min="7961" max="7961" width="2.75" style="211" hidden="1" customWidth="1"/>
    <col min="7962" max="7962" width="2.625" style="211" hidden="1" customWidth="1"/>
    <col min="7963" max="7966" width="22.25" style="211" hidden="1" customWidth="1"/>
    <col min="7967" max="7967" width="25.5" style="211" hidden="1" customWidth="1"/>
    <col min="7968" max="7968" width="20.75" style="211" hidden="1" customWidth="1"/>
    <col min="7969" max="7970" width="3.5" style="211" hidden="1" customWidth="1"/>
    <col min="7971" max="8192" width="3.5" style="211" hidden="1"/>
    <col min="8193" max="8209" width="1.625" style="211" hidden="1" customWidth="1"/>
    <col min="8210" max="8210" width="2.25" style="211" hidden="1" customWidth="1"/>
    <col min="8211" max="8211" width="2" style="211" hidden="1" customWidth="1"/>
    <col min="8212" max="8213" width="2.125" style="211" hidden="1" customWidth="1"/>
    <col min="8214" max="8214" width="2" style="211" hidden="1" customWidth="1"/>
    <col min="8215" max="8215" width="2.5" style="211" hidden="1" customWidth="1"/>
    <col min="8216" max="8216" width="2.25" style="211" hidden="1" customWidth="1"/>
    <col min="8217" max="8217" width="2.75" style="211" hidden="1" customWidth="1"/>
    <col min="8218" max="8218" width="2.625" style="211" hidden="1" customWidth="1"/>
    <col min="8219" max="8222" width="22.25" style="211" hidden="1" customWidth="1"/>
    <col min="8223" max="8223" width="25.5" style="211" hidden="1" customWidth="1"/>
    <col min="8224" max="8224" width="20.75" style="211" hidden="1" customWidth="1"/>
    <col min="8225" max="8226" width="3.5" style="211" hidden="1" customWidth="1"/>
    <col min="8227" max="8448" width="3.5" style="211" hidden="1"/>
    <col min="8449" max="8465" width="1.625" style="211" hidden="1" customWidth="1"/>
    <col min="8466" max="8466" width="2.25" style="211" hidden="1" customWidth="1"/>
    <col min="8467" max="8467" width="2" style="211" hidden="1" customWidth="1"/>
    <col min="8468" max="8469" width="2.125" style="211" hidden="1" customWidth="1"/>
    <col min="8470" max="8470" width="2" style="211" hidden="1" customWidth="1"/>
    <col min="8471" max="8471" width="2.5" style="211" hidden="1" customWidth="1"/>
    <col min="8472" max="8472" width="2.25" style="211" hidden="1" customWidth="1"/>
    <col min="8473" max="8473" width="2.75" style="211" hidden="1" customWidth="1"/>
    <col min="8474" max="8474" width="2.625" style="211" hidden="1" customWidth="1"/>
    <col min="8475" max="8478" width="22.25" style="211" hidden="1" customWidth="1"/>
    <col min="8479" max="8479" width="25.5" style="211" hidden="1" customWidth="1"/>
    <col min="8480" max="8480" width="20.75" style="211" hidden="1" customWidth="1"/>
    <col min="8481" max="8482" width="3.5" style="211" hidden="1" customWidth="1"/>
    <col min="8483" max="8704" width="3.5" style="211" hidden="1"/>
    <col min="8705" max="8721" width="1.625" style="211" hidden="1" customWidth="1"/>
    <col min="8722" max="8722" width="2.25" style="211" hidden="1" customWidth="1"/>
    <col min="8723" max="8723" width="2" style="211" hidden="1" customWidth="1"/>
    <col min="8724" max="8725" width="2.125" style="211" hidden="1" customWidth="1"/>
    <col min="8726" max="8726" width="2" style="211" hidden="1" customWidth="1"/>
    <col min="8727" max="8727" width="2.5" style="211" hidden="1" customWidth="1"/>
    <col min="8728" max="8728" width="2.25" style="211" hidden="1" customWidth="1"/>
    <col min="8729" max="8729" width="2.75" style="211" hidden="1" customWidth="1"/>
    <col min="8730" max="8730" width="2.625" style="211" hidden="1" customWidth="1"/>
    <col min="8731" max="8734" width="22.25" style="211" hidden="1" customWidth="1"/>
    <col min="8735" max="8735" width="25.5" style="211" hidden="1" customWidth="1"/>
    <col min="8736" max="8736" width="20.75" style="211" hidden="1" customWidth="1"/>
    <col min="8737" max="8738" width="3.5" style="211" hidden="1" customWidth="1"/>
    <col min="8739" max="8960" width="3.5" style="211" hidden="1"/>
    <col min="8961" max="8977" width="1.625" style="211" hidden="1" customWidth="1"/>
    <col min="8978" max="8978" width="2.25" style="211" hidden="1" customWidth="1"/>
    <col min="8979" max="8979" width="2" style="211" hidden="1" customWidth="1"/>
    <col min="8980" max="8981" width="2.125" style="211" hidden="1" customWidth="1"/>
    <col min="8982" max="8982" width="2" style="211" hidden="1" customWidth="1"/>
    <col min="8983" max="8983" width="2.5" style="211" hidden="1" customWidth="1"/>
    <col min="8984" max="8984" width="2.25" style="211" hidden="1" customWidth="1"/>
    <col min="8985" max="8985" width="2.75" style="211" hidden="1" customWidth="1"/>
    <col min="8986" max="8986" width="2.625" style="211" hidden="1" customWidth="1"/>
    <col min="8987" max="8990" width="22.25" style="211" hidden="1" customWidth="1"/>
    <col min="8991" max="8991" width="25.5" style="211" hidden="1" customWidth="1"/>
    <col min="8992" max="8992" width="20.75" style="211" hidden="1" customWidth="1"/>
    <col min="8993" max="8994" width="3.5" style="211" hidden="1" customWidth="1"/>
    <col min="8995" max="9216" width="3.5" style="211" hidden="1"/>
    <col min="9217" max="9233" width="1.625" style="211" hidden="1" customWidth="1"/>
    <col min="9234" max="9234" width="2.25" style="211" hidden="1" customWidth="1"/>
    <col min="9235" max="9235" width="2" style="211" hidden="1" customWidth="1"/>
    <col min="9236" max="9237" width="2.125" style="211" hidden="1" customWidth="1"/>
    <col min="9238" max="9238" width="2" style="211" hidden="1" customWidth="1"/>
    <col min="9239" max="9239" width="2.5" style="211" hidden="1" customWidth="1"/>
    <col min="9240" max="9240" width="2.25" style="211" hidden="1" customWidth="1"/>
    <col min="9241" max="9241" width="2.75" style="211" hidden="1" customWidth="1"/>
    <col min="9242" max="9242" width="2.625" style="211" hidden="1" customWidth="1"/>
    <col min="9243" max="9246" width="22.25" style="211" hidden="1" customWidth="1"/>
    <col min="9247" max="9247" width="25.5" style="211" hidden="1" customWidth="1"/>
    <col min="9248" max="9248" width="20.75" style="211" hidden="1" customWidth="1"/>
    <col min="9249" max="9250" width="3.5" style="211" hidden="1" customWidth="1"/>
    <col min="9251" max="9472" width="3.5" style="211" hidden="1"/>
    <col min="9473" max="9489" width="1.625" style="211" hidden="1" customWidth="1"/>
    <col min="9490" max="9490" width="2.25" style="211" hidden="1" customWidth="1"/>
    <col min="9491" max="9491" width="2" style="211" hidden="1" customWidth="1"/>
    <col min="9492" max="9493" width="2.125" style="211" hidden="1" customWidth="1"/>
    <col min="9494" max="9494" width="2" style="211" hidden="1" customWidth="1"/>
    <col min="9495" max="9495" width="2.5" style="211" hidden="1" customWidth="1"/>
    <col min="9496" max="9496" width="2.25" style="211" hidden="1" customWidth="1"/>
    <col min="9497" max="9497" width="2.75" style="211" hidden="1" customWidth="1"/>
    <col min="9498" max="9498" width="2.625" style="211" hidden="1" customWidth="1"/>
    <col min="9499" max="9502" width="22.25" style="211" hidden="1" customWidth="1"/>
    <col min="9503" max="9503" width="25.5" style="211" hidden="1" customWidth="1"/>
    <col min="9504" max="9504" width="20.75" style="211" hidden="1" customWidth="1"/>
    <col min="9505" max="9506" width="3.5" style="211" hidden="1" customWidth="1"/>
    <col min="9507" max="9728" width="3.5" style="211" hidden="1"/>
    <col min="9729" max="9745" width="1.625" style="211" hidden="1" customWidth="1"/>
    <col min="9746" max="9746" width="2.25" style="211" hidden="1" customWidth="1"/>
    <col min="9747" max="9747" width="2" style="211" hidden="1" customWidth="1"/>
    <col min="9748" max="9749" width="2.125" style="211" hidden="1" customWidth="1"/>
    <col min="9750" max="9750" width="2" style="211" hidden="1" customWidth="1"/>
    <col min="9751" max="9751" width="2.5" style="211" hidden="1" customWidth="1"/>
    <col min="9752" max="9752" width="2.25" style="211" hidden="1" customWidth="1"/>
    <col min="9753" max="9753" width="2.75" style="211" hidden="1" customWidth="1"/>
    <col min="9754" max="9754" width="2.625" style="211" hidden="1" customWidth="1"/>
    <col min="9755" max="9758" width="22.25" style="211" hidden="1" customWidth="1"/>
    <col min="9759" max="9759" width="25.5" style="211" hidden="1" customWidth="1"/>
    <col min="9760" max="9760" width="20.75" style="211" hidden="1" customWidth="1"/>
    <col min="9761" max="9762" width="3.5" style="211" hidden="1" customWidth="1"/>
    <col min="9763" max="9984" width="3.5" style="211" hidden="1"/>
    <col min="9985" max="10001" width="1.625" style="211" hidden="1" customWidth="1"/>
    <col min="10002" max="10002" width="2.25" style="211" hidden="1" customWidth="1"/>
    <col min="10003" max="10003" width="2" style="211" hidden="1" customWidth="1"/>
    <col min="10004" max="10005" width="2.125" style="211" hidden="1" customWidth="1"/>
    <col min="10006" max="10006" width="2" style="211" hidden="1" customWidth="1"/>
    <col min="10007" max="10007" width="2.5" style="211" hidden="1" customWidth="1"/>
    <col min="10008" max="10008" width="2.25" style="211" hidden="1" customWidth="1"/>
    <col min="10009" max="10009" width="2.75" style="211" hidden="1" customWidth="1"/>
    <col min="10010" max="10010" width="2.625" style="211" hidden="1" customWidth="1"/>
    <col min="10011" max="10014" width="22.25" style="211" hidden="1" customWidth="1"/>
    <col min="10015" max="10015" width="25.5" style="211" hidden="1" customWidth="1"/>
    <col min="10016" max="10016" width="20.75" style="211" hidden="1" customWidth="1"/>
    <col min="10017" max="10018" width="3.5" style="211" hidden="1" customWidth="1"/>
    <col min="10019" max="10240" width="3.5" style="211" hidden="1"/>
    <col min="10241" max="10257" width="1.625" style="211" hidden="1" customWidth="1"/>
    <col min="10258" max="10258" width="2.25" style="211" hidden="1" customWidth="1"/>
    <col min="10259" max="10259" width="2" style="211" hidden="1" customWidth="1"/>
    <col min="10260" max="10261" width="2.125" style="211" hidden="1" customWidth="1"/>
    <col min="10262" max="10262" width="2" style="211" hidden="1" customWidth="1"/>
    <col min="10263" max="10263" width="2.5" style="211" hidden="1" customWidth="1"/>
    <col min="10264" max="10264" width="2.25" style="211" hidden="1" customWidth="1"/>
    <col min="10265" max="10265" width="2.75" style="211" hidden="1" customWidth="1"/>
    <col min="10266" max="10266" width="2.625" style="211" hidden="1" customWidth="1"/>
    <col min="10267" max="10270" width="22.25" style="211" hidden="1" customWidth="1"/>
    <col min="10271" max="10271" width="25.5" style="211" hidden="1" customWidth="1"/>
    <col min="10272" max="10272" width="20.75" style="211" hidden="1" customWidth="1"/>
    <col min="10273" max="10274" width="3.5" style="211" hidden="1" customWidth="1"/>
    <col min="10275" max="10496" width="3.5" style="211" hidden="1"/>
    <col min="10497" max="10513" width="1.625" style="211" hidden="1" customWidth="1"/>
    <col min="10514" max="10514" width="2.25" style="211" hidden="1" customWidth="1"/>
    <col min="10515" max="10515" width="2" style="211" hidden="1" customWidth="1"/>
    <col min="10516" max="10517" width="2.125" style="211" hidden="1" customWidth="1"/>
    <col min="10518" max="10518" width="2" style="211" hidden="1" customWidth="1"/>
    <col min="10519" max="10519" width="2.5" style="211" hidden="1" customWidth="1"/>
    <col min="10520" max="10520" width="2.25" style="211" hidden="1" customWidth="1"/>
    <col min="10521" max="10521" width="2.75" style="211" hidden="1" customWidth="1"/>
    <col min="10522" max="10522" width="2.625" style="211" hidden="1" customWidth="1"/>
    <col min="10523" max="10526" width="22.25" style="211" hidden="1" customWidth="1"/>
    <col min="10527" max="10527" width="25.5" style="211" hidden="1" customWidth="1"/>
    <col min="10528" max="10528" width="20.75" style="211" hidden="1" customWidth="1"/>
    <col min="10529" max="10530" width="3.5" style="211" hidden="1" customWidth="1"/>
    <col min="10531" max="10752" width="3.5" style="211" hidden="1"/>
    <col min="10753" max="10769" width="1.625" style="211" hidden="1" customWidth="1"/>
    <col min="10770" max="10770" width="2.25" style="211" hidden="1" customWidth="1"/>
    <col min="10771" max="10771" width="2" style="211" hidden="1" customWidth="1"/>
    <col min="10772" max="10773" width="2.125" style="211" hidden="1" customWidth="1"/>
    <col min="10774" max="10774" width="2" style="211" hidden="1" customWidth="1"/>
    <col min="10775" max="10775" width="2.5" style="211" hidden="1" customWidth="1"/>
    <col min="10776" max="10776" width="2.25" style="211" hidden="1" customWidth="1"/>
    <col min="10777" max="10777" width="2.75" style="211" hidden="1" customWidth="1"/>
    <col min="10778" max="10778" width="2.625" style="211" hidden="1" customWidth="1"/>
    <col min="10779" max="10782" width="22.25" style="211" hidden="1" customWidth="1"/>
    <col min="10783" max="10783" width="25.5" style="211" hidden="1" customWidth="1"/>
    <col min="10784" max="10784" width="20.75" style="211" hidden="1" customWidth="1"/>
    <col min="10785" max="10786" width="3.5" style="211" hidden="1" customWidth="1"/>
    <col min="10787" max="11008" width="3.5" style="211" hidden="1"/>
    <col min="11009" max="11025" width="1.625" style="211" hidden="1" customWidth="1"/>
    <col min="11026" max="11026" width="2.25" style="211" hidden="1" customWidth="1"/>
    <col min="11027" max="11027" width="2" style="211" hidden="1" customWidth="1"/>
    <col min="11028" max="11029" width="2.125" style="211" hidden="1" customWidth="1"/>
    <col min="11030" max="11030" width="2" style="211" hidden="1" customWidth="1"/>
    <col min="11031" max="11031" width="2.5" style="211" hidden="1" customWidth="1"/>
    <col min="11032" max="11032" width="2.25" style="211" hidden="1" customWidth="1"/>
    <col min="11033" max="11033" width="2.75" style="211" hidden="1" customWidth="1"/>
    <col min="11034" max="11034" width="2.625" style="211" hidden="1" customWidth="1"/>
    <col min="11035" max="11038" width="22.25" style="211" hidden="1" customWidth="1"/>
    <col min="11039" max="11039" width="25.5" style="211" hidden="1" customWidth="1"/>
    <col min="11040" max="11040" width="20.75" style="211" hidden="1" customWidth="1"/>
    <col min="11041" max="11042" width="3.5" style="211" hidden="1" customWidth="1"/>
    <col min="11043" max="11264" width="3.5" style="211" hidden="1"/>
    <col min="11265" max="11281" width="1.625" style="211" hidden="1" customWidth="1"/>
    <col min="11282" max="11282" width="2.25" style="211" hidden="1" customWidth="1"/>
    <col min="11283" max="11283" width="2" style="211" hidden="1" customWidth="1"/>
    <col min="11284" max="11285" width="2.125" style="211" hidden="1" customWidth="1"/>
    <col min="11286" max="11286" width="2" style="211" hidden="1" customWidth="1"/>
    <col min="11287" max="11287" width="2.5" style="211" hidden="1" customWidth="1"/>
    <col min="11288" max="11288" width="2.25" style="211" hidden="1" customWidth="1"/>
    <col min="11289" max="11289" width="2.75" style="211" hidden="1" customWidth="1"/>
    <col min="11290" max="11290" width="2.625" style="211" hidden="1" customWidth="1"/>
    <col min="11291" max="11294" width="22.25" style="211" hidden="1" customWidth="1"/>
    <col min="11295" max="11295" width="25.5" style="211" hidden="1" customWidth="1"/>
    <col min="11296" max="11296" width="20.75" style="211" hidden="1" customWidth="1"/>
    <col min="11297" max="11298" width="3.5" style="211" hidden="1" customWidth="1"/>
    <col min="11299" max="11520" width="3.5" style="211" hidden="1"/>
    <col min="11521" max="11537" width="1.625" style="211" hidden="1" customWidth="1"/>
    <col min="11538" max="11538" width="2.25" style="211" hidden="1" customWidth="1"/>
    <col min="11539" max="11539" width="2" style="211" hidden="1" customWidth="1"/>
    <col min="11540" max="11541" width="2.125" style="211" hidden="1" customWidth="1"/>
    <col min="11542" max="11542" width="2" style="211" hidden="1" customWidth="1"/>
    <col min="11543" max="11543" width="2.5" style="211" hidden="1" customWidth="1"/>
    <col min="11544" max="11544" width="2.25" style="211" hidden="1" customWidth="1"/>
    <col min="11545" max="11545" width="2.75" style="211" hidden="1" customWidth="1"/>
    <col min="11546" max="11546" width="2.625" style="211" hidden="1" customWidth="1"/>
    <col min="11547" max="11550" width="22.25" style="211" hidden="1" customWidth="1"/>
    <col min="11551" max="11551" width="25.5" style="211" hidden="1" customWidth="1"/>
    <col min="11552" max="11552" width="20.75" style="211" hidden="1" customWidth="1"/>
    <col min="11553" max="11554" width="3.5" style="211" hidden="1" customWidth="1"/>
    <col min="11555" max="11776" width="3.5" style="211" hidden="1"/>
    <col min="11777" max="11793" width="1.625" style="211" hidden="1" customWidth="1"/>
    <col min="11794" max="11794" width="2.25" style="211" hidden="1" customWidth="1"/>
    <col min="11795" max="11795" width="2" style="211" hidden="1" customWidth="1"/>
    <col min="11796" max="11797" width="2.125" style="211" hidden="1" customWidth="1"/>
    <col min="11798" max="11798" width="2" style="211" hidden="1" customWidth="1"/>
    <col min="11799" max="11799" width="2.5" style="211" hidden="1" customWidth="1"/>
    <col min="11800" max="11800" width="2.25" style="211" hidden="1" customWidth="1"/>
    <col min="11801" max="11801" width="2.75" style="211" hidden="1" customWidth="1"/>
    <col min="11802" max="11802" width="2.625" style="211" hidden="1" customWidth="1"/>
    <col min="11803" max="11806" width="22.25" style="211" hidden="1" customWidth="1"/>
    <col min="11807" max="11807" width="25.5" style="211" hidden="1" customWidth="1"/>
    <col min="11808" max="11808" width="20.75" style="211" hidden="1" customWidth="1"/>
    <col min="11809" max="11810" width="3.5" style="211" hidden="1" customWidth="1"/>
    <col min="11811" max="12032" width="3.5" style="211" hidden="1"/>
    <col min="12033" max="12049" width="1.625" style="211" hidden="1" customWidth="1"/>
    <col min="12050" max="12050" width="2.25" style="211" hidden="1" customWidth="1"/>
    <col min="12051" max="12051" width="2" style="211" hidden="1" customWidth="1"/>
    <col min="12052" max="12053" width="2.125" style="211" hidden="1" customWidth="1"/>
    <col min="12054" max="12054" width="2" style="211" hidden="1" customWidth="1"/>
    <col min="12055" max="12055" width="2.5" style="211" hidden="1" customWidth="1"/>
    <col min="12056" max="12056" width="2.25" style="211" hidden="1" customWidth="1"/>
    <col min="12057" max="12057" width="2.75" style="211" hidden="1" customWidth="1"/>
    <col min="12058" max="12058" width="2.625" style="211" hidden="1" customWidth="1"/>
    <col min="12059" max="12062" width="22.25" style="211" hidden="1" customWidth="1"/>
    <col min="12063" max="12063" width="25.5" style="211" hidden="1" customWidth="1"/>
    <col min="12064" max="12064" width="20.75" style="211" hidden="1" customWidth="1"/>
    <col min="12065" max="12066" width="3.5" style="211" hidden="1" customWidth="1"/>
    <col min="12067" max="12288" width="3.5" style="211" hidden="1"/>
    <col min="12289" max="12305" width="1.625" style="211" hidden="1" customWidth="1"/>
    <col min="12306" max="12306" width="2.25" style="211" hidden="1" customWidth="1"/>
    <col min="12307" max="12307" width="2" style="211" hidden="1" customWidth="1"/>
    <col min="12308" max="12309" width="2.125" style="211" hidden="1" customWidth="1"/>
    <col min="12310" max="12310" width="2" style="211" hidden="1" customWidth="1"/>
    <col min="12311" max="12311" width="2.5" style="211" hidden="1" customWidth="1"/>
    <col min="12312" max="12312" width="2.25" style="211" hidden="1" customWidth="1"/>
    <col min="12313" max="12313" width="2.75" style="211" hidden="1" customWidth="1"/>
    <col min="12314" max="12314" width="2.625" style="211" hidden="1" customWidth="1"/>
    <col min="12315" max="12318" width="22.25" style="211" hidden="1" customWidth="1"/>
    <col min="12319" max="12319" width="25.5" style="211" hidden="1" customWidth="1"/>
    <col min="12320" max="12320" width="20.75" style="211" hidden="1" customWidth="1"/>
    <col min="12321" max="12322" width="3.5" style="211" hidden="1" customWidth="1"/>
    <col min="12323" max="12544" width="3.5" style="211" hidden="1"/>
    <col min="12545" max="12561" width="1.625" style="211" hidden="1" customWidth="1"/>
    <col min="12562" max="12562" width="2.25" style="211" hidden="1" customWidth="1"/>
    <col min="12563" max="12563" width="2" style="211" hidden="1" customWidth="1"/>
    <col min="12564" max="12565" width="2.125" style="211" hidden="1" customWidth="1"/>
    <col min="12566" max="12566" width="2" style="211" hidden="1" customWidth="1"/>
    <col min="12567" max="12567" width="2.5" style="211" hidden="1" customWidth="1"/>
    <col min="12568" max="12568" width="2.25" style="211" hidden="1" customWidth="1"/>
    <col min="12569" max="12569" width="2.75" style="211" hidden="1" customWidth="1"/>
    <col min="12570" max="12570" width="2.625" style="211" hidden="1" customWidth="1"/>
    <col min="12571" max="12574" width="22.25" style="211" hidden="1" customWidth="1"/>
    <col min="12575" max="12575" width="25.5" style="211" hidden="1" customWidth="1"/>
    <col min="12576" max="12576" width="20.75" style="211" hidden="1" customWidth="1"/>
    <col min="12577" max="12578" width="3.5" style="211" hidden="1" customWidth="1"/>
    <col min="12579" max="12800" width="3.5" style="211" hidden="1"/>
    <col min="12801" max="12817" width="1.625" style="211" hidden="1" customWidth="1"/>
    <col min="12818" max="12818" width="2.25" style="211" hidden="1" customWidth="1"/>
    <col min="12819" max="12819" width="2" style="211" hidden="1" customWidth="1"/>
    <col min="12820" max="12821" width="2.125" style="211" hidden="1" customWidth="1"/>
    <col min="12822" max="12822" width="2" style="211" hidden="1" customWidth="1"/>
    <col min="12823" max="12823" width="2.5" style="211" hidden="1" customWidth="1"/>
    <col min="12824" max="12824" width="2.25" style="211" hidden="1" customWidth="1"/>
    <col min="12825" max="12825" width="2.75" style="211" hidden="1" customWidth="1"/>
    <col min="12826" max="12826" width="2.625" style="211" hidden="1" customWidth="1"/>
    <col min="12827" max="12830" width="22.25" style="211" hidden="1" customWidth="1"/>
    <col min="12831" max="12831" width="25.5" style="211" hidden="1" customWidth="1"/>
    <col min="12832" max="12832" width="20.75" style="211" hidden="1" customWidth="1"/>
    <col min="12833" max="12834" width="3.5" style="211" hidden="1" customWidth="1"/>
    <col min="12835" max="13056" width="3.5" style="211" hidden="1"/>
    <col min="13057" max="13073" width="1.625" style="211" hidden="1" customWidth="1"/>
    <col min="13074" max="13074" width="2.25" style="211" hidden="1" customWidth="1"/>
    <col min="13075" max="13075" width="2" style="211" hidden="1" customWidth="1"/>
    <col min="13076" max="13077" width="2.125" style="211" hidden="1" customWidth="1"/>
    <col min="13078" max="13078" width="2" style="211" hidden="1" customWidth="1"/>
    <col min="13079" max="13079" width="2.5" style="211" hidden="1" customWidth="1"/>
    <col min="13080" max="13080" width="2.25" style="211" hidden="1" customWidth="1"/>
    <col min="13081" max="13081" width="2.75" style="211" hidden="1" customWidth="1"/>
    <col min="13082" max="13082" width="2.625" style="211" hidden="1" customWidth="1"/>
    <col min="13083" max="13086" width="22.25" style="211" hidden="1" customWidth="1"/>
    <col min="13087" max="13087" width="25.5" style="211" hidden="1" customWidth="1"/>
    <col min="13088" max="13088" width="20.75" style="211" hidden="1" customWidth="1"/>
    <col min="13089" max="13090" width="3.5" style="211" hidden="1" customWidth="1"/>
    <col min="13091" max="13312" width="3.5" style="211" hidden="1"/>
    <col min="13313" max="13329" width="1.625" style="211" hidden="1" customWidth="1"/>
    <col min="13330" max="13330" width="2.25" style="211" hidden="1" customWidth="1"/>
    <col min="13331" max="13331" width="2" style="211" hidden="1" customWidth="1"/>
    <col min="13332" max="13333" width="2.125" style="211" hidden="1" customWidth="1"/>
    <col min="13334" max="13334" width="2" style="211" hidden="1" customWidth="1"/>
    <col min="13335" max="13335" width="2.5" style="211" hidden="1" customWidth="1"/>
    <col min="13336" max="13336" width="2.25" style="211" hidden="1" customWidth="1"/>
    <col min="13337" max="13337" width="2.75" style="211" hidden="1" customWidth="1"/>
    <col min="13338" max="13338" width="2.625" style="211" hidden="1" customWidth="1"/>
    <col min="13339" max="13342" width="22.25" style="211" hidden="1" customWidth="1"/>
    <col min="13343" max="13343" width="25.5" style="211" hidden="1" customWidth="1"/>
    <col min="13344" max="13344" width="20.75" style="211" hidden="1" customWidth="1"/>
    <col min="13345" max="13346" width="3.5" style="211" hidden="1" customWidth="1"/>
    <col min="13347" max="13568" width="3.5" style="211" hidden="1"/>
    <col min="13569" max="13585" width="1.625" style="211" hidden="1" customWidth="1"/>
    <col min="13586" max="13586" width="2.25" style="211" hidden="1" customWidth="1"/>
    <col min="13587" max="13587" width="2" style="211" hidden="1" customWidth="1"/>
    <col min="13588" max="13589" width="2.125" style="211" hidden="1" customWidth="1"/>
    <col min="13590" max="13590" width="2" style="211" hidden="1" customWidth="1"/>
    <col min="13591" max="13591" width="2.5" style="211" hidden="1" customWidth="1"/>
    <col min="13592" max="13592" width="2.25" style="211" hidden="1" customWidth="1"/>
    <col min="13593" max="13593" width="2.75" style="211" hidden="1" customWidth="1"/>
    <col min="13594" max="13594" width="2.625" style="211" hidden="1" customWidth="1"/>
    <col min="13595" max="13598" width="22.25" style="211" hidden="1" customWidth="1"/>
    <col min="13599" max="13599" width="25.5" style="211" hidden="1" customWidth="1"/>
    <col min="13600" max="13600" width="20.75" style="211" hidden="1" customWidth="1"/>
    <col min="13601" max="13602" width="3.5" style="211" hidden="1" customWidth="1"/>
    <col min="13603" max="13824" width="3.5" style="211" hidden="1"/>
    <col min="13825" max="13841" width="1.625" style="211" hidden="1" customWidth="1"/>
    <col min="13842" max="13842" width="2.25" style="211" hidden="1" customWidth="1"/>
    <col min="13843" max="13843" width="2" style="211" hidden="1" customWidth="1"/>
    <col min="13844" max="13845" width="2.125" style="211" hidden="1" customWidth="1"/>
    <col min="13846" max="13846" width="2" style="211" hidden="1" customWidth="1"/>
    <col min="13847" max="13847" width="2.5" style="211" hidden="1" customWidth="1"/>
    <col min="13848" max="13848" width="2.25" style="211" hidden="1" customWidth="1"/>
    <col min="13849" max="13849" width="2.75" style="211" hidden="1" customWidth="1"/>
    <col min="13850" max="13850" width="2.625" style="211" hidden="1" customWidth="1"/>
    <col min="13851" max="13854" width="22.25" style="211" hidden="1" customWidth="1"/>
    <col min="13855" max="13855" width="25.5" style="211" hidden="1" customWidth="1"/>
    <col min="13856" max="13856" width="20.75" style="211" hidden="1" customWidth="1"/>
    <col min="13857" max="13858" width="3.5" style="211" hidden="1" customWidth="1"/>
    <col min="13859" max="14080" width="3.5" style="211" hidden="1"/>
    <col min="14081" max="14097" width="1.625" style="211" hidden="1" customWidth="1"/>
    <col min="14098" max="14098" width="2.25" style="211" hidden="1" customWidth="1"/>
    <col min="14099" max="14099" width="2" style="211" hidden="1" customWidth="1"/>
    <col min="14100" max="14101" width="2.125" style="211" hidden="1" customWidth="1"/>
    <col min="14102" max="14102" width="2" style="211" hidden="1" customWidth="1"/>
    <col min="14103" max="14103" width="2.5" style="211" hidden="1" customWidth="1"/>
    <col min="14104" max="14104" width="2.25" style="211" hidden="1" customWidth="1"/>
    <col min="14105" max="14105" width="2.75" style="211" hidden="1" customWidth="1"/>
    <col min="14106" max="14106" width="2.625" style="211" hidden="1" customWidth="1"/>
    <col min="14107" max="14110" width="22.25" style="211" hidden="1" customWidth="1"/>
    <col min="14111" max="14111" width="25.5" style="211" hidden="1" customWidth="1"/>
    <col min="14112" max="14112" width="20.75" style="211" hidden="1" customWidth="1"/>
    <col min="14113" max="14114" width="3.5" style="211" hidden="1" customWidth="1"/>
    <col min="14115" max="14336" width="3.5" style="211" hidden="1"/>
    <col min="14337" max="14353" width="1.625" style="211" hidden="1" customWidth="1"/>
    <col min="14354" max="14354" width="2.25" style="211" hidden="1" customWidth="1"/>
    <col min="14355" max="14355" width="2" style="211" hidden="1" customWidth="1"/>
    <col min="14356" max="14357" width="2.125" style="211" hidden="1" customWidth="1"/>
    <col min="14358" max="14358" width="2" style="211" hidden="1" customWidth="1"/>
    <col min="14359" max="14359" width="2.5" style="211" hidden="1" customWidth="1"/>
    <col min="14360" max="14360" width="2.25" style="211" hidden="1" customWidth="1"/>
    <col min="14361" max="14361" width="2.75" style="211" hidden="1" customWidth="1"/>
    <col min="14362" max="14362" width="2.625" style="211" hidden="1" customWidth="1"/>
    <col min="14363" max="14366" width="22.25" style="211" hidden="1" customWidth="1"/>
    <col min="14367" max="14367" width="25.5" style="211" hidden="1" customWidth="1"/>
    <col min="14368" max="14368" width="20.75" style="211" hidden="1" customWidth="1"/>
    <col min="14369" max="14370" width="3.5" style="211" hidden="1" customWidth="1"/>
    <col min="14371" max="14592" width="3.5" style="211" hidden="1"/>
    <col min="14593" max="14609" width="1.625" style="211" hidden="1" customWidth="1"/>
    <col min="14610" max="14610" width="2.25" style="211" hidden="1" customWidth="1"/>
    <col min="14611" max="14611" width="2" style="211" hidden="1" customWidth="1"/>
    <col min="14612" max="14613" width="2.125" style="211" hidden="1" customWidth="1"/>
    <col min="14614" max="14614" width="2" style="211" hidden="1" customWidth="1"/>
    <col min="14615" max="14615" width="2.5" style="211" hidden="1" customWidth="1"/>
    <col min="14616" max="14616" width="2.25" style="211" hidden="1" customWidth="1"/>
    <col min="14617" max="14617" width="2.75" style="211" hidden="1" customWidth="1"/>
    <col min="14618" max="14618" width="2.625" style="211" hidden="1" customWidth="1"/>
    <col min="14619" max="14622" width="22.25" style="211" hidden="1" customWidth="1"/>
    <col min="14623" max="14623" width="25.5" style="211" hidden="1" customWidth="1"/>
    <col min="14624" max="14624" width="20.75" style="211" hidden="1" customWidth="1"/>
    <col min="14625" max="14626" width="3.5" style="211" hidden="1" customWidth="1"/>
    <col min="14627" max="14848" width="3.5" style="211" hidden="1"/>
    <col min="14849" max="14865" width="1.625" style="211" hidden="1" customWidth="1"/>
    <col min="14866" max="14866" width="2.25" style="211" hidden="1" customWidth="1"/>
    <col min="14867" max="14867" width="2" style="211" hidden="1" customWidth="1"/>
    <col min="14868" max="14869" width="2.125" style="211" hidden="1" customWidth="1"/>
    <col min="14870" max="14870" width="2" style="211" hidden="1" customWidth="1"/>
    <col min="14871" max="14871" width="2.5" style="211" hidden="1" customWidth="1"/>
    <col min="14872" max="14872" width="2.25" style="211" hidden="1" customWidth="1"/>
    <col min="14873" max="14873" width="2.75" style="211" hidden="1" customWidth="1"/>
    <col min="14874" max="14874" width="2.625" style="211" hidden="1" customWidth="1"/>
    <col min="14875" max="14878" width="22.25" style="211" hidden="1" customWidth="1"/>
    <col min="14879" max="14879" width="25.5" style="211" hidden="1" customWidth="1"/>
    <col min="14880" max="14880" width="20.75" style="211" hidden="1" customWidth="1"/>
    <col min="14881" max="14882" width="3.5" style="211" hidden="1" customWidth="1"/>
    <col min="14883" max="15104" width="3.5" style="211" hidden="1"/>
    <col min="15105" max="15121" width="1.625" style="211" hidden="1" customWidth="1"/>
    <col min="15122" max="15122" width="2.25" style="211" hidden="1" customWidth="1"/>
    <col min="15123" max="15123" width="2" style="211" hidden="1" customWidth="1"/>
    <col min="15124" max="15125" width="2.125" style="211" hidden="1" customWidth="1"/>
    <col min="15126" max="15126" width="2" style="211" hidden="1" customWidth="1"/>
    <col min="15127" max="15127" width="2.5" style="211" hidden="1" customWidth="1"/>
    <col min="15128" max="15128" width="2.25" style="211" hidden="1" customWidth="1"/>
    <col min="15129" max="15129" width="2.75" style="211" hidden="1" customWidth="1"/>
    <col min="15130" max="15130" width="2.625" style="211" hidden="1" customWidth="1"/>
    <col min="15131" max="15134" width="22.25" style="211" hidden="1" customWidth="1"/>
    <col min="15135" max="15135" width="25.5" style="211" hidden="1" customWidth="1"/>
    <col min="15136" max="15136" width="20.75" style="211" hidden="1" customWidth="1"/>
    <col min="15137" max="15138" width="3.5" style="211" hidden="1" customWidth="1"/>
    <col min="15139" max="15360" width="3.5" style="211" hidden="1"/>
    <col min="15361" max="15377" width="1.625" style="211" hidden="1" customWidth="1"/>
    <col min="15378" max="15378" width="2.25" style="211" hidden="1" customWidth="1"/>
    <col min="15379" max="15379" width="2" style="211" hidden="1" customWidth="1"/>
    <col min="15380" max="15381" width="2.125" style="211" hidden="1" customWidth="1"/>
    <col min="15382" max="15382" width="2" style="211" hidden="1" customWidth="1"/>
    <col min="15383" max="15383" width="2.5" style="211" hidden="1" customWidth="1"/>
    <col min="15384" max="15384" width="2.25" style="211" hidden="1" customWidth="1"/>
    <col min="15385" max="15385" width="2.75" style="211" hidden="1" customWidth="1"/>
    <col min="15386" max="15386" width="2.625" style="211" hidden="1" customWidth="1"/>
    <col min="15387" max="15390" width="22.25" style="211" hidden="1" customWidth="1"/>
    <col min="15391" max="15391" width="25.5" style="211" hidden="1" customWidth="1"/>
    <col min="15392" max="15392" width="20.75" style="211" hidden="1" customWidth="1"/>
    <col min="15393" max="15394" width="3.5" style="211" hidden="1" customWidth="1"/>
    <col min="15395" max="15616" width="3.5" style="211" hidden="1"/>
    <col min="15617" max="15633" width="1.625" style="211" hidden="1" customWidth="1"/>
    <col min="15634" max="15634" width="2.25" style="211" hidden="1" customWidth="1"/>
    <col min="15635" max="15635" width="2" style="211" hidden="1" customWidth="1"/>
    <col min="15636" max="15637" width="2.125" style="211" hidden="1" customWidth="1"/>
    <col min="15638" max="15638" width="2" style="211" hidden="1" customWidth="1"/>
    <col min="15639" max="15639" width="2.5" style="211" hidden="1" customWidth="1"/>
    <col min="15640" max="15640" width="2.25" style="211" hidden="1" customWidth="1"/>
    <col min="15641" max="15641" width="2.75" style="211" hidden="1" customWidth="1"/>
    <col min="15642" max="15642" width="2.625" style="211" hidden="1" customWidth="1"/>
    <col min="15643" max="15646" width="22.25" style="211" hidden="1" customWidth="1"/>
    <col min="15647" max="15647" width="25.5" style="211" hidden="1" customWidth="1"/>
    <col min="15648" max="15648" width="20.75" style="211" hidden="1" customWidth="1"/>
    <col min="15649" max="15650" width="3.5" style="211" hidden="1" customWidth="1"/>
    <col min="15651" max="15872" width="3.5" style="211" hidden="1"/>
    <col min="15873" max="15889" width="1.625" style="211" hidden="1" customWidth="1"/>
    <col min="15890" max="15890" width="2.25" style="211" hidden="1" customWidth="1"/>
    <col min="15891" max="15891" width="2" style="211" hidden="1" customWidth="1"/>
    <col min="15892" max="15893" width="2.125" style="211" hidden="1" customWidth="1"/>
    <col min="15894" max="15894" width="2" style="211" hidden="1" customWidth="1"/>
    <col min="15895" max="15895" width="2.5" style="211" hidden="1" customWidth="1"/>
    <col min="15896" max="15896" width="2.25" style="211" hidden="1" customWidth="1"/>
    <col min="15897" max="15897" width="2.75" style="211" hidden="1" customWidth="1"/>
    <col min="15898" max="15898" width="2.625" style="211" hidden="1" customWidth="1"/>
    <col min="15899" max="15902" width="22.25" style="211" hidden="1" customWidth="1"/>
    <col min="15903" max="15903" width="25.5" style="211" hidden="1" customWidth="1"/>
    <col min="15904" max="15904" width="20.75" style="211" hidden="1" customWidth="1"/>
    <col min="15905" max="15906" width="3.5" style="211" hidden="1" customWidth="1"/>
    <col min="15907" max="16128" width="3.5" style="211" hidden="1"/>
    <col min="16129" max="16145" width="1.625" style="211" hidden="1" customWidth="1"/>
    <col min="16146" max="16146" width="2.25" style="211" hidden="1" customWidth="1"/>
    <col min="16147" max="16147" width="2" style="211" hidden="1" customWidth="1"/>
    <col min="16148" max="16149" width="2.125" style="211" hidden="1" customWidth="1"/>
    <col min="16150" max="16150" width="2" style="211" hidden="1" customWidth="1"/>
    <col min="16151" max="16151" width="2.5" style="211" hidden="1" customWidth="1"/>
    <col min="16152" max="16152" width="2.25" style="211" hidden="1" customWidth="1"/>
    <col min="16153" max="16153" width="2.75" style="211" hidden="1" customWidth="1"/>
    <col min="16154" max="16154" width="2.625" style="211" hidden="1" customWidth="1"/>
    <col min="16155" max="16158" width="22.25" style="211" hidden="1" customWidth="1"/>
    <col min="16159" max="16159" width="25.5" style="211" hidden="1" customWidth="1"/>
    <col min="16160" max="16160" width="20.75" style="211" hidden="1" customWidth="1"/>
    <col min="16161" max="16162" width="3.5" style="211" hidden="1" customWidth="1"/>
    <col min="16163" max="16384" width="3.5" style="211" hidden="1"/>
  </cols>
  <sheetData>
    <row r="1" spans="1:132" s="605" customFormat="1" ht="3.75" customHeight="1" x14ac:dyDescent="0.1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303"/>
      <c r="Z1" s="17"/>
      <c r="AA1" s="604"/>
      <c r="AB1" s="604"/>
      <c r="AC1" s="604"/>
      <c r="AD1" s="604"/>
      <c r="AE1" s="604"/>
      <c r="AF1" s="604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</row>
    <row r="2" spans="1:132" s="605" customFormat="1" ht="9" customHeight="1" x14ac:dyDescent="0.15">
      <c r="A2" s="17" t="s">
        <v>409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303"/>
      <c r="Z2" s="17"/>
      <c r="AA2" s="604"/>
      <c r="AB2" s="604"/>
      <c r="AC2" s="604"/>
      <c r="AD2" s="604"/>
      <c r="AE2" s="604"/>
      <c r="AF2" s="604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</row>
    <row r="3" spans="1:132" s="605" customFormat="1" ht="15.6" customHeight="1" x14ac:dyDescent="0.15">
      <c r="A3" s="306" t="s">
        <v>410</v>
      </c>
      <c r="B3" s="17"/>
      <c r="C3" s="5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303"/>
      <c r="Z3" s="17"/>
      <c r="AA3" s="604"/>
      <c r="AB3" s="604"/>
      <c r="AC3" s="604"/>
      <c r="AD3" s="604"/>
      <c r="AE3" s="604"/>
      <c r="AF3" s="604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</row>
    <row r="4" spans="1:132" s="605" customFormat="1" ht="14.25" customHeight="1" x14ac:dyDescent="0.1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303"/>
      <c r="Z4" s="17"/>
      <c r="AA4" s="604"/>
      <c r="AB4" s="604"/>
      <c r="AC4" s="604"/>
      <c r="AD4" s="604"/>
      <c r="AE4" s="3" t="s">
        <v>1</v>
      </c>
      <c r="AF4" s="4" t="s">
        <v>411</v>
      </c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</row>
    <row r="5" spans="1:132" s="605" customFormat="1" ht="33" customHeight="1" x14ac:dyDescent="0.15">
      <c r="A5" s="17"/>
      <c r="B5" s="306" t="s">
        <v>293</v>
      </c>
      <c r="C5" s="17"/>
      <c r="D5" s="17"/>
      <c r="E5" s="17"/>
      <c r="F5" s="17"/>
      <c r="G5" s="17"/>
      <c r="H5" s="17"/>
      <c r="I5" s="19" t="s">
        <v>7</v>
      </c>
      <c r="J5" s="306"/>
      <c r="K5" s="306"/>
      <c r="L5" s="306"/>
      <c r="M5" s="306"/>
      <c r="N5" s="306"/>
      <c r="O5" s="306"/>
      <c r="P5" s="306"/>
      <c r="Q5" s="17"/>
      <c r="R5" s="17"/>
      <c r="S5" s="17"/>
      <c r="T5" s="17"/>
      <c r="U5" s="17"/>
      <c r="V5" s="17"/>
      <c r="W5" s="17"/>
      <c r="X5" s="17"/>
      <c r="Y5" s="17"/>
      <c r="Z5" s="606"/>
      <c r="AA5" s="607" t="s">
        <v>412</v>
      </c>
      <c r="AB5" s="608"/>
      <c r="AC5" s="609"/>
      <c r="AD5" s="14" t="s">
        <v>292</v>
      </c>
      <c r="AE5" s="14" t="s">
        <v>5</v>
      </c>
      <c r="AF5" s="610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</row>
    <row r="6" spans="1:132" s="605" customFormat="1" ht="21" customHeight="1" x14ac:dyDescent="0.15">
      <c r="A6" s="17"/>
      <c r="B6" s="306" t="s">
        <v>296</v>
      </c>
      <c r="C6" s="17"/>
      <c r="D6" s="17"/>
      <c r="E6" s="17"/>
      <c r="F6" s="17"/>
      <c r="G6" s="17"/>
      <c r="H6" s="17"/>
      <c r="I6" s="17" t="s">
        <v>413</v>
      </c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303"/>
      <c r="Z6" s="17"/>
      <c r="AA6" s="604"/>
      <c r="AB6" s="604"/>
      <c r="AC6" s="604"/>
      <c r="AD6" s="14" t="s">
        <v>295</v>
      </c>
      <c r="AE6" s="14" t="s">
        <v>10</v>
      </c>
      <c r="AF6" s="1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</row>
    <row r="7" spans="1:132" s="605" customFormat="1" ht="21" customHeight="1" x14ac:dyDescent="0.15">
      <c r="A7" s="17"/>
      <c r="B7" s="306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303"/>
      <c r="Z7" s="17"/>
      <c r="AA7" s="604"/>
      <c r="AB7" s="604"/>
      <c r="AC7" s="604"/>
      <c r="AD7" s="7"/>
      <c r="AE7" s="311"/>
      <c r="AF7" s="611" t="s">
        <v>414</v>
      </c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</row>
    <row r="8" spans="1:132" ht="13.9" customHeight="1" x14ac:dyDescent="0.15">
      <c r="A8" s="207"/>
      <c r="B8" s="172"/>
      <c r="C8" s="172"/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72"/>
      <c r="V8" s="172"/>
      <c r="W8" s="172"/>
      <c r="X8" s="172"/>
      <c r="Y8" s="612"/>
      <c r="Z8" s="172"/>
      <c r="AA8" s="31" t="s">
        <v>15</v>
      </c>
      <c r="AB8" s="31" t="s">
        <v>16</v>
      </c>
      <c r="AC8" s="31" t="s">
        <v>17</v>
      </c>
      <c r="AD8" s="31" t="s">
        <v>18</v>
      </c>
      <c r="AE8" s="31" t="s">
        <v>19</v>
      </c>
      <c r="AF8" s="224" t="s">
        <v>20</v>
      </c>
      <c r="AG8" s="138"/>
      <c r="AH8" s="138"/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8"/>
      <c r="AV8" s="138"/>
      <c r="AW8" s="138"/>
      <c r="AX8" s="138"/>
      <c r="AY8" s="138"/>
      <c r="AZ8" s="138"/>
      <c r="BA8" s="138"/>
      <c r="BB8" s="138"/>
      <c r="BC8" s="138"/>
      <c r="BD8" s="138"/>
      <c r="BE8" s="138"/>
      <c r="BF8" s="138"/>
      <c r="BG8" s="138"/>
      <c r="BH8" s="138"/>
      <c r="BI8" s="138"/>
      <c r="BJ8" s="138"/>
      <c r="BK8" s="138"/>
      <c r="BL8" s="138"/>
      <c r="BM8" s="138"/>
      <c r="BN8" s="138"/>
      <c r="BO8" s="138"/>
      <c r="BP8" s="138"/>
      <c r="BQ8" s="138"/>
      <c r="BR8" s="138"/>
      <c r="BS8" s="138"/>
      <c r="BT8" s="138"/>
      <c r="BU8" s="138"/>
      <c r="BV8" s="138"/>
      <c r="BW8" s="138"/>
      <c r="BX8" s="138"/>
      <c r="BY8" s="138"/>
      <c r="BZ8" s="138"/>
      <c r="CA8" s="138"/>
      <c r="CB8" s="138"/>
      <c r="CC8" s="138"/>
      <c r="CD8" s="138"/>
      <c r="CE8" s="138"/>
      <c r="CF8" s="138"/>
      <c r="CG8" s="138"/>
      <c r="CH8" s="138"/>
      <c r="CI8" s="138"/>
      <c r="CJ8" s="138"/>
      <c r="CK8" s="138"/>
      <c r="CL8" s="138"/>
      <c r="CM8" s="138"/>
      <c r="CN8" s="138"/>
      <c r="CO8" s="138"/>
      <c r="CP8" s="138"/>
      <c r="CQ8" s="138"/>
      <c r="CR8" s="138"/>
      <c r="CS8" s="138"/>
      <c r="CT8" s="138"/>
      <c r="CU8" s="138"/>
      <c r="CV8" s="138"/>
      <c r="CW8" s="138"/>
      <c r="CX8" s="138"/>
      <c r="CY8" s="138"/>
      <c r="CZ8" s="138"/>
      <c r="DA8" s="138"/>
      <c r="DB8" s="138"/>
      <c r="DC8" s="138"/>
      <c r="DD8" s="138"/>
      <c r="DE8" s="138"/>
      <c r="DF8" s="138"/>
      <c r="DG8" s="138"/>
      <c r="DH8" s="138"/>
      <c r="DI8" s="138"/>
      <c r="DJ8" s="138"/>
      <c r="DK8" s="138"/>
      <c r="DL8" s="138"/>
      <c r="DM8" s="138"/>
      <c r="DN8" s="138"/>
      <c r="DO8" s="138"/>
      <c r="DP8" s="138"/>
      <c r="DQ8" s="138"/>
      <c r="DR8" s="138"/>
      <c r="DS8" s="138"/>
      <c r="DT8" s="138"/>
      <c r="DU8" s="138"/>
      <c r="DV8" s="138"/>
      <c r="DW8" s="138"/>
      <c r="DX8" s="138"/>
      <c r="DY8" s="138"/>
      <c r="DZ8" s="138"/>
      <c r="EA8" s="138"/>
      <c r="EB8" s="138"/>
    </row>
    <row r="9" spans="1:132" ht="21.6" customHeight="1" x14ac:dyDescent="0.15">
      <c r="A9" s="172"/>
      <c r="B9" s="613" t="s">
        <v>415</v>
      </c>
      <c r="C9" s="613"/>
      <c r="D9" s="613"/>
      <c r="E9" s="613"/>
      <c r="F9" s="613"/>
      <c r="G9" s="613"/>
      <c r="H9" s="613"/>
      <c r="I9" s="613"/>
      <c r="J9" s="613"/>
      <c r="K9" s="613"/>
      <c r="L9" s="613"/>
      <c r="M9" s="613"/>
      <c r="N9" s="613"/>
      <c r="O9" s="613"/>
      <c r="P9" s="613"/>
      <c r="Q9" s="613"/>
      <c r="R9" s="613"/>
      <c r="S9" s="613"/>
      <c r="T9" s="613"/>
      <c r="U9" s="613"/>
      <c r="V9" s="613"/>
      <c r="W9" s="613"/>
      <c r="X9" s="613"/>
      <c r="Y9" s="614"/>
      <c r="Z9" s="319"/>
      <c r="AA9" s="615"/>
      <c r="AB9" s="615"/>
      <c r="AC9" s="615"/>
      <c r="AD9" s="615"/>
      <c r="AE9" s="615"/>
      <c r="AF9" s="615"/>
      <c r="AG9" s="138"/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  <c r="BF9" s="138"/>
      <c r="BG9" s="138"/>
      <c r="BH9" s="138"/>
      <c r="BI9" s="138"/>
      <c r="BJ9" s="138"/>
      <c r="BK9" s="138"/>
      <c r="BL9" s="138"/>
      <c r="BM9" s="138"/>
      <c r="BN9" s="138"/>
      <c r="BO9" s="138"/>
      <c r="BP9" s="138"/>
      <c r="BQ9" s="138"/>
      <c r="BR9" s="138"/>
      <c r="BS9" s="138"/>
      <c r="BT9" s="138"/>
      <c r="BU9" s="138"/>
      <c r="BV9" s="138"/>
      <c r="BW9" s="138"/>
      <c r="BX9" s="138"/>
      <c r="BY9" s="138"/>
      <c r="BZ9" s="138"/>
      <c r="CA9" s="138"/>
      <c r="CB9" s="138"/>
      <c r="CC9" s="138"/>
      <c r="CD9" s="138"/>
      <c r="CE9" s="138"/>
      <c r="CF9" s="138"/>
      <c r="CG9" s="138"/>
      <c r="CH9" s="138"/>
      <c r="CI9" s="138"/>
      <c r="CJ9" s="138"/>
      <c r="CK9" s="138"/>
      <c r="CL9" s="138"/>
      <c r="CM9" s="138"/>
      <c r="CN9" s="138"/>
      <c r="CO9" s="138"/>
      <c r="CP9" s="138"/>
      <c r="CQ9" s="138"/>
      <c r="CR9" s="138"/>
      <c r="CS9" s="138"/>
      <c r="CT9" s="138"/>
      <c r="CU9" s="138"/>
      <c r="CV9" s="138"/>
      <c r="CW9" s="138"/>
      <c r="CX9" s="138"/>
      <c r="CY9" s="138"/>
      <c r="CZ9" s="138"/>
      <c r="DA9" s="138"/>
      <c r="DB9" s="138"/>
      <c r="DC9" s="138"/>
      <c r="DD9" s="138"/>
      <c r="DE9" s="138"/>
      <c r="DF9" s="138"/>
      <c r="DG9" s="138"/>
      <c r="DH9" s="138"/>
      <c r="DI9" s="138"/>
      <c r="DJ9" s="138"/>
      <c r="DK9" s="138"/>
      <c r="DL9" s="138"/>
      <c r="DM9" s="138"/>
      <c r="DN9" s="138"/>
      <c r="DO9" s="138"/>
      <c r="DP9" s="138"/>
      <c r="DQ9" s="138"/>
      <c r="DR9" s="138"/>
      <c r="DS9" s="138"/>
      <c r="DT9" s="138"/>
      <c r="DU9" s="138"/>
      <c r="DV9" s="138"/>
      <c r="DW9" s="138"/>
      <c r="DX9" s="138"/>
      <c r="DY9" s="138"/>
      <c r="DZ9" s="138"/>
      <c r="EA9" s="138"/>
      <c r="EB9" s="138"/>
    </row>
    <row r="10" spans="1:132" ht="18" customHeight="1" x14ac:dyDescent="0.15">
      <c r="A10" s="146"/>
      <c r="B10" s="613"/>
      <c r="C10" s="613"/>
      <c r="D10" s="613"/>
      <c r="E10" s="613"/>
      <c r="F10" s="613"/>
      <c r="G10" s="613"/>
      <c r="H10" s="613"/>
      <c r="I10" s="613"/>
      <c r="J10" s="613"/>
      <c r="K10" s="613"/>
      <c r="L10" s="613"/>
      <c r="M10" s="613"/>
      <c r="N10" s="613"/>
      <c r="O10" s="613"/>
      <c r="P10" s="613"/>
      <c r="Q10" s="613"/>
      <c r="R10" s="613"/>
      <c r="S10" s="613"/>
      <c r="T10" s="613"/>
      <c r="U10" s="613"/>
      <c r="V10" s="613"/>
      <c r="W10" s="613"/>
      <c r="X10" s="613"/>
      <c r="Y10" s="616" t="s">
        <v>32</v>
      </c>
      <c r="Z10" s="617"/>
      <c r="AA10" s="618" t="s">
        <v>416</v>
      </c>
      <c r="AB10" s="618" t="s">
        <v>417</v>
      </c>
      <c r="AC10" s="618" t="s">
        <v>418</v>
      </c>
      <c r="AD10" s="618" t="s">
        <v>419</v>
      </c>
      <c r="AE10" s="618" t="s">
        <v>420</v>
      </c>
      <c r="AF10" s="619" t="s">
        <v>421</v>
      </c>
      <c r="AG10" s="138"/>
      <c r="AH10" s="138"/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  <c r="BF10" s="138"/>
      <c r="BG10" s="138"/>
      <c r="BH10" s="138"/>
      <c r="BI10" s="138"/>
      <c r="BJ10" s="138"/>
      <c r="BK10" s="138"/>
      <c r="BL10" s="138"/>
      <c r="BM10" s="138"/>
      <c r="BN10" s="138"/>
      <c r="BO10" s="138"/>
      <c r="BP10" s="138"/>
      <c r="BQ10" s="138"/>
      <c r="BR10" s="138"/>
      <c r="BS10" s="138"/>
      <c r="BT10" s="138"/>
      <c r="BU10" s="138"/>
      <c r="BV10" s="138"/>
      <c r="BW10" s="138"/>
      <c r="BX10" s="138"/>
      <c r="BY10" s="138"/>
      <c r="BZ10" s="138"/>
      <c r="CA10" s="138"/>
      <c r="CB10" s="138"/>
      <c r="CC10" s="138"/>
      <c r="CD10" s="138"/>
      <c r="CE10" s="138"/>
      <c r="CF10" s="138"/>
      <c r="CG10" s="138"/>
      <c r="CH10" s="138"/>
      <c r="CI10" s="138"/>
      <c r="CJ10" s="138"/>
      <c r="CK10" s="138"/>
      <c r="CL10" s="138"/>
      <c r="CM10" s="138"/>
      <c r="CN10" s="138"/>
      <c r="CO10" s="138"/>
      <c r="CP10" s="138"/>
      <c r="CQ10" s="138"/>
      <c r="CR10" s="138"/>
      <c r="CS10" s="138"/>
      <c r="CT10" s="138"/>
      <c r="CU10" s="138"/>
      <c r="CV10" s="138"/>
      <c r="CW10" s="138"/>
      <c r="CX10" s="138"/>
      <c r="CY10" s="138"/>
      <c r="CZ10" s="138"/>
      <c r="DA10" s="138"/>
      <c r="DB10" s="138"/>
      <c r="DC10" s="138"/>
      <c r="DD10" s="138"/>
      <c r="DE10" s="138"/>
      <c r="DF10" s="138"/>
      <c r="DG10" s="138"/>
      <c r="DH10" s="138"/>
      <c r="DI10" s="138"/>
      <c r="DJ10" s="138"/>
      <c r="DK10" s="138"/>
      <c r="DL10" s="138"/>
      <c r="DM10" s="138"/>
      <c r="DN10" s="138"/>
      <c r="DO10" s="138"/>
      <c r="DP10" s="138"/>
      <c r="DQ10" s="138"/>
      <c r="DR10" s="138"/>
      <c r="DS10" s="138"/>
      <c r="DT10" s="138"/>
      <c r="DU10" s="138"/>
      <c r="DV10" s="138"/>
      <c r="DW10" s="138"/>
      <c r="DX10" s="138"/>
      <c r="DY10" s="138"/>
      <c r="DZ10" s="138"/>
      <c r="EA10" s="138"/>
      <c r="EB10" s="138"/>
    </row>
    <row r="11" spans="1:132" ht="27.6" customHeight="1" x14ac:dyDescent="0.15">
      <c r="A11" s="172"/>
      <c r="B11" s="613"/>
      <c r="C11" s="613"/>
      <c r="D11" s="613"/>
      <c r="E11" s="613"/>
      <c r="F11" s="613"/>
      <c r="G11" s="613"/>
      <c r="H11" s="613"/>
      <c r="I11" s="613"/>
      <c r="J11" s="613"/>
      <c r="K11" s="613"/>
      <c r="L11" s="613"/>
      <c r="M11" s="613"/>
      <c r="N11" s="613"/>
      <c r="O11" s="613"/>
      <c r="P11" s="613"/>
      <c r="Q11" s="613"/>
      <c r="R11" s="613"/>
      <c r="S11" s="613"/>
      <c r="T11" s="613"/>
      <c r="U11" s="613"/>
      <c r="V11" s="613"/>
      <c r="W11" s="613"/>
      <c r="X11" s="613"/>
      <c r="Y11" s="620"/>
      <c r="Z11" s="621"/>
      <c r="AA11" s="622" t="s">
        <v>422</v>
      </c>
      <c r="AB11" s="622" t="s">
        <v>423</v>
      </c>
      <c r="AC11" s="622" t="s">
        <v>424</v>
      </c>
      <c r="AD11" s="622" t="s">
        <v>425</v>
      </c>
      <c r="AE11" s="622" t="s">
        <v>426</v>
      </c>
      <c r="AF11" s="623"/>
      <c r="AG11" s="138"/>
      <c r="AH11" s="138"/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  <c r="BI11" s="138"/>
      <c r="BJ11" s="138"/>
      <c r="BK11" s="138"/>
      <c r="BL11" s="138"/>
      <c r="BM11" s="138"/>
      <c r="BN11" s="138"/>
      <c r="BO11" s="138"/>
      <c r="BP11" s="138"/>
      <c r="BQ11" s="138"/>
      <c r="BR11" s="138"/>
      <c r="BS11" s="138"/>
      <c r="BT11" s="138"/>
      <c r="BU11" s="138"/>
      <c r="BV11" s="138"/>
      <c r="BW11" s="138"/>
      <c r="BX11" s="138"/>
      <c r="BY11" s="138"/>
      <c r="BZ11" s="138"/>
      <c r="CA11" s="138"/>
      <c r="CB11" s="138"/>
      <c r="CC11" s="138"/>
      <c r="CD11" s="138"/>
      <c r="CE11" s="138"/>
      <c r="CF11" s="138"/>
      <c r="CG11" s="138"/>
      <c r="CH11" s="138"/>
      <c r="CI11" s="138"/>
      <c r="CJ11" s="138"/>
      <c r="CK11" s="138"/>
      <c r="CL11" s="138"/>
      <c r="CM11" s="138"/>
      <c r="CN11" s="138"/>
      <c r="CO11" s="138"/>
      <c r="CP11" s="138"/>
      <c r="CQ11" s="138"/>
      <c r="CR11" s="138"/>
      <c r="CS11" s="138"/>
      <c r="CT11" s="138"/>
      <c r="CU11" s="138"/>
      <c r="CV11" s="138"/>
      <c r="CW11" s="138"/>
      <c r="CX11" s="138"/>
      <c r="CY11" s="138"/>
      <c r="CZ11" s="138"/>
      <c r="DA11" s="138"/>
      <c r="DB11" s="138"/>
      <c r="DC11" s="138"/>
      <c r="DD11" s="138"/>
      <c r="DE11" s="138"/>
      <c r="DF11" s="138"/>
      <c r="DG11" s="138"/>
      <c r="DH11" s="138"/>
      <c r="DI11" s="138"/>
      <c r="DJ11" s="138"/>
      <c r="DK11" s="138"/>
      <c r="DL11" s="138"/>
      <c r="DM11" s="138"/>
      <c r="DN11" s="138"/>
      <c r="DO11" s="138"/>
      <c r="DP11" s="138"/>
      <c r="DQ11" s="138"/>
      <c r="DR11" s="138"/>
      <c r="DS11" s="138"/>
      <c r="DT11" s="138"/>
      <c r="DU11" s="138"/>
      <c r="DV11" s="138"/>
      <c r="DW11" s="138"/>
      <c r="DX11" s="138"/>
      <c r="DY11" s="138"/>
      <c r="DZ11" s="138"/>
      <c r="EA11" s="138"/>
      <c r="EB11" s="138"/>
    </row>
    <row r="12" spans="1:132" ht="7.9" customHeight="1" thickBot="1" x14ac:dyDescent="0.2">
      <c r="A12" s="172"/>
      <c r="B12" s="613"/>
      <c r="C12" s="613"/>
      <c r="D12" s="613"/>
      <c r="E12" s="613"/>
      <c r="F12" s="613"/>
      <c r="G12" s="613"/>
      <c r="H12" s="613"/>
      <c r="I12" s="613"/>
      <c r="J12" s="613"/>
      <c r="K12" s="613"/>
      <c r="L12" s="613"/>
      <c r="M12" s="613"/>
      <c r="N12" s="613"/>
      <c r="O12" s="613"/>
      <c r="P12" s="613"/>
      <c r="Q12" s="613"/>
      <c r="R12" s="613"/>
      <c r="S12" s="613"/>
      <c r="T12" s="613"/>
      <c r="U12" s="613"/>
      <c r="V12" s="613"/>
      <c r="W12" s="613"/>
      <c r="X12" s="613"/>
      <c r="Y12" s="624"/>
      <c r="Z12" s="621"/>
      <c r="AA12" s="625"/>
      <c r="AB12" s="625"/>
      <c r="AC12" s="625"/>
      <c r="AD12" s="625"/>
      <c r="AE12" s="625"/>
      <c r="AF12" s="626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  <c r="BI12" s="138"/>
      <c r="BJ12" s="138"/>
      <c r="BK12" s="138"/>
      <c r="BL12" s="138"/>
      <c r="BM12" s="138"/>
      <c r="BN12" s="138"/>
      <c r="BO12" s="138"/>
      <c r="BP12" s="138"/>
      <c r="BQ12" s="138"/>
      <c r="BR12" s="138"/>
      <c r="BS12" s="138"/>
      <c r="BT12" s="138"/>
      <c r="BU12" s="138"/>
      <c r="BV12" s="138"/>
      <c r="BW12" s="138"/>
      <c r="BX12" s="138"/>
      <c r="BY12" s="138"/>
      <c r="BZ12" s="138"/>
      <c r="CA12" s="138"/>
      <c r="CB12" s="138"/>
      <c r="CC12" s="138"/>
      <c r="CD12" s="138"/>
      <c r="CE12" s="138"/>
      <c r="CF12" s="138"/>
      <c r="CG12" s="138"/>
      <c r="CH12" s="138"/>
      <c r="CI12" s="138"/>
      <c r="CJ12" s="138"/>
      <c r="CK12" s="138"/>
      <c r="CL12" s="138"/>
      <c r="CM12" s="138"/>
      <c r="CN12" s="138"/>
      <c r="CO12" s="138"/>
      <c r="CP12" s="138"/>
      <c r="CQ12" s="138"/>
      <c r="CR12" s="138"/>
      <c r="CS12" s="138"/>
      <c r="CT12" s="138"/>
      <c r="CU12" s="138"/>
      <c r="CV12" s="138"/>
      <c r="CW12" s="138"/>
      <c r="CX12" s="138"/>
      <c r="CY12" s="138"/>
      <c r="CZ12" s="138"/>
      <c r="DA12" s="138"/>
      <c r="DB12" s="138"/>
      <c r="DC12" s="138"/>
      <c r="DD12" s="138"/>
      <c r="DE12" s="138"/>
      <c r="DF12" s="138"/>
      <c r="DG12" s="138"/>
      <c r="DH12" s="138"/>
      <c r="DI12" s="138"/>
      <c r="DJ12" s="138"/>
      <c r="DK12" s="138"/>
      <c r="DL12" s="138"/>
      <c r="DM12" s="138"/>
      <c r="DN12" s="138"/>
      <c r="DO12" s="138"/>
      <c r="DP12" s="138"/>
      <c r="DQ12" s="138"/>
      <c r="DR12" s="138"/>
      <c r="DS12" s="138"/>
      <c r="DT12" s="138"/>
      <c r="DU12" s="138"/>
      <c r="DV12" s="138"/>
      <c r="DW12" s="138"/>
      <c r="DX12" s="138"/>
      <c r="DY12" s="138"/>
      <c r="DZ12" s="138"/>
      <c r="EA12" s="138"/>
      <c r="EB12" s="138"/>
    </row>
    <row r="13" spans="1:132" ht="24" customHeight="1" x14ac:dyDescent="0.15">
      <c r="A13" s="172"/>
      <c r="B13" s="627" t="s">
        <v>427</v>
      </c>
      <c r="C13" s="627"/>
      <c r="D13" s="627"/>
      <c r="E13" s="627"/>
      <c r="F13" s="627"/>
      <c r="G13" s="627"/>
      <c r="H13" s="627"/>
      <c r="I13" s="627"/>
      <c r="J13" s="627"/>
      <c r="K13" s="627"/>
      <c r="L13" s="627"/>
      <c r="M13" s="627"/>
      <c r="N13" s="627"/>
      <c r="O13" s="627"/>
      <c r="P13" s="627"/>
      <c r="Q13" s="627"/>
      <c r="R13" s="627"/>
      <c r="S13" s="627"/>
      <c r="T13" s="627"/>
      <c r="U13" s="627"/>
      <c r="V13" s="627"/>
      <c r="W13" s="627"/>
      <c r="X13" s="451"/>
      <c r="Y13" s="628">
        <v>0</v>
      </c>
      <c r="Z13" s="629">
        <v>1</v>
      </c>
      <c r="AA13" s="75">
        <v>73629434</v>
      </c>
      <c r="AB13" s="73">
        <f>SUM(AA34)</f>
        <v>19633014</v>
      </c>
      <c r="AC13" s="73">
        <f t="shared" ref="AC13:AE13" si="0">SUM(AB34)</f>
        <v>35114870</v>
      </c>
      <c r="AD13" s="73">
        <f t="shared" si="0"/>
        <v>58986153</v>
      </c>
      <c r="AE13" s="73">
        <f t="shared" si="0"/>
        <v>70797879</v>
      </c>
      <c r="AF13" s="630"/>
      <c r="AG13" s="138"/>
      <c r="AH13" s="138"/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138"/>
      <c r="BB13" s="138"/>
      <c r="BC13" s="138"/>
      <c r="BD13" s="138"/>
      <c r="BE13" s="138"/>
      <c r="BF13" s="138"/>
      <c r="BG13" s="138"/>
      <c r="BH13" s="138"/>
      <c r="BI13" s="138"/>
      <c r="BJ13" s="138"/>
      <c r="BK13" s="138"/>
      <c r="BL13" s="138"/>
      <c r="BM13" s="138"/>
      <c r="BN13" s="138"/>
      <c r="BO13" s="138"/>
      <c r="BP13" s="138"/>
      <c r="BQ13" s="138"/>
      <c r="BR13" s="138"/>
      <c r="BS13" s="138"/>
      <c r="BT13" s="138"/>
      <c r="BU13" s="138"/>
      <c r="BV13" s="138"/>
      <c r="BW13" s="138"/>
      <c r="BX13" s="138"/>
      <c r="BY13" s="138"/>
      <c r="BZ13" s="138"/>
      <c r="CA13" s="138"/>
      <c r="CB13" s="138"/>
      <c r="CC13" s="138"/>
      <c r="CD13" s="138"/>
      <c r="CE13" s="138"/>
      <c r="CF13" s="138"/>
      <c r="CG13" s="138"/>
      <c r="CH13" s="138"/>
      <c r="CI13" s="138"/>
      <c r="CJ13" s="138"/>
      <c r="CK13" s="138"/>
      <c r="CL13" s="138"/>
      <c r="CM13" s="138"/>
      <c r="CN13" s="138"/>
      <c r="CO13" s="138"/>
      <c r="CP13" s="138"/>
      <c r="CQ13" s="138"/>
      <c r="CR13" s="138"/>
      <c r="CS13" s="138"/>
      <c r="CT13" s="138"/>
      <c r="CU13" s="138"/>
      <c r="CV13" s="138"/>
      <c r="CW13" s="138"/>
      <c r="CX13" s="138"/>
      <c r="CY13" s="138"/>
      <c r="CZ13" s="138"/>
      <c r="DA13" s="138"/>
      <c r="DB13" s="138"/>
      <c r="DC13" s="138"/>
      <c r="DD13" s="138"/>
      <c r="DE13" s="138"/>
      <c r="DF13" s="138"/>
      <c r="DG13" s="138"/>
      <c r="DH13" s="138"/>
      <c r="DI13" s="138"/>
      <c r="DJ13" s="138"/>
      <c r="DK13" s="138"/>
      <c r="DL13" s="138"/>
      <c r="DM13" s="138"/>
      <c r="DN13" s="138"/>
      <c r="DO13" s="138"/>
      <c r="DP13" s="138"/>
      <c r="DQ13" s="138"/>
      <c r="DR13" s="138"/>
      <c r="DS13" s="138"/>
      <c r="DT13" s="138"/>
      <c r="DU13" s="138"/>
      <c r="DV13" s="138"/>
      <c r="DW13" s="138"/>
      <c r="DX13" s="138"/>
      <c r="DY13" s="138"/>
      <c r="DZ13" s="138"/>
      <c r="EA13" s="138"/>
      <c r="EB13" s="138"/>
    </row>
    <row r="14" spans="1:132" ht="24" customHeight="1" x14ac:dyDescent="0.15">
      <c r="A14" s="172"/>
      <c r="B14" s="361" t="s">
        <v>428</v>
      </c>
      <c r="C14" s="361"/>
      <c r="D14" s="361" t="s">
        <v>429</v>
      </c>
      <c r="E14" s="361"/>
      <c r="F14" s="369" t="s">
        <v>430</v>
      </c>
      <c r="G14" s="369"/>
      <c r="H14" s="369"/>
      <c r="I14" s="369"/>
      <c r="J14" s="369"/>
      <c r="K14" s="369"/>
      <c r="L14" s="369"/>
      <c r="M14" s="369"/>
      <c r="N14" s="369"/>
      <c r="O14" s="369"/>
      <c r="P14" s="369"/>
      <c r="Q14" s="369"/>
      <c r="R14" s="369"/>
      <c r="S14" s="369"/>
      <c r="T14" s="369"/>
      <c r="U14" s="369"/>
      <c r="V14" s="369"/>
      <c r="W14" s="369"/>
      <c r="X14" s="370"/>
      <c r="Y14" s="631">
        <v>0</v>
      </c>
      <c r="Z14" s="632">
        <v>2</v>
      </c>
      <c r="AA14" s="80">
        <v>53950736</v>
      </c>
      <c r="AB14" s="80">
        <v>48202619</v>
      </c>
      <c r="AC14" s="80">
        <v>44297233</v>
      </c>
      <c r="AD14" s="80">
        <v>45161034</v>
      </c>
      <c r="AE14" s="80">
        <v>10972511</v>
      </c>
      <c r="AF14" s="186">
        <f>SUM(AA14:AE14)</f>
        <v>202584133</v>
      </c>
      <c r="AG14" s="138"/>
      <c r="AH14" s="138"/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138"/>
      <c r="AU14" s="138"/>
      <c r="AV14" s="138"/>
      <c r="AW14" s="138"/>
      <c r="AX14" s="138"/>
      <c r="AY14" s="138"/>
      <c r="AZ14" s="138"/>
      <c r="BA14" s="138"/>
      <c r="BB14" s="138"/>
      <c r="BC14" s="138"/>
      <c r="BD14" s="138"/>
      <c r="BE14" s="138"/>
      <c r="BF14" s="138"/>
      <c r="BG14" s="138"/>
      <c r="BH14" s="138"/>
      <c r="BI14" s="138"/>
      <c r="BJ14" s="138"/>
      <c r="BK14" s="138"/>
      <c r="BL14" s="138"/>
      <c r="BM14" s="138"/>
      <c r="BN14" s="138"/>
      <c r="BO14" s="138"/>
      <c r="BP14" s="138"/>
      <c r="BQ14" s="138"/>
      <c r="BR14" s="138"/>
      <c r="BS14" s="138"/>
      <c r="BT14" s="138"/>
      <c r="BU14" s="138"/>
      <c r="BV14" s="138"/>
      <c r="BW14" s="138"/>
      <c r="BX14" s="138"/>
      <c r="BY14" s="138"/>
      <c r="BZ14" s="138"/>
      <c r="CA14" s="138"/>
      <c r="CB14" s="138"/>
      <c r="CC14" s="138"/>
      <c r="CD14" s="138"/>
      <c r="CE14" s="138"/>
      <c r="CF14" s="138"/>
      <c r="CG14" s="138"/>
      <c r="CH14" s="138"/>
      <c r="CI14" s="138"/>
      <c r="CJ14" s="138"/>
      <c r="CK14" s="138"/>
      <c r="CL14" s="138"/>
      <c r="CM14" s="138"/>
      <c r="CN14" s="138"/>
      <c r="CO14" s="138"/>
      <c r="CP14" s="138"/>
      <c r="CQ14" s="138"/>
      <c r="CR14" s="138"/>
      <c r="CS14" s="138"/>
      <c r="CT14" s="138"/>
      <c r="CU14" s="138"/>
      <c r="CV14" s="138"/>
      <c r="CW14" s="138"/>
      <c r="CX14" s="138"/>
      <c r="CY14" s="138"/>
      <c r="CZ14" s="138"/>
      <c r="DA14" s="138"/>
      <c r="DB14" s="138"/>
      <c r="DC14" s="138"/>
      <c r="DD14" s="138"/>
      <c r="DE14" s="138"/>
      <c r="DF14" s="138"/>
      <c r="DG14" s="138"/>
      <c r="DH14" s="138"/>
      <c r="DI14" s="138"/>
      <c r="DJ14" s="138"/>
      <c r="DK14" s="138"/>
      <c r="DL14" s="138"/>
      <c r="DM14" s="138"/>
      <c r="DN14" s="138"/>
      <c r="DO14" s="138"/>
      <c r="DP14" s="138"/>
      <c r="DQ14" s="138"/>
      <c r="DR14" s="138"/>
      <c r="DS14" s="138"/>
      <c r="DT14" s="138"/>
      <c r="DU14" s="138"/>
      <c r="DV14" s="138"/>
      <c r="DW14" s="138"/>
      <c r="DX14" s="138"/>
      <c r="DY14" s="138"/>
      <c r="DZ14" s="138"/>
      <c r="EA14" s="138"/>
      <c r="EB14" s="138"/>
    </row>
    <row r="15" spans="1:132" ht="24" customHeight="1" x14ac:dyDescent="0.15">
      <c r="A15" s="172"/>
      <c r="B15" s="361"/>
      <c r="C15" s="361"/>
      <c r="D15" s="361"/>
      <c r="E15" s="361"/>
      <c r="F15" s="633" t="s">
        <v>431</v>
      </c>
      <c r="G15" s="633" t="s">
        <v>432</v>
      </c>
      <c r="H15" s="633"/>
      <c r="I15" s="633"/>
      <c r="J15" s="633"/>
      <c r="K15" s="633"/>
      <c r="L15" s="633"/>
      <c r="M15" s="633"/>
      <c r="N15" s="633"/>
      <c r="O15" s="633"/>
      <c r="P15" s="633"/>
      <c r="Q15" s="633"/>
      <c r="R15" s="633"/>
      <c r="S15" s="633"/>
      <c r="T15" s="633"/>
      <c r="U15" s="633"/>
      <c r="V15" s="633"/>
      <c r="W15" s="633"/>
      <c r="X15" s="634"/>
      <c r="Y15" s="631">
        <v>0</v>
      </c>
      <c r="Z15" s="632">
        <v>3</v>
      </c>
      <c r="AA15" s="80">
        <v>7106970</v>
      </c>
      <c r="AB15" s="80">
        <v>5235696</v>
      </c>
      <c r="AC15" s="80">
        <v>3770481</v>
      </c>
      <c r="AD15" s="80">
        <v>2786061</v>
      </c>
      <c r="AE15" s="80"/>
      <c r="AF15" s="186">
        <f>SUM(AA15:AE15)</f>
        <v>18899208</v>
      </c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138"/>
      <c r="BG15" s="138"/>
      <c r="BH15" s="138"/>
      <c r="BI15" s="138"/>
      <c r="BJ15" s="138"/>
      <c r="BK15" s="138"/>
      <c r="BL15" s="138"/>
      <c r="BM15" s="138"/>
      <c r="BN15" s="138"/>
      <c r="BO15" s="138"/>
      <c r="BP15" s="138"/>
      <c r="BQ15" s="138"/>
      <c r="BR15" s="138"/>
      <c r="BS15" s="138"/>
      <c r="BT15" s="138"/>
      <c r="BU15" s="138"/>
      <c r="BV15" s="138"/>
      <c r="BW15" s="138"/>
      <c r="BX15" s="138"/>
      <c r="BY15" s="138"/>
      <c r="BZ15" s="138"/>
      <c r="CA15" s="138"/>
      <c r="CB15" s="138"/>
      <c r="CC15" s="138"/>
      <c r="CD15" s="138"/>
      <c r="CE15" s="138"/>
      <c r="CF15" s="138"/>
      <c r="CG15" s="138"/>
      <c r="CH15" s="138"/>
      <c r="CI15" s="138"/>
      <c r="CJ15" s="138"/>
      <c r="CK15" s="138"/>
      <c r="CL15" s="138"/>
      <c r="CM15" s="138"/>
      <c r="CN15" s="138"/>
      <c r="CO15" s="138"/>
      <c r="CP15" s="138"/>
      <c r="CQ15" s="138"/>
      <c r="CR15" s="138"/>
      <c r="CS15" s="138"/>
      <c r="CT15" s="138"/>
      <c r="CU15" s="138"/>
      <c r="CV15" s="138"/>
      <c r="CW15" s="138"/>
      <c r="CX15" s="138"/>
      <c r="CY15" s="138"/>
      <c r="CZ15" s="138"/>
      <c r="DA15" s="138"/>
      <c r="DB15" s="138"/>
      <c r="DC15" s="138"/>
      <c r="DD15" s="138"/>
      <c r="DE15" s="138"/>
      <c r="DF15" s="138"/>
      <c r="DG15" s="138"/>
      <c r="DH15" s="138"/>
      <c r="DI15" s="138"/>
      <c r="DJ15" s="138"/>
      <c r="DK15" s="138"/>
      <c r="DL15" s="138"/>
      <c r="DM15" s="138"/>
      <c r="DN15" s="138"/>
      <c r="DO15" s="138"/>
      <c r="DP15" s="138"/>
      <c r="DQ15" s="138"/>
      <c r="DR15" s="138"/>
      <c r="DS15" s="138"/>
      <c r="DT15" s="138"/>
      <c r="DU15" s="138"/>
      <c r="DV15" s="138"/>
      <c r="DW15" s="138"/>
      <c r="DX15" s="138"/>
      <c r="DY15" s="138"/>
      <c r="DZ15" s="138"/>
      <c r="EA15" s="138"/>
      <c r="EB15" s="138"/>
    </row>
    <row r="16" spans="1:132" ht="24" customHeight="1" x14ac:dyDescent="0.15">
      <c r="A16" s="172"/>
      <c r="B16" s="361"/>
      <c r="C16" s="361"/>
      <c r="D16" s="361"/>
      <c r="E16" s="361"/>
      <c r="F16" s="369" t="s">
        <v>433</v>
      </c>
      <c r="G16" s="369" t="s">
        <v>434</v>
      </c>
      <c r="H16" s="369"/>
      <c r="I16" s="369"/>
      <c r="J16" s="369"/>
      <c r="K16" s="369"/>
      <c r="L16" s="369"/>
      <c r="M16" s="369"/>
      <c r="N16" s="369"/>
      <c r="O16" s="369"/>
      <c r="P16" s="369"/>
      <c r="Q16" s="369"/>
      <c r="R16" s="369"/>
      <c r="S16" s="369"/>
      <c r="T16" s="369"/>
      <c r="U16" s="369"/>
      <c r="V16" s="369"/>
      <c r="W16" s="369"/>
      <c r="X16" s="370" t="s">
        <v>435</v>
      </c>
      <c r="Y16" s="631">
        <v>0</v>
      </c>
      <c r="Z16" s="632">
        <v>4</v>
      </c>
      <c r="AA16" s="80">
        <v>14998770</v>
      </c>
      <c r="AB16" s="80">
        <v>15541179</v>
      </c>
      <c r="AC16" s="80">
        <v>18416078</v>
      </c>
      <c r="AD16" s="80">
        <v>28263481</v>
      </c>
      <c r="AE16" s="80">
        <v>3218902</v>
      </c>
      <c r="AF16" s="186">
        <f>SUM(AA16:AE16)</f>
        <v>80438410</v>
      </c>
      <c r="AG16" s="138"/>
      <c r="AH16" s="138"/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8"/>
      <c r="BD16" s="138"/>
      <c r="BE16" s="138"/>
      <c r="BF16" s="138"/>
      <c r="BG16" s="138"/>
      <c r="BH16" s="138"/>
      <c r="BI16" s="138"/>
      <c r="BJ16" s="138"/>
      <c r="BK16" s="138"/>
      <c r="BL16" s="138"/>
      <c r="BM16" s="138"/>
      <c r="BN16" s="138"/>
      <c r="BO16" s="138"/>
      <c r="BP16" s="138"/>
      <c r="BQ16" s="138"/>
      <c r="BR16" s="138"/>
      <c r="BS16" s="138"/>
      <c r="BT16" s="138"/>
      <c r="BU16" s="138"/>
      <c r="BV16" s="138"/>
      <c r="BW16" s="138"/>
      <c r="BX16" s="138"/>
      <c r="BY16" s="138"/>
      <c r="BZ16" s="138"/>
      <c r="CA16" s="138"/>
      <c r="CB16" s="138"/>
      <c r="CC16" s="138"/>
      <c r="CD16" s="138"/>
      <c r="CE16" s="138"/>
      <c r="CF16" s="138"/>
      <c r="CG16" s="138"/>
      <c r="CH16" s="138"/>
      <c r="CI16" s="138"/>
      <c r="CJ16" s="138"/>
      <c r="CK16" s="138"/>
      <c r="CL16" s="138"/>
      <c r="CM16" s="138"/>
      <c r="CN16" s="138"/>
      <c r="CO16" s="138"/>
      <c r="CP16" s="138"/>
      <c r="CQ16" s="138"/>
      <c r="CR16" s="138"/>
      <c r="CS16" s="138"/>
      <c r="CT16" s="138"/>
      <c r="CU16" s="138"/>
      <c r="CV16" s="138"/>
      <c r="CW16" s="138"/>
      <c r="CX16" s="138"/>
      <c r="CY16" s="138"/>
      <c r="CZ16" s="138"/>
      <c r="DA16" s="138"/>
      <c r="DB16" s="138"/>
      <c r="DC16" s="138"/>
      <c r="DD16" s="138"/>
      <c r="DE16" s="138"/>
      <c r="DF16" s="138"/>
      <c r="DG16" s="138"/>
      <c r="DH16" s="138"/>
      <c r="DI16" s="138"/>
      <c r="DJ16" s="138"/>
      <c r="DK16" s="138"/>
      <c r="DL16" s="138"/>
      <c r="DM16" s="138"/>
      <c r="DN16" s="138"/>
      <c r="DO16" s="138"/>
      <c r="DP16" s="138"/>
      <c r="DQ16" s="138"/>
      <c r="DR16" s="138"/>
      <c r="DS16" s="138"/>
      <c r="DT16" s="138"/>
      <c r="DU16" s="138"/>
      <c r="DV16" s="138"/>
      <c r="DW16" s="138"/>
      <c r="DX16" s="138"/>
      <c r="DY16" s="138"/>
      <c r="DZ16" s="138"/>
      <c r="EA16" s="138"/>
      <c r="EB16" s="138"/>
    </row>
    <row r="17" spans="1:132" ht="24" customHeight="1" x14ac:dyDescent="0.15">
      <c r="A17" s="172"/>
      <c r="B17" s="361"/>
      <c r="C17" s="361"/>
      <c r="D17" s="361"/>
      <c r="E17" s="361"/>
      <c r="F17" s="369" t="s">
        <v>436</v>
      </c>
      <c r="G17" s="369"/>
      <c r="H17" s="369" t="s">
        <v>437</v>
      </c>
      <c r="I17" s="369"/>
      <c r="J17" s="369"/>
      <c r="K17" s="369" t="s">
        <v>438</v>
      </c>
      <c r="L17" s="369"/>
      <c r="M17" s="369" t="s">
        <v>439</v>
      </c>
      <c r="N17" s="369"/>
      <c r="O17" s="369"/>
      <c r="P17" s="369" t="s">
        <v>440</v>
      </c>
      <c r="Q17" s="369"/>
      <c r="R17" s="369" t="s">
        <v>441</v>
      </c>
      <c r="S17" s="369"/>
      <c r="T17" s="369" t="s">
        <v>442</v>
      </c>
      <c r="U17" s="369"/>
      <c r="V17" s="369" t="s">
        <v>443</v>
      </c>
      <c r="W17" s="369"/>
      <c r="X17" s="370" t="s">
        <v>435</v>
      </c>
      <c r="Y17" s="631">
        <v>0</v>
      </c>
      <c r="Z17" s="632">
        <v>5</v>
      </c>
      <c r="AA17" s="80">
        <v>5334514</v>
      </c>
      <c r="AB17" s="80">
        <v>10580119</v>
      </c>
      <c r="AC17" s="80">
        <v>9462293</v>
      </c>
      <c r="AD17" s="80">
        <v>12602337</v>
      </c>
      <c r="AE17" s="80">
        <v>7428304</v>
      </c>
      <c r="AF17" s="186">
        <f t="shared" ref="AF17:AF25" si="1">SUM(AA17:AE17)</f>
        <v>45407567</v>
      </c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38"/>
      <c r="AU17" s="138"/>
      <c r="AV17" s="138"/>
      <c r="AW17" s="138"/>
      <c r="AX17" s="138"/>
      <c r="AY17" s="138"/>
      <c r="AZ17" s="138"/>
      <c r="BA17" s="138"/>
      <c r="BB17" s="138"/>
      <c r="BC17" s="138"/>
      <c r="BD17" s="138"/>
      <c r="BE17" s="138"/>
      <c r="BF17" s="138"/>
      <c r="BG17" s="138"/>
      <c r="BH17" s="138"/>
      <c r="BI17" s="138"/>
      <c r="BJ17" s="138"/>
      <c r="BK17" s="138"/>
      <c r="BL17" s="138"/>
      <c r="BM17" s="138"/>
      <c r="BN17" s="138"/>
      <c r="BO17" s="138"/>
      <c r="BP17" s="138"/>
      <c r="BQ17" s="138"/>
      <c r="BR17" s="138"/>
      <c r="BS17" s="138"/>
      <c r="BT17" s="138"/>
      <c r="BU17" s="138"/>
      <c r="BV17" s="138"/>
      <c r="BW17" s="138"/>
      <c r="BX17" s="138"/>
      <c r="BY17" s="138"/>
      <c r="BZ17" s="138"/>
      <c r="CA17" s="138"/>
      <c r="CB17" s="138"/>
      <c r="CC17" s="138"/>
      <c r="CD17" s="138"/>
      <c r="CE17" s="138"/>
      <c r="CF17" s="138"/>
      <c r="CG17" s="138"/>
      <c r="CH17" s="138"/>
      <c r="CI17" s="138"/>
      <c r="CJ17" s="138"/>
      <c r="CK17" s="138"/>
      <c r="CL17" s="138"/>
      <c r="CM17" s="138"/>
      <c r="CN17" s="138"/>
      <c r="CO17" s="138"/>
      <c r="CP17" s="138"/>
      <c r="CQ17" s="138"/>
      <c r="CR17" s="138"/>
      <c r="CS17" s="138"/>
      <c r="CT17" s="138"/>
      <c r="CU17" s="138"/>
      <c r="CV17" s="138"/>
      <c r="CW17" s="138"/>
      <c r="CX17" s="138"/>
      <c r="CY17" s="138"/>
      <c r="CZ17" s="138"/>
      <c r="DA17" s="138"/>
      <c r="DB17" s="138"/>
      <c r="DC17" s="138"/>
      <c r="DD17" s="138"/>
      <c r="DE17" s="138"/>
      <c r="DF17" s="138"/>
      <c r="DG17" s="138"/>
      <c r="DH17" s="138"/>
      <c r="DI17" s="138"/>
      <c r="DJ17" s="138"/>
      <c r="DK17" s="138"/>
      <c r="DL17" s="138"/>
      <c r="DM17" s="138"/>
      <c r="DN17" s="138"/>
      <c r="DO17" s="138"/>
      <c r="DP17" s="138"/>
      <c r="DQ17" s="138"/>
      <c r="DR17" s="138"/>
      <c r="DS17" s="138"/>
      <c r="DT17" s="138"/>
      <c r="DU17" s="138"/>
      <c r="DV17" s="138"/>
      <c r="DW17" s="138"/>
      <c r="DX17" s="138"/>
      <c r="DY17" s="138"/>
      <c r="DZ17" s="138"/>
      <c r="EA17" s="138"/>
      <c r="EB17" s="138"/>
    </row>
    <row r="18" spans="1:132" ht="24" customHeight="1" x14ac:dyDescent="0.15">
      <c r="A18" s="172"/>
      <c r="B18" s="361"/>
      <c r="C18" s="361"/>
      <c r="D18" s="361"/>
      <c r="E18" s="361"/>
      <c r="F18" s="369" t="s">
        <v>444</v>
      </c>
      <c r="G18" s="369"/>
      <c r="H18" s="369" t="s">
        <v>445</v>
      </c>
      <c r="I18" s="369"/>
      <c r="J18" s="369" t="s">
        <v>446</v>
      </c>
      <c r="K18" s="369"/>
      <c r="L18" s="369"/>
      <c r="M18" s="369" t="s">
        <v>447</v>
      </c>
      <c r="N18" s="369" t="s">
        <v>448</v>
      </c>
      <c r="O18" s="369"/>
      <c r="P18" s="369"/>
      <c r="Q18" s="369"/>
      <c r="R18" s="369"/>
      <c r="S18" s="369" t="s">
        <v>449</v>
      </c>
      <c r="T18" s="369"/>
      <c r="U18" s="369"/>
      <c r="V18" s="369"/>
      <c r="W18" s="369"/>
      <c r="X18" s="370" t="s">
        <v>450</v>
      </c>
      <c r="Y18" s="631">
        <v>0</v>
      </c>
      <c r="Z18" s="632">
        <v>6</v>
      </c>
      <c r="AA18" s="194"/>
      <c r="AB18" s="194"/>
      <c r="AC18" s="194">
        <v>17312560</v>
      </c>
      <c r="AD18" s="194">
        <v>12878785</v>
      </c>
      <c r="AE18" s="194">
        <v>19746412</v>
      </c>
      <c r="AF18" s="186">
        <f t="shared" si="1"/>
        <v>49937757</v>
      </c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8"/>
      <c r="BC18" s="138"/>
      <c r="BD18" s="138"/>
      <c r="BE18" s="138"/>
      <c r="BF18" s="138"/>
      <c r="BG18" s="138"/>
      <c r="BH18" s="138"/>
      <c r="BI18" s="138"/>
      <c r="BJ18" s="138"/>
      <c r="BK18" s="138"/>
      <c r="BL18" s="138"/>
      <c r="BM18" s="138"/>
      <c r="BN18" s="138"/>
      <c r="BO18" s="138"/>
      <c r="BP18" s="138"/>
      <c r="BQ18" s="138"/>
      <c r="BR18" s="138"/>
      <c r="BS18" s="138"/>
      <c r="BT18" s="138"/>
      <c r="BU18" s="138"/>
      <c r="BV18" s="138"/>
      <c r="BW18" s="138"/>
      <c r="BX18" s="138"/>
      <c r="BY18" s="138"/>
      <c r="BZ18" s="138"/>
      <c r="CA18" s="138"/>
      <c r="CB18" s="138"/>
      <c r="CC18" s="138"/>
      <c r="CD18" s="138"/>
      <c r="CE18" s="138"/>
      <c r="CF18" s="138"/>
      <c r="CG18" s="138"/>
      <c r="CH18" s="138"/>
      <c r="CI18" s="138"/>
      <c r="CJ18" s="138"/>
      <c r="CK18" s="138"/>
      <c r="CL18" s="138"/>
      <c r="CM18" s="138"/>
      <c r="CN18" s="138"/>
      <c r="CO18" s="138"/>
      <c r="CP18" s="138"/>
      <c r="CQ18" s="138"/>
      <c r="CR18" s="138"/>
      <c r="CS18" s="138"/>
      <c r="CT18" s="138"/>
      <c r="CU18" s="138"/>
      <c r="CV18" s="138"/>
      <c r="CW18" s="138"/>
      <c r="CX18" s="138"/>
      <c r="CY18" s="138"/>
      <c r="CZ18" s="138"/>
      <c r="DA18" s="138"/>
      <c r="DB18" s="138"/>
      <c r="DC18" s="138"/>
      <c r="DD18" s="138"/>
      <c r="DE18" s="138"/>
      <c r="DF18" s="138"/>
      <c r="DG18" s="138"/>
      <c r="DH18" s="138"/>
      <c r="DI18" s="138"/>
      <c r="DJ18" s="138"/>
      <c r="DK18" s="138"/>
      <c r="DL18" s="138"/>
      <c r="DM18" s="138"/>
      <c r="DN18" s="138"/>
      <c r="DO18" s="138"/>
      <c r="DP18" s="138"/>
      <c r="DQ18" s="138"/>
      <c r="DR18" s="138"/>
      <c r="DS18" s="138"/>
      <c r="DT18" s="138"/>
      <c r="DU18" s="138"/>
      <c r="DV18" s="138"/>
      <c r="DW18" s="138"/>
      <c r="DX18" s="138"/>
      <c r="DY18" s="138"/>
      <c r="DZ18" s="138"/>
      <c r="EA18" s="138"/>
      <c r="EB18" s="138"/>
    </row>
    <row r="19" spans="1:132" ht="24" customHeight="1" x14ac:dyDescent="0.15">
      <c r="A19" s="172"/>
      <c r="B19" s="361"/>
      <c r="C19" s="361"/>
      <c r="D19" s="361"/>
      <c r="E19" s="361"/>
      <c r="F19" s="369" t="s">
        <v>451</v>
      </c>
      <c r="G19" s="369" t="s">
        <v>452</v>
      </c>
      <c r="H19" s="369"/>
      <c r="I19" s="369"/>
      <c r="J19" s="369"/>
      <c r="K19" s="369"/>
      <c r="L19" s="369"/>
      <c r="M19" s="369"/>
      <c r="N19" s="369"/>
      <c r="O19" s="369"/>
      <c r="P19" s="369"/>
      <c r="Q19" s="369"/>
      <c r="R19" s="369"/>
      <c r="S19" s="369"/>
      <c r="T19" s="369"/>
      <c r="U19" s="369" t="s">
        <v>453</v>
      </c>
      <c r="V19" s="369"/>
      <c r="W19" s="369"/>
      <c r="X19" s="370"/>
      <c r="Y19" s="631">
        <v>0</v>
      </c>
      <c r="Z19" s="632">
        <v>7</v>
      </c>
      <c r="AA19" s="80">
        <v>10</v>
      </c>
      <c r="AB19" s="80">
        <v>9</v>
      </c>
      <c r="AC19" s="80">
        <v>9</v>
      </c>
      <c r="AD19" s="80">
        <v>15</v>
      </c>
      <c r="AE19" s="80">
        <v>3977</v>
      </c>
      <c r="AF19" s="186">
        <f t="shared" si="1"/>
        <v>4020</v>
      </c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  <c r="BI19" s="138"/>
      <c r="BJ19" s="138"/>
      <c r="BK19" s="138"/>
      <c r="BL19" s="138"/>
      <c r="BM19" s="138"/>
      <c r="BN19" s="138"/>
      <c r="BO19" s="138"/>
      <c r="BP19" s="138"/>
      <c r="BQ19" s="138"/>
      <c r="BR19" s="138"/>
      <c r="BS19" s="138"/>
      <c r="BT19" s="138"/>
      <c r="BU19" s="138"/>
      <c r="BV19" s="138"/>
      <c r="BW19" s="138"/>
      <c r="BX19" s="138"/>
      <c r="BY19" s="138"/>
      <c r="BZ19" s="138"/>
      <c r="CA19" s="138"/>
      <c r="CB19" s="138"/>
      <c r="CC19" s="138"/>
      <c r="CD19" s="138"/>
      <c r="CE19" s="138"/>
      <c r="CF19" s="138"/>
      <c r="CG19" s="138"/>
      <c r="CH19" s="138"/>
      <c r="CI19" s="138"/>
      <c r="CJ19" s="138"/>
      <c r="CK19" s="138"/>
      <c r="CL19" s="138"/>
      <c r="CM19" s="138"/>
      <c r="CN19" s="138"/>
      <c r="CO19" s="138"/>
      <c r="CP19" s="138"/>
      <c r="CQ19" s="138"/>
      <c r="CR19" s="138"/>
      <c r="CS19" s="138"/>
      <c r="CT19" s="138"/>
      <c r="CU19" s="138"/>
      <c r="CV19" s="138"/>
      <c r="CW19" s="138"/>
      <c r="CX19" s="138"/>
      <c r="CY19" s="138"/>
      <c r="CZ19" s="138"/>
      <c r="DA19" s="138"/>
      <c r="DB19" s="138"/>
      <c r="DC19" s="138"/>
      <c r="DD19" s="138"/>
      <c r="DE19" s="138"/>
      <c r="DF19" s="138"/>
      <c r="DG19" s="138"/>
      <c r="DH19" s="138"/>
      <c r="DI19" s="138"/>
      <c r="DJ19" s="138"/>
      <c r="DK19" s="138"/>
      <c r="DL19" s="138"/>
      <c r="DM19" s="138"/>
      <c r="DN19" s="138"/>
      <c r="DO19" s="138"/>
      <c r="DP19" s="138"/>
      <c r="DQ19" s="138"/>
      <c r="DR19" s="138"/>
      <c r="DS19" s="138"/>
      <c r="DT19" s="138"/>
      <c r="DU19" s="138"/>
      <c r="DV19" s="138"/>
      <c r="DW19" s="138"/>
      <c r="DX19" s="138"/>
      <c r="DY19" s="138"/>
      <c r="DZ19" s="138"/>
      <c r="EA19" s="138"/>
      <c r="EB19" s="138"/>
    </row>
    <row r="20" spans="1:132" ht="24" customHeight="1" x14ac:dyDescent="0.15">
      <c r="A20" s="172"/>
      <c r="B20" s="361"/>
      <c r="C20" s="361"/>
      <c r="D20" s="361"/>
      <c r="E20" s="361"/>
      <c r="F20" s="369" t="s">
        <v>408</v>
      </c>
      <c r="G20" s="369"/>
      <c r="H20" s="369" t="s">
        <v>454</v>
      </c>
      <c r="I20" s="369"/>
      <c r="J20" s="369"/>
      <c r="K20" s="369"/>
      <c r="L20" s="369"/>
      <c r="M20" s="369"/>
      <c r="N20" s="369"/>
      <c r="O20" s="369" t="s">
        <v>381</v>
      </c>
      <c r="P20" s="369"/>
      <c r="Q20" s="369"/>
      <c r="R20" s="369"/>
      <c r="S20" s="369"/>
      <c r="T20" s="369"/>
      <c r="U20" s="369"/>
      <c r="V20" s="369"/>
      <c r="W20" s="369"/>
      <c r="X20" s="370" t="s">
        <v>455</v>
      </c>
      <c r="Y20" s="631">
        <v>0</v>
      </c>
      <c r="Z20" s="632">
        <v>8</v>
      </c>
      <c r="AA20" s="80">
        <v>5257514</v>
      </c>
      <c r="AB20" s="80">
        <v>5527945</v>
      </c>
      <c r="AC20" s="80">
        <v>6001304</v>
      </c>
      <c r="AD20" s="80">
        <v>35847337</v>
      </c>
      <c r="AE20" s="80">
        <v>17066346</v>
      </c>
      <c r="AF20" s="186">
        <f t="shared" si="1"/>
        <v>69700446</v>
      </c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138"/>
      <c r="BE20" s="138"/>
      <c r="BF20" s="138"/>
      <c r="BG20" s="138"/>
      <c r="BH20" s="138"/>
      <c r="BI20" s="138"/>
      <c r="BJ20" s="138"/>
      <c r="BK20" s="138"/>
      <c r="BL20" s="138"/>
      <c r="BM20" s="138"/>
      <c r="BN20" s="138"/>
      <c r="BO20" s="138"/>
      <c r="BP20" s="138"/>
      <c r="BQ20" s="138"/>
      <c r="BR20" s="138"/>
      <c r="BS20" s="138"/>
      <c r="BT20" s="138"/>
      <c r="BU20" s="138"/>
      <c r="BV20" s="138"/>
      <c r="BW20" s="138"/>
      <c r="BX20" s="138"/>
      <c r="BY20" s="138"/>
      <c r="BZ20" s="138"/>
      <c r="CA20" s="138"/>
      <c r="CB20" s="138"/>
      <c r="CC20" s="138"/>
      <c r="CD20" s="138"/>
      <c r="CE20" s="138"/>
      <c r="CF20" s="138"/>
      <c r="CG20" s="138"/>
      <c r="CH20" s="138"/>
      <c r="CI20" s="138"/>
      <c r="CJ20" s="138"/>
      <c r="CK20" s="138"/>
      <c r="CL20" s="138"/>
      <c r="CM20" s="138"/>
      <c r="CN20" s="138"/>
      <c r="CO20" s="138"/>
      <c r="CP20" s="138"/>
      <c r="CQ20" s="138"/>
      <c r="CR20" s="138"/>
      <c r="CS20" s="138"/>
      <c r="CT20" s="138"/>
      <c r="CU20" s="138"/>
      <c r="CV20" s="138"/>
      <c r="CW20" s="138"/>
      <c r="CX20" s="138"/>
      <c r="CY20" s="138"/>
      <c r="CZ20" s="138"/>
      <c r="DA20" s="138"/>
      <c r="DB20" s="138"/>
      <c r="DC20" s="138"/>
      <c r="DD20" s="138"/>
      <c r="DE20" s="138"/>
      <c r="DF20" s="138"/>
      <c r="DG20" s="138"/>
      <c r="DH20" s="138"/>
      <c r="DI20" s="138"/>
      <c r="DJ20" s="138"/>
      <c r="DK20" s="138"/>
      <c r="DL20" s="138"/>
      <c r="DM20" s="138"/>
      <c r="DN20" s="138"/>
      <c r="DO20" s="138"/>
      <c r="DP20" s="138"/>
      <c r="DQ20" s="138"/>
      <c r="DR20" s="138"/>
      <c r="DS20" s="138"/>
      <c r="DT20" s="138"/>
      <c r="DU20" s="138"/>
      <c r="DV20" s="138"/>
      <c r="DW20" s="138"/>
      <c r="DX20" s="138"/>
      <c r="DY20" s="138"/>
      <c r="DZ20" s="138"/>
      <c r="EA20" s="138"/>
      <c r="EB20" s="138"/>
    </row>
    <row r="21" spans="1:132" ht="24" customHeight="1" x14ac:dyDescent="0.15">
      <c r="A21" s="172"/>
      <c r="B21" s="361"/>
      <c r="C21" s="361"/>
      <c r="D21" s="361"/>
      <c r="E21" s="361"/>
      <c r="F21" s="627" t="s">
        <v>456</v>
      </c>
      <c r="G21" s="627"/>
      <c r="H21" s="627" t="s">
        <v>457</v>
      </c>
      <c r="I21" s="627"/>
      <c r="J21" s="627"/>
      <c r="K21" s="627"/>
      <c r="L21" s="627"/>
      <c r="M21" s="627"/>
      <c r="N21" s="627"/>
      <c r="O21" s="627"/>
      <c r="P21" s="627" t="s">
        <v>458</v>
      </c>
      <c r="Q21" s="627" t="s">
        <v>459</v>
      </c>
      <c r="R21" s="627">
        <v>1</v>
      </c>
      <c r="S21" s="627" t="s">
        <v>460</v>
      </c>
      <c r="T21" s="627">
        <v>7</v>
      </c>
      <c r="U21" s="627" t="s">
        <v>461</v>
      </c>
      <c r="V21" s="627"/>
      <c r="W21" s="627"/>
      <c r="X21" s="451"/>
      <c r="Y21" s="631">
        <v>0</v>
      </c>
      <c r="Z21" s="632">
        <v>9</v>
      </c>
      <c r="AA21" s="79">
        <f>SUM(AA14:AA20)</f>
        <v>86648514</v>
      </c>
      <c r="AB21" s="79">
        <f t="shared" ref="AB21:AD21" si="2">SUM(AB14:AB20)</f>
        <v>85087567</v>
      </c>
      <c r="AC21" s="79">
        <f t="shared" si="2"/>
        <v>99259958</v>
      </c>
      <c r="AD21" s="79">
        <f t="shared" si="2"/>
        <v>137539050</v>
      </c>
      <c r="AE21" s="79">
        <f>SUM(AE14:AE20)</f>
        <v>58436452</v>
      </c>
      <c r="AF21" s="186">
        <f t="shared" si="1"/>
        <v>466971541</v>
      </c>
      <c r="AG21" s="138"/>
      <c r="AH21" s="138"/>
      <c r="AI21" s="138"/>
      <c r="AJ21" s="138"/>
      <c r="AK21" s="138"/>
      <c r="AL21" s="138"/>
      <c r="AM21" s="138"/>
      <c r="AN21" s="138"/>
      <c r="AO21" s="138"/>
      <c r="AP21" s="138"/>
      <c r="AQ21" s="138"/>
      <c r="AR21" s="138"/>
      <c r="AS21" s="138"/>
      <c r="AT21" s="138"/>
      <c r="AU21" s="138"/>
      <c r="AV21" s="138"/>
      <c r="AW21" s="138"/>
      <c r="AX21" s="138"/>
      <c r="AY21" s="138"/>
      <c r="AZ21" s="138"/>
      <c r="BA21" s="138"/>
      <c r="BB21" s="138"/>
      <c r="BC21" s="138"/>
      <c r="BD21" s="138"/>
      <c r="BE21" s="138"/>
      <c r="BF21" s="138"/>
      <c r="BG21" s="138"/>
      <c r="BH21" s="138"/>
      <c r="BI21" s="138"/>
      <c r="BJ21" s="138"/>
      <c r="BK21" s="138"/>
      <c r="BL21" s="138"/>
      <c r="BM21" s="138"/>
      <c r="BN21" s="138"/>
      <c r="BO21" s="138"/>
      <c r="BP21" s="138"/>
      <c r="BQ21" s="138"/>
      <c r="BR21" s="138"/>
      <c r="BS21" s="138"/>
      <c r="BT21" s="138"/>
      <c r="BU21" s="138"/>
      <c r="BV21" s="138"/>
      <c r="BW21" s="138"/>
      <c r="BX21" s="138"/>
      <c r="BY21" s="138"/>
      <c r="BZ21" s="138"/>
      <c r="CA21" s="138"/>
      <c r="CB21" s="138"/>
      <c r="CC21" s="138"/>
      <c r="CD21" s="138"/>
      <c r="CE21" s="138"/>
      <c r="CF21" s="138"/>
      <c r="CG21" s="138"/>
      <c r="CH21" s="138"/>
      <c r="CI21" s="138"/>
      <c r="CJ21" s="138"/>
      <c r="CK21" s="138"/>
      <c r="CL21" s="138"/>
      <c r="CM21" s="138"/>
      <c r="CN21" s="138"/>
      <c r="CO21" s="138"/>
      <c r="CP21" s="138"/>
      <c r="CQ21" s="138"/>
      <c r="CR21" s="138"/>
      <c r="CS21" s="138"/>
      <c r="CT21" s="138"/>
      <c r="CU21" s="138"/>
      <c r="CV21" s="138"/>
      <c r="CW21" s="138"/>
      <c r="CX21" s="138"/>
      <c r="CY21" s="138"/>
      <c r="CZ21" s="138"/>
      <c r="DA21" s="138"/>
      <c r="DB21" s="138"/>
      <c r="DC21" s="138"/>
      <c r="DD21" s="138"/>
      <c r="DE21" s="138"/>
      <c r="DF21" s="138"/>
      <c r="DG21" s="138"/>
      <c r="DH21" s="138"/>
      <c r="DI21" s="138"/>
      <c r="DJ21" s="138"/>
      <c r="DK21" s="138"/>
      <c r="DL21" s="138"/>
      <c r="DM21" s="138"/>
      <c r="DN21" s="138"/>
      <c r="DO21" s="138"/>
      <c r="DP21" s="138"/>
      <c r="DQ21" s="138"/>
      <c r="DR21" s="138"/>
      <c r="DS21" s="138"/>
      <c r="DT21" s="138"/>
      <c r="DU21" s="138"/>
      <c r="DV21" s="138"/>
      <c r="DW21" s="138"/>
      <c r="DX21" s="138"/>
      <c r="DY21" s="138"/>
      <c r="DZ21" s="138"/>
      <c r="EA21" s="138"/>
      <c r="EB21" s="138"/>
    </row>
    <row r="22" spans="1:132" ht="24" customHeight="1" x14ac:dyDescent="0.15">
      <c r="A22" s="172"/>
      <c r="B22" s="361"/>
      <c r="C22" s="361"/>
      <c r="D22" s="627" t="s">
        <v>462</v>
      </c>
      <c r="E22" s="627"/>
      <c r="F22" s="627"/>
      <c r="G22" s="627"/>
      <c r="H22" s="627"/>
      <c r="I22" s="627"/>
      <c r="J22" s="627"/>
      <c r="K22" s="627"/>
      <c r="L22" s="627"/>
      <c r="M22" s="627"/>
      <c r="N22" s="627"/>
      <c r="O22" s="627"/>
      <c r="P22" s="627"/>
      <c r="Q22" s="627"/>
      <c r="R22" s="627"/>
      <c r="S22" s="627"/>
      <c r="T22" s="627"/>
      <c r="U22" s="627"/>
      <c r="V22" s="627"/>
      <c r="W22" s="627"/>
      <c r="X22" s="451"/>
      <c r="Y22" s="631">
        <v>1</v>
      </c>
      <c r="Z22" s="632">
        <v>0</v>
      </c>
      <c r="AA22" s="80"/>
      <c r="AB22" s="80"/>
      <c r="AC22" s="80">
        <v>1598</v>
      </c>
      <c r="AD22" s="80"/>
      <c r="AE22" s="80">
        <v>7226773</v>
      </c>
      <c r="AF22" s="186">
        <f t="shared" si="1"/>
        <v>7228371</v>
      </c>
      <c r="AG22" s="138"/>
      <c r="AH22" s="138"/>
      <c r="AI22" s="138"/>
      <c r="AJ22" s="138"/>
      <c r="AK22" s="138"/>
      <c r="AL22" s="138"/>
      <c r="AM22" s="138"/>
      <c r="AN22" s="138"/>
      <c r="AO22" s="138"/>
      <c r="AP22" s="138"/>
      <c r="AQ22" s="138"/>
      <c r="AR22" s="138"/>
      <c r="AS22" s="138"/>
      <c r="AT22" s="138"/>
      <c r="AU22" s="138"/>
      <c r="AV22" s="138"/>
      <c r="AW22" s="138"/>
      <c r="AX22" s="138"/>
      <c r="AY22" s="138"/>
      <c r="AZ22" s="138"/>
      <c r="BA22" s="138"/>
      <c r="BB22" s="138"/>
      <c r="BC22" s="138"/>
      <c r="BD22" s="138"/>
      <c r="BE22" s="138"/>
      <c r="BF22" s="138"/>
      <c r="BG22" s="138"/>
      <c r="BH22" s="138"/>
      <c r="BI22" s="138"/>
      <c r="BJ22" s="138"/>
      <c r="BK22" s="138"/>
      <c r="BL22" s="138"/>
      <c r="BM22" s="138"/>
      <c r="BN22" s="138"/>
      <c r="BO22" s="138"/>
      <c r="BP22" s="138"/>
      <c r="BQ22" s="138"/>
      <c r="BR22" s="138"/>
      <c r="BS22" s="138"/>
      <c r="BT22" s="138"/>
      <c r="BU22" s="138"/>
      <c r="BV22" s="138"/>
      <c r="BW22" s="138"/>
      <c r="BX22" s="138"/>
      <c r="BY22" s="138"/>
      <c r="BZ22" s="138"/>
      <c r="CA22" s="138"/>
      <c r="CB22" s="138"/>
      <c r="CC22" s="138"/>
      <c r="CD22" s="138"/>
      <c r="CE22" s="138"/>
      <c r="CF22" s="138"/>
      <c r="CG22" s="138"/>
      <c r="CH22" s="138"/>
      <c r="CI22" s="138"/>
      <c r="CJ22" s="138"/>
      <c r="CK22" s="138"/>
      <c r="CL22" s="138"/>
      <c r="CM22" s="138"/>
      <c r="CN22" s="138"/>
      <c r="CO22" s="138"/>
      <c r="CP22" s="138"/>
      <c r="CQ22" s="138"/>
      <c r="CR22" s="138"/>
      <c r="CS22" s="138"/>
      <c r="CT22" s="138"/>
      <c r="CU22" s="138"/>
      <c r="CV22" s="138"/>
      <c r="CW22" s="138"/>
      <c r="CX22" s="138"/>
      <c r="CY22" s="138"/>
      <c r="CZ22" s="138"/>
      <c r="DA22" s="138"/>
      <c r="DB22" s="138"/>
      <c r="DC22" s="138"/>
      <c r="DD22" s="138"/>
      <c r="DE22" s="138"/>
      <c r="DF22" s="138"/>
      <c r="DG22" s="138"/>
      <c r="DH22" s="138"/>
      <c r="DI22" s="138"/>
      <c r="DJ22" s="138"/>
      <c r="DK22" s="138"/>
      <c r="DL22" s="138"/>
      <c r="DM22" s="138"/>
      <c r="DN22" s="138"/>
      <c r="DO22" s="138"/>
      <c r="DP22" s="138"/>
      <c r="DQ22" s="138"/>
      <c r="DR22" s="138"/>
      <c r="DS22" s="138"/>
      <c r="DT22" s="138"/>
      <c r="DU22" s="138"/>
      <c r="DV22" s="138"/>
      <c r="DW22" s="138"/>
      <c r="DX22" s="138"/>
      <c r="DY22" s="138"/>
      <c r="DZ22" s="138"/>
      <c r="EA22" s="138"/>
      <c r="EB22" s="138"/>
    </row>
    <row r="23" spans="1:132" ht="24" customHeight="1" x14ac:dyDescent="0.15">
      <c r="A23" s="172"/>
      <c r="B23" s="361"/>
      <c r="C23" s="361"/>
      <c r="D23" s="627" t="s">
        <v>463</v>
      </c>
      <c r="E23" s="627"/>
      <c r="F23" s="627"/>
      <c r="G23" s="627"/>
      <c r="H23" s="627"/>
      <c r="I23" s="627"/>
      <c r="J23" s="627"/>
      <c r="K23" s="627"/>
      <c r="L23" s="627"/>
      <c r="M23" s="627"/>
      <c r="N23" s="627"/>
      <c r="O23" s="627"/>
      <c r="P23" s="627"/>
      <c r="Q23" s="627"/>
      <c r="R23" s="627"/>
      <c r="S23" s="627"/>
      <c r="T23" s="627"/>
      <c r="U23" s="627"/>
      <c r="V23" s="627"/>
      <c r="W23" s="627"/>
      <c r="X23" s="451"/>
      <c r="Y23" s="631">
        <v>1</v>
      </c>
      <c r="Z23" s="632">
        <v>1</v>
      </c>
      <c r="AA23" s="80"/>
      <c r="AB23" s="80"/>
      <c r="AC23" s="80">
        <v>800000</v>
      </c>
      <c r="AD23" s="80"/>
      <c r="AE23" s="80"/>
      <c r="AF23" s="186">
        <f t="shared" si="1"/>
        <v>800000</v>
      </c>
      <c r="AG23" s="138"/>
      <c r="AH23" s="138"/>
      <c r="AI23" s="138"/>
      <c r="AJ23" s="138"/>
      <c r="AK23" s="138"/>
      <c r="AL23" s="138"/>
      <c r="AM23" s="138"/>
      <c r="AN23" s="138"/>
      <c r="AO23" s="138"/>
      <c r="AP23" s="138"/>
      <c r="AQ23" s="138"/>
      <c r="AR23" s="138"/>
      <c r="AS23" s="138"/>
      <c r="AT23" s="138"/>
      <c r="AU23" s="138"/>
      <c r="AV23" s="138"/>
      <c r="AW23" s="138"/>
      <c r="AX23" s="138"/>
      <c r="AY23" s="138"/>
      <c r="AZ23" s="138"/>
      <c r="BA23" s="138"/>
      <c r="BB23" s="138"/>
      <c r="BC23" s="138"/>
      <c r="BD23" s="138"/>
      <c r="BE23" s="138"/>
      <c r="BF23" s="138"/>
      <c r="BG23" s="138"/>
      <c r="BH23" s="138"/>
      <c r="BI23" s="138"/>
      <c r="BJ23" s="138"/>
      <c r="BK23" s="138"/>
      <c r="BL23" s="138"/>
      <c r="BM23" s="138"/>
      <c r="BN23" s="138"/>
      <c r="BO23" s="138"/>
      <c r="BP23" s="138"/>
      <c r="BQ23" s="138"/>
      <c r="BR23" s="138"/>
      <c r="BS23" s="138"/>
      <c r="BT23" s="138"/>
      <c r="BU23" s="138"/>
      <c r="BV23" s="138"/>
      <c r="BW23" s="138"/>
      <c r="BX23" s="138"/>
      <c r="BY23" s="138"/>
      <c r="BZ23" s="138"/>
      <c r="CA23" s="138"/>
      <c r="CB23" s="138"/>
      <c r="CC23" s="138"/>
      <c r="CD23" s="138"/>
      <c r="CE23" s="138"/>
      <c r="CF23" s="138"/>
      <c r="CG23" s="138"/>
      <c r="CH23" s="138"/>
      <c r="CI23" s="138"/>
      <c r="CJ23" s="138"/>
      <c r="CK23" s="138"/>
      <c r="CL23" s="138"/>
      <c r="CM23" s="138"/>
      <c r="CN23" s="138"/>
      <c r="CO23" s="138"/>
      <c r="CP23" s="138"/>
      <c r="CQ23" s="138"/>
      <c r="CR23" s="138"/>
      <c r="CS23" s="138"/>
      <c r="CT23" s="138"/>
      <c r="CU23" s="138"/>
      <c r="CV23" s="138"/>
      <c r="CW23" s="138"/>
      <c r="CX23" s="138"/>
      <c r="CY23" s="138"/>
      <c r="CZ23" s="138"/>
      <c r="DA23" s="138"/>
      <c r="DB23" s="138"/>
      <c r="DC23" s="138"/>
      <c r="DD23" s="138"/>
      <c r="DE23" s="138"/>
      <c r="DF23" s="138"/>
      <c r="DG23" s="138"/>
      <c r="DH23" s="138"/>
      <c r="DI23" s="138"/>
      <c r="DJ23" s="138"/>
      <c r="DK23" s="138"/>
      <c r="DL23" s="138"/>
      <c r="DM23" s="138"/>
      <c r="DN23" s="138"/>
      <c r="DO23" s="138"/>
      <c r="DP23" s="138"/>
      <c r="DQ23" s="138"/>
      <c r="DR23" s="138"/>
      <c r="DS23" s="138"/>
      <c r="DT23" s="138"/>
      <c r="DU23" s="138"/>
      <c r="DV23" s="138"/>
      <c r="DW23" s="138"/>
      <c r="DX23" s="138"/>
      <c r="DY23" s="138"/>
      <c r="DZ23" s="138"/>
      <c r="EA23" s="138"/>
      <c r="EB23" s="138"/>
    </row>
    <row r="24" spans="1:132" ht="24" customHeight="1" x14ac:dyDescent="0.15">
      <c r="A24" s="172"/>
      <c r="B24" s="361"/>
      <c r="C24" s="361"/>
      <c r="D24" s="627" t="s">
        <v>464</v>
      </c>
      <c r="E24" s="627"/>
      <c r="F24" s="627"/>
      <c r="G24" s="627"/>
      <c r="H24" s="627"/>
      <c r="I24" s="627"/>
      <c r="J24" s="627"/>
      <c r="K24" s="627"/>
      <c r="L24" s="627"/>
      <c r="M24" s="627"/>
      <c r="N24" s="627"/>
      <c r="O24" s="627"/>
      <c r="P24" s="627"/>
      <c r="Q24" s="627"/>
      <c r="R24" s="627"/>
      <c r="S24" s="627"/>
      <c r="T24" s="627"/>
      <c r="U24" s="627"/>
      <c r="V24" s="627"/>
      <c r="W24" s="627"/>
      <c r="X24" s="451"/>
      <c r="Y24" s="631">
        <v>1</v>
      </c>
      <c r="Z24" s="632">
        <v>2</v>
      </c>
      <c r="AA24" s="80">
        <v>130992000</v>
      </c>
      <c r="AB24" s="80">
        <v>83517000</v>
      </c>
      <c r="AC24" s="80">
        <v>83500000</v>
      </c>
      <c r="AD24" s="80">
        <v>63530000</v>
      </c>
      <c r="AE24" s="82">
        <v>0</v>
      </c>
      <c r="AF24" s="186">
        <f t="shared" si="1"/>
        <v>361539000</v>
      </c>
      <c r="AG24" s="138"/>
      <c r="AH24" s="138"/>
      <c r="AI24" s="138"/>
      <c r="AJ24" s="138"/>
      <c r="AK24" s="138"/>
      <c r="AL24" s="138"/>
      <c r="AM24" s="138"/>
      <c r="AN24" s="138"/>
      <c r="AO24" s="138"/>
      <c r="AP24" s="138"/>
      <c r="AQ24" s="138"/>
      <c r="AR24" s="138"/>
      <c r="AS24" s="138"/>
      <c r="AT24" s="138"/>
      <c r="AU24" s="138"/>
      <c r="AV24" s="138"/>
      <c r="AW24" s="138"/>
      <c r="AX24" s="138"/>
      <c r="AY24" s="138"/>
      <c r="AZ24" s="138"/>
      <c r="BA24" s="138"/>
      <c r="BB24" s="138"/>
      <c r="BC24" s="138"/>
      <c r="BD24" s="138"/>
      <c r="BE24" s="138"/>
      <c r="BF24" s="138"/>
      <c r="BG24" s="138"/>
      <c r="BH24" s="138"/>
      <c r="BI24" s="138"/>
      <c r="BJ24" s="138"/>
      <c r="BK24" s="138"/>
      <c r="BL24" s="138"/>
      <c r="BM24" s="138"/>
      <c r="BN24" s="138"/>
      <c r="BO24" s="138"/>
      <c r="BP24" s="138"/>
      <c r="BQ24" s="138"/>
      <c r="BR24" s="138"/>
      <c r="BS24" s="138"/>
      <c r="BT24" s="138"/>
      <c r="BU24" s="138"/>
      <c r="BV24" s="138"/>
      <c r="BW24" s="138"/>
      <c r="BX24" s="138"/>
      <c r="BY24" s="138"/>
      <c r="BZ24" s="138"/>
      <c r="CA24" s="138"/>
      <c r="CB24" s="138"/>
      <c r="CC24" s="138"/>
      <c r="CD24" s="138"/>
      <c r="CE24" s="138"/>
      <c r="CF24" s="138"/>
      <c r="CG24" s="138"/>
      <c r="CH24" s="138"/>
      <c r="CI24" s="138"/>
      <c r="CJ24" s="138"/>
      <c r="CK24" s="138"/>
      <c r="CL24" s="138"/>
      <c r="CM24" s="138"/>
      <c r="CN24" s="138"/>
      <c r="CO24" s="138"/>
      <c r="CP24" s="138"/>
      <c r="CQ24" s="138"/>
      <c r="CR24" s="138"/>
      <c r="CS24" s="138"/>
      <c r="CT24" s="138"/>
      <c r="CU24" s="138"/>
      <c r="CV24" s="138"/>
      <c r="CW24" s="138"/>
      <c r="CX24" s="138"/>
      <c r="CY24" s="138"/>
      <c r="CZ24" s="138"/>
      <c r="DA24" s="138"/>
      <c r="DB24" s="138"/>
      <c r="DC24" s="138"/>
      <c r="DD24" s="138"/>
      <c r="DE24" s="138"/>
      <c r="DF24" s="138"/>
      <c r="DG24" s="138"/>
      <c r="DH24" s="138"/>
      <c r="DI24" s="138"/>
      <c r="DJ24" s="138"/>
      <c r="DK24" s="138"/>
      <c r="DL24" s="138"/>
      <c r="DM24" s="138"/>
      <c r="DN24" s="138"/>
      <c r="DO24" s="138"/>
      <c r="DP24" s="138"/>
      <c r="DQ24" s="138"/>
      <c r="DR24" s="138"/>
      <c r="DS24" s="138"/>
      <c r="DT24" s="138"/>
      <c r="DU24" s="138"/>
      <c r="DV24" s="138"/>
      <c r="DW24" s="138"/>
      <c r="DX24" s="138"/>
      <c r="DY24" s="138"/>
      <c r="DZ24" s="138"/>
      <c r="EA24" s="138"/>
      <c r="EB24" s="138"/>
    </row>
    <row r="25" spans="1:132" ht="24" customHeight="1" thickBot="1" x14ac:dyDescent="0.2">
      <c r="A25" s="172"/>
      <c r="B25" s="635"/>
      <c r="C25" s="635"/>
      <c r="D25" s="636" t="s">
        <v>465</v>
      </c>
      <c r="E25" s="636"/>
      <c r="F25" s="636"/>
      <c r="G25" s="636"/>
      <c r="H25" s="636"/>
      <c r="I25" s="636"/>
      <c r="J25" s="636"/>
      <c r="K25" s="636"/>
      <c r="L25" s="636"/>
      <c r="M25" s="636"/>
      <c r="N25" s="636"/>
      <c r="O25" s="636"/>
      <c r="P25" s="636"/>
      <c r="Q25" s="636"/>
      <c r="R25" s="636"/>
      <c r="S25" s="636"/>
      <c r="T25" s="636"/>
      <c r="U25" s="636"/>
      <c r="V25" s="636"/>
      <c r="W25" s="636"/>
      <c r="X25" s="637"/>
      <c r="Y25" s="638">
        <v>1</v>
      </c>
      <c r="Z25" s="639">
        <v>3</v>
      </c>
      <c r="AA25" s="122">
        <f>AA21-AA22+AA23+AA24</f>
        <v>217640514</v>
      </c>
      <c r="AB25" s="122">
        <f t="shared" ref="AB25:AE25" si="3">AB21-AB22+AB23+AB24</f>
        <v>168604567</v>
      </c>
      <c r="AC25" s="122">
        <f t="shared" si="3"/>
        <v>183558360</v>
      </c>
      <c r="AD25" s="122">
        <f t="shared" si="3"/>
        <v>201069050</v>
      </c>
      <c r="AE25" s="122">
        <f t="shared" si="3"/>
        <v>51209679</v>
      </c>
      <c r="AF25" s="203">
        <f t="shared" si="1"/>
        <v>822082170</v>
      </c>
      <c r="AG25" s="138"/>
      <c r="AH25" s="138"/>
      <c r="AI25" s="138"/>
      <c r="AJ25" s="138"/>
      <c r="AK25" s="138"/>
      <c r="AL25" s="138"/>
      <c r="AM25" s="138"/>
      <c r="AN25" s="138"/>
      <c r="AO25" s="138"/>
      <c r="AP25" s="138"/>
      <c r="AQ25" s="138"/>
      <c r="AR25" s="138"/>
      <c r="AS25" s="138"/>
      <c r="AT25" s="138"/>
      <c r="AU25" s="138"/>
      <c r="AV25" s="138"/>
      <c r="AW25" s="138"/>
      <c r="AX25" s="138"/>
      <c r="AY25" s="138"/>
      <c r="AZ25" s="138"/>
      <c r="BA25" s="138"/>
      <c r="BB25" s="138"/>
      <c r="BC25" s="138"/>
      <c r="BD25" s="138"/>
      <c r="BE25" s="138"/>
      <c r="BF25" s="138"/>
      <c r="BG25" s="138"/>
      <c r="BH25" s="138"/>
      <c r="BI25" s="138"/>
      <c r="BJ25" s="138"/>
      <c r="BK25" s="138"/>
      <c r="BL25" s="138"/>
      <c r="BM25" s="138"/>
      <c r="BN25" s="138"/>
      <c r="BO25" s="138"/>
      <c r="BP25" s="138"/>
      <c r="BQ25" s="138"/>
      <c r="BR25" s="138"/>
      <c r="BS25" s="138"/>
      <c r="BT25" s="138"/>
      <c r="BU25" s="138"/>
      <c r="BV25" s="138"/>
      <c r="BW25" s="138"/>
      <c r="BX25" s="138"/>
      <c r="BY25" s="138"/>
      <c r="BZ25" s="138"/>
      <c r="CA25" s="138"/>
      <c r="CB25" s="138"/>
      <c r="CC25" s="138"/>
      <c r="CD25" s="138"/>
      <c r="CE25" s="138"/>
      <c r="CF25" s="138"/>
      <c r="CG25" s="138"/>
      <c r="CH25" s="138"/>
      <c r="CI25" s="138"/>
      <c r="CJ25" s="138"/>
      <c r="CK25" s="138"/>
      <c r="CL25" s="138"/>
      <c r="CM25" s="138"/>
      <c r="CN25" s="138"/>
      <c r="CO25" s="138"/>
      <c r="CP25" s="138"/>
      <c r="CQ25" s="138"/>
      <c r="CR25" s="138"/>
      <c r="CS25" s="138"/>
      <c r="CT25" s="138"/>
      <c r="CU25" s="138"/>
      <c r="CV25" s="138"/>
      <c r="CW25" s="138"/>
      <c r="CX25" s="138"/>
      <c r="CY25" s="138"/>
      <c r="CZ25" s="138"/>
      <c r="DA25" s="138"/>
      <c r="DB25" s="138"/>
      <c r="DC25" s="138"/>
      <c r="DD25" s="138"/>
      <c r="DE25" s="138"/>
      <c r="DF25" s="138"/>
      <c r="DG25" s="138"/>
      <c r="DH25" s="138"/>
      <c r="DI25" s="138"/>
      <c r="DJ25" s="138"/>
      <c r="DK25" s="138"/>
      <c r="DL25" s="138"/>
      <c r="DM25" s="138"/>
      <c r="DN25" s="138"/>
      <c r="DO25" s="138"/>
      <c r="DP25" s="138"/>
      <c r="DQ25" s="138"/>
      <c r="DR25" s="138"/>
      <c r="DS25" s="138"/>
      <c r="DT25" s="138"/>
      <c r="DU25" s="138"/>
      <c r="DV25" s="138"/>
      <c r="DW25" s="138"/>
      <c r="DX25" s="138"/>
      <c r="DY25" s="138"/>
      <c r="DZ25" s="138"/>
      <c r="EA25" s="138"/>
      <c r="EB25" s="138"/>
    </row>
    <row r="26" spans="1:132" ht="24" customHeight="1" x14ac:dyDescent="0.15">
      <c r="A26" s="172"/>
      <c r="B26" s="640" t="s">
        <v>466</v>
      </c>
      <c r="C26" s="640"/>
      <c r="D26" s="641" t="s">
        <v>467</v>
      </c>
      <c r="E26" s="641"/>
      <c r="F26" s="641"/>
      <c r="G26" s="641"/>
      <c r="H26" s="641"/>
      <c r="I26" s="641"/>
      <c r="J26" s="641"/>
      <c r="K26" s="641"/>
      <c r="L26" s="641"/>
      <c r="M26" s="641"/>
      <c r="N26" s="641"/>
      <c r="O26" s="641"/>
      <c r="P26" s="641"/>
      <c r="Q26" s="641"/>
      <c r="R26" s="641"/>
      <c r="S26" s="641"/>
      <c r="T26" s="641"/>
      <c r="U26" s="641"/>
      <c r="V26" s="641"/>
      <c r="W26" s="641"/>
      <c r="X26" s="642"/>
      <c r="Y26" s="643">
        <v>1</v>
      </c>
      <c r="Z26" s="644">
        <v>4</v>
      </c>
      <c r="AA26" s="194">
        <v>99720307</v>
      </c>
      <c r="AB26" s="194">
        <v>74148711</v>
      </c>
      <c r="AC26" s="194">
        <v>85787675</v>
      </c>
      <c r="AD26" s="194">
        <v>81600324</v>
      </c>
      <c r="AE26" s="194">
        <v>122038892</v>
      </c>
      <c r="AF26" s="474">
        <f>SUM(AA26:AE26)</f>
        <v>463295909</v>
      </c>
      <c r="AG26" s="138"/>
      <c r="AH26" s="138"/>
      <c r="AI26" s="138"/>
      <c r="AJ26" s="138"/>
      <c r="AK26" s="138"/>
      <c r="AL26" s="138"/>
      <c r="AM26" s="138"/>
      <c r="AN26" s="138"/>
      <c r="AO26" s="138"/>
      <c r="AP26" s="138"/>
      <c r="AQ26" s="138"/>
      <c r="AR26" s="138"/>
      <c r="AS26" s="138"/>
      <c r="AT26" s="138"/>
      <c r="AU26" s="138"/>
      <c r="AV26" s="138"/>
      <c r="AW26" s="138"/>
      <c r="AX26" s="138"/>
      <c r="AY26" s="138"/>
      <c r="AZ26" s="138"/>
      <c r="BA26" s="138"/>
      <c r="BB26" s="138"/>
      <c r="BC26" s="138"/>
      <c r="BD26" s="138"/>
      <c r="BE26" s="138"/>
      <c r="BF26" s="138"/>
      <c r="BG26" s="138"/>
      <c r="BH26" s="138"/>
      <c r="BI26" s="138"/>
      <c r="BJ26" s="138"/>
      <c r="BK26" s="138"/>
      <c r="BL26" s="138"/>
      <c r="BM26" s="138"/>
      <c r="BN26" s="138"/>
      <c r="BO26" s="138"/>
      <c r="BP26" s="138"/>
      <c r="BQ26" s="138"/>
      <c r="BR26" s="138"/>
      <c r="BS26" s="138"/>
      <c r="BT26" s="138"/>
      <c r="BU26" s="138"/>
      <c r="BV26" s="138"/>
      <c r="BW26" s="138"/>
      <c r="BX26" s="138"/>
      <c r="BY26" s="138"/>
      <c r="BZ26" s="138"/>
      <c r="CA26" s="138"/>
      <c r="CB26" s="138"/>
      <c r="CC26" s="138"/>
      <c r="CD26" s="138"/>
      <c r="CE26" s="138"/>
      <c r="CF26" s="138"/>
      <c r="CG26" s="138"/>
      <c r="CH26" s="138"/>
      <c r="CI26" s="138"/>
      <c r="CJ26" s="138"/>
      <c r="CK26" s="138"/>
      <c r="CL26" s="138"/>
      <c r="CM26" s="138"/>
      <c r="CN26" s="138"/>
      <c r="CO26" s="138"/>
      <c r="CP26" s="138"/>
      <c r="CQ26" s="138"/>
      <c r="CR26" s="138"/>
      <c r="CS26" s="138"/>
      <c r="CT26" s="138"/>
      <c r="CU26" s="138"/>
      <c r="CV26" s="138"/>
      <c r="CW26" s="138"/>
      <c r="CX26" s="138"/>
      <c r="CY26" s="138"/>
      <c r="CZ26" s="138"/>
      <c r="DA26" s="138"/>
      <c r="DB26" s="138"/>
      <c r="DC26" s="138"/>
      <c r="DD26" s="138"/>
      <c r="DE26" s="138"/>
      <c r="DF26" s="138"/>
      <c r="DG26" s="138"/>
      <c r="DH26" s="138"/>
      <c r="DI26" s="138"/>
      <c r="DJ26" s="138"/>
      <c r="DK26" s="138"/>
      <c r="DL26" s="138"/>
      <c r="DM26" s="138"/>
      <c r="DN26" s="138"/>
      <c r="DO26" s="138"/>
      <c r="DP26" s="138"/>
      <c r="DQ26" s="138"/>
      <c r="DR26" s="138"/>
      <c r="DS26" s="138"/>
      <c r="DT26" s="138"/>
      <c r="DU26" s="138"/>
      <c r="DV26" s="138"/>
      <c r="DW26" s="138"/>
      <c r="DX26" s="138"/>
      <c r="DY26" s="138"/>
      <c r="DZ26" s="138"/>
      <c r="EA26" s="138"/>
      <c r="EB26" s="138"/>
    </row>
    <row r="27" spans="1:132" ht="24" customHeight="1" x14ac:dyDescent="0.15">
      <c r="A27" s="172"/>
      <c r="B27" s="361"/>
      <c r="C27" s="361"/>
      <c r="D27" s="627" t="s">
        <v>468</v>
      </c>
      <c r="E27" s="627"/>
      <c r="F27" s="627"/>
      <c r="G27" s="627"/>
      <c r="H27" s="627"/>
      <c r="I27" s="627"/>
      <c r="J27" s="627"/>
      <c r="K27" s="627"/>
      <c r="L27" s="627"/>
      <c r="M27" s="627"/>
      <c r="N27" s="627"/>
      <c r="O27" s="627"/>
      <c r="P27" s="627"/>
      <c r="Q27" s="627"/>
      <c r="R27" s="627"/>
      <c r="S27" s="627"/>
      <c r="T27" s="627"/>
      <c r="U27" s="627"/>
      <c r="V27" s="627"/>
      <c r="W27" s="627"/>
      <c r="X27" s="451"/>
      <c r="Y27" s="631">
        <v>1</v>
      </c>
      <c r="Z27" s="632">
        <v>5</v>
      </c>
      <c r="AA27" s="79">
        <f>AA22</f>
        <v>0</v>
      </c>
      <c r="AB27" s="79">
        <f t="shared" ref="AB27:AE27" si="4">AB22</f>
        <v>0</v>
      </c>
      <c r="AC27" s="79">
        <f t="shared" si="4"/>
        <v>1598</v>
      </c>
      <c r="AD27" s="79">
        <f t="shared" si="4"/>
        <v>0</v>
      </c>
      <c r="AE27" s="79">
        <f t="shared" si="4"/>
        <v>7226773</v>
      </c>
      <c r="AF27" s="186">
        <f t="shared" ref="AF27:AF31" si="5">SUM(AA27:AE27)</f>
        <v>7228371</v>
      </c>
      <c r="AG27" s="138"/>
      <c r="AH27" s="138"/>
      <c r="AI27" s="138"/>
      <c r="AJ27" s="138"/>
      <c r="AK27" s="138"/>
      <c r="AL27" s="138"/>
      <c r="AM27" s="138"/>
      <c r="AN27" s="138"/>
      <c r="AO27" s="138"/>
      <c r="AP27" s="138"/>
      <c r="AQ27" s="138"/>
      <c r="AR27" s="138"/>
      <c r="AS27" s="138"/>
      <c r="AT27" s="138"/>
      <c r="AU27" s="138"/>
      <c r="AV27" s="138"/>
      <c r="AW27" s="138"/>
      <c r="AX27" s="138"/>
      <c r="AY27" s="138"/>
      <c r="AZ27" s="138"/>
      <c r="BA27" s="138"/>
      <c r="BB27" s="138"/>
      <c r="BC27" s="138"/>
      <c r="BD27" s="138"/>
      <c r="BE27" s="138"/>
      <c r="BF27" s="138"/>
      <c r="BG27" s="138"/>
      <c r="BH27" s="138"/>
      <c r="BI27" s="138"/>
      <c r="BJ27" s="138"/>
      <c r="BK27" s="138"/>
      <c r="BL27" s="138"/>
      <c r="BM27" s="138"/>
      <c r="BN27" s="138"/>
      <c r="BO27" s="138"/>
      <c r="BP27" s="138"/>
      <c r="BQ27" s="138"/>
      <c r="BR27" s="138"/>
      <c r="BS27" s="138"/>
      <c r="BT27" s="138"/>
      <c r="BU27" s="138"/>
      <c r="BV27" s="138"/>
      <c r="BW27" s="138"/>
      <c r="BX27" s="138"/>
      <c r="BY27" s="138"/>
      <c r="BZ27" s="138"/>
      <c r="CA27" s="138"/>
      <c r="CB27" s="138"/>
      <c r="CC27" s="138"/>
      <c r="CD27" s="138"/>
      <c r="CE27" s="138"/>
      <c r="CF27" s="138"/>
      <c r="CG27" s="138"/>
      <c r="CH27" s="138"/>
      <c r="CI27" s="138"/>
      <c r="CJ27" s="138"/>
      <c r="CK27" s="138"/>
      <c r="CL27" s="138"/>
      <c r="CM27" s="138"/>
      <c r="CN27" s="138"/>
      <c r="CO27" s="138"/>
      <c r="CP27" s="138"/>
      <c r="CQ27" s="138"/>
      <c r="CR27" s="138"/>
      <c r="CS27" s="138"/>
      <c r="CT27" s="138"/>
      <c r="CU27" s="138"/>
      <c r="CV27" s="138"/>
      <c r="CW27" s="138"/>
      <c r="CX27" s="138"/>
      <c r="CY27" s="138"/>
      <c r="CZ27" s="138"/>
      <c r="DA27" s="138"/>
      <c r="DB27" s="138"/>
      <c r="DC27" s="138"/>
      <c r="DD27" s="138"/>
      <c r="DE27" s="138"/>
      <c r="DF27" s="138"/>
      <c r="DG27" s="138"/>
      <c r="DH27" s="138"/>
      <c r="DI27" s="138"/>
      <c r="DJ27" s="138"/>
      <c r="DK27" s="138"/>
      <c r="DL27" s="138"/>
      <c r="DM27" s="138"/>
      <c r="DN27" s="138"/>
      <c r="DO27" s="138"/>
      <c r="DP27" s="138"/>
      <c r="DQ27" s="138"/>
      <c r="DR27" s="138"/>
      <c r="DS27" s="138"/>
      <c r="DT27" s="138"/>
      <c r="DU27" s="138"/>
      <c r="DV27" s="138"/>
      <c r="DW27" s="138"/>
      <c r="DX27" s="138"/>
      <c r="DY27" s="138"/>
      <c r="DZ27" s="138"/>
      <c r="EA27" s="138"/>
      <c r="EB27" s="138"/>
    </row>
    <row r="28" spans="1:132" ht="24" customHeight="1" x14ac:dyDescent="0.15">
      <c r="A28" s="172"/>
      <c r="B28" s="361"/>
      <c r="C28" s="361"/>
      <c r="D28" s="627" t="s">
        <v>469</v>
      </c>
      <c r="E28" s="627"/>
      <c r="F28" s="627"/>
      <c r="G28" s="627"/>
      <c r="H28" s="627"/>
      <c r="I28" s="627"/>
      <c r="J28" s="627"/>
      <c r="K28" s="627"/>
      <c r="L28" s="627"/>
      <c r="M28" s="627"/>
      <c r="N28" s="627"/>
      <c r="O28" s="627"/>
      <c r="P28" s="627"/>
      <c r="Q28" s="627"/>
      <c r="R28" s="627"/>
      <c r="S28" s="627"/>
      <c r="T28" s="627"/>
      <c r="U28" s="627"/>
      <c r="V28" s="627"/>
      <c r="W28" s="627"/>
      <c r="X28" s="451"/>
      <c r="Y28" s="631">
        <v>1</v>
      </c>
      <c r="Z28" s="632">
        <v>6</v>
      </c>
      <c r="AA28" s="80"/>
      <c r="AB28" s="80"/>
      <c r="AC28" s="80"/>
      <c r="AD28" s="80">
        <v>800000</v>
      </c>
      <c r="AE28" s="80"/>
      <c r="AF28" s="186">
        <f t="shared" si="5"/>
        <v>800000</v>
      </c>
      <c r="AG28" s="138"/>
      <c r="AH28" s="138"/>
      <c r="AI28" s="138"/>
      <c r="AJ28" s="138"/>
      <c r="AK28" s="138"/>
      <c r="AL28" s="138"/>
      <c r="AM28" s="138"/>
      <c r="AN28" s="138"/>
      <c r="AO28" s="138"/>
      <c r="AP28" s="138"/>
      <c r="AQ28" s="138"/>
      <c r="AR28" s="138"/>
      <c r="AS28" s="138"/>
      <c r="AT28" s="138"/>
      <c r="AU28" s="138"/>
      <c r="AV28" s="138"/>
      <c r="AW28" s="138"/>
      <c r="AX28" s="138"/>
      <c r="AY28" s="138"/>
      <c r="AZ28" s="138"/>
      <c r="BA28" s="138"/>
      <c r="BB28" s="138"/>
      <c r="BC28" s="138"/>
      <c r="BD28" s="138"/>
      <c r="BE28" s="138"/>
      <c r="BF28" s="138"/>
      <c r="BG28" s="138"/>
      <c r="BH28" s="138"/>
      <c r="BI28" s="138"/>
      <c r="BJ28" s="138"/>
      <c r="BK28" s="138"/>
      <c r="BL28" s="138"/>
      <c r="BM28" s="138"/>
      <c r="BN28" s="138"/>
      <c r="BO28" s="138"/>
      <c r="BP28" s="138"/>
      <c r="BQ28" s="138"/>
      <c r="BR28" s="138"/>
      <c r="BS28" s="138"/>
      <c r="BT28" s="138"/>
      <c r="BU28" s="138"/>
      <c r="BV28" s="138"/>
      <c r="BW28" s="138"/>
      <c r="BX28" s="138"/>
      <c r="BY28" s="138"/>
      <c r="BZ28" s="138"/>
      <c r="CA28" s="138"/>
      <c r="CB28" s="138"/>
      <c r="CC28" s="138"/>
      <c r="CD28" s="138"/>
      <c r="CE28" s="138"/>
      <c r="CF28" s="138"/>
      <c r="CG28" s="138"/>
      <c r="CH28" s="138"/>
      <c r="CI28" s="138"/>
      <c r="CJ28" s="138"/>
      <c r="CK28" s="138"/>
      <c r="CL28" s="138"/>
      <c r="CM28" s="138"/>
      <c r="CN28" s="138"/>
      <c r="CO28" s="138"/>
      <c r="CP28" s="138"/>
      <c r="CQ28" s="138"/>
      <c r="CR28" s="138"/>
      <c r="CS28" s="138"/>
      <c r="CT28" s="138"/>
      <c r="CU28" s="138"/>
      <c r="CV28" s="138"/>
      <c r="CW28" s="138"/>
      <c r="CX28" s="138"/>
      <c r="CY28" s="138"/>
      <c r="CZ28" s="138"/>
      <c r="DA28" s="138"/>
      <c r="DB28" s="138"/>
      <c r="DC28" s="138"/>
      <c r="DD28" s="138"/>
      <c r="DE28" s="138"/>
      <c r="DF28" s="138"/>
      <c r="DG28" s="138"/>
      <c r="DH28" s="138"/>
      <c r="DI28" s="138"/>
      <c r="DJ28" s="138"/>
      <c r="DK28" s="138"/>
      <c r="DL28" s="138"/>
      <c r="DM28" s="138"/>
      <c r="DN28" s="138"/>
      <c r="DO28" s="138"/>
      <c r="DP28" s="138"/>
      <c r="DQ28" s="138"/>
      <c r="DR28" s="138"/>
      <c r="DS28" s="138"/>
      <c r="DT28" s="138"/>
      <c r="DU28" s="138"/>
      <c r="DV28" s="138"/>
      <c r="DW28" s="138"/>
      <c r="DX28" s="138"/>
      <c r="DY28" s="138"/>
      <c r="DZ28" s="138"/>
      <c r="EA28" s="138"/>
      <c r="EB28" s="138"/>
    </row>
    <row r="29" spans="1:132" ht="24" customHeight="1" x14ac:dyDescent="0.15">
      <c r="A29" s="172"/>
      <c r="B29" s="361"/>
      <c r="C29" s="361"/>
      <c r="D29" s="627" t="s">
        <v>470</v>
      </c>
      <c r="E29" s="627"/>
      <c r="F29" s="627"/>
      <c r="G29" s="627"/>
      <c r="H29" s="627"/>
      <c r="I29" s="627"/>
      <c r="J29" s="627"/>
      <c r="K29" s="627"/>
      <c r="L29" s="627"/>
      <c r="M29" s="627"/>
      <c r="N29" s="627"/>
      <c r="O29" s="627"/>
      <c r="P29" s="627"/>
      <c r="Q29" s="627"/>
      <c r="R29" s="627"/>
      <c r="S29" s="627"/>
      <c r="T29" s="627"/>
      <c r="U29" s="627"/>
      <c r="V29" s="627"/>
      <c r="W29" s="627"/>
      <c r="X29" s="451"/>
      <c r="Y29" s="631">
        <v>1</v>
      </c>
      <c r="Z29" s="632">
        <v>7</v>
      </c>
      <c r="AA29" s="80"/>
      <c r="AB29" s="80"/>
      <c r="AC29" s="80"/>
      <c r="AD29" s="80"/>
      <c r="AE29" s="80"/>
      <c r="AF29" s="186">
        <f t="shared" si="5"/>
        <v>0</v>
      </c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8"/>
      <c r="BF29" s="138"/>
      <c r="BG29" s="138"/>
      <c r="BH29" s="138"/>
      <c r="BI29" s="138"/>
      <c r="BJ29" s="138"/>
      <c r="BK29" s="138"/>
      <c r="BL29" s="138"/>
      <c r="BM29" s="138"/>
      <c r="BN29" s="138"/>
      <c r="BO29" s="138"/>
      <c r="BP29" s="138"/>
      <c r="BQ29" s="138"/>
      <c r="BR29" s="138"/>
      <c r="BS29" s="138"/>
      <c r="BT29" s="138"/>
      <c r="BU29" s="138"/>
      <c r="BV29" s="138"/>
      <c r="BW29" s="138"/>
      <c r="BX29" s="138"/>
      <c r="BY29" s="138"/>
      <c r="BZ29" s="138"/>
      <c r="CA29" s="138"/>
      <c r="CB29" s="138"/>
      <c r="CC29" s="138"/>
      <c r="CD29" s="138"/>
      <c r="CE29" s="138"/>
      <c r="CF29" s="138"/>
      <c r="CG29" s="138"/>
      <c r="CH29" s="138"/>
      <c r="CI29" s="138"/>
      <c r="CJ29" s="138"/>
      <c r="CK29" s="138"/>
      <c r="CL29" s="138"/>
      <c r="CM29" s="138"/>
      <c r="CN29" s="138"/>
      <c r="CO29" s="138"/>
      <c r="CP29" s="138"/>
      <c r="CQ29" s="138"/>
      <c r="CR29" s="138"/>
      <c r="CS29" s="138"/>
      <c r="CT29" s="138"/>
      <c r="CU29" s="138"/>
      <c r="CV29" s="138"/>
      <c r="CW29" s="138"/>
      <c r="CX29" s="138"/>
      <c r="CY29" s="138"/>
      <c r="CZ29" s="138"/>
      <c r="DA29" s="138"/>
      <c r="DB29" s="138"/>
      <c r="DC29" s="138"/>
      <c r="DD29" s="138"/>
      <c r="DE29" s="138"/>
      <c r="DF29" s="138"/>
      <c r="DG29" s="138"/>
      <c r="DH29" s="138"/>
      <c r="DI29" s="138"/>
      <c r="DJ29" s="138"/>
      <c r="DK29" s="138"/>
      <c r="DL29" s="138"/>
      <c r="DM29" s="138"/>
      <c r="DN29" s="138"/>
      <c r="DO29" s="138"/>
      <c r="DP29" s="138"/>
      <c r="DQ29" s="138"/>
      <c r="DR29" s="138"/>
      <c r="DS29" s="138"/>
      <c r="DT29" s="138"/>
      <c r="DU29" s="138"/>
      <c r="DV29" s="138"/>
      <c r="DW29" s="138"/>
      <c r="DX29" s="138"/>
      <c r="DY29" s="138"/>
      <c r="DZ29" s="138"/>
      <c r="EA29" s="138"/>
      <c r="EB29" s="138"/>
    </row>
    <row r="30" spans="1:132" ht="24" customHeight="1" x14ac:dyDescent="0.15">
      <c r="A30" s="172"/>
      <c r="B30" s="361"/>
      <c r="C30" s="361"/>
      <c r="D30" s="627" t="s">
        <v>471</v>
      </c>
      <c r="E30" s="627"/>
      <c r="F30" s="627"/>
      <c r="G30" s="627"/>
      <c r="H30" s="627"/>
      <c r="I30" s="627"/>
      <c r="J30" s="627"/>
      <c r="K30" s="627"/>
      <c r="L30" s="627"/>
      <c r="M30" s="627"/>
      <c r="N30" s="627"/>
      <c r="O30" s="627"/>
      <c r="P30" s="627"/>
      <c r="Q30" s="627"/>
      <c r="R30" s="627"/>
      <c r="S30" s="627"/>
      <c r="T30" s="627"/>
      <c r="U30" s="627"/>
      <c r="V30" s="627"/>
      <c r="W30" s="627"/>
      <c r="X30" s="451"/>
      <c r="Y30" s="631">
        <v>1</v>
      </c>
      <c r="Z30" s="632">
        <v>8</v>
      </c>
      <c r="AA30" s="80">
        <v>101807000</v>
      </c>
      <c r="AB30" s="80">
        <v>78974000</v>
      </c>
      <c r="AC30" s="80">
        <v>73901000</v>
      </c>
      <c r="AD30" s="80">
        <v>106857000</v>
      </c>
      <c r="AE30" s="80"/>
      <c r="AF30" s="186">
        <f t="shared" si="5"/>
        <v>361539000</v>
      </c>
      <c r="AG30" s="138"/>
      <c r="AH30" s="138"/>
      <c r="AI30" s="138"/>
      <c r="AJ30" s="138"/>
      <c r="AK30" s="138"/>
      <c r="AL30" s="138"/>
      <c r="AM30" s="138"/>
      <c r="AN30" s="138"/>
      <c r="AO30" s="138"/>
      <c r="AP30" s="138"/>
      <c r="AQ30" s="138"/>
      <c r="AR30" s="138"/>
      <c r="AS30" s="138"/>
      <c r="AT30" s="138"/>
      <c r="AU30" s="138"/>
      <c r="AV30" s="138"/>
      <c r="AW30" s="138"/>
      <c r="AX30" s="138"/>
      <c r="AY30" s="138"/>
      <c r="AZ30" s="138"/>
      <c r="BA30" s="138"/>
      <c r="BB30" s="138"/>
      <c r="BC30" s="138"/>
      <c r="BD30" s="138"/>
      <c r="BE30" s="138"/>
      <c r="BF30" s="138"/>
      <c r="BG30" s="138"/>
      <c r="BH30" s="138"/>
      <c r="BI30" s="138"/>
      <c r="BJ30" s="138"/>
      <c r="BK30" s="138"/>
      <c r="BL30" s="138"/>
      <c r="BM30" s="138"/>
      <c r="BN30" s="138"/>
      <c r="BO30" s="138"/>
      <c r="BP30" s="138"/>
      <c r="BQ30" s="138"/>
      <c r="BR30" s="138"/>
      <c r="BS30" s="138"/>
      <c r="BT30" s="138"/>
      <c r="BU30" s="138"/>
      <c r="BV30" s="138"/>
      <c r="BW30" s="138"/>
      <c r="BX30" s="138"/>
      <c r="BY30" s="138"/>
      <c r="BZ30" s="138"/>
      <c r="CA30" s="138"/>
      <c r="CB30" s="138"/>
      <c r="CC30" s="138"/>
      <c r="CD30" s="138"/>
      <c r="CE30" s="138"/>
      <c r="CF30" s="138"/>
      <c r="CG30" s="138"/>
      <c r="CH30" s="138"/>
      <c r="CI30" s="138"/>
      <c r="CJ30" s="138"/>
      <c r="CK30" s="138"/>
      <c r="CL30" s="138"/>
      <c r="CM30" s="138"/>
      <c r="CN30" s="138"/>
      <c r="CO30" s="138"/>
      <c r="CP30" s="138"/>
      <c r="CQ30" s="138"/>
      <c r="CR30" s="138"/>
      <c r="CS30" s="138"/>
      <c r="CT30" s="138"/>
      <c r="CU30" s="138"/>
      <c r="CV30" s="138"/>
      <c r="CW30" s="138"/>
      <c r="CX30" s="138"/>
      <c r="CY30" s="138"/>
      <c r="CZ30" s="138"/>
      <c r="DA30" s="138"/>
      <c r="DB30" s="138"/>
      <c r="DC30" s="138"/>
      <c r="DD30" s="138"/>
      <c r="DE30" s="138"/>
      <c r="DF30" s="138"/>
      <c r="DG30" s="138"/>
      <c r="DH30" s="138"/>
      <c r="DI30" s="138"/>
      <c r="DJ30" s="138"/>
      <c r="DK30" s="138"/>
      <c r="DL30" s="138"/>
      <c r="DM30" s="138"/>
      <c r="DN30" s="138"/>
      <c r="DO30" s="138"/>
      <c r="DP30" s="138"/>
      <c r="DQ30" s="138"/>
      <c r="DR30" s="138"/>
      <c r="DS30" s="138"/>
      <c r="DT30" s="138"/>
      <c r="DU30" s="138"/>
      <c r="DV30" s="138"/>
      <c r="DW30" s="138"/>
      <c r="DX30" s="138"/>
      <c r="DY30" s="138"/>
      <c r="DZ30" s="138"/>
      <c r="EA30" s="138"/>
      <c r="EB30" s="138"/>
    </row>
    <row r="31" spans="1:132" ht="20.25" customHeight="1" x14ac:dyDescent="0.15">
      <c r="A31" s="172"/>
      <c r="B31" s="361"/>
      <c r="C31" s="361"/>
      <c r="D31" s="627" t="s">
        <v>465</v>
      </c>
      <c r="E31" s="627"/>
      <c r="F31" s="627"/>
      <c r="G31" s="627"/>
      <c r="H31" s="627"/>
      <c r="I31" s="627"/>
      <c r="J31" s="627"/>
      <c r="K31" s="627"/>
      <c r="L31" s="627"/>
      <c r="M31" s="627"/>
      <c r="N31" s="627"/>
      <c r="O31" s="627"/>
      <c r="P31" s="627"/>
      <c r="Q31" s="627"/>
      <c r="R31" s="627"/>
      <c r="S31" s="627"/>
      <c r="T31" s="627"/>
      <c r="U31" s="627"/>
      <c r="V31" s="627"/>
      <c r="W31" s="627"/>
      <c r="X31" s="451"/>
      <c r="Y31" s="631">
        <v>1</v>
      </c>
      <c r="Z31" s="632">
        <v>9</v>
      </c>
      <c r="AA31" s="79">
        <f>AA26-AA27+AA28+AA29+AA30</f>
        <v>201527307</v>
      </c>
      <c r="AB31" s="79">
        <f t="shared" ref="AB31:AE31" si="6">AB26-AB27+AB28+AB29+AB30</f>
        <v>153122711</v>
      </c>
      <c r="AC31" s="79">
        <f t="shared" si="6"/>
        <v>159687077</v>
      </c>
      <c r="AD31" s="79">
        <f t="shared" si="6"/>
        <v>189257324</v>
      </c>
      <c r="AE31" s="79">
        <f t="shared" si="6"/>
        <v>114812119</v>
      </c>
      <c r="AF31" s="186">
        <f t="shared" si="5"/>
        <v>818406538</v>
      </c>
      <c r="AG31" s="138"/>
      <c r="AH31" s="138"/>
      <c r="AI31" s="138"/>
      <c r="AJ31" s="138"/>
      <c r="AK31" s="138"/>
      <c r="AL31" s="138"/>
      <c r="AM31" s="138"/>
      <c r="AN31" s="138"/>
      <c r="AO31" s="138"/>
      <c r="AP31" s="138"/>
      <c r="AQ31" s="138"/>
      <c r="AR31" s="138"/>
      <c r="AS31" s="138"/>
      <c r="AT31" s="138"/>
      <c r="AU31" s="138"/>
      <c r="AV31" s="138"/>
      <c r="AW31" s="138"/>
      <c r="AX31" s="138"/>
      <c r="AY31" s="138"/>
      <c r="AZ31" s="138"/>
      <c r="BA31" s="138"/>
      <c r="BB31" s="138"/>
      <c r="BC31" s="138"/>
      <c r="BD31" s="138"/>
      <c r="BE31" s="138"/>
      <c r="BF31" s="138"/>
      <c r="BG31" s="138"/>
      <c r="BH31" s="138"/>
      <c r="BI31" s="138"/>
      <c r="BJ31" s="138"/>
      <c r="BK31" s="138"/>
      <c r="BL31" s="138"/>
      <c r="BM31" s="138"/>
      <c r="BN31" s="138"/>
      <c r="BO31" s="138"/>
      <c r="BP31" s="138"/>
      <c r="BQ31" s="138"/>
      <c r="BR31" s="138"/>
      <c r="BS31" s="138"/>
      <c r="BT31" s="138"/>
      <c r="BU31" s="138"/>
      <c r="BV31" s="138"/>
      <c r="BW31" s="138"/>
      <c r="BX31" s="138"/>
      <c r="BY31" s="138"/>
      <c r="BZ31" s="138"/>
      <c r="CA31" s="138"/>
      <c r="CB31" s="138"/>
      <c r="CC31" s="138"/>
      <c r="CD31" s="138"/>
      <c r="CE31" s="138"/>
      <c r="CF31" s="138"/>
      <c r="CG31" s="138"/>
      <c r="CH31" s="138"/>
      <c r="CI31" s="138"/>
      <c r="CJ31" s="138"/>
      <c r="CK31" s="138"/>
      <c r="CL31" s="138"/>
      <c r="CM31" s="138"/>
      <c r="CN31" s="138"/>
      <c r="CO31" s="138"/>
      <c r="CP31" s="138"/>
      <c r="CQ31" s="138"/>
      <c r="CR31" s="138"/>
      <c r="CS31" s="138"/>
      <c r="CT31" s="138"/>
      <c r="CU31" s="138"/>
      <c r="CV31" s="138"/>
      <c r="CW31" s="138"/>
      <c r="CX31" s="138"/>
      <c r="CY31" s="138"/>
      <c r="CZ31" s="138"/>
      <c r="DA31" s="138"/>
      <c r="DB31" s="138"/>
      <c r="DC31" s="138"/>
      <c r="DD31" s="138"/>
      <c r="DE31" s="138"/>
      <c r="DF31" s="138"/>
      <c r="DG31" s="138"/>
      <c r="DH31" s="138"/>
      <c r="DI31" s="138"/>
      <c r="DJ31" s="138"/>
      <c r="DK31" s="138"/>
      <c r="DL31" s="138"/>
      <c r="DM31" s="138"/>
      <c r="DN31" s="138"/>
      <c r="DO31" s="138"/>
      <c r="DP31" s="138"/>
      <c r="DQ31" s="138"/>
      <c r="DR31" s="138"/>
      <c r="DS31" s="138"/>
      <c r="DT31" s="138"/>
      <c r="DU31" s="138"/>
      <c r="DV31" s="138"/>
      <c r="DW31" s="138"/>
      <c r="DX31" s="138"/>
      <c r="DY31" s="138"/>
      <c r="DZ31" s="138"/>
      <c r="EA31" s="138"/>
      <c r="EB31" s="138"/>
    </row>
    <row r="32" spans="1:132" s="489" customFormat="1" ht="29.45" customHeight="1" x14ac:dyDescent="0.15">
      <c r="A32" s="407"/>
      <c r="B32" s="645" t="s">
        <v>472</v>
      </c>
      <c r="C32" s="646"/>
      <c r="D32" s="646"/>
      <c r="E32" s="646"/>
      <c r="F32" s="646"/>
      <c r="G32" s="646"/>
      <c r="H32" s="646"/>
      <c r="I32" s="646"/>
      <c r="J32" s="646"/>
      <c r="K32" s="646"/>
      <c r="L32" s="646"/>
      <c r="M32" s="646"/>
      <c r="N32" s="646"/>
      <c r="O32" s="647"/>
      <c r="P32" s="627" t="s">
        <v>473</v>
      </c>
      <c r="Q32" s="627"/>
      <c r="R32" s="627"/>
      <c r="S32" s="627"/>
      <c r="T32" s="627"/>
      <c r="U32" s="627"/>
      <c r="V32" s="627"/>
      <c r="W32" s="627"/>
      <c r="X32" s="451"/>
      <c r="Y32" s="631">
        <v>2</v>
      </c>
      <c r="Z32" s="632">
        <v>0</v>
      </c>
      <c r="AA32" s="80">
        <v>36512818</v>
      </c>
      <c r="AB32" s="648">
        <v>0</v>
      </c>
      <c r="AC32" s="648">
        <v>0</v>
      </c>
      <c r="AD32" s="648">
        <v>0</v>
      </c>
      <c r="AE32" s="80">
        <v>49489636</v>
      </c>
      <c r="AF32" s="649">
        <v>0</v>
      </c>
      <c r="AG32" s="484"/>
      <c r="AH32" s="484"/>
      <c r="AI32" s="484"/>
      <c r="AJ32" s="484"/>
      <c r="AK32" s="484"/>
      <c r="AL32" s="484"/>
      <c r="AM32" s="484"/>
      <c r="AN32" s="484"/>
      <c r="AO32" s="484"/>
      <c r="AP32" s="484"/>
      <c r="AQ32" s="484"/>
      <c r="AR32" s="484"/>
      <c r="AS32" s="484"/>
      <c r="AT32" s="484"/>
      <c r="AU32" s="484"/>
      <c r="AV32" s="484"/>
      <c r="AW32" s="484"/>
      <c r="AX32" s="484"/>
      <c r="AY32" s="484"/>
      <c r="AZ32" s="484"/>
      <c r="BA32" s="484"/>
      <c r="BB32" s="484"/>
      <c r="BC32" s="484"/>
      <c r="BD32" s="484"/>
      <c r="BE32" s="484"/>
      <c r="BF32" s="484"/>
      <c r="BG32" s="484"/>
      <c r="BH32" s="484"/>
      <c r="BI32" s="484"/>
      <c r="BJ32" s="484"/>
      <c r="BK32" s="484"/>
      <c r="BL32" s="484"/>
      <c r="BM32" s="484"/>
      <c r="BN32" s="484"/>
      <c r="BO32" s="484"/>
      <c r="BP32" s="484"/>
      <c r="BQ32" s="484"/>
      <c r="BR32" s="484"/>
      <c r="BS32" s="484"/>
      <c r="BT32" s="484"/>
      <c r="BU32" s="484"/>
      <c r="BV32" s="484"/>
      <c r="BW32" s="484"/>
      <c r="BX32" s="484"/>
      <c r="BY32" s="484"/>
      <c r="BZ32" s="484"/>
      <c r="CA32" s="484"/>
      <c r="CB32" s="484"/>
      <c r="CC32" s="484"/>
      <c r="CD32" s="484"/>
      <c r="CE32" s="484"/>
      <c r="CF32" s="484"/>
      <c r="CG32" s="484"/>
      <c r="CH32" s="484"/>
      <c r="CI32" s="484"/>
      <c r="CJ32" s="484"/>
      <c r="CK32" s="484"/>
      <c r="CL32" s="484"/>
      <c r="CM32" s="484"/>
      <c r="CN32" s="484"/>
      <c r="CO32" s="484"/>
      <c r="CP32" s="484"/>
      <c r="CQ32" s="484"/>
      <c r="CR32" s="484"/>
      <c r="CS32" s="484"/>
      <c r="CT32" s="484"/>
      <c r="CU32" s="484"/>
      <c r="CV32" s="484"/>
      <c r="CW32" s="484"/>
      <c r="CX32" s="484"/>
      <c r="CY32" s="484"/>
      <c r="CZ32" s="484"/>
      <c r="DA32" s="484"/>
      <c r="DB32" s="484"/>
      <c r="DC32" s="484"/>
      <c r="DD32" s="484"/>
      <c r="DE32" s="484"/>
      <c r="DF32" s="484"/>
      <c r="DG32" s="484"/>
      <c r="DH32" s="484"/>
      <c r="DI32" s="484"/>
      <c r="DJ32" s="484"/>
      <c r="DK32" s="484"/>
      <c r="DL32" s="484"/>
      <c r="DM32" s="484"/>
      <c r="DN32" s="484"/>
      <c r="DO32" s="484"/>
      <c r="DP32" s="484"/>
      <c r="DQ32" s="484"/>
      <c r="DR32" s="484"/>
      <c r="DS32" s="484"/>
      <c r="DT32" s="484"/>
      <c r="DU32" s="484"/>
      <c r="DV32" s="484"/>
      <c r="DW32" s="484"/>
      <c r="DX32" s="484"/>
      <c r="DY32" s="484"/>
      <c r="DZ32" s="484"/>
      <c r="EA32" s="484"/>
      <c r="EB32" s="484"/>
    </row>
    <row r="33" spans="1:132" ht="24" customHeight="1" x14ac:dyDescent="0.15">
      <c r="A33" s="172"/>
      <c r="B33" s="650" t="s">
        <v>474</v>
      </c>
      <c r="C33" s="651"/>
      <c r="D33" s="651"/>
      <c r="E33" s="651"/>
      <c r="F33" s="651"/>
      <c r="G33" s="651"/>
      <c r="H33" s="651"/>
      <c r="I33" s="651"/>
      <c r="J33" s="651"/>
      <c r="K33" s="651"/>
      <c r="L33" s="651"/>
      <c r="M33" s="651"/>
      <c r="N33" s="651"/>
      <c r="O33" s="652"/>
      <c r="P33" s="627" t="s">
        <v>475</v>
      </c>
      <c r="Q33" s="627"/>
      <c r="R33" s="627"/>
      <c r="S33" s="627"/>
      <c r="T33" s="627"/>
      <c r="U33" s="627"/>
      <c r="V33" s="627"/>
      <c r="W33" s="627"/>
      <c r="X33" s="451"/>
      <c r="Y33" s="631">
        <v>2</v>
      </c>
      <c r="Z33" s="632">
        <v>1</v>
      </c>
      <c r="AA33" s="80">
        <v>106622445</v>
      </c>
      <c r="AB33" s="194"/>
      <c r="AC33" s="131">
        <f>SUM(AB33)</f>
        <v>0</v>
      </c>
      <c r="AD33" s="194"/>
      <c r="AE33" s="80">
        <v>79527651</v>
      </c>
      <c r="AF33" s="195"/>
      <c r="AG33" s="138"/>
      <c r="AH33" s="138"/>
      <c r="AI33" s="138"/>
      <c r="AJ33" s="138"/>
      <c r="AK33" s="138"/>
      <c r="AL33" s="138"/>
      <c r="AM33" s="138"/>
      <c r="AN33" s="138"/>
      <c r="AO33" s="138"/>
      <c r="AP33" s="138"/>
      <c r="AQ33" s="138"/>
      <c r="AR33" s="138"/>
      <c r="AS33" s="138"/>
      <c r="AT33" s="138"/>
      <c r="AU33" s="138"/>
      <c r="AV33" s="138"/>
      <c r="AW33" s="138"/>
      <c r="AX33" s="138"/>
      <c r="AY33" s="138"/>
      <c r="AZ33" s="138"/>
      <c r="BA33" s="138"/>
      <c r="BB33" s="138"/>
      <c r="BC33" s="138"/>
      <c r="BD33" s="138"/>
      <c r="BE33" s="138"/>
      <c r="BF33" s="138"/>
      <c r="BG33" s="138"/>
      <c r="BH33" s="138"/>
      <c r="BI33" s="138"/>
      <c r="BJ33" s="138"/>
      <c r="BK33" s="138"/>
      <c r="BL33" s="138"/>
      <c r="BM33" s="138"/>
      <c r="BN33" s="138"/>
      <c r="BO33" s="138"/>
      <c r="BP33" s="138"/>
      <c r="BQ33" s="138"/>
      <c r="BR33" s="138"/>
      <c r="BS33" s="138"/>
      <c r="BT33" s="138"/>
      <c r="BU33" s="138"/>
      <c r="BV33" s="138"/>
      <c r="BW33" s="138"/>
      <c r="BX33" s="138"/>
      <c r="BY33" s="138"/>
      <c r="BZ33" s="138"/>
      <c r="CA33" s="138"/>
      <c r="CB33" s="138"/>
      <c r="CC33" s="138"/>
      <c r="CD33" s="138"/>
      <c r="CE33" s="138"/>
      <c r="CF33" s="138"/>
      <c r="CG33" s="138"/>
      <c r="CH33" s="138"/>
      <c r="CI33" s="138"/>
      <c r="CJ33" s="138"/>
      <c r="CK33" s="138"/>
      <c r="CL33" s="138"/>
      <c r="CM33" s="138"/>
      <c r="CN33" s="138"/>
      <c r="CO33" s="138"/>
      <c r="CP33" s="138"/>
      <c r="CQ33" s="138"/>
      <c r="CR33" s="138"/>
      <c r="CS33" s="138"/>
      <c r="CT33" s="138"/>
      <c r="CU33" s="138"/>
      <c r="CV33" s="138"/>
      <c r="CW33" s="138"/>
      <c r="CX33" s="138"/>
      <c r="CY33" s="138"/>
      <c r="CZ33" s="138"/>
      <c r="DA33" s="138"/>
      <c r="DB33" s="138"/>
      <c r="DC33" s="138"/>
      <c r="DD33" s="138"/>
      <c r="DE33" s="138"/>
      <c r="DF33" s="138"/>
      <c r="DG33" s="138"/>
      <c r="DH33" s="138"/>
      <c r="DI33" s="138"/>
      <c r="DJ33" s="138"/>
      <c r="DK33" s="138"/>
      <c r="DL33" s="138"/>
      <c r="DM33" s="138"/>
      <c r="DN33" s="138"/>
      <c r="DO33" s="138"/>
      <c r="DP33" s="138"/>
      <c r="DQ33" s="138"/>
      <c r="DR33" s="138"/>
      <c r="DS33" s="138"/>
      <c r="DT33" s="138"/>
      <c r="DU33" s="138"/>
      <c r="DV33" s="138"/>
      <c r="DW33" s="138"/>
      <c r="DX33" s="138"/>
      <c r="DY33" s="138"/>
      <c r="DZ33" s="138"/>
      <c r="EA33" s="138"/>
      <c r="EB33" s="138"/>
    </row>
    <row r="34" spans="1:132" ht="24" customHeight="1" thickBot="1" x14ac:dyDescent="0.2">
      <c r="A34" s="172"/>
      <c r="B34" s="627" t="s">
        <v>476</v>
      </c>
      <c r="C34" s="627"/>
      <c r="D34" s="627"/>
      <c r="E34" s="627"/>
      <c r="F34" s="627"/>
      <c r="G34" s="627"/>
      <c r="H34" s="627"/>
      <c r="I34" s="627"/>
      <c r="J34" s="627"/>
      <c r="K34" s="627"/>
      <c r="L34" s="627"/>
      <c r="M34" s="627"/>
      <c r="N34" s="627"/>
      <c r="O34" s="627"/>
      <c r="P34" s="627"/>
      <c r="Q34" s="627"/>
      <c r="R34" s="627"/>
      <c r="S34" s="627"/>
      <c r="T34" s="627"/>
      <c r="U34" s="627"/>
      <c r="V34" s="627"/>
      <c r="W34" s="627"/>
      <c r="X34" s="451"/>
      <c r="Y34" s="638">
        <v>2</v>
      </c>
      <c r="Z34" s="639">
        <v>2</v>
      </c>
      <c r="AA34" s="79">
        <f>AA13+AA25-AA31+AA32-AA33</f>
        <v>19633014</v>
      </c>
      <c r="AB34" s="79">
        <f>AB13+AB25-AB31</f>
        <v>35114870</v>
      </c>
      <c r="AC34" s="79">
        <f t="shared" ref="AC34:AD34" si="7">AC13+AC25-AC31</f>
        <v>58986153</v>
      </c>
      <c r="AD34" s="79">
        <f t="shared" si="7"/>
        <v>70797879</v>
      </c>
      <c r="AE34" s="79">
        <f>AE13+AE25-AE31+AE32-AE33</f>
        <v>-22842576</v>
      </c>
      <c r="AF34" s="653"/>
      <c r="AG34" s="138"/>
      <c r="AH34" s="138"/>
      <c r="AI34" s="138"/>
      <c r="AJ34" s="138"/>
      <c r="AK34" s="138"/>
      <c r="AL34" s="138"/>
      <c r="AM34" s="138"/>
      <c r="AN34" s="138"/>
      <c r="AO34" s="138"/>
      <c r="AP34" s="138"/>
      <c r="AQ34" s="138"/>
      <c r="AR34" s="138"/>
      <c r="AS34" s="138"/>
      <c r="AT34" s="138"/>
      <c r="AU34" s="138"/>
      <c r="AV34" s="138"/>
      <c r="AW34" s="138"/>
      <c r="AX34" s="138"/>
      <c r="AY34" s="138"/>
      <c r="AZ34" s="138"/>
      <c r="BA34" s="138"/>
      <c r="BB34" s="138"/>
      <c r="BC34" s="138"/>
      <c r="BD34" s="138"/>
      <c r="BE34" s="138"/>
      <c r="BF34" s="138"/>
      <c r="BG34" s="138"/>
      <c r="BH34" s="138"/>
      <c r="BI34" s="138"/>
      <c r="BJ34" s="138"/>
      <c r="BK34" s="138"/>
      <c r="BL34" s="138"/>
      <c r="BM34" s="138"/>
      <c r="BN34" s="138"/>
      <c r="BO34" s="138"/>
      <c r="BP34" s="138"/>
      <c r="BQ34" s="138"/>
      <c r="BR34" s="138"/>
      <c r="BS34" s="138"/>
      <c r="BT34" s="138"/>
      <c r="BU34" s="138"/>
      <c r="BV34" s="138"/>
      <c r="BW34" s="138"/>
      <c r="BX34" s="138"/>
      <c r="BY34" s="138"/>
      <c r="BZ34" s="138"/>
      <c r="CA34" s="138"/>
      <c r="CB34" s="138"/>
      <c r="CC34" s="138"/>
      <c r="CD34" s="138"/>
      <c r="CE34" s="138"/>
      <c r="CF34" s="138"/>
      <c r="CG34" s="138"/>
      <c r="CH34" s="138"/>
      <c r="CI34" s="138"/>
      <c r="CJ34" s="138"/>
      <c r="CK34" s="138"/>
      <c r="CL34" s="138"/>
      <c r="CM34" s="138"/>
      <c r="CN34" s="138"/>
      <c r="CO34" s="138"/>
      <c r="CP34" s="138"/>
      <c r="CQ34" s="138"/>
      <c r="CR34" s="138"/>
      <c r="CS34" s="138"/>
      <c r="CT34" s="138"/>
      <c r="CU34" s="138"/>
      <c r="CV34" s="138"/>
      <c r="CW34" s="138"/>
      <c r="CX34" s="138"/>
      <c r="CY34" s="138"/>
      <c r="CZ34" s="138"/>
      <c r="DA34" s="138"/>
      <c r="DB34" s="138"/>
      <c r="DC34" s="138"/>
      <c r="DD34" s="138"/>
      <c r="DE34" s="138"/>
      <c r="DF34" s="138"/>
      <c r="DG34" s="138"/>
      <c r="DH34" s="138"/>
      <c r="DI34" s="138"/>
      <c r="DJ34" s="138"/>
      <c r="DK34" s="138"/>
      <c r="DL34" s="138"/>
      <c r="DM34" s="138"/>
      <c r="DN34" s="138"/>
      <c r="DO34" s="138"/>
      <c r="DP34" s="138"/>
      <c r="DQ34" s="138"/>
      <c r="DR34" s="138"/>
      <c r="DS34" s="138"/>
      <c r="DT34" s="138"/>
      <c r="DU34" s="138"/>
      <c r="DV34" s="138"/>
      <c r="DW34" s="138"/>
      <c r="DX34" s="138"/>
      <c r="DY34" s="138"/>
      <c r="DZ34" s="138"/>
      <c r="EA34" s="138"/>
      <c r="EB34" s="138"/>
    </row>
    <row r="35" spans="1:132" ht="24" customHeight="1" thickBot="1" x14ac:dyDescent="0.2">
      <c r="A35" s="172"/>
      <c r="B35" s="654"/>
      <c r="C35" s="655"/>
      <c r="D35" s="655"/>
      <c r="E35" s="655"/>
      <c r="F35" s="656"/>
      <c r="G35" s="655"/>
      <c r="H35" s="655"/>
      <c r="I35" s="655"/>
      <c r="J35" s="655"/>
      <c r="K35" s="655"/>
      <c r="L35" s="655"/>
      <c r="M35" s="655"/>
      <c r="N35" s="655"/>
      <c r="O35" s="655"/>
      <c r="P35" s="656"/>
      <c r="Q35" s="655"/>
      <c r="R35" s="655"/>
      <c r="S35" s="655"/>
      <c r="T35" s="655"/>
      <c r="U35" s="655"/>
      <c r="V35" s="655"/>
      <c r="W35" s="657"/>
      <c r="X35" s="658"/>
      <c r="Y35" s="659"/>
      <c r="Z35" s="660"/>
      <c r="AA35" s="661">
        <f>AA24-AA30</f>
        <v>29185000</v>
      </c>
      <c r="AB35" s="661">
        <f t="shared" ref="AB35:AF35" si="8">AB24-AB30</f>
        <v>4543000</v>
      </c>
      <c r="AC35" s="661">
        <f t="shared" si="8"/>
        <v>9599000</v>
      </c>
      <c r="AD35" s="661">
        <f t="shared" si="8"/>
        <v>-43327000</v>
      </c>
      <c r="AE35" s="661">
        <f t="shared" si="8"/>
        <v>0</v>
      </c>
      <c r="AF35" s="661">
        <f t="shared" si="8"/>
        <v>0</v>
      </c>
      <c r="AG35" s="138"/>
      <c r="AH35" s="138"/>
      <c r="AI35" s="138"/>
      <c r="AJ35" s="138"/>
      <c r="AK35" s="138"/>
      <c r="AL35" s="138"/>
      <c r="AM35" s="138"/>
      <c r="AN35" s="138"/>
      <c r="AO35" s="138"/>
      <c r="AP35" s="138"/>
      <c r="AQ35" s="138"/>
      <c r="AR35" s="138"/>
      <c r="AS35" s="138"/>
      <c r="AT35" s="138"/>
      <c r="AU35" s="138"/>
      <c r="AV35" s="138"/>
      <c r="AW35" s="138"/>
      <c r="AX35" s="138"/>
      <c r="AY35" s="138"/>
      <c r="AZ35" s="138"/>
      <c r="BA35" s="138"/>
      <c r="BB35" s="138"/>
      <c r="BC35" s="138"/>
      <c r="BD35" s="138"/>
      <c r="BE35" s="138"/>
      <c r="BF35" s="138"/>
      <c r="BG35" s="138"/>
      <c r="BH35" s="138"/>
      <c r="BI35" s="138"/>
      <c r="BJ35" s="138"/>
      <c r="BK35" s="138"/>
      <c r="BL35" s="138"/>
      <c r="BM35" s="138"/>
      <c r="BN35" s="138"/>
      <c r="BO35" s="138"/>
      <c r="BP35" s="138"/>
      <c r="BQ35" s="138"/>
      <c r="BR35" s="138"/>
      <c r="BS35" s="138"/>
      <c r="BT35" s="138"/>
      <c r="BU35" s="138"/>
      <c r="BV35" s="138"/>
      <c r="BW35" s="138"/>
      <c r="BX35" s="138"/>
      <c r="BY35" s="138"/>
      <c r="BZ35" s="138"/>
      <c r="CA35" s="138"/>
      <c r="CB35" s="138"/>
      <c r="CC35" s="138"/>
      <c r="CD35" s="138"/>
      <c r="CE35" s="138"/>
      <c r="CF35" s="138"/>
      <c r="CG35" s="138"/>
      <c r="CH35" s="138"/>
      <c r="CI35" s="138"/>
      <c r="CJ35" s="138"/>
      <c r="CK35" s="138"/>
      <c r="CL35" s="138"/>
      <c r="CM35" s="138"/>
      <c r="CN35" s="138"/>
      <c r="CO35" s="138"/>
      <c r="CP35" s="138"/>
      <c r="CQ35" s="138"/>
      <c r="CR35" s="138"/>
      <c r="CS35" s="138"/>
      <c r="CT35" s="138"/>
      <c r="CU35" s="138"/>
      <c r="CV35" s="138"/>
      <c r="CW35" s="138"/>
      <c r="CX35" s="138"/>
      <c r="CY35" s="138"/>
      <c r="CZ35" s="138"/>
      <c r="DA35" s="138"/>
      <c r="DB35" s="138"/>
      <c r="DC35" s="138"/>
      <c r="DD35" s="138"/>
      <c r="DE35" s="138"/>
      <c r="DF35" s="138"/>
      <c r="DG35" s="138"/>
      <c r="DH35" s="138"/>
      <c r="DI35" s="138"/>
      <c r="DJ35" s="138"/>
      <c r="DK35" s="138"/>
      <c r="DL35" s="138"/>
      <c r="DM35" s="138"/>
      <c r="DN35" s="138"/>
      <c r="DO35" s="138"/>
      <c r="DP35" s="138"/>
      <c r="DQ35" s="138"/>
      <c r="DR35" s="138"/>
      <c r="DS35" s="138"/>
      <c r="DT35" s="138"/>
      <c r="DU35" s="138"/>
      <c r="DV35" s="138"/>
      <c r="DW35" s="138"/>
      <c r="DX35" s="138"/>
      <c r="DY35" s="138"/>
      <c r="DZ35" s="138"/>
      <c r="EA35" s="138"/>
      <c r="EB35" s="138"/>
    </row>
    <row r="36" spans="1:132" ht="24" customHeight="1" x14ac:dyDescent="0.15">
      <c r="A36" s="172"/>
      <c r="B36" s="627" t="s">
        <v>477</v>
      </c>
      <c r="C36" s="627"/>
      <c r="D36" s="627"/>
      <c r="E36" s="627"/>
      <c r="F36" s="627"/>
      <c r="G36" s="627"/>
      <c r="H36" s="627"/>
      <c r="I36" s="627"/>
      <c r="J36" s="627"/>
      <c r="K36" s="627"/>
      <c r="L36" s="627"/>
      <c r="M36" s="627"/>
      <c r="N36" s="627"/>
      <c r="O36" s="627"/>
      <c r="P36" s="627"/>
      <c r="Q36" s="627"/>
      <c r="R36" s="627"/>
      <c r="S36" s="627"/>
      <c r="T36" s="627"/>
      <c r="U36" s="627"/>
      <c r="V36" s="627"/>
      <c r="W36" s="627"/>
      <c r="X36" s="451"/>
      <c r="Y36" s="628">
        <v>2</v>
      </c>
      <c r="Z36" s="629">
        <v>3</v>
      </c>
      <c r="AA36" s="79">
        <f>AB33+AA24-AA30-AC33</f>
        <v>29185000</v>
      </c>
      <c r="AB36" s="79">
        <f>AA36+AB24-AB30</f>
        <v>33728000</v>
      </c>
      <c r="AC36" s="79">
        <f>AB36+AC24-AC30</f>
        <v>43327000</v>
      </c>
      <c r="AD36" s="79">
        <f>AC36+AD24-AD30</f>
        <v>0</v>
      </c>
      <c r="AE36" s="79">
        <f>AD36-AE30+AD33-AF33</f>
        <v>0</v>
      </c>
      <c r="AF36" s="662"/>
      <c r="AG36" s="138"/>
      <c r="AH36" s="138"/>
      <c r="AI36" s="138"/>
      <c r="AJ36" s="138"/>
      <c r="AK36" s="138"/>
      <c r="AL36" s="138"/>
      <c r="AM36" s="138"/>
      <c r="AN36" s="138"/>
      <c r="AO36" s="138"/>
      <c r="AP36" s="138"/>
      <c r="AQ36" s="138"/>
      <c r="AR36" s="138"/>
      <c r="AS36" s="138"/>
      <c r="AT36" s="138"/>
      <c r="AU36" s="138"/>
      <c r="AV36" s="138"/>
      <c r="AW36" s="138"/>
      <c r="AX36" s="138"/>
      <c r="AY36" s="138"/>
      <c r="AZ36" s="138"/>
      <c r="BA36" s="138"/>
      <c r="BB36" s="138"/>
      <c r="BC36" s="138"/>
      <c r="BD36" s="138"/>
      <c r="BE36" s="138"/>
      <c r="BF36" s="138"/>
      <c r="BG36" s="138"/>
      <c r="BH36" s="138"/>
      <c r="BI36" s="138"/>
      <c r="BJ36" s="138"/>
      <c r="BK36" s="138"/>
      <c r="BL36" s="138"/>
      <c r="BM36" s="138"/>
      <c r="BN36" s="138"/>
      <c r="BO36" s="138"/>
      <c r="BP36" s="138"/>
      <c r="BQ36" s="138"/>
      <c r="BR36" s="138"/>
      <c r="BS36" s="138"/>
      <c r="BT36" s="138"/>
      <c r="BU36" s="138"/>
      <c r="BV36" s="138"/>
      <c r="BW36" s="138"/>
      <c r="BX36" s="138"/>
      <c r="BY36" s="138"/>
      <c r="BZ36" s="138"/>
      <c r="CA36" s="138"/>
      <c r="CB36" s="138"/>
      <c r="CC36" s="138"/>
      <c r="CD36" s="138"/>
      <c r="CE36" s="138"/>
      <c r="CF36" s="138"/>
      <c r="CG36" s="138"/>
      <c r="CH36" s="138"/>
      <c r="CI36" s="138"/>
      <c r="CJ36" s="138"/>
      <c r="CK36" s="138"/>
      <c r="CL36" s="138"/>
      <c r="CM36" s="138"/>
      <c r="CN36" s="138"/>
      <c r="CO36" s="138"/>
      <c r="CP36" s="138"/>
      <c r="CQ36" s="138"/>
      <c r="CR36" s="138"/>
      <c r="CS36" s="138"/>
      <c r="CT36" s="138"/>
      <c r="CU36" s="138"/>
      <c r="CV36" s="138"/>
      <c r="CW36" s="138"/>
      <c r="CX36" s="138"/>
      <c r="CY36" s="138"/>
      <c r="CZ36" s="138"/>
      <c r="DA36" s="138"/>
      <c r="DB36" s="138"/>
      <c r="DC36" s="138"/>
      <c r="DD36" s="138"/>
      <c r="DE36" s="138"/>
      <c r="DF36" s="138"/>
      <c r="DG36" s="138"/>
      <c r="DH36" s="138"/>
      <c r="DI36" s="138"/>
      <c r="DJ36" s="138"/>
      <c r="DK36" s="138"/>
      <c r="DL36" s="138"/>
      <c r="DM36" s="138"/>
      <c r="DN36" s="138"/>
      <c r="DO36" s="138"/>
      <c r="DP36" s="138"/>
      <c r="DQ36" s="138"/>
      <c r="DR36" s="138"/>
      <c r="DS36" s="138"/>
      <c r="DT36" s="138"/>
      <c r="DU36" s="138"/>
      <c r="DV36" s="138"/>
      <c r="DW36" s="138"/>
      <c r="DX36" s="138"/>
      <c r="DY36" s="138"/>
      <c r="DZ36" s="138"/>
      <c r="EA36" s="138"/>
      <c r="EB36" s="138"/>
    </row>
    <row r="37" spans="1:132" ht="24" customHeight="1" x14ac:dyDescent="0.15">
      <c r="A37" s="172"/>
      <c r="B37" s="663" t="s">
        <v>478</v>
      </c>
      <c r="C37" s="664"/>
      <c r="D37" s="369" t="s">
        <v>479</v>
      </c>
      <c r="E37" s="369"/>
      <c r="F37" s="369"/>
      <c r="G37" s="369"/>
      <c r="H37" s="369"/>
      <c r="I37" s="369"/>
      <c r="J37" s="369"/>
      <c r="K37" s="369"/>
      <c r="L37" s="369"/>
      <c r="M37" s="369"/>
      <c r="N37" s="369"/>
      <c r="O37" s="369"/>
      <c r="P37" s="369"/>
      <c r="Q37" s="369"/>
      <c r="R37" s="369"/>
      <c r="S37" s="369"/>
      <c r="T37" s="369"/>
      <c r="U37" s="369"/>
      <c r="V37" s="369"/>
      <c r="W37" s="369"/>
      <c r="X37" s="370"/>
      <c r="Y37" s="631">
        <v>2</v>
      </c>
      <c r="Z37" s="632">
        <v>4</v>
      </c>
      <c r="AA37" s="80"/>
      <c r="AB37" s="80"/>
      <c r="AC37" s="80"/>
      <c r="AD37" s="80"/>
      <c r="AE37" s="80"/>
      <c r="AF37" s="665"/>
      <c r="AG37" s="138"/>
      <c r="AH37" s="138"/>
      <c r="AI37" s="138"/>
      <c r="AJ37" s="138"/>
      <c r="AK37" s="138"/>
      <c r="AL37" s="138"/>
      <c r="AM37" s="138"/>
      <c r="AN37" s="138"/>
      <c r="AO37" s="138"/>
      <c r="AP37" s="138"/>
      <c r="AQ37" s="138"/>
      <c r="AR37" s="138"/>
      <c r="AS37" s="138"/>
      <c r="AT37" s="138"/>
      <c r="AU37" s="138"/>
      <c r="AV37" s="138"/>
      <c r="AW37" s="138"/>
      <c r="AX37" s="138"/>
      <c r="AY37" s="138"/>
      <c r="AZ37" s="138"/>
      <c r="BA37" s="138"/>
      <c r="BB37" s="138"/>
      <c r="BC37" s="138"/>
      <c r="BD37" s="138"/>
      <c r="BE37" s="138"/>
      <c r="BF37" s="138"/>
      <c r="BG37" s="138"/>
      <c r="BH37" s="138"/>
      <c r="BI37" s="138"/>
      <c r="BJ37" s="138"/>
      <c r="BK37" s="138"/>
      <c r="BL37" s="138"/>
      <c r="BM37" s="138"/>
      <c r="BN37" s="138"/>
      <c r="BO37" s="138"/>
      <c r="BP37" s="138"/>
      <c r="BQ37" s="138"/>
      <c r="BR37" s="138"/>
      <c r="BS37" s="138"/>
      <c r="BT37" s="138"/>
      <c r="BU37" s="138"/>
      <c r="BV37" s="138"/>
      <c r="BW37" s="138"/>
      <c r="BX37" s="138"/>
      <c r="BY37" s="138"/>
      <c r="BZ37" s="138"/>
      <c r="CA37" s="138"/>
      <c r="CB37" s="138"/>
      <c r="CC37" s="138"/>
      <c r="CD37" s="138"/>
      <c r="CE37" s="138"/>
      <c r="CF37" s="138"/>
      <c r="CG37" s="138"/>
      <c r="CH37" s="138"/>
      <c r="CI37" s="138"/>
      <c r="CJ37" s="138"/>
      <c r="CK37" s="138"/>
      <c r="CL37" s="138"/>
      <c r="CM37" s="138"/>
      <c r="CN37" s="138"/>
      <c r="CO37" s="138"/>
      <c r="CP37" s="138"/>
      <c r="CQ37" s="138"/>
      <c r="CR37" s="138"/>
      <c r="CS37" s="138"/>
      <c r="CT37" s="138"/>
      <c r="CU37" s="138"/>
      <c r="CV37" s="138"/>
      <c r="CW37" s="138"/>
      <c r="CX37" s="138"/>
      <c r="CY37" s="138"/>
      <c r="CZ37" s="138"/>
      <c r="DA37" s="138"/>
      <c r="DB37" s="138"/>
      <c r="DC37" s="138"/>
      <c r="DD37" s="138"/>
      <c r="DE37" s="138"/>
      <c r="DF37" s="138"/>
      <c r="DG37" s="138"/>
      <c r="DH37" s="138"/>
      <c r="DI37" s="138"/>
      <c r="DJ37" s="138"/>
      <c r="DK37" s="138"/>
      <c r="DL37" s="138"/>
      <c r="DM37" s="138"/>
      <c r="DN37" s="138"/>
      <c r="DO37" s="138"/>
      <c r="DP37" s="138"/>
      <c r="DQ37" s="138"/>
      <c r="DR37" s="138"/>
      <c r="DS37" s="138"/>
      <c r="DT37" s="138"/>
      <c r="DU37" s="138"/>
      <c r="DV37" s="138"/>
      <c r="DW37" s="138"/>
      <c r="DX37" s="138"/>
      <c r="DY37" s="138"/>
      <c r="DZ37" s="138"/>
      <c r="EA37" s="138"/>
      <c r="EB37" s="138"/>
    </row>
    <row r="38" spans="1:132" ht="24" customHeight="1" thickBot="1" x14ac:dyDescent="0.2">
      <c r="A38" s="172"/>
      <c r="B38" s="664"/>
      <c r="C38" s="664"/>
      <c r="D38" s="369" t="s">
        <v>480</v>
      </c>
      <c r="E38" s="369"/>
      <c r="F38" s="369"/>
      <c r="G38" s="369"/>
      <c r="H38" s="369"/>
      <c r="I38" s="369"/>
      <c r="J38" s="369"/>
      <c r="K38" s="369"/>
      <c r="L38" s="369"/>
      <c r="M38" s="369"/>
      <c r="N38" s="369"/>
      <c r="O38" s="369"/>
      <c r="P38" s="369"/>
      <c r="Q38" s="369"/>
      <c r="R38" s="369"/>
      <c r="S38" s="369"/>
      <c r="T38" s="369"/>
      <c r="U38" s="369"/>
      <c r="V38" s="369"/>
      <c r="W38" s="369"/>
      <c r="X38" s="370"/>
      <c r="Y38" s="638">
        <v>2</v>
      </c>
      <c r="Z38" s="639">
        <v>5</v>
      </c>
      <c r="AA38" s="122">
        <f>SUM(AA36-AA37)</f>
        <v>29185000</v>
      </c>
      <c r="AB38" s="122">
        <f t="shared" ref="AB38:AE38" si="9">SUM(AB36-AB37)</f>
        <v>33728000</v>
      </c>
      <c r="AC38" s="122">
        <f t="shared" si="9"/>
        <v>43327000</v>
      </c>
      <c r="AD38" s="122">
        <f t="shared" si="9"/>
        <v>0</v>
      </c>
      <c r="AE38" s="122">
        <f t="shared" si="9"/>
        <v>0</v>
      </c>
      <c r="AF38" s="666"/>
      <c r="AG38" s="138"/>
      <c r="AH38" s="138"/>
      <c r="AI38" s="138"/>
      <c r="AJ38" s="138"/>
      <c r="AK38" s="138"/>
      <c r="AL38" s="138"/>
      <c r="AM38" s="138"/>
      <c r="AN38" s="138"/>
      <c r="AO38" s="138"/>
      <c r="AP38" s="138"/>
      <c r="AQ38" s="138"/>
      <c r="AR38" s="138"/>
      <c r="AS38" s="138"/>
      <c r="AT38" s="138"/>
      <c r="AU38" s="138"/>
      <c r="AV38" s="138"/>
      <c r="AW38" s="138"/>
      <c r="AX38" s="138"/>
      <c r="AY38" s="138"/>
      <c r="AZ38" s="138"/>
      <c r="BA38" s="138"/>
      <c r="BB38" s="138"/>
      <c r="BC38" s="138"/>
      <c r="BD38" s="138"/>
      <c r="BE38" s="138"/>
      <c r="BF38" s="138"/>
      <c r="BG38" s="138"/>
      <c r="BH38" s="138"/>
      <c r="BI38" s="138"/>
      <c r="BJ38" s="138"/>
      <c r="BK38" s="138"/>
      <c r="BL38" s="138"/>
      <c r="BM38" s="138"/>
      <c r="BN38" s="138"/>
      <c r="BO38" s="138"/>
      <c r="BP38" s="138"/>
      <c r="BQ38" s="138"/>
      <c r="BR38" s="138"/>
      <c r="BS38" s="138"/>
      <c r="BT38" s="138"/>
      <c r="BU38" s="138"/>
      <c r="BV38" s="138"/>
      <c r="BW38" s="138"/>
      <c r="BX38" s="138"/>
      <c r="BY38" s="138"/>
      <c r="BZ38" s="138"/>
      <c r="CA38" s="138"/>
      <c r="CB38" s="138"/>
      <c r="CC38" s="138"/>
      <c r="CD38" s="138"/>
      <c r="CE38" s="138"/>
      <c r="CF38" s="138"/>
      <c r="CG38" s="138"/>
      <c r="CH38" s="138"/>
      <c r="CI38" s="138"/>
      <c r="CJ38" s="138"/>
      <c r="CK38" s="138"/>
      <c r="CL38" s="138"/>
      <c r="CM38" s="138"/>
      <c r="CN38" s="138"/>
      <c r="CO38" s="138"/>
      <c r="CP38" s="138"/>
      <c r="CQ38" s="138"/>
      <c r="CR38" s="138"/>
      <c r="CS38" s="138"/>
      <c r="CT38" s="138"/>
      <c r="CU38" s="138"/>
      <c r="CV38" s="138"/>
      <c r="CW38" s="138"/>
      <c r="CX38" s="138"/>
      <c r="CY38" s="138"/>
      <c r="CZ38" s="138"/>
      <c r="DA38" s="138"/>
      <c r="DB38" s="138"/>
      <c r="DC38" s="138"/>
      <c r="DD38" s="138"/>
      <c r="DE38" s="138"/>
      <c r="DF38" s="138"/>
      <c r="DG38" s="138"/>
      <c r="DH38" s="138"/>
      <c r="DI38" s="138"/>
      <c r="DJ38" s="138"/>
      <c r="DK38" s="138"/>
      <c r="DL38" s="138"/>
      <c r="DM38" s="138"/>
      <c r="DN38" s="138"/>
      <c r="DO38" s="138"/>
      <c r="DP38" s="138"/>
      <c r="DQ38" s="138"/>
      <c r="DR38" s="138"/>
      <c r="DS38" s="138"/>
      <c r="DT38" s="138"/>
      <c r="DU38" s="138"/>
      <c r="DV38" s="138"/>
      <c r="DW38" s="138"/>
      <c r="DX38" s="138"/>
      <c r="DY38" s="138"/>
      <c r="DZ38" s="138"/>
      <c r="EA38" s="138"/>
      <c r="EB38" s="138"/>
    </row>
    <row r="39" spans="1:132" ht="25.9" customHeight="1" x14ac:dyDescent="0.15">
      <c r="A39" s="138"/>
      <c r="B39" s="484"/>
      <c r="C39" s="484"/>
      <c r="D39" s="484"/>
      <c r="E39" s="484"/>
      <c r="F39" s="484"/>
      <c r="G39" s="484"/>
      <c r="H39" s="484"/>
      <c r="I39" s="484"/>
      <c r="J39" s="484"/>
      <c r="K39" s="484"/>
      <c r="L39" s="484"/>
      <c r="M39" s="484"/>
      <c r="N39" s="484"/>
      <c r="O39" s="484"/>
      <c r="P39" s="484"/>
      <c r="Q39" s="484"/>
      <c r="R39" s="484"/>
      <c r="S39" s="484"/>
      <c r="T39" s="484"/>
      <c r="U39" s="484"/>
      <c r="V39" s="484"/>
      <c r="W39" s="484"/>
      <c r="X39" s="138"/>
      <c r="Y39" s="212"/>
      <c r="Z39" s="138"/>
      <c r="AA39" s="33"/>
      <c r="AB39" s="33"/>
      <c r="AC39" s="33"/>
      <c r="AD39" s="33"/>
      <c r="AE39" s="154"/>
      <c r="AF39" s="33"/>
      <c r="AG39" s="138"/>
      <c r="AH39" s="138"/>
      <c r="AI39" s="138"/>
      <c r="AJ39" s="138"/>
      <c r="AK39" s="138"/>
      <c r="AL39" s="138"/>
      <c r="AM39" s="138"/>
      <c r="AN39" s="138"/>
      <c r="AO39" s="138"/>
      <c r="AP39" s="138"/>
      <c r="AQ39" s="138"/>
      <c r="AR39" s="138"/>
      <c r="AS39" s="138"/>
      <c r="AT39" s="138"/>
      <c r="AU39" s="138"/>
      <c r="AV39" s="138"/>
      <c r="AW39" s="138"/>
      <c r="AX39" s="138"/>
      <c r="AY39" s="138"/>
      <c r="AZ39" s="138"/>
      <c r="BA39" s="138"/>
      <c r="BB39" s="138"/>
      <c r="BC39" s="138"/>
      <c r="BD39" s="138"/>
      <c r="BE39" s="138"/>
      <c r="BF39" s="138"/>
      <c r="BG39" s="138"/>
      <c r="BH39" s="138"/>
      <c r="BI39" s="138"/>
      <c r="BJ39" s="138"/>
      <c r="BK39" s="138"/>
      <c r="BL39" s="138"/>
      <c r="BM39" s="138"/>
      <c r="BN39" s="138"/>
      <c r="BO39" s="138"/>
      <c r="BP39" s="138"/>
      <c r="BQ39" s="138"/>
      <c r="BR39" s="138"/>
      <c r="BS39" s="138"/>
      <c r="BT39" s="138"/>
      <c r="BU39" s="138"/>
      <c r="BV39" s="138"/>
      <c r="BW39" s="138"/>
      <c r="BX39" s="138"/>
      <c r="BY39" s="138"/>
      <c r="BZ39" s="138"/>
      <c r="CA39" s="138"/>
      <c r="CB39" s="138"/>
      <c r="CC39" s="138"/>
      <c r="CD39" s="138"/>
      <c r="CE39" s="138"/>
      <c r="CF39" s="138"/>
      <c r="CG39" s="138"/>
      <c r="CH39" s="138"/>
      <c r="CI39" s="138"/>
      <c r="CJ39" s="138"/>
      <c r="CK39" s="138"/>
      <c r="CL39" s="138"/>
      <c r="CM39" s="138"/>
      <c r="CN39" s="138"/>
      <c r="CO39" s="138"/>
      <c r="CP39" s="138"/>
      <c r="CQ39" s="138"/>
      <c r="CR39" s="138"/>
      <c r="CS39" s="138"/>
      <c r="CT39" s="138"/>
      <c r="CU39" s="138"/>
      <c r="CV39" s="138"/>
      <c r="CW39" s="138"/>
      <c r="CX39" s="138"/>
      <c r="CY39" s="138"/>
      <c r="CZ39" s="138"/>
      <c r="DA39" s="138"/>
      <c r="DB39" s="138"/>
      <c r="DC39" s="138"/>
      <c r="DD39" s="138"/>
      <c r="DE39" s="138"/>
      <c r="DF39" s="138"/>
      <c r="DG39" s="138"/>
      <c r="DH39" s="138"/>
      <c r="DI39" s="138"/>
      <c r="DJ39" s="138"/>
      <c r="DK39" s="138"/>
      <c r="DL39" s="138"/>
      <c r="DM39" s="138"/>
      <c r="DN39" s="138"/>
      <c r="DO39" s="138"/>
      <c r="DP39" s="138"/>
      <c r="DQ39" s="138"/>
      <c r="DR39" s="138"/>
      <c r="DS39" s="138"/>
      <c r="DT39" s="138"/>
      <c r="DU39" s="138"/>
      <c r="DV39" s="138"/>
      <c r="DW39" s="138"/>
      <c r="DX39" s="138"/>
      <c r="DY39" s="138"/>
      <c r="DZ39" s="138"/>
      <c r="EA39" s="138"/>
      <c r="EB39" s="138"/>
    </row>
    <row r="40" spans="1:132" ht="25.5" hidden="1" customHeight="1" x14ac:dyDescent="0.15">
      <c r="A40" s="138"/>
      <c r="B40" s="484"/>
      <c r="C40" s="484"/>
      <c r="D40" s="484"/>
      <c r="E40" s="484"/>
      <c r="F40" s="484"/>
      <c r="G40" s="484"/>
      <c r="H40" s="484"/>
      <c r="I40" s="484"/>
      <c r="J40" s="484"/>
      <c r="K40" s="484"/>
      <c r="L40" s="484"/>
      <c r="M40" s="484"/>
      <c r="N40" s="484"/>
      <c r="O40" s="484"/>
      <c r="P40" s="484"/>
      <c r="Q40" s="484"/>
      <c r="R40" s="484"/>
      <c r="S40" s="484"/>
      <c r="T40" s="484"/>
      <c r="U40" s="484"/>
      <c r="V40" s="484"/>
      <c r="W40" s="484"/>
      <c r="X40" s="484"/>
      <c r="Y40" s="212"/>
      <c r="Z40" s="138"/>
      <c r="AA40" s="33"/>
      <c r="AB40" s="33"/>
      <c r="AC40" s="33"/>
      <c r="AD40" s="33"/>
      <c r="AE40" s="33"/>
      <c r="AF40" s="33"/>
      <c r="AG40" s="138"/>
      <c r="AH40" s="138"/>
      <c r="AI40" s="138"/>
      <c r="AJ40" s="138"/>
      <c r="AK40" s="138"/>
      <c r="AL40" s="138"/>
      <c r="AM40" s="138"/>
      <c r="AN40" s="138"/>
      <c r="AO40" s="138"/>
      <c r="AP40" s="138"/>
      <c r="AQ40" s="138"/>
      <c r="AR40" s="138"/>
      <c r="AS40" s="138"/>
      <c r="AT40" s="138"/>
      <c r="AU40" s="138"/>
      <c r="AV40" s="138"/>
      <c r="AW40" s="138"/>
      <c r="AX40" s="138"/>
      <c r="AY40" s="138"/>
      <c r="AZ40" s="138"/>
      <c r="BA40" s="138"/>
      <c r="BB40" s="138"/>
      <c r="BC40" s="138"/>
      <c r="BD40" s="138"/>
      <c r="BE40" s="138"/>
      <c r="BF40" s="138"/>
      <c r="BG40" s="138"/>
      <c r="BH40" s="138"/>
      <c r="BI40" s="138"/>
      <c r="BJ40" s="138"/>
      <c r="BK40" s="138"/>
      <c r="BL40" s="138"/>
      <c r="BM40" s="138"/>
      <c r="BN40" s="138"/>
      <c r="BO40" s="138"/>
      <c r="BP40" s="138"/>
      <c r="BQ40" s="138"/>
      <c r="BR40" s="138"/>
      <c r="BS40" s="138"/>
      <c r="BT40" s="138"/>
      <c r="BU40" s="138"/>
      <c r="BV40" s="138"/>
      <c r="BW40" s="138"/>
      <c r="BX40" s="138"/>
      <c r="BY40" s="138"/>
      <c r="BZ40" s="138"/>
      <c r="CA40" s="138"/>
      <c r="CB40" s="138"/>
      <c r="CC40" s="138"/>
      <c r="CD40" s="138"/>
      <c r="CE40" s="138"/>
      <c r="CF40" s="138"/>
      <c r="CG40" s="138"/>
      <c r="CH40" s="138"/>
      <c r="CI40" s="138"/>
      <c r="CJ40" s="138"/>
      <c r="CK40" s="138"/>
      <c r="CL40" s="138"/>
      <c r="CM40" s="138"/>
      <c r="CN40" s="138"/>
      <c r="CO40" s="138"/>
      <c r="CP40" s="138"/>
      <c r="CQ40" s="138"/>
      <c r="CR40" s="138"/>
      <c r="CS40" s="138"/>
      <c r="CT40" s="138"/>
      <c r="CU40" s="138"/>
      <c r="CV40" s="138"/>
      <c r="CW40" s="138"/>
      <c r="CX40" s="138"/>
      <c r="CY40" s="138"/>
      <c r="CZ40" s="138"/>
      <c r="DA40" s="138"/>
      <c r="DB40" s="138"/>
      <c r="DC40" s="138"/>
      <c r="DD40" s="138"/>
      <c r="DE40" s="138"/>
      <c r="DF40" s="138"/>
      <c r="DG40" s="138"/>
      <c r="DH40" s="138"/>
      <c r="DI40" s="138"/>
      <c r="DJ40" s="138"/>
      <c r="DK40" s="138"/>
      <c r="DL40" s="138"/>
      <c r="DM40" s="138"/>
      <c r="DN40" s="138"/>
      <c r="DO40" s="138"/>
      <c r="DP40" s="138"/>
      <c r="DQ40" s="138"/>
      <c r="DR40" s="138"/>
      <c r="DS40" s="138"/>
      <c r="DT40" s="138"/>
      <c r="DU40" s="138"/>
      <c r="DV40" s="138"/>
      <c r="DW40" s="138"/>
      <c r="DX40" s="138"/>
      <c r="DY40" s="138"/>
      <c r="DZ40" s="138"/>
      <c r="EA40" s="138"/>
      <c r="EB40" s="138"/>
    </row>
    <row r="41" spans="1:132" ht="25.5" hidden="1" customHeight="1" x14ac:dyDescent="0.15">
      <c r="A41" s="138"/>
      <c r="B41" s="484"/>
      <c r="C41" s="484"/>
      <c r="D41" s="484"/>
      <c r="E41" s="484"/>
      <c r="F41" s="484"/>
      <c r="G41" s="484"/>
      <c r="H41" s="484"/>
      <c r="I41" s="484"/>
      <c r="J41" s="484"/>
      <c r="K41" s="484"/>
      <c r="L41" s="484"/>
      <c r="M41" s="484"/>
      <c r="N41" s="484"/>
      <c r="O41" s="484"/>
      <c r="P41" s="484"/>
      <c r="Q41" s="484"/>
      <c r="R41" s="484"/>
      <c r="S41" s="484"/>
      <c r="T41" s="484"/>
      <c r="U41" s="484"/>
      <c r="V41" s="484"/>
      <c r="W41" s="484"/>
      <c r="X41" s="484"/>
      <c r="Y41" s="212"/>
      <c r="Z41" s="138"/>
      <c r="AA41" s="33"/>
      <c r="AB41" s="33"/>
      <c r="AC41" s="33"/>
      <c r="AD41" s="33"/>
      <c r="AE41" s="33"/>
      <c r="AF41" s="33"/>
      <c r="AG41" s="138"/>
      <c r="AH41" s="138"/>
      <c r="AI41" s="138"/>
      <c r="AJ41" s="138"/>
      <c r="AK41" s="138"/>
      <c r="AL41" s="138"/>
      <c r="AM41" s="138"/>
      <c r="AN41" s="138"/>
      <c r="AO41" s="138"/>
      <c r="AP41" s="138"/>
      <c r="AQ41" s="138"/>
      <c r="AR41" s="138"/>
      <c r="AS41" s="138"/>
      <c r="AT41" s="138"/>
      <c r="AU41" s="138"/>
      <c r="AV41" s="138"/>
      <c r="AW41" s="138"/>
      <c r="AX41" s="138"/>
      <c r="AY41" s="138"/>
      <c r="AZ41" s="138"/>
      <c r="BA41" s="138"/>
      <c r="BB41" s="138"/>
      <c r="BC41" s="138"/>
      <c r="BD41" s="138"/>
      <c r="BE41" s="138"/>
      <c r="BF41" s="138"/>
      <c r="BG41" s="138"/>
      <c r="BH41" s="138"/>
      <c r="BI41" s="138"/>
      <c r="BJ41" s="138"/>
      <c r="BK41" s="138"/>
      <c r="BL41" s="138"/>
      <c r="BM41" s="138"/>
      <c r="BN41" s="138"/>
      <c r="BO41" s="138"/>
      <c r="BP41" s="138"/>
      <c r="BQ41" s="138"/>
      <c r="BR41" s="138"/>
      <c r="BS41" s="138"/>
      <c r="BT41" s="138"/>
      <c r="BU41" s="138"/>
      <c r="BV41" s="138"/>
      <c r="BW41" s="138"/>
      <c r="BX41" s="138"/>
      <c r="BY41" s="138"/>
      <c r="BZ41" s="138"/>
      <c r="CA41" s="138"/>
      <c r="CB41" s="138"/>
      <c r="CC41" s="138"/>
      <c r="CD41" s="138"/>
      <c r="CE41" s="138"/>
      <c r="CF41" s="138"/>
      <c r="CG41" s="138"/>
      <c r="CH41" s="138"/>
      <c r="CI41" s="138"/>
      <c r="CJ41" s="138"/>
      <c r="CK41" s="138"/>
      <c r="CL41" s="138"/>
      <c r="CM41" s="138"/>
      <c r="CN41" s="138"/>
      <c r="CO41" s="138"/>
      <c r="CP41" s="138"/>
      <c r="CQ41" s="138"/>
      <c r="CR41" s="138"/>
      <c r="CS41" s="138"/>
      <c r="CT41" s="138"/>
      <c r="CU41" s="138"/>
      <c r="CV41" s="138"/>
      <c r="CW41" s="138"/>
      <c r="CX41" s="138"/>
      <c r="CY41" s="138"/>
      <c r="CZ41" s="138"/>
      <c r="DA41" s="138"/>
      <c r="DB41" s="138"/>
      <c r="DC41" s="138"/>
      <c r="DD41" s="138"/>
      <c r="DE41" s="138"/>
      <c r="DF41" s="138"/>
      <c r="DG41" s="138"/>
      <c r="DH41" s="138"/>
      <c r="DI41" s="138"/>
      <c r="DJ41" s="138"/>
      <c r="DK41" s="138"/>
      <c r="DL41" s="138"/>
      <c r="DM41" s="138"/>
      <c r="DN41" s="138"/>
      <c r="DO41" s="138"/>
      <c r="DP41" s="138"/>
      <c r="DQ41" s="138"/>
      <c r="DR41" s="138"/>
      <c r="DS41" s="138"/>
      <c r="DT41" s="138"/>
      <c r="DU41" s="138"/>
      <c r="DV41" s="138"/>
      <c r="DW41" s="138"/>
      <c r="DX41" s="138"/>
      <c r="DY41" s="138"/>
      <c r="DZ41" s="138"/>
      <c r="EA41" s="138"/>
      <c r="EB41" s="138"/>
    </row>
    <row r="42" spans="1:132" hidden="1" x14ac:dyDescent="0.15">
      <c r="A42" s="138"/>
      <c r="B42" s="138"/>
      <c r="C42" s="138"/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8"/>
      <c r="U42" s="138"/>
      <c r="V42" s="138"/>
      <c r="W42" s="138"/>
      <c r="X42" s="138"/>
      <c r="Y42" s="212"/>
      <c r="Z42" s="138"/>
      <c r="AA42" s="33"/>
      <c r="AB42" s="33"/>
      <c r="AC42" s="33"/>
      <c r="AD42" s="33"/>
      <c r="AE42" s="33"/>
      <c r="AF42" s="33"/>
      <c r="AG42" s="138"/>
      <c r="AH42" s="138"/>
      <c r="AI42" s="138"/>
      <c r="AJ42" s="138"/>
      <c r="AK42" s="138"/>
      <c r="AL42" s="138"/>
      <c r="AM42" s="138"/>
      <c r="AN42" s="138"/>
      <c r="AO42" s="138"/>
      <c r="AP42" s="138"/>
      <c r="AQ42" s="138"/>
      <c r="AR42" s="138"/>
      <c r="AS42" s="138"/>
      <c r="AT42" s="138"/>
      <c r="AU42" s="138"/>
      <c r="AV42" s="138"/>
      <c r="AW42" s="138"/>
      <c r="AX42" s="138"/>
      <c r="AY42" s="138"/>
      <c r="AZ42" s="138"/>
      <c r="BA42" s="138"/>
      <c r="BB42" s="138"/>
      <c r="BC42" s="138"/>
      <c r="BD42" s="138"/>
      <c r="BE42" s="138"/>
      <c r="BF42" s="138"/>
      <c r="BG42" s="138"/>
      <c r="BH42" s="138"/>
      <c r="BI42" s="138"/>
      <c r="BJ42" s="138"/>
      <c r="BK42" s="138"/>
      <c r="BL42" s="138"/>
      <c r="BM42" s="138"/>
      <c r="BN42" s="138"/>
      <c r="BO42" s="138"/>
      <c r="BP42" s="138"/>
      <c r="BQ42" s="138"/>
      <c r="BR42" s="138"/>
      <c r="BS42" s="138"/>
      <c r="BT42" s="138"/>
      <c r="BU42" s="138"/>
      <c r="BV42" s="138"/>
      <c r="BW42" s="138"/>
      <c r="BX42" s="138"/>
      <c r="BY42" s="138"/>
      <c r="BZ42" s="138"/>
      <c r="CA42" s="138"/>
      <c r="CB42" s="138"/>
      <c r="CC42" s="138"/>
      <c r="CD42" s="138"/>
      <c r="CE42" s="138"/>
      <c r="CF42" s="138"/>
      <c r="CG42" s="138"/>
      <c r="CH42" s="138"/>
      <c r="CI42" s="138"/>
      <c r="CJ42" s="138"/>
      <c r="CK42" s="138"/>
      <c r="CL42" s="138"/>
      <c r="CM42" s="138"/>
      <c r="CN42" s="138"/>
      <c r="CO42" s="138"/>
      <c r="CP42" s="138"/>
      <c r="CQ42" s="138"/>
      <c r="CR42" s="138"/>
      <c r="CS42" s="138"/>
      <c r="CT42" s="138"/>
      <c r="CU42" s="138"/>
      <c r="CV42" s="138"/>
      <c r="CW42" s="138"/>
      <c r="CX42" s="138"/>
      <c r="CY42" s="138"/>
      <c r="CZ42" s="138"/>
      <c r="DA42" s="138"/>
      <c r="DB42" s="138"/>
      <c r="DC42" s="138"/>
      <c r="DD42" s="138"/>
      <c r="DE42" s="138"/>
      <c r="DF42" s="138"/>
      <c r="DG42" s="138"/>
      <c r="DH42" s="138"/>
      <c r="DI42" s="138"/>
      <c r="DJ42" s="138"/>
      <c r="DK42" s="138"/>
      <c r="DL42" s="138"/>
      <c r="DM42" s="138"/>
      <c r="DN42" s="138"/>
      <c r="DO42" s="138"/>
      <c r="DP42" s="138"/>
      <c r="DQ42" s="138"/>
      <c r="DR42" s="138"/>
      <c r="DS42" s="138"/>
      <c r="DT42" s="138"/>
      <c r="DU42" s="138"/>
      <c r="DV42" s="138"/>
      <c r="DW42" s="138"/>
      <c r="DX42" s="138"/>
      <c r="DY42" s="138"/>
      <c r="DZ42" s="138"/>
      <c r="EA42" s="138"/>
      <c r="EB42" s="138"/>
    </row>
    <row r="43" spans="1:132" hidden="1" x14ac:dyDescent="0.15">
      <c r="A43" s="138"/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38"/>
      <c r="R43" s="138"/>
      <c r="S43" s="138"/>
      <c r="T43" s="138"/>
      <c r="U43" s="138"/>
      <c r="V43" s="138"/>
      <c r="W43" s="138"/>
      <c r="X43" s="138"/>
      <c r="Y43" s="212"/>
      <c r="Z43" s="138"/>
      <c r="AA43" s="33"/>
      <c r="AB43" s="33"/>
      <c r="AC43" s="33"/>
      <c r="AD43" s="33"/>
      <c r="AE43" s="33"/>
      <c r="AF43" s="33"/>
      <c r="AG43" s="138"/>
      <c r="AH43" s="138"/>
      <c r="AI43" s="138"/>
      <c r="AJ43" s="138"/>
      <c r="AK43" s="138"/>
      <c r="AL43" s="138"/>
      <c r="AM43" s="138"/>
      <c r="AN43" s="138"/>
      <c r="AO43" s="138"/>
      <c r="AP43" s="138"/>
      <c r="AQ43" s="138"/>
      <c r="AR43" s="138"/>
      <c r="AS43" s="138"/>
      <c r="AT43" s="138"/>
      <c r="AU43" s="138"/>
      <c r="AV43" s="138"/>
      <c r="AW43" s="138"/>
      <c r="AX43" s="138"/>
      <c r="AY43" s="138"/>
      <c r="AZ43" s="138"/>
      <c r="BA43" s="138"/>
      <c r="BB43" s="138"/>
      <c r="BC43" s="138"/>
      <c r="BD43" s="138"/>
      <c r="BE43" s="138"/>
      <c r="BF43" s="138"/>
      <c r="BG43" s="138"/>
      <c r="BH43" s="138"/>
      <c r="BI43" s="138"/>
      <c r="BJ43" s="138"/>
      <c r="BK43" s="138"/>
      <c r="BL43" s="138"/>
      <c r="BM43" s="138"/>
      <c r="BN43" s="138"/>
      <c r="BO43" s="138"/>
      <c r="BP43" s="138"/>
      <c r="BQ43" s="138"/>
      <c r="BR43" s="138"/>
      <c r="BS43" s="138"/>
      <c r="BT43" s="138"/>
      <c r="BU43" s="138"/>
      <c r="BV43" s="138"/>
      <c r="BW43" s="138"/>
      <c r="BX43" s="138"/>
      <c r="BY43" s="138"/>
      <c r="BZ43" s="138"/>
      <c r="CA43" s="138"/>
      <c r="CB43" s="138"/>
      <c r="CC43" s="138"/>
      <c r="CD43" s="138"/>
      <c r="CE43" s="138"/>
      <c r="CF43" s="138"/>
      <c r="CG43" s="138"/>
      <c r="CH43" s="138"/>
      <c r="CI43" s="138"/>
      <c r="CJ43" s="138"/>
      <c r="CK43" s="138"/>
      <c r="CL43" s="138"/>
      <c r="CM43" s="138"/>
      <c r="CN43" s="138"/>
      <c r="CO43" s="138"/>
      <c r="CP43" s="138"/>
      <c r="CQ43" s="138"/>
      <c r="CR43" s="138"/>
      <c r="CS43" s="138"/>
      <c r="CT43" s="138"/>
      <c r="CU43" s="138"/>
      <c r="CV43" s="138"/>
      <c r="CW43" s="138"/>
      <c r="CX43" s="138"/>
      <c r="CY43" s="138"/>
      <c r="CZ43" s="138"/>
      <c r="DA43" s="138"/>
      <c r="DB43" s="138"/>
      <c r="DC43" s="138"/>
      <c r="DD43" s="138"/>
      <c r="DE43" s="138"/>
      <c r="DF43" s="138"/>
      <c r="DG43" s="138"/>
      <c r="DH43" s="138"/>
      <c r="DI43" s="138"/>
      <c r="DJ43" s="138"/>
      <c r="DK43" s="138"/>
      <c r="DL43" s="138"/>
      <c r="DM43" s="138"/>
      <c r="DN43" s="138"/>
      <c r="DO43" s="138"/>
      <c r="DP43" s="138"/>
      <c r="DQ43" s="138"/>
      <c r="DR43" s="138"/>
      <c r="DS43" s="138"/>
      <c r="DT43" s="138"/>
      <c r="DU43" s="138"/>
      <c r="DV43" s="138"/>
      <c r="DW43" s="138"/>
      <c r="DX43" s="138"/>
      <c r="DY43" s="138"/>
      <c r="DZ43" s="138"/>
      <c r="EA43" s="138"/>
      <c r="EB43" s="138"/>
    </row>
    <row r="44" spans="1:132" hidden="1" x14ac:dyDescent="0.15">
      <c r="A44" s="138"/>
      <c r="B44" s="138"/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212"/>
      <c r="Z44" s="138"/>
      <c r="AA44" s="33"/>
      <c r="AB44" s="33"/>
      <c r="AC44" s="33"/>
      <c r="AD44" s="33"/>
      <c r="AE44" s="33"/>
      <c r="AF44" s="33"/>
      <c r="AG44" s="138"/>
      <c r="AH44" s="138"/>
      <c r="AI44" s="138"/>
      <c r="AJ44" s="138"/>
      <c r="AK44" s="138"/>
      <c r="AL44" s="138"/>
      <c r="AM44" s="138"/>
      <c r="AN44" s="138"/>
      <c r="AO44" s="138"/>
      <c r="AP44" s="138"/>
      <c r="AQ44" s="138"/>
      <c r="AR44" s="138"/>
      <c r="AS44" s="138"/>
      <c r="AT44" s="138"/>
      <c r="AU44" s="138"/>
      <c r="AV44" s="138"/>
      <c r="AW44" s="138"/>
      <c r="AX44" s="138"/>
      <c r="AY44" s="138"/>
      <c r="AZ44" s="138"/>
      <c r="BA44" s="138"/>
      <c r="BB44" s="138"/>
      <c r="BC44" s="138"/>
      <c r="BD44" s="138"/>
      <c r="BE44" s="138"/>
      <c r="BF44" s="138"/>
      <c r="BG44" s="138"/>
      <c r="BH44" s="138"/>
      <c r="BI44" s="138"/>
      <c r="BJ44" s="138"/>
      <c r="BK44" s="138"/>
      <c r="BL44" s="138"/>
      <c r="BM44" s="138"/>
      <c r="BN44" s="138"/>
      <c r="BO44" s="138"/>
      <c r="BP44" s="138"/>
      <c r="BQ44" s="138"/>
      <c r="BR44" s="138"/>
      <c r="BS44" s="138"/>
      <c r="BT44" s="138"/>
      <c r="BU44" s="138"/>
      <c r="BV44" s="138"/>
      <c r="BW44" s="138"/>
      <c r="BX44" s="138"/>
      <c r="BY44" s="138"/>
      <c r="BZ44" s="138"/>
      <c r="CA44" s="138"/>
      <c r="CB44" s="138"/>
      <c r="CC44" s="138"/>
      <c r="CD44" s="138"/>
      <c r="CE44" s="138"/>
      <c r="CF44" s="138"/>
      <c r="CG44" s="138"/>
      <c r="CH44" s="138"/>
      <c r="CI44" s="138"/>
      <c r="CJ44" s="138"/>
      <c r="CK44" s="138"/>
      <c r="CL44" s="138"/>
      <c r="CM44" s="138"/>
      <c r="CN44" s="138"/>
      <c r="CO44" s="138"/>
      <c r="CP44" s="138"/>
      <c r="CQ44" s="138"/>
      <c r="CR44" s="138"/>
      <c r="CS44" s="138"/>
      <c r="CT44" s="138"/>
      <c r="CU44" s="138"/>
      <c r="CV44" s="138"/>
      <c r="CW44" s="138"/>
      <c r="CX44" s="138"/>
      <c r="CY44" s="138"/>
      <c r="CZ44" s="138"/>
      <c r="DA44" s="138"/>
      <c r="DB44" s="138"/>
      <c r="DC44" s="138"/>
      <c r="DD44" s="138"/>
      <c r="DE44" s="138"/>
      <c r="DF44" s="138"/>
      <c r="DG44" s="138"/>
      <c r="DH44" s="138"/>
      <c r="DI44" s="138"/>
      <c r="DJ44" s="138"/>
      <c r="DK44" s="138"/>
      <c r="DL44" s="138"/>
      <c r="DM44" s="138"/>
      <c r="DN44" s="138"/>
      <c r="DO44" s="138"/>
      <c r="DP44" s="138"/>
      <c r="DQ44" s="138"/>
      <c r="DR44" s="138"/>
      <c r="DS44" s="138"/>
      <c r="DT44" s="138"/>
      <c r="DU44" s="138"/>
      <c r="DV44" s="138"/>
      <c r="DW44" s="138"/>
      <c r="DX44" s="138"/>
      <c r="DY44" s="138"/>
      <c r="DZ44" s="138"/>
      <c r="EA44" s="138"/>
      <c r="EB44" s="138"/>
    </row>
    <row r="45" spans="1:132" hidden="1" x14ac:dyDescent="0.15">
      <c r="A45" s="138"/>
      <c r="B45" s="138"/>
      <c r="C45" s="138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  <c r="P45" s="138"/>
      <c r="Q45" s="138"/>
      <c r="R45" s="138"/>
      <c r="S45" s="138"/>
      <c r="T45" s="138"/>
      <c r="U45" s="138"/>
      <c r="V45" s="138"/>
      <c r="W45" s="138"/>
      <c r="X45" s="138"/>
      <c r="Y45" s="212"/>
      <c r="Z45" s="138"/>
      <c r="AA45" s="33"/>
      <c r="AB45" s="33"/>
      <c r="AC45" s="33"/>
      <c r="AD45" s="33"/>
      <c r="AE45" s="33"/>
      <c r="AF45" s="33"/>
      <c r="AG45" s="138"/>
      <c r="AH45" s="138"/>
      <c r="AI45" s="138"/>
      <c r="AJ45" s="138"/>
      <c r="AK45" s="138"/>
      <c r="AL45" s="138"/>
      <c r="AM45" s="138"/>
      <c r="AN45" s="138"/>
      <c r="AO45" s="138"/>
      <c r="AP45" s="138"/>
      <c r="AQ45" s="138"/>
      <c r="AR45" s="138"/>
      <c r="AS45" s="138"/>
      <c r="AT45" s="138"/>
      <c r="AU45" s="138"/>
      <c r="AV45" s="138"/>
      <c r="AW45" s="138"/>
      <c r="AX45" s="138"/>
      <c r="AY45" s="138"/>
      <c r="AZ45" s="138"/>
      <c r="BA45" s="138"/>
      <c r="BB45" s="138"/>
      <c r="BC45" s="138"/>
      <c r="BD45" s="138"/>
      <c r="BE45" s="138"/>
      <c r="BF45" s="138"/>
      <c r="BG45" s="138"/>
      <c r="BH45" s="138"/>
      <c r="BI45" s="138"/>
      <c r="BJ45" s="138"/>
      <c r="BK45" s="138"/>
      <c r="BL45" s="138"/>
      <c r="BM45" s="138"/>
      <c r="BN45" s="138"/>
      <c r="BO45" s="138"/>
      <c r="BP45" s="138"/>
      <c r="BQ45" s="138"/>
      <c r="BR45" s="138"/>
      <c r="BS45" s="138"/>
      <c r="BT45" s="138"/>
      <c r="BU45" s="138"/>
      <c r="BV45" s="138"/>
      <c r="BW45" s="138"/>
      <c r="BX45" s="138"/>
      <c r="BY45" s="138"/>
      <c r="BZ45" s="138"/>
      <c r="CA45" s="138"/>
      <c r="CB45" s="138"/>
      <c r="CC45" s="138"/>
      <c r="CD45" s="138"/>
      <c r="CE45" s="138"/>
      <c r="CF45" s="138"/>
      <c r="CG45" s="138"/>
      <c r="CH45" s="138"/>
      <c r="CI45" s="138"/>
      <c r="CJ45" s="138"/>
      <c r="CK45" s="138"/>
      <c r="CL45" s="138"/>
      <c r="CM45" s="138"/>
      <c r="CN45" s="138"/>
      <c r="CO45" s="138"/>
      <c r="CP45" s="138"/>
      <c r="CQ45" s="138"/>
      <c r="CR45" s="138"/>
      <c r="CS45" s="138"/>
      <c r="CT45" s="138"/>
      <c r="CU45" s="138"/>
      <c r="CV45" s="138"/>
      <c r="CW45" s="138"/>
      <c r="CX45" s="138"/>
      <c r="CY45" s="138"/>
      <c r="CZ45" s="138"/>
      <c r="DA45" s="138"/>
      <c r="DB45" s="138"/>
      <c r="DC45" s="138"/>
      <c r="DD45" s="138"/>
      <c r="DE45" s="138"/>
      <c r="DF45" s="138"/>
      <c r="DG45" s="138"/>
      <c r="DH45" s="138"/>
      <c r="DI45" s="138"/>
      <c r="DJ45" s="138"/>
      <c r="DK45" s="138"/>
      <c r="DL45" s="138"/>
      <c r="DM45" s="138"/>
      <c r="DN45" s="138"/>
      <c r="DO45" s="138"/>
      <c r="DP45" s="138"/>
      <c r="DQ45" s="138"/>
      <c r="DR45" s="138"/>
      <c r="DS45" s="138"/>
      <c r="DT45" s="138"/>
      <c r="DU45" s="138"/>
      <c r="DV45" s="138"/>
      <c r="DW45" s="138"/>
      <c r="DX45" s="138"/>
      <c r="DY45" s="138"/>
      <c r="DZ45" s="138"/>
      <c r="EA45" s="138"/>
      <c r="EB45" s="138"/>
    </row>
    <row r="46" spans="1:132" hidden="1" x14ac:dyDescent="0.15">
      <c r="A46" s="138"/>
      <c r="B46" s="138"/>
      <c r="C46" s="138"/>
      <c r="D46" s="138"/>
      <c r="E46" s="138"/>
      <c r="F46" s="138"/>
      <c r="G46" s="138"/>
      <c r="H46" s="138"/>
      <c r="I46" s="138"/>
      <c r="J46" s="138"/>
      <c r="K46" s="138"/>
      <c r="L46" s="138"/>
      <c r="M46" s="138"/>
      <c r="N46" s="138"/>
      <c r="O46" s="138"/>
      <c r="P46" s="138"/>
      <c r="Q46" s="138"/>
      <c r="R46" s="138"/>
      <c r="S46" s="138"/>
      <c r="T46" s="138"/>
      <c r="U46" s="138"/>
      <c r="V46" s="138"/>
      <c r="W46" s="138"/>
      <c r="X46" s="138"/>
      <c r="Y46" s="212"/>
      <c r="Z46" s="138"/>
      <c r="AA46" s="33"/>
      <c r="AB46" s="33"/>
      <c r="AC46" s="33"/>
      <c r="AD46" s="33"/>
      <c r="AE46" s="33"/>
      <c r="AF46" s="33"/>
      <c r="AG46" s="138"/>
      <c r="AH46" s="138"/>
      <c r="AI46" s="138"/>
      <c r="AJ46" s="138"/>
      <c r="AK46" s="138"/>
      <c r="AL46" s="138"/>
      <c r="AM46" s="138"/>
      <c r="AN46" s="138"/>
      <c r="AO46" s="138"/>
      <c r="AP46" s="138"/>
      <c r="AQ46" s="138"/>
      <c r="AR46" s="138"/>
      <c r="AS46" s="138"/>
      <c r="AT46" s="138"/>
      <c r="AU46" s="138"/>
      <c r="AV46" s="138"/>
      <c r="AW46" s="138"/>
      <c r="AX46" s="138"/>
      <c r="AY46" s="138"/>
      <c r="AZ46" s="138"/>
      <c r="BA46" s="138"/>
      <c r="BB46" s="138"/>
      <c r="BC46" s="138"/>
      <c r="BD46" s="138"/>
      <c r="BE46" s="138"/>
      <c r="BF46" s="138"/>
      <c r="BG46" s="138"/>
      <c r="BH46" s="138"/>
      <c r="BI46" s="138"/>
      <c r="BJ46" s="138"/>
      <c r="BK46" s="138"/>
      <c r="BL46" s="138"/>
      <c r="BM46" s="138"/>
      <c r="BN46" s="138"/>
      <c r="BO46" s="138"/>
      <c r="BP46" s="138"/>
      <c r="BQ46" s="138"/>
      <c r="BR46" s="138"/>
      <c r="BS46" s="138"/>
      <c r="BT46" s="138"/>
      <c r="BU46" s="138"/>
      <c r="BV46" s="138"/>
      <c r="BW46" s="138"/>
      <c r="BX46" s="138"/>
      <c r="BY46" s="138"/>
      <c r="BZ46" s="138"/>
      <c r="CA46" s="138"/>
      <c r="CB46" s="138"/>
      <c r="CC46" s="138"/>
      <c r="CD46" s="138"/>
      <c r="CE46" s="138"/>
      <c r="CF46" s="138"/>
      <c r="CG46" s="138"/>
      <c r="CH46" s="138"/>
      <c r="CI46" s="138"/>
      <c r="CJ46" s="138"/>
      <c r="CK46" s="138"/>
      <c r="CL46" s="138"/>
      <c r="CM46" s="138"/>
      <c r="CN46" s="138"/>
      <c r="CO46" s="138"/>
      <c r="CP46" s="138"/>
      <c r="CQ46" s="138"/>
      <c r="CR46" s="138"/>
      <c r="CS46" s="138"/>
      <c r="CT46" s="138"/>
      <c r="CU46" s="138"/>
      <c r="CV46" s="138"/>
      <c r="CW46" s="138"/>
      <c r="CX46" s="138"/>
      <c r="CY46" s="138"/>
      <c r="CZ46" s="138"/>
      <c r="DA46" s="138"/>
      <c r="DB46" s="138"/>
      <c r="DC46" s="138"/>
      <c r="DD46" s="138"/>
      <c r="DE46" s="138"/>
      <c r="DF46" s="138"/>
      <c r="DG46" s="138"/>
      <c r="DH46" s="138"/>
      <c r="DI46" s="138"/>
      <c r="DJ46" s="138"/>
      <c r="DK46" s="138"/>
      <c r="DL46" s="138"/>
      <c r="DM46" s="138"/>
      <c r="DN46" s="138"/>
      <c r="DO46" s="138"/>
      <c r="DP46" s="138"/>
      <c r="DQ46" s="138"/>
      <c r="DR46" s="138"/>
      <c r="DS46" s="138"/>
      <c r="DT46" s="138"/>
      <c r="DU46" s="138"/>
      <c r="DV46" s="138"/>
      <c r="DW46" s="138"/>
      <c r="DX46" s="138"/>
      <c r="DY46" s="138"/>
      <c r="DZ46" s="138"/>
      <c r="EA46" s="138"/>
      <c r="EB46" s="138"/>
    </row>
    <row r="47" spans="1:132" hidden="1" x14ac:dyDescent="0.15">
      <c r="A47" s="138"/>
      <c r="B47" s="138"/>
      <c r="C47" s="138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8"/>
      <c r="O47" s="138"/>
      <c r="P47" s="138"/>
      <c r="Q47" s="138"/>
      <c r="R47" s="138"/>
      <c r="S47" s="138"/>
      <c r="T47" s="138"/>
      <c r="U47" s="138"/>
      <c r="V47" s="138"/>
      <c r="W47" s="138"/>
      <c r="X47" s="138"/>
      <c r="Y47" s="212"/>
      <c r="Z47" s="138"/>
      <c r="AA47" s="33"/>
      <c r="AB47" s="33"/>
      <c r="AC47" s="33"/>
      <c r="AD47" s="33"/>
      <c r="AE47" s="33"/>
      <c r="AF47" s="33"/>
      <c r="AG47" s="138"/>
      <c r="AH47" s="138"/>
      <c r="AI47" s="138"/>
      <c r="AJ47" s="138"/>
      <c r="AK47" s="138"/>
      <c r="AL47" s="138"/>
      <c r="AM47" s="138"/>
      <c r="AN47" s="138"/>
      <c r="AO47" s="138"/>
      <c r="AP47" s="138"/>
      <c r="AQ47" s="138"/>
      <c r="AR47" s="138"/>
      <c r="AS47" s="138"/>
      <c r="AT47" s="138"/>
      <c r="AU47" s="138"/>
      <c r="AV47" s="138"/>
      <c r="AW47" s="138"/>
      <c r="AX47" s="138"/>
      <c r="AY47" s="138"/>
      <c r="AZ47" s="138"/>
      <c r="BA47" s="138"/>
      <c r="BB47" s="138"/>
      <c r="BC47" s="138"/>
      <c r="BD47" s="138"/>
      <c r="BE47" s="138"/>
      <c r="BF47" s="138"/>
      <c r="BG47" s="138"/>
      <c r="BH47" s="138"/>
      <c r="BI47" s="138"/>
      <c r="BJ47" s="138"/>
      <c r="BK47" s="138"/>
      <c r="BL47" s="138"/>
      <c r="BM47" s="138"/>
      <c r="BN47" s="138"/>
      <c r="BO47" s="138"/>
      <c r="BP47" s="138"/>
      <c r="BQ47" s="138"/>
      <c r="BR47" s="138"/>
      <c r="BS47" s="138"/>
      <c r="BT47" s="138"/>
      <c r="BU47" s="138"/>
      <c r="BV47" s="138"/>
      <c r="BW47" s="138"/>
      <c r="BX47" s="138"/>
      <c r="BY47" s="138"/>
      <c r="BZ47" s="138"/>
      <c r="CA47" s="138"/>
      <c r="CB47" s="138"/>
      <c r="CC47" s="138"/>
      <c r="CD47" s="138"/>
      <c r="CE47" s="138"/>
      <c r="CF47" s="138"/>
      <c r="CG47" s="138"/>
      <c r="CH47" s="138"/>
      <c r="CI47" s="138"/>
      <c r="CJ47" s="138"/>
      <c r="CK47" s="138"/>
      <c r="CL47" s="138"/>
      <c r="CM47" s="138"/>
      <c r="CN47" s="138"/>
      <c r="CO47" s="138"/>
      <c r="CP47" s="138"/>
      <c r="CQ47" s="138"/>
      <c r="CR47" s="138"/>
      <c r="CS47" s="138"/>
      <c r="CT47" s="138"/>
      <c r="CU47" s="138"/>
      <c r="CV47" s="138"/>
      <c r="CW47" s="138"/>
      <c r="CX47" s="138"/>
      <c r="CY47" s="138"/>
      <c r="CZ47" s="138"/>
      <c r="DA47" s="138"/>
      <c r="DB47" s="138"/>
      <c r="DC47" s="138"/>
      <c r="DD47" s="138"/>
      <c r="DE47" s="138"/>
      <c r="DF47" s="138"/>
      <c r="DG47" s="138"/>
      <c r="DH47" s="138"/>
      <c r="DI47" s="138"/>
      <c r="DJ47" s="138"/>
      <c r="DK47" s="138"/>
      <c r="DL47" s="138"/>
      <c r="DM47" s="138"/>
      <c r="DN47" s="138"/>
      <c r="DO47" s="138"/>
      <c r="DP47" s="138"/>
      <c r="DQ47" s="138"/>
      <c r="DR47" s="138"/>
      <c r="DS47" s="138"/>
      <c r="DT47" s="138"/>
      <c r="DU47" s="138"/>
      <c r="DV47" s="138"/>
      <c r="DW47" s="138"/>
      <c r="DX47" s="138"/>
      <c r="DY47" s="138"/>
      <c r="DZ47" s="138"/>
      <c r="EA47" s="138"/>
      <c r="EB47" s="138"/>
    </row>
    <row r="48" spans="1:132" hidden="1" x14ac:dyDescent="0.15">
      <c r="A48" s="138"/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  <c r="W48" s="138"/>
      <c r="X48" s="138"/>
      <c r="Y48" s="212"/>
      <c r="Z48" s="138"/>
      <c r="AA48" s="33"/>
      <c r="AB48" s="33"/>
      <c r="AC48" s="33"/>
      <c r="AD48" s="33"/>
      <c r="AE48" s="33"/>
      <c r="AF48" s="33"/>
      <c r="AG48" s="138"/>
      <c r="AH48" s="138"/>
      <c r="AI48" s="138"/>
      <c r="AJ48" s="138"/>
      <c r="AK48" s="138"/>
      <c r="AL48" s="138"/>
      <c r="AM48" s="138"/>
      <c r="AN48" s="138"/>
      <c r="AO48" s="138"/>
      <c r="AP48" s="138"/>
      <c r="AQ48" s="138"/>
      <c r="AR48" s="138"/>
      <c r="AS48" s="138"/>
      <c r="AT48" s="138"/>
      <c r="AU48" s="138"/>
      <c r="AV48" s="138"/>
      <c r="AW48" s="138"/>
      <c r="AX48" s="138"/>
      <c r="AY48" s="138"/>
      <c r="AZ48" s="138"/>
      <c r="BA48" s="138"/>
      <c r="BB48" s="138"/>
      <c r="BC48" s="138"/>
      <c r="BD48" s="138"/>
      <c r="BE48" s="138"/>
      <c r="BF48" s="138"/>
      <c r="BG48" s="138"/>
      <c r="BH48" s="138"/>
      <c r="BI48" s="138"/>
      <c r="BJ48" s="138"/>
      <c r="BK48" s="138"/>
      <c r="BL48" s="138"/>
      <c r="BM48" s="138"/>
      <c r="BN48" s="138"/>
      <c r="BO48" s="138"/>
      <c r="BP48" s="138"/>
      <c r="BQ48" s="138"/>
      <c r="BR48" s="138"/>
      <c r="BS48" s="138"/>
      <c r="BT48" s="138"/>
      <c r="BU48" s="138"/>
      <c r="BV48" s="138"/>
      <c r="BW48" s="138"/>
      <c r="BX48" s="138"/>
      <c r="BY48" s="138"/>
      <c r="BZ48" s="138"/>
      <c r="CA48" s="138"/>
      <c r="CB48" s="138"/>
      <c r="CC48" s="138"/>
      <c r="CD48" s="138"/>
      <c r="CE48" s="138"/>
      <c r="CF48" s="138"/>
      <c r="CG48" s="138"/>
      <c r="CH48" s="138"/>
      <c r="CI48" s="138"/>
      <c r="CJ48" s="138"/>
      <c r="CK48" s="138"/>
      <c r="CL48" s="138"/>
      <c r="CM48" s="138"/>
      <c r="CN48" s="138"/>
      <c r="CO48" s="138"/>
      <c r="CP48" s="138"/>
      <c r="CQ48" s="138"/>
      <c r="CR48" s="138"/>
      <c r="CS48" s="138"/>
      <c r="CT48" s="138"/>
      <c r="CU48" s="138"/>
      <c r="CV48" s="138"/>
      <c r="CW48" s="138"/>
      <c r="CX48" s="138"/>
      <c r="CY48" s="138"/>
      <c r="CZ48" s="138"/>
      <c r="DA48" s="138"/>
      <c r="DB48" s="138"/>
      <c r="DC48" s="138"/>
      <c r="DD48" s="138"/>
      <c r="DE48" s="138"/>
      <c r="DF48" s="138"/>
      <c r="DG48" s="138"/>
      <c r="DH48" s="138"/>
      <c r="DI48" s="138"/>
      <c r="DJ48" s="138"/>
      <c r="DK48" s="138"/>
      <c r="DL48" s="138"/>
      <c r="DM48" s="138"/>
      <c r="DN48" s="138"/>
      <c r="DO48" s="138"/>
      <c r="DP48" s="138"/>
      <c r="DQ48" s="138"/>
      <c r="DR48" s="138"/>
      <c r="DS48" s="138"/>
      <c r="DT48" s="138"/>
      <c r="DU48" s="138"/>
      <c r="DV48" s="138"/>
      <c r="DW48" s="138"/>
      <c r="DX48" s="138"/>
      <c r="DY48" s="138"/>
      <c r="DZ48" s="138"/>
      <c r="EA48" s="138"/>
      <c r="EB48" s="138"/>
    </row>
    <row r="49" hidden="1" x14ac:dyDescent="0.15"/>
    <row r="50" hidden="1" x14ac:dyDescent="0.15"/>
    <row r="51" hidden="1" x14ac:dyDescent="0.15"/>
  </sheetData>
  <sheetProtection sheet="1" objects="1" scenarios="1"/>
  <mergeCells count="32">
    <mergeCell ref="B37:C38"/>
    <mergeCell ref="D37:X37"/>
    <mergeCell ref="D38:X38"/>
    <mergeCell ref="B32:O32"/>
    <mergeCell ref="P32:X32"/>
    <mergeCell ref="B33:O33"/>
    <mergeCell ref="P33:X33"/>
    <mergeCell ref="B34:X34"/>
    <mergeCell ref="B36:X36"/>
    <mergeCell ref="B26:C31"/>
    <mergeCell ref="D26:X26"/>
    <mergeCell ref="D27:X27"/>
    <mergeCell ref="D28:X28"/>
    <mergeCell ref="D29:X29"/>
    <mergeCell ref="D30:X30"/>
    <mergeCell ref="D31:X31"/>
    <mergeCell ref="F20:X20"/>
    <mergeCell ref="F21:X21"/>
    <mergeCell ref="D22:X22"/>
    <mergeCell ref="D23:X23"/>
    <mergeCell ref="D24:X24"/>
    <mergeCell ref="D25:X25"/>
    <mergeCell ref="B9:X12"/>
    <mergeCell ref="B13:X13"/>
    <mergeCell ref="B14:C25"/>
    <mergeCell ref="D14:E21"/>
    <mergeCell ref="F14:X14"/>
    <mergeCell ref="F15:X15"/>
    <mergeCell ref="F16:X16"/>
    <mergeCell ref="F17:X17"/>
    <mergeCell ref="F18:X18"/>
    <mergeCell ref="F19:X19"/>
  </mergeCells>
  <phoneticPr fontId="1"/>
  <dataValidations count="1">
    <dataValidation type="decimal" imeMode="off" allowBlank="1" showErrorMessage="1" errorTitle="000072E" error="数値のみ入力可能です。_x000d__x000a_-9,999,999,999 ～ 99,999,999,999" sqref="AA13:AA20 AB14:AE20 AA22:AE23 AA24:AD24 AA26:AE26 AA28:AE30 AE32 AA32:AA33 AB33 AD33:AF33 AA37:AE37" xr:uid="{B18BE623-E613-42D4-8180-A0B8B66E9F35}">
      <formula1>-9999999999</formula1>
      <formula2>99999999999</formula2>
    </dataValidation>
  </dataValidations>
  <pageMargins left="0.59055118110236227" right="0" top="0" bottom="0" header="0.51181102362204722" footer="0.51181102362204722"/>
  <pageSetup paperSize="9" scale="69" orientation="landscape" horizontalDpi="4294967293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990E3-462C-49E3-8F7F-ABFBACDBF5C0}">
  <sheetPr codeName="Sheet9">
    <pageSetUpPr autoPageBreaks="0" fitToPage="1"/>
  </sheetPr>
  <dimension ref="A1:WWV114"/>
  <sheetViews>
    <sheetView showGridLines="0" zoomScale="90" zoomScaleNormal="90" workbookViewId="0">
      <pane xSplit="26" ySplit="12" topLeftCell="AA89" activePane="bottomRight" state="frozen"/>
      <selection pane="topRight" activeCell="AA1" sqref="AA1"/>
      <selection pane="bottomLeft" activeCell="A13" sqref="A13"/>
      <selection pane="bottomRight" activeCell="AA95" sqref="AA95"/>
    </sheetView>
  </sheetViews>
  <sheetFormatPr defaultColWidth="0" defaultRowHeight="12" customHeight="1" zeroHeight="1" x14ac:dyDescent="0.15"/>
  <cols>
    <col min="1" max="3" width="1.625" style="670" customWidth="1"/>
    <col min="4" max="4" width="2" style="670" customWidth="1"/>
    <col min="5" max="6" width="1.625" style="670" customWidth="1"/>
    <col min="7" max="7" width="2.125" style="670" customWidth="1"/>
    <col min="8" max="11" width="1.875" style="670" customWidth="1"/>
    <col min="12" max="12" width="2.25" style="670" customWidth="1"/>
    <col min="13" max="19" width="1.875" style="670" customWidth="1"/>
    <col min="20" max="22" width="2" style="670" customWidth="1"/>
    <col min="23" max="23" width="2" style="742" customWidth="1"/>
    <col min="24" max="24" width="2.75" style="742" customWidth="1"/>
    <col min="25" max="26" width="2.625" style="670" customWidth="1"/>
    <col min="27" max="27" width="15.625" style="670" customWidth="1"/>
    <col min="28" max="28" width="15.25" style="670" customWidth="1"/>
    <col min="29" max="29" width="3.5" style="670" customWidth="1"/>
    <col min="30" max="32" width="15.25" style="670" customWidth="1"/>
    <col min="33" max="33" width="15.625" style="670" customWidth="1"/>
    <col min="34" max="34" width="15.25" style="670" customWidth="1"/>
    <col min="35" max="36" width="16" style="670" customWidth="1"/>
    <col min="37" max="37" width="15.5" style="670" customWidth="1"/>
    <col min="38" max="38" width="15.375" style="670" customWidth="1"/>
    <col min="39" max="39" width="16.125" style="670" customWidth="1"/>
    <col min="40" max="40" width="1.625" style="670" customWidth="1"/>
    <col min="41" max="47" width="1.625" style="670" hidden="1" customWidth="1"/>
    <col min="48" max="256" width="2.25" style="670" hidden="1"/>
    <col min="257" max="259" width="1.625" style="670" hidden="1" customWidth="1"/>
    <col min="260" max="260" width="2" style="670" hidden="1" customWidth="1"/>
    <col min="261" max="262" width="1.625" style="670" hidden="1" customWidth="1"/>
    <col min="263" max="263" width="2.125" style="670" hidden="1" customWidth="1"/>
    <col min="264" max="267" width="1.875" style="670" hidden="1" customWidth="1"/>
    <col min="268" max="268" width="2.25" style="670" hidden="1" customWidth="1"/>
    <col min="269" max="275" width="1.875" style="670" hidden="1" customWidth="1"/>
    <col min="276" max="279" width="2" style="670" hidden="1" customWidth="1"/>
    <col min="280" max="280" width="2.75" style="670" hidden="1" customWidth="1"/>
    <col min="281" max="282" width="2.625" style="670" hidden="1" customWidth="1"/>
    <col min="283" max="283" width="15.625" style="670" hidden="1" customWidth="1"/>
    <col min="284" max="284" width="15.25" style="670" hidden="1" customWidth="1"/>
    <col min="285" max="285" width="14.5" style="670" hidden="1" customWidth="1"/>
    <col min="286" max="288" width="15.25" style="670" hidden="1" customWidth="1"/>
    <col min="289" max="289" width="15.625" style="670" hidden="1" customWidth="1"/>
    <col min="290" max="290" width="15.25" style="670" hidden="1" customWidth="1"/>
    <col min="291" max="292" width="16" style="670" hidden="1" customWidth="1"/>
    <col min="293" max="293" width="15.5" style="670" hidden="1" customWidth="1"/>
    <col min="294" max="294" width="15.375" style="670" hidden="1" customWidth="1"/>
    <col min="295" max="295" width="16.125" style="670" hidden="1" customWidth="1"/>
    <col min="296" max="296" width="1.625" style="670" hidden="1" customWidth="1"/>
    <col min="297" max="303" width="2.25" style="670" hidden="1" customWidth="1"/>
    <col min="304" max="512" width="2.25" style="670" hidden="1"/>
    <col min="513" max="515" width="1.625" style="670" hidden="1" customWidth="1"/>
    <col min="516" max="516" width="2" style="670" hidden="1" customWidth="1"/>
    <col min="517" max="518" width="1.625" style="670" hidden="1" customWidth="1"/>
    <col min="519" max="519" width="2.125" style="670" hidden="1" customWidth="1"/>
    <col min="520" max="523" width="1.875" style="670" hidden="1" customWidth="1"/>
    <col min="524" max="524" width="2.25" style="670" hidden="1" customWidth="1"/>
    <col min="525" max="531" width="1.875" style="670" hidden="1" customWidth="1"/>
    <col min="532" max="535" width="2" style="670" hidden="1" customWidth="1"/>
    <col min="536" max="536" width="2.75" style="670" hidden="1" customWidth="1"/>
    <col min="537" max="538" width="2.625" style="670" hidden="1" customWidth="1"/>
    <col min="539" max="539" width="15.625" style="670" hidden="1" customWidth="1"/>
    <col min="540" max="540" width="15.25" style="670" hidden="1" customWidth="1"/>
    <col min="541" max="541" width="14.5" style="670" hidden="1" customWidth="1"/>
    <col min="542" max="544" width="15.25" style="670" hidden="1" customWidth="1"/>
    <col min="545" max="545" width="15.625" style="670" hidden="1" customWidth="1"/>
    <col min="546" max="546" width="15.25" style="670" hidden="1" customWidth="1"/>
    <col min="547" max="548" width="16" style="670" hidden="1" customWidth="1"/>
    <col min="549" max="549" width="15.5" style="670" hidden="1" customWidth="1"/>
    <col min="550" max="550" width="15.375" style="670" hidden="1" customWidth="1"/>
    <col min="551" max="551" width="16.125" style="670" hidden="1" customWidth="1"/>
    <col min="552" max="552" width="1.625" style="670" hidden="1" customWidth="1"/>
    <col min="553" max="559" width="2.25" style="670" hidden="1" customWidth="1"/>
    <col min="560" max="768" width="2.25" style="670" hidden="1"/>
    <col min="769" max="771" width="1.625" style="670" hidden="1" customWidth="1"/>
    <col min="772" max="772" width="2" style="670" hidden="1" customWidth="1"/>
    <col min="773" max="774" width="1.625" style="670" hidden="1" customWidth="1"/>
    <col min="775" max="775" width="2.125" style="670" hidden="1" customWidth="1"/>
    <col min="776" max="779" width="1.875" style="670" hidden="1" customWidth="1"/>
    <col min="780" max="780" width="2.25" style="670" hidden="1" customWidth="1"/>
    <col min="781" max="787" width="1.875" style="670" hidden="1" customWidth="1"/>
    <col min="788" max="791" width="2" style="670" hidden="1" customWidth="1"/>
    <col min="792" max="792" width="2.75" style="670" hidden="1" customWidth="1"/>
    <col min="793" max="794" width="2.625" style="670" hidden="1" customWidth="1"/>
    <col min="795" max="795" width="15.625" style="670" hidden="1" customWidth="1"/>
    <col min="796" max="796" width="15.25" style="670" hidden="1" customWidth="1"/>
    <col min="797" max="797" width="14.5" style="670" hidden="1" customWidth="1"/>
    <col min="798" max="800" width="15.25" style="670" hidden="1" customWidth="1"/>
    <col min="801" max="801" width="15.625" style="670" hidden="1" customWidth="1"/>
    <col min="802" max="802" width="15.25" style="670" hidden="1" customWidth="1"/>
    <col min="803" max="804" width="16" style="670" hidden="1" customWidth="1"/>
    <col min="805" max="805" width="15.5" style="670" hidden="1" customWidth="1"/>
    <col min="806" max="806" width="15.375" style="670" hidden="1" customWidth="1"/>
    <col min="807" max="807" width="16.125" style="670" hidden="1" customWidth="1"/>
    <col min="808" max="808" width="1.625" style="670" hidden="1" customWidth="1"/>
    <col min="809" max="815" width="2.25" style="670" hidden="1" customWidth="1"/>
    <col min="816" max="1024" width="2.25" style="670" hidden="1"/>
    <col min="1025" max="1027" width="1.625" style="670" hidden="1" customWidth="1"/>
    <col min="1028" max="1028" width="2" style="670" hidden="1" customWidth="1"/>
    <col min="1029" max="1030" width="1.625" style="670" hidden="1" customWidth="1"/>
    <col min="1031" max="1031" width="2.125" style="670" hidden="1" customWidth="1"/>
    <col min="1032" max="1035" width="1.875" style="670" hidden="1" customWidth="1"/>
    <col min="1036" max="1036" width="2.25" style="670" hidden="1" customWidth="1"/>
    <col min="1037" max="1043" width="1.875" style="670" hidden="1" customWidth="1"/>
    <col min="1044" max="1047" width="2" style="670" hidden="1" customWidth="1"/>
    <col min="1048" max="1048" width="2.75" style="670" hidden="1" customWidth="1"/>
    <col min="1049" max="1050" width="2.625" style="670" hidden="1" customWidth="1"/>
    <col min="1051" max="1051" width="15.625" style="670" hidden="1" customWidth="1"/>
    <col min="1052" max="1052" width="15.25" style="670" hidden="1" customWidth="1"/>
    <col min="1053" max="1053" width="14.5" style="670" hidden="1" customWidth="1"/>
    <col min="1054" max="1056" width="15.25" style="670" hidden="1" customWidth="1"/>
    <col min="1057" max="1057" width="15.625" style="670" hidden="1" customWidth="1"/>
    <col min="1058" max="1058" width="15.25" style="670" hidden="1" customWidth="1"/>
    <col min="1059" max="1060" width="16" style="670" hidden="1" customWidth="1"/>
    <col min="1061" max="1061" width="15.5" style="670" hidden="1" customWidth="1"/>
    <col min="1062" max="1062" width="15.375" style="670" hidden="1" customWidth="1"/>
    <col min="1063" max="1063" width="16.125" style="670" hidden="1" customWidth="1"/>
    <col min="1064" max="1064" width="1.625" style="670" hidden="1" customWidth="1"/>
    <col min="1065" max="1071" width="2.25" style="670" hidden="1" customWidth="1"/>
    <col min="1072" max="1280" width="2.25" style="670" hidden="1"/>
    <col min="1281" max="1283" width="1.625" style="670" hidden="1" customWidth="1"/>
    <col min="1284" max="1284" width="2" style="670" hidden="1" customWidth="1"/>
    <col min="1285" max="1286" width="1.625" style="670" hidden="1" customWidth="1"/>
    <col min="1287" max="1287" width="2.125" style="670" hidden="1" customWidth="1"/>
    <col min="1288" max="1291" width="1.875" style="670" hidden="1" customWidth="1"/>
    <col min="1292" max="1292" width="2.25" style="670" hidden="1" customWidth="1"/>
    <col min="1293" max="1299" width="1.875" style="670" hidden="1" customWidth="1"/>
    <col min="1300" max="1303" width="2" style="670" hidden="1" customWidth="1"/>
    <col min="1304" max="1304" width="2.75" style="670" hidden="1" customWidth="1"/>
    <col min="1305" max="1306" width="2.625" style="670" hidden="1" customWidth="1"/>
    <col min="1307" max="1307" width="15.625" style="670" hidden="1" customWidth="1"/>
    <col min="1308" max="1308" width="15.25" style="670" hidden="1" customWidth="1"/>
    <col min="1309" max="1309" width="14.5" style="670" hidden="1" customWidth="1"/>
    <col min="1310" max="1312" width="15.25" style="670" hidden="1" customWidth="1"/>
    <col min="1313" max="1313" width="15.625" style="670" hidden="1" customWidth="1"/>
    <col min="1314" max="1314" width="15.25" style="670" hidden="1" customWidth="1"/>
    <col min="1315" max="1316" width="16" style="670" hidden="1" customWidth="1"/>
    <col min="1317" max="1317" width="15.5" style="670" hidden="1" customWidth="1"/>
    <col min="1318" max="1318" width="15.375" style="670" hidden="1" customWidth="1"/>
    <col min="1319" max="1319" width="16.125" style="670" hidden="1" customWidth="1"/>
    <col min="1320" max="1320" width="1.625" style="670" hidden="1" customWidth="1"/>
    <col min="1321" max="1327" width="2.25" style="670" hidden="1" customWidth="1"/>
    <col min="1328" max="1536" width="2.25" style="670" hidden="1"/>
    <col min="1537" max="1539" width="1.625" style="670" hidden="1" customWidth="1"/>
    <col min="1540" max="1540" width="2" style="670" hidden="1" customWidth="1"/>
    <col min="1541" max="1542" width="1.625" style="670" hidden="1" customWidth="1"/>
    <col min="1543" max="1543" width="2.125" style="670" hidden="1" customWidth="1"/>
    <col min="1544" max="1547" width="1.875" style="670" hidden="1" customWidth="1"/>
    <col min="1548" max="1548" width="2.25" style="670" hidden="1" customWidth="1"/>
    <col min="1549" max="1555" width="1.875" style="670" hidden="1" customWidth="1"/>
    <col min="1556" max="1559" width="2" style="670" hidden="1" customWidth="1"/>
    <col min="1560" max="1560" width="2.75" style="670" hidden="1" customWidth="1"/>
    <col min="1561" max="1562" width="2.625" style="670" hidden="1" customWidth="1"/>
    <col min="1563" max="1563" width="15.625" style="670" hidden="1" customWidth="1"/>
    <col min="1564" max="1564" width="15.25" style="670" hidden="1" customWidth="1"/>
    <col min="1565" max="1565" width="14.5" style="670" hidden="1" customWidth="1"/>
    <col min="1566" max="1568" width="15.25" style="670" hidden="1" customWidth="1"/>
    <col min="1569" max="1569" width="15.625" style="670" hidden="1" customWidth="1"/>
    <col min="1570" max="1570" width="15.25" style="670" hidden="1" customWidth="1"/>
    <col min="1571" max="1572" width="16" style="670" hidden="1" customWidth="1"/>
    <col min="1573" max="1573" width="15.5" style="670" hidden="1" customWidth="1"/>
    <col min="1574" max="1574" width="15.375" style="670" hidden="1" customWidth="1"/>
    <col min="1575" max="1575" width="16.125" style="670" hidden="1" customWidth="1"/>
    <col min="1576" max="1576" width="1.625" style="670" hidden="1" customWidth="1"/>
    <col min="1577" max="1583" width="2.25" style="670" hidden="1" customWidth="1"/>
    <col min="1584" max="1792" width="2.25" style="670" hidden="1"/>
    <col min="1793" max="1795" width="1.625" style="670" hidden="1" customWidth="1"/>
    <col min="1796" max="1796" width="2" style="670" hidden="1" customWidth="1"/>
    <col min="1797" max="1798" width="1.625" style="670" hidden="1" customWidth="1"/>
    <col min="1799" max="1799" width="2.125" style="670" hidden="1" customWidth="1"/>
    <col min="1800" max="1803" width="1.875" style="670" hidden="1" customWidth="1"/>
    <col min="1804" max="1804" width="2.25" style="670" hidden="1" customWidth="1"/>
    <col min="1805" max="1811" width="1.875" style="670" hidden="1" customWidth="1"/>
    <col min="1812" max="1815" width="2" style="670" hidden="1" customWidth="1"/>
    <col min="1816" max="1816" width="2.75" style="670" hidden="1" customWidth="1"/>
    <col min="1817" max="1818" width="2.625" style="670" hidden="1" customWidth="1"/>
    <col min="1819" max="1819" width="15.625" style="670" hidden="1" customWidth="1"/>
    <col min="1820" max="1820" width="15.25" style="670" hidden="1" customWidth="1"/>
    <col min="1821" max="1821" width="14.5" style="670" hidden="1" customWidth="1"/>
    <col min="1822" max="1824" width="15.25" style="670" hidden="1" customWidth="1"/>
    <col min="1825" max="1825" width="15.625" style="670" hidden="1" customWidth="1"/>
    <col min="1826" max="1826" width="15.25" style="670" hidden="1" customWidth="1"/>
    <col min="1827" max="1828" width="16" style="670" hidden="1" customWidth="1"/>
    <col min="1829" max="1829" width="15.5" style="670" hidden="1" customWidth="1"/>
    <col min="1830" max="1830" width="15.375" style="670" hidden="1" customWidth="1"/>
    <col min="1831" max="1831" width="16.125" style="670" hidden="1" customWidth="1"/>
    <col min="1832" max="1832" width="1.625" style="670" hidden="1" customWidth="1"/>
    <col min="1833" max="1839" width="2.25" style="670" hidden="1" customWidth="1"/>
    <col min="1840" max="2048" width="2.25" style="670" hidden="1"/>
    <col min="2049" max="2051" width="1.625" style="670" hidden="1" customWidth="1"/>
    <col min="2052" max="2052" width="2" style="670" hidden="1" customWidth="1"/>
    <col min="2053" max="2054" width="1.625" style="670" hidden="1" customWidth="1"/>
    <col min="2055" max="2055" width="2.125" style="670" hidden="1" customWidth="1"/>
    <col min="2056" max="2059" width="1.875" style="670" hidden="1" customWidth="1"/>
    <col min="2060" max="2060" width="2.25" style="670" hidden="1" customWidth="1"/>
    <col min="2061" max="2067" width="1.875" style="670" hidden="1" customWidth="1"/>
    <col min="2068" max="2071" width="2" style="670" hidden="1" customWidth="1"/>
    <col min="2072" max="2072" width="2.75" style="670" hidden="1" customWidth="1"/>
    <col min="2073" max="2074" width="2.625" style="670" hidden="1" customWidth="1"/>
    <col min="2075" max="2075" width="15.625" style="670" hidden="1" customWidth="1"/>
    <col min="2076" max="2076" width="15.25" style="670" hidden="1" customWidth="1"/>
    <col min="2077" max="2077" width="14.5" style="670" hidden="1" customWidth="1"/>
    <col min="2078" max="2080" width="15.25" style="670" hidden="1" customWidth="1"/>
    <col min="2081" max="2081" width="15.625" style="670" hidden="1" customWidth="1"/>
    <col min="2082" max="2082" width="15.25" style="670" hidden="1" customWidth="1"/>
    <col min="2083" max="2084" width="16" style="670" hidden="1" customWidth="1"/>
    <col min="2085" max="2085" width="15.5" style="670" hidden="1" customWidth="1"/>
    <col min="2086" max="2086" width="15.375" style="670" hidden="1" customWidth="1"/>
    <col min="2087" max="2087" width="16.125" style="670" hidden="1" customWidth="1"/>
    <col min="2088" max="2088" width="1.625" style="670" hidden="1" customWidth="1"/>
    <col min="2089" max="2095" width="2.25" style="670" hidden="1" customWidth="1"/>
    <col min="2096" max="2304" width="2.25" style="670" hidden="1"/>
    <col min="2305" max="2307" width="1.625" style="670" hidden="1" customWidth="1"/>
    <col min="2308" max="2308" width="2" style="670" hidden="1" customWidth="1"/>
    <col min="2309" max="2310" width="1.625" style="670" hidden="1" customWidth="1"/>
    <col min="2311" max="2311" width="2.125" style="670" hidden="1" customWidth="1"/>
    <col min="2312" max="2315" width="1.875" style="670" hidden="1" customWidth="1"/>
    <col min="2316" max="2316" width="2.25" style="670" hidden="1" customWidth="1"/>
    <col min="2317" max="2323" width="1.875" style="670" hidden="1" customWidth="1"/>
    <col min="2324" max="2327" width="2" style="670" hidden="1" customWidth="1"/>
    <col min="2328" max="2328" width="2.75" style="670" hidden="1" customWidth="1"/>
    <col min="2329" max="2330" width="2.625" style="670" hidden="1" customWidth="1"/>
    <col min="2331" max="2331" width="15.625" style="670" hidden="1" customWidth="1"/>
    <col min="2332" max="2332" width="15.25" style="670" hidden="1" customWidth="1"/>
    <col min="2333" max="2333" width="14.5" style="670" hidden="1" customWidth="1"/>
    <col min="2334" max="2336" width="15.25" style="670" hidden="1" customWidth="1"/>
    <col min="2337" max="2337" width="15.625" style="670" hidden="1" customWidth="1"/>
    <col min="2338" max="2338" width="15.25" style="670" hidden="1" customWidth="1"/>
    <col min="2339" max="2340" width="16" style="670" hidden="1" customWidth="1"/>
    <col min="2341" max="2341" width="15.5" style="670" hidden="1" customWidth="1"/>
    <col min="2342" max="2342" width="15.375" style="670" hidden="1" customWidth="1"/>
    <col min="2343" max="2343" width="16.125" style="670" hidden="1" customWidth="1"/>
    <col min="2344" max="2344" width="1.625" style="670" hidden="1" customWidth="1"/>
    <col min="2345" max="2351" width="2.25" style="670" hidden="1" customWidth="1"/>
    <col min="2352" max="2560" width="2.25" style="670" hidden="1"/>
    <col min="2561" max="2563" width="1.625" style="670" hidden="1" customWidth="1"/>
    <col min="2564" max="2564" width="2" style="670" hidden="1" customWidth="1"/>
    <col min="2565" max="2566" width="1.625" style="670" hidden="1" customWidth="1"/>
    <col min="2567" max="2567" width="2.125" style="670" hidden="1" customWidth="1"/>
    <col min="2568" max="2571" width="1.875" style="670" hidden="1" customWidth="1"/>
    <col min="2572" max="2572" width="2.25" style="670" hidden="1" customWidth="1"/>
    <col min="2573" max="2579" width="1.875" style="670" hidden="1" customWidth="1"/>
    <col min="2580" max="2583" width="2" style="670" hidden="1" customWidth="1"/>
    <col min="2584" max="2584" width="2.75" style="670" hidden="1" customWidth="1"/>
    <col min="2585" max="2586" width="2.625" style="670" hidden="1" customWidth="1"/>
    <col min="2587" max="2587" width="15.625" style="670" hidden="1" customWidth="1"/>
    <col min="2588" max="2588" width="15.25" style="670" hidden="1" customWidth="1"/>
    <col min="2589" max="2589" width="14.5" style="670" hidden="1" customWidth="1"/>
    <col min="2590" max="2592" width="15.25" style="670" hidden="1" customWidth="1"/>
    <col min="2593" max="2593" width="15.625" style="670" hidden="1" customWidth="1"/>
    <col min="2594" max="2594" width="15.25" style="670" hidden="1" customWidth="1"/>
    <col min="2595" max="2596" width="16" style="670" hidden="1" customWidth="1"/>
    <col min="2597" max="2597" width="15.5" style="670" hidden="1" customWidth="1"/>
    <col min="2598" max="2598" width="15.375" style="670" hidden="1" customWidth="1"/>
    <col min="2599" max="2599" width="16.125" style="670" hidden="1" customWidth="1"/>
    <col min="2600" max="2600" width="1.625" style="670" hidden="1" customWidth="1"/>
    <col min="2601" max="2607" width="2.25" style="670" hidden="1" customWidth="1"/>
    <col min="2608" max="2816" width="2.25" style="670" hidden="1"/>
    <col min="2817" max="2819" width="1.625" style="670" hidden="1" customWidth="1"/>
    <col min="2820" max="2820" width="2" style="670" hidden="1" customWidth="1"/>
    <col min="2821" max="2822" width="1.625" style="670" hidden="1" customWidth="1"/>
    <col min="2823" max="2823" width="2.125" style="670" hidden="1" customWidth="1"/>
    <col min="2824" max="2827" width="1.875" style="670" hidden="1" customWidth="1"/>
    <col min="2828" max="2828" width="2.25" style="670" hidden="1" customWidth="1"/>
    <col min="2829" max="2835" width="1.875" style="670" hidden="1" customWidth="1"/>
    <col min="2836" max="2839" width="2" style="670" hidden="1" customWidth="1"/>
    <col min="2840" max="2840" width="2.75" style="670" hidden="1" customWidth="1"/>
    <col min="2841" max="2842" width="2.625" style="670" hidden="1" customWidth="1"/>
    <col min="2843" max="2843" width="15.625" style="670" hidden="1" customWidth="1"/>
    <col min="2844" max="2844" width="15.25" style="670" hidden="1" customWidth="1"/>
    <col min="2845" max="2845" width="14.5" style="670" hidden="1" customWidth="1"/>
    <col min="2846" max="2848" width="15.25" style="670" hidden="1" customWidth="1"/>
    <col min="2849" max="2849" width="15.625" style="670" hidden="1" customWidth="1"/>
    <col min="2850" max="2850" width="15.25" style="670" hidden="1" customWidth="1"/>
    <col min="2851" max="2852" width="16" style="670" hidden="1" customWidth="1"/>
    <col min="2853" max="2853" width="15.5" style="670" hidden="1" customWidth="1"/>
    <col min="2854" max="2854" width="15.375" style="670" hidden="1" customWidth="1"/>
    <col min="2855" max="2855" width="16.125" style="670" hidden="1" customWidth="1"/>
    <col min="2856" max="2856" width="1.625" style="670" hidden="1" customWidth="1"/>
    <col min="2857" max="2863" width="2.25" style="670" hidden="1" customWidth="1"/>
    <col min="2864" max="3072" width="2.25" style="670" hidden="1"/>
    <col min="3073" max="3075" width="1.625" style="670" hidden="1" customWidth="1"/>
    <col min="3076" max="3076" width="2" style="670" hidden="1" customWidth="1"/>
    <col min="3077" max="3078" width="1.625" style="670" hidden="1" customWidth="1"/>
    <col min="3079" max="3079" width="2.125" style="670" hidden="1" customWidth="1"/>
    <col min="3080" max="3083" width="1.875" style="670" hidden="1" customWidth="1"/>
    <col min="3084" max="3084" width="2.25" style="670" hidden="1" customWidth="1"/>
    <col min="3085" max="3091" width="1.875" style="670" hidden="1" customWidth="1"/>
    <col min="3092" max="3095" width="2" style="670" hidden="1" customWidth="1"/>
    <col min="3096" max="3096" width="2.75" style="670" hidden="1" customWidth="1"/>
    <col min="3097" max="3098" width="2.625" style="670" hidden="1" customWidth="1"/>
    <col min="3099" max="3099" width="15.625" style="670" hidden="1" customWidth="1"/>
    <col min="3100" max="3100" width="15.25" style="670" hidden="1" customWidth="1"/>
    <col min="3101" max="3101" width="14.5" style="670" hidden="1" customWidth="1"/>
    <col min="3102" max="3104" width="15.25" style="670" hidden="1" customWidth="1"/>
    <col min="3105" max="3105" width="15.625" style="670" hidden="1" customWidth="1"/>
    <col min="3106" max="3106" width="15.25" style="670" hidden="1" customWidth="1"/>
    <col min="3107" max="3108" width="16" style="670" hidden="1" customWidth="1"/>
    <col min="3109" max="3109" width="15.5" style="670" hidden="1" customWidth="1"/>
    <col min="3110" max="3110" width="15.375" style="670" hidden="1" customWidth="1"/>
    <col min="3111" max="3111" width="16.125" style="670" hidden="1" customWidth="1"/>
    <col min="3112" max="3112" width="1.625" style="670" hidden="1" customWidth="1"/>
    <col min="3113" max="3119" width="2.25" style="670" hidden="1" customWidth="1"/>
    <col min="3120" max="3328" width="2.25" style="670" hidden="1"/>
    <col min="3329" max="3331" width="1.625" style="670" hidden="1" customWidth="1"/>
    <col min="3332" max="3332" width="2" style="670" hidden="1" customWidth="1"/>
    <col min="3333" max="3334" width="1.625" style="670" hidden="1" customWidth="1"/>
    <col min="3335" max="3335" width="2.125" style="670" hidden="1" customWidth="1"/>
    <col min="3336" max="3339" width="1.875" style="670" hidden="1" customWidth="1"/>
    <col min="3340" max="3340" width="2.25" style="670" hidden="1" customWidth="1"/>
    <col min="3341" max="3347" width="1.875" style="670" hidden="1" customWidth="1"/>
    <col min="3348" max="3351" width="2" style="670" hidden="1" customWidth="1"/>
    <col min="3352" max="3352" width="2.75" style="670" hidden="1" customWidth="1"/>
    <col min="3353" max="3354" width="2.625" style="670" hidden="1" customWidth="1"/>
    <col min="3355" max="3355" width="15.625" style="670" hidden="1" customWidth="1"/>
    <col min="3356" max="3356" width="15.25" style="670" hidden="1" customWidth="1"/>
    <col min="3357" max="3357" width="14.5" style="670" hidden="1" customWidth="1"/>
    <col min="3358" max="3360" width="15.25" style="670" hidden="1" customWidth="1"/>
    <col min="3361" max="3361" width="15.625" style="670" hidden="1" customWidth="1"/>
    <col min="3362" max="3362" width="15.25" style="670" hidden="1" customWidth="1"/>
    <col min="3363" max="3364" width="16" style="670" hidden="1" customWidth="1"/>
    <col min="3365" max="3365" width="15.5" style="670" hidden="1" customWidth="1"/>
    <col min="3366" max="3366" width="15.375" style="670" hidden="1" customWidth="1"/>
    <col min="3367" max="3367" width="16.125" style="670" hidden="1" customWidth="1"/>
    <col min="3368" max="3368" width="1.625" style="670" hidden="1" customWidth="1"/>
    <col min="3369" max="3375" width="2.25" style="670" hidden="1" customWidth="1"/>
    <col min="3376" max="3584" width="2.25" style="670" hidden="1"/>
    <col min="3585" max="3587" width="1.625" style="670" hidden="1" customWidth="1"/>
    <col min="3588" max="3588" width="2" style="670" hidden="1" customWidth="1"/>
    <col min="3589" max="3590" width="1.625" style="670" hidden="1" customWidth="1"/>
    <col min="3591" max="3591" width="2.125" style="670" hidden="1" customWidth="1"/>
    <col min="3592" max="3595" width="1.875" style="670" hidden="1" customWidth="1"/>
    <col min="3596" max="3596" width="2.25" style="670" hidden="1" customWidth="1"/>
    <col min="3597" max="3603" width="1.875" style="670" hidden="1" customWidth="1"/>
    <col min="3604" max="3607" width="2" style="670" hidden="1" customWidth="1"/>
    <col min="3608" max="3608" width="2.75" style="670" hidden="1" customWidth="1"/>
    <col min="3609" max="3610" width="2.625" style="670" hidden="1" customWidth="1"/>
    <col min="3611" max="3611" width="15.625" style="670" hidden="1" customWidth="1"/>
    <col min="3612" max="3612" width="15.25" style="670" hidden="1" customWidth="1"/>
    <col min="3613" max="3613" width="14.5" style="670" hidden="1" customWidth="1"/>
    <col min="3614" max="3616" width="15.25" style="670" hidden="1" customWidth="1"/>
    <col min="3617" max="3617" width="15.625" style="670" hidden="1" customWidth="1"/>
    <col min="3618" max="3618" width="15.25" style="670" hidden="1" customWidth="1"/>
    <col min="3619" max="3620" width="16" style="670" hidden="1" customWidth="1"/>
    <col min="3621" max="3621" width="15.5" style="670" hidden="1" customWidth="1"/>
    <col min="3622" max="3622" width="15.375" style="670" hidden="1" customWidth="1"/>
    <col min="3623" max="3623" width="16.125" style="670" hidden="1" customWidth="1"/>
    <col min="3624" max="3624" width="1.625" style="670" hidden="1" customWidth="1"/>
    <col min="3625" max="3631" width="2.25" style="670" hidden="1" customWidth="1"/>
    <col min="3632" max="3840" width="2.25" style="670" hidden="1"/>
    <col min="3841" max="3843" width="1.625" style="670" hidden="1" customWidth="1"/>
    <col min="3844" max="3844" width="2" style="670" hidden="1" customWidth="1"/>
    <col min="3845" max="3846" width="1.625" style="670" hidden="1" customWidth="1"/>
    <col min="3847" max="3847" width="2.125" style="670" hidden="1" customWidth="1"/>
    <col min="3848" max="3851" width="1.875" style="670" hidden="1" customWidth="1"/>
    <col min="3852" max="3852" width="2.25" style="670" hidden="1" customWidth="1"/>
    <col min="3853" max="3859" width="1.875" style="670" hidden="1" customWidth="1"/>
    <col min="3860" max="3863" width="2" style="670" hidden="1" customWidth="1"/>
    <col min="3864" max="3864" width="2.75" style="670" hidden="1" customWidth="1"/>
    <col min="3865" max="3866" width="2.625" style="670" hidden="1" customWidth="1"/>
    <col min="3867" max="3867" width="15.625" style="670" hidden="1" customWidth="1"/>
    <col min="3868" max="3868" width="15.25" style="670" hidden="1" customWidth="1"/>
    <col min="3869" max="3869" width="14.5" style="670" hidden="1" customWidth="1"/>
    <col min="3870" max="3872" width="15.25" style="670" hidden="1" customWidth="1"/>
    <col min="3873" max="3873" width="15.625" style="670" hidden="1" customWidth="1"/>
    <col min="3874" max="3874" width="15.25" style="670" hidden="1" customWidth="1"/>
    <col min="3875" max="3876" width="16" style="670" hidden="1" customWidth="1"/>
    <col min="3877" max="3877" width="15.5" style="670" hidden="1" customWidth="1"/>
    <col min="3878" max="3878" width="15.375" style="670" hidden="1" customWidth="1"/>
    <col min="3879" max="3879" width="16.125" style="670" hidden="1" customWidth="1"/>
    <col min="3880" max="3880" width="1.625" style="670" hidden="1" customWidth="1"/>
    <col min="3881" max="3887" width="2.25" style="670" hidden="1" customWidth="1"/>
    <col min="3888" max="4096" width="2.25" style="670" hidden="1"/>
    <col min="4097" max="4099" width="1.625" style="670" hidden="1" customWidth="1"/>
    <col min="4100" max="4100" width="2" style="670" hidden="1" customWidth="1"/>
    <col min="4101" max="4102" width="1.625" style="670" hidden="1" customWidth="1"/>
    <col min="4103" max="4103" width="2.125" style="670" hidden="1" customWidth="1"/>
    <col min="4104" max="4107" width="1.875" style="670" hidden="1" customWidth="1"/>
    <col min="4108" max="4108" width="2.25" style="670" hidden="1" customWidth="1"/>
    <col min="4109" max="4115" width="1.875" style="670" hidden="1" customWidth="1"/>
    <col min="4116" max="4119" width="2" style="670" hidden="1" customWidth="1"/>
    <col min="4120" max="4120" width="2.75" style="670" hidden="1" customWidth="1"/>
    <col min="4121" max="4122" width="2.625" style="670" hidden="1" customWidth="1"/>
    <col min="4123" max="4123" width="15.625" style="670" hidden="1" customWidth="1"/>
    <col min="4124" max="4124" width="15.25" style="670" hidden="1" customWidth="1"/>
    <col min="4125" max="4125" width="14.5" style="670" hidden="1" customWidth="1"/>
    <col min="4126" max="4128" width="15.25" style="670" hidden="1" customWidth="1"/>
    <col min="4129" max="4129" width="15.625" style="670" hidden="1" customWidth="1"/>
    <col min="4130" max="4130" width="15.25" style="670" hidden="1" customWidth="1"/>
    <col min="4131" max="4132" width="16" style="670" hidden="1" customWidth="1"/>
    <col min="4133" max="4133" width="15.5" style="670" hidden="1" customWidth="1"/>
    <col min="4134" max="4134" width="15.375" style="670" hidden="1" customWidth="1"/>
    <col min="4135" max="4135" width="16.125" style="670" hidden="1" customWidth="1"/>
    <col min="4136" max="4136" width="1.625" style="670" hidden="1" customWidth="1"/>
    <col min="4137" max="4143" width="2.25" style="670" hidden="1" customWidth="1"/>
    <col min="4144" max="4352" width="2.25" style="670" hidden="1"/>
    <col min="4353" max="4355" width="1.625" style="670" hidden="1" customWidth="1"/>
    <col min="4356" max="4356" width="2" style="670" hidden="1" customWidth="1"/>
    <col min="4357" max="4358" width="1.625" style="670" hidden="1" customWidth="1"/>
    <col min="4359" max="4359" width="2.125" style="670" hidden="1" customWidth="1"/>
    <col min="4360" max="4363" width="1.875" style="670" hidden="1" customWidth="1"/>
    <col min="4364" max="4364" width="2.25" style="670" hidden="1" customWidth="1"/>
    <col min="4365" max="4371" width="1.875" style="670" hidden="1" customWidth="1"/>
    <col min="4372" max="4375" width="2" style="670" hidden="1" customWidth="1"/>
    <col min="4376" max="4376" width="2.75" style="670" hidden="1" customWidth="1"/>
    <col min="4377" max="4378" width="2.625" style="670" hidden="1" customWidth="1"/>
    <col min="4379" max="4379" width="15.625" style="670" hidden="1" customWidth="1"/>
    <col min="4380" max="4380" width="15.25" style="670" hidden="1" customWidth="1"/>
    <col min="4381" max="4381" width="14.5" style="670" hidden="1" customWidth="1"/>
    <col min="4382" max="4384" width="15.25" style="670" hidden="1" customWidth="1"/>
    <col min="4385" max="4385" width="15.625" style="670" hidden="1" customWidth="1"/>
    <col min="4386" max="4386" width="15.25" style="670" hidden="1" customWidth="1"/>
    <col min="4387" max="4388" width="16" style="670" hidden="1" customWidth="1"/>
    <col min="4389" max="4389" width="15.5" style="670" hidden="1" customWidth="1"/>
    <col min="4390" max="4390" width="15.375" style="670" hidden="1" customWidth="1"/>
    <col min="4391" max="4391" width="16.125" style="670" hidden="1" customWidth="1"/>
    <col min="4392" max="4392" width="1.625" style="670" hidden="1" customWidth="1"/>
    <col min="4393" max="4399" width="2.25" style="670" hidden="1" customWidth="1"/>
    <col min="4400" max="4608" width="2.25" style="670" hidden="1"/>
    <col min="4609" max="4611" width="1.625" style="670" hidden="1" customWidth="1"/>
    <col min="4612" max="4612" width="2" style="670" hidden="1" customWidth="1"/>
    <col min="4613" max="4614" width="1.625" style="670" hidden="1" customWidth="1"/>
    <col min="4615" max="4615" width="2.125" style="670" hidden="1" customWidth="1"/>
    <col min="4616" max="4619" width="1.875" style="670" hidden="1" customWidth="1"/>
    <col min="4620" max="4620" width="2.25" style="670" hidden="1" customWidth="1"/>
    <col min="4621" max="4627" width="1.875" style="670" hidden="1" customWidth="1"/>
    <col min="4628" max="4631" width="2" style="670" hidden="1" customWidth="1"/>
    <col min="4632" max="4632" width="2.75" style="670" hidden="1" customWidth="1"/>
    <col min="4633" max="4634" width="2.625" style="670" hidden="1" customWidth="1"/>
    <col min="4635" max="4635" width="15.625" style="670" hidden="1" customWidth="1"/>
    <col min="4636" max="4636" width="15.25" style="670" hidden="1" customWidth="1"/>
    <col min="4637" max="4637" width="14.5" style="670" hidden="1" customWidth="1"/>
    <col min="4638" max="4640" width="15.25" style="670" hidden="1" customWidth="1"/>
    <col min="4641" max="4641" width="15.625" style="670" hidden="1" customWidth="1"/>
    <col min="4642" max="4642" width="15.25" style="670" hidden="1" customWidth="1"/>
    <col min="4643" max="4644" width="16" style="670" hidden="1" customWidth="1"/>
    <col min="4645" max="4645" width="15.5" style="670" hidden="1" customWidth="1"/>
    <col min="4646" max="4646" width="15.375" style="670" hidden="1" customWidth="1"/>
    <col min="4647" max="4647" width="16.125" style="670" hidden="1" customWidth="1"/>
    <col min="4648" max="4648" width="1.625" style="670" hidden="1" customWidth="1"/>
    <col min="4649" max="4655" width="2.25" style="670" hidden="1" customWidth="1"/>
    <col min="4656" max="4864" width="2.25" style="670" hidden="1"/>
    <col min="4865" max="4867" width="1.625" style="670" hidden="1" customWidth="1"/>
    <col min="4868" max="4868" width="2" style="670" hidden="1" customWidth="1"/>
    <col min="4869" max="4870" width="1.625" style="670" hidden="1" customWidth="1"/>
    <col min="4871" max="4871" width="2.125" style="670" hidden="1" customWidth="1"/>
    <col min="4872" max="4875" width="1.875" style="670" hidden="1" customWidth="1"/>
    <col min="4876" max="4876" width="2.25" style="670" hidden="1" customWidth="1"/>
    <col min="4877" max="4883" width="1.875" style="670" hidden="1" customWidth="1"/>
    <col min="4884" max="4887" width="2" style="670" hidden="1" customWidth="1"/>
    <col min="4888" max="4888" width="2.75" style="670" hidden="1" customWidth="1"/>
    <col min="4889" max="4890" width="2.625" style="670" hidden="1" customWidth="1"/>
    <col min="4891" max="4891" width="15.625" style="670" hidden="1" customWidth="1"/>
    <col min="4892" max="4892" width="15.25" style="670" hidden="1" customWidth="1"/>
    <col min="4893" max="4893" width="14.5" style="670" hidden="1" customWidth="1"/>
    <col min="4894" max="4896" width="15.25" style="670" hidden="1" customWidth="1"/>
    <col min="4897" max="4897" width="15.625" style="670" hidden="1" customWidth="1"/>
    <col min="4898" max="4898" width="15.25" style="670" hidden="1" customWidth="1"/>
    <col min="4899" max="4900" width="16" style="670" hidden="1" customWidth="1"/>
    <col min="4901" max="4901" width="15.5" style="670" hidden="1" customWidth="1"/>
    <col min="4902" max="4902" width="15.375" style="670" hidden="1" customWidth="1"/>
    <col min="4903" max="4903" width="16.125" style="670" hidden="1" customWidth="1"/>
    <col min="4904" max="4904" width="1.625" style="670" hidden="1" customWidth="1"/>
    <col min="4905" max="4911" width="2.25" style="670" hidden="1" customWidth="1"/>
    <col min="4912" max="5120" width="2.25" style="670" hidden="1"/>
    <col min="5121" max="5123" width="1.625" style="670" hidden="1" customWidth="1"/>
    <col min="5124" max="5124" width="2" style="670" hidden="1" customWidth="1"/>
    <col min="5125" max="5126" width="1.625" style="670" hidden="1" customWidth="1"/>
    <col min="5127" max="5127" width="2.125" style="670" hidden="1" customWidth="1"/>
    <col min="5128" max="5131" width="1.875" style="670" hidden="1" customWidth="1"/>
    <col min="5132" max="5132" width="2.25" style="670" hidden="1" customWidth="1"/>
    <col min="5133" max="5139" width="1.875" style="670" hidden="1" customWidth="1"/>
    <col min="5140" max="5143" width="2" style="670" hidden="1" customWidth="1"/>
    <col min="5144" max="5144" width="2.75" style="670" hidden="1" customWidth="1"/>
    <col min="5145" max="5146" width="2.625" style="670" hidden="1" customWidth="1"/>
    <col min="5147" max="5147" width="15.625" style="670" hidden="1" customWidth="1"/>
    <col min="5148" max="5148" width="15.25" style="670" hidden="1" customWidth="1"/>
    <col min="5149" max="5149" width="14.5" style="670" hidden="1" customWidth="1"/>
    <col min="5150" max="5152" width="15.25" style="670" hidden="1" customWidth="1"/>
    <col min="5153" max="5153" width="15.625" style="670" hidden="1" customWidth="1"/>
    <col min="5154" max="5154" width="15.25" style="670" hidden="1" customWidth="1"/>
    <col min="5155" max="5156" width="16" style="670" hidden="1" customWidth="1"/>
    <col min="5157" max="5157" width="15.5" style="670" hidden="1" customWidth="1"/>
    <col min="5158" max="5158" width="15.375" style="670" hidden="1" customWidth="1"/>
    <col min="5159" max="5159" width="16.125" style="670" hidden="1" customWidth="1"/>
    <col min="5160" max="5160" width="1.625" style="670" hidden="1" customWidth="1"/>
    <col min="5161" max="5167" width="2.25" style="670" hidden="1" customWidth="1"/>
    <col min="5168" max="5376" width="2.25" style="670" hidden="1"/>
    <col min="5377" max="5379" width="1.625" style="670" hidden="1" customWidth="1"/>
    <col min="5380" max="5380" width="2" style="670" hidden="1" customWidth="1"/>
    <col min="5381" max="5382" width="1.625" style="670" hidden="1" customWidth="1"/>
    <col min="5383" max="5383" width="2.125" style="670" hidden="1" customWidth="1"/>
    <col min="5384" max="5387" width="1.875" style="670" hidden="1" customWidth="1"/>
    <col min="5388" max="5388" width="2.25" style="670" hidden="1" customWidth="1"/>
    <col min="5389" max="5395" width="1.875" style="670" hidden="1" customWidth="1"/>
    <col min="5396" max="5399" width="2" style="670" hidden="1" customWidth="1"/>
    <col min="5400" max="5400" width="2.75" style="670" hidden="1" customWidth="1"/>
    <col min="5401" max="5402" width="2.625" style="670" hidden="1" customWidth="1"/>
    <col min="5403" max="5403" width="15.625" style="670" hidden="1" customWidth="1"/>
    <col min="5404" max="5404" width="15.25" style="670" hidden="1" customWidth="1"/>
    <col min="5405" max="5405" width="14.5" style="670" hidden="1" customWidth="1"/>
    <col min="5406" max="5408" width="15.25" style="670" hidden="1" customWidth="1"/>
    <col min="5409" max="5409" width="15.625" style="670" hidden="1" customWidth="1"/>
    <col min="5410" max="5410" width="15.25" style="670" hidden="1" customWidth="1"/>
    <col min="5411" max="5412" width="16" style="670" hidden="1" customWidth="1"/>
    <col min="5413" max="5413" width="15.5" style="670" hidden="1" customWidth="1"/>
    <col min="5414" max="5414" width="15.375" style="670" hidden="1" customWidth="1"/>
    <col min="5415" max="5415" width="16.125" style="670" hidden="1" customWidth="1"/>
    <col min="5416" max="5416" width="1.625" style="670" hidden="1" customWidth="1"/>
    <col min="5417" max="5423" width="2.25" style="670" hidden="1" customWidth="1"/>
    <col min="5424" max="5632" width="2.25" style="670" hidden="1"/>
    <col min="5633" max="5635" width="1.625" style="670" hidden="1" customWidth="1"/>
    <col min="5636" max="5636" width="2" style="670" hidden="1" customWidth="1"/>
    <col min="5637" max="5638" width="1.625" style="670" hidden="1" customWidth="1"/>
    <col min="5639" max="5639" width="2.125" style="670" hidden="1" customWidth="1"/>
    <col min="5640" max="5643" width="1.875" style="670" hidden="1" customWidth="1"/>
    <col min="5644" max="5644" width="2.25" style="670" hidden="1" customWidth="1"/>
    <col min="5645" max="5651" width="1.875" style="670" hidden="1" customWidth="1"/>
    <col min="5652" max="5655" width="2" style="670" hidden="1" customWidth="1"/>
    <col min="5656" max="5656" width="2.75" style="670" hidden="1" customWidth="1"/>
    <col min="5657" max="5658" width="2.625" style="670" hidden="1" customWidth="1"/>
    <col min="5659" max="5659" width="15.625" style="670" hidden="1" customWidth="1"/>
    <col min="5660" max="5660" width="15.25" style="670" hidden="1" customWidth="1"/>
    <col min="5661" max="5661" width="14.5" style="670" hidden="1" customWidth="1"/>
    <col min="5662" max="5664" width="15.25" style="670" hidden="1" customWidth="1"/>
    <col min="5665" max="5665" width="15.625" style="670" hidden="1" customWidth="1"/>
    <col min="5666" max="5666" width="15.25" style="670" hidden="1" customWidth="1"/>
    <col min="5667" max="5668" width="16" style="670" hidden="1" customWidth="1"/>
    <col min="5669" max="5669" width="15.5" style="670" hidden="1" customWidth="1"/>
    <col min="5670" max="5670" width="15.375" style="670" hidden="1" customWidth="1"/>
    <col min="5671" max="5671" width="16.125" style="670" hidden="1" customWidth="1"/>
    <col min="5672" max="5672" width="1.625" style="670" hidden="1" customWidth="1"/>
    <col min="5673" max="5679" width="2.25" style="670" hidden="1" customWidth="1"/>
    <col min="5680" max="5888" width="2.25" style="670" hidden="1"/>
    <col min="5889" max="5891" width="1.625" style="670" hidden="1" customWidth="1"/>
    <col min="5892" max="5892" width="2" style="670" hidden="1" customWidth="1"/>
    <col min="5893" max="5894" width="1.625" style="670" hidden="1" customWidth="1"/>
    <col min="5895" max="5895" width="2.125" style="670" hidden="1" customWidth="1"/>
    <col min="5896" max="5899" width="1.875" style="670" hidden="1" customWidth="1"/>
    <col min="5900" max="5900" width="2.25" style="670" hidden="1" customWidth="1"/>
    <col min="5901" max="5907" width="1.875" style="670" hidden="1" customWidth="1"/>
    <col min="5908" max="5911" width="2" style="670" hidden="1" customWidth="1"/>
    <col min="5912" max="5912" width="2.75" style="670" hidden="1" customWidth="1"/>
    <col min="5913" max="5914" width="2.625" style="670" hidden="1" customWidth="1"/>
    <col min="5915" max="5915" width="15.625" style="670" hidden="1" customWidth="1"/>
    <col min="5916" max="5916" width="15.25" style="670" hidden="1" customWidth="1"/>
    <col min="5917" max="5917" width="14.5" style="670" hidden="1" customWidth="1"/>
    <col min="5918" max="5920" width="15.25" style="670" hidden="1" customWidth="1"/>
    <col min="5921" max="5921" width="15.625" style="670" hidden="1" customWidth="1"/>
    <col min="5922" max="5922" width="15.25" style="670" hidden="1" customWidth="1"/>
    <col min="5923" max="5924" width="16" style="670" hidden="1" customWidth="1"/>
    <col min="5925" max="5925" width="15.5" style="670" hidden="1" customWidth="1"/>
    <col min="5926" max="5926" width="15.375" style="670" hidden="1" customWidth="1"/>
    <col min="5927" max="5927" width="16.125" style="670" hidden="1" customWidth="1"/>
    <col min="5928" max="5928" width="1.625" style="670" hidden="1" customWidth="1"/>
    <col min="5929" max="5935" width="2.25" style="670" hidden="1" customWidth="1"/>
    <col min="5936" max="6144" width="2.25" style="670" hidden="1"/>
    <col min="6145" max="6147" width="1.625" style="670" hidden="1" customWidth="1"/>
    <col min="6148" max="6148" width="2" style="670" hidden="1" customWidth="1"/>
    <col min="6149" max="6150" width="1.625" style="670" hidden="1" customWidth="1"/>
    <col min="6151" max="6151" width="2.125" style="670" hidden="1" customWidth="1"/>
    <col min="6152" max="6155" width="1.875" style="670" hidden="1" customWidth="1"/>
    <col min="6156" max="6156" width="2.25" style="670" hidden="1" customWidth="1"/>
    <col min="6157" max="6163" width="1.875" style="670" hidden="1" customWidth="1"/>
    <col min="6164" max="6167" width="2" style="670" hidden="1" customWidth="1"/>
    <col min="6168" max="6168" width="2.75" style="670" hidden="1" customWidth="1"/>
    <col min="6169" max="6170" width="2.625" style="670" hidden="1" customWidth="1"/>
    <col min="6171" max="6171" width="15.625" style="670" hidden="1" customWidth="1"/>
    <col min="6172" max="6172" width="15.25" style="670" hidden="1" customWidth="1"/>
    <col min="6173" max="6173" width="14.5" style="670" hidden="1" customWidth="1"/>
    <col min="6174" max="6176" width="15.25" style="670" hidden="1" customWidth="1"/>
    <col min="6177" max="6177" width="15.625" style="670" hidden="1" customWidth="1"/>
    <col min="6178" max="6178" width="15.25" style="670" hidden="1" customWidth="1"/>
    <col min="6179" max="6180" width="16" style="670" hidden="1" customWidth="1"/>
    <col min="6181" max="6181" width="15.5" style="670" hidden="1" customWidth="1"/>
    <col min="6182" max="6182" width="15.375" style="670" hidden="1" customWidth="1"/>
    <col min="6183" max="6183" width="16.125" style="670" hidden="1" customWidth="1"/>
    <col min="6184" max="6184" width="1.625" style="670" hidden="1" customWidth="1"/>
    <col min="6185" max="6191" width="2.25" style="670" hidden="1" customWidth="1"/>
    <col min="6192" max="6400" width="2.25" style="670" hidden="1"/>
    <col min="6401" max="6403" width="1.625" style="670" hidden="1" customWidth="1"/>
    <col min="6404" max="6404" width="2" style="670" hidden="1" customWidth="1"/>
    <col min="6405" max="6406" width="1.625" style="670" hidden="1" customWidth="1"/>
    <col min="6407" max="6407" width="2.125" style="670" hidden="1" customWidth="1"/>
    <col min="6408" max="6411" width="1.875" style="670" hidden="1" customWidth="1"/>
    <col min="6412" max="6412" width="2.25" style="670" hidden="1" customWidth="1"/>
    <col min="6413" max="6419" width="1.875" style="670" hidden="1" customWidth="1"/>
    <col min="6420" max="6423" width="2" style="670" hidden="1" customWidth="1"/>
    <col min="6424" max="6424" width="2.75" style="670" hidden="1" customWidth="1"/>
    <col min="6425" max="6426" width="2.625" style="670" hidden="1" customWidth="1"/>
    <col min="6427" max="6427" width="15.625" style="670" hidden="1" customWidth="1"/>
    <col min="6428" max="6428" width="15.25" style="670" hidden="1" customWidth="1"/>
    <col min="6429" max="6429" width="14.5" style="670" hidden="1" customWidth="1"/>
    <col min="6430" max="6432" width="15.25" style="670" hidden="1" customWidth="1"/>
    <col min="6433" max="6433" width="15.625" style="670" hidden="1" customWidth="1"/>
    <col min="6434" max="6434" width="15.25" style="670" hidden="1" customWidth="1"/>
    <col min="6435" max="6436" width="16" style="670" hidden="1" customWidth="1"/>
    <col min="6437" max="6437" width="15.5" style="670" hidden="1" customWidth="1"/>
    <col min="6438" max="6438" width="15.375" style="670" hidden="1" customWidth="1"/>
    <col min="6439" max="6439" width="16.125" style="670" hidden="1" customWidth="1"/>
    <col min="6440" max="6440" width="1.625" style="670" hidden="1" customWidth="1"/>
    <col min="6441" max="6447" width="2.25" style="670" hidden="1" customWidth="1"/>
    <col min="6448" max="6656" width="2.25" style="670" hidden="1"/>
    <col min="6657" max="6659" width="1.625" style="670" hidden="1" customWidth="1"/>
    <col min="6660" max="6660" width="2" style="670" hidden="1" customWidth="1"/>
    <col min="6661" max="6662" width="1.625" style="670" hidden="1" customWidth="1"/>
    <col min="6663" max="6663" width="2.125" style="670" hidden="1" customWidth="1"/>
    <col min="6664" max="6667" width="1.875" style="670" hidden="1" customWidth="1"/>
    <col min="6668" max="6668" width="2.25" style="670" hidden="1" customWidth="1"/>
    <col min="6669" max="6675" width="1.875" style="670" hidden="1" customWidth="1"/>
    <col min="6676" max="6679" width="2" style="670" hidden="1" customWidth="1"/>
    <col min="6680" max="6680" width="2.75" style="670" hidden="1" customWidth="1"/>
    <col min="6681" max="6682" width="2.625" style="670" hidden="1" customWidth="1"/>
    <col min="6683" max="6683" width="15.625" style="670" hidden="1" customWidth="1"/>
    <col min="6684" max="6684" width="15.25" style="670" hidden="1" customWidth="1"/>
    <col min="6685" max="6685" width="14.5" style="670" hidden="1" customWidth="1"/>
    <col min="6686" max="6688" width="15.25" style="670" hidden="1" customWidth="1"/>
    <col min="6689" max="6689" width="15.625" style="670" hidden="1" customWidth="1"/>
    <col min="6690" max="6690" width="15.25" style="670" hidden="1" customWidth="1"/>
    <col min="6691" max="6692" width="16" style="670" hidden="1" customWidth="1"/>
    <col min="6693" max="6693" width="15.5" style="670" hidden="1" customWidth="1"/>
    <col min="6694" max="6694" width="15.375" style="670" hidden="1" customWidth="1"/>
    <col min="6695" max="6695" width="16.125" style="670" hidden="1" customWidth="1"/>
    <col min="6696" max="6696" width="1.625" style="670" hidden="1" customWidth="1"/>
    <col min="6697" max="6703" width="2.25" style="670" hidden="1" customWidth="1"/>
    <col min="6704" max="6912" width="2.25" style="670" hidden="1"/>
    <col min="6913" max="6915" width="1.625" style="670" hidden="1" customWidth="1"/>
    <col min="6916" max="6916" width="2" style="670" hidden="1" customWidth="1"/>
    <col min="6917" max="6918" width="1.625" style="670" hidden="1" customWidth="1"/>
    <col min="6919" max="6919" width="2.125" style="670" hidden="1" customWidth="1"/>
    <col min="6920" max="6923" width="1.875" style="670" hidden="1" customWidth="1"/>
    <col min="6924" max="6924" width="2.25" style="670" hidden="1" customWidth="1"/>
    <col min="6925" max="6931" width="1.875" style="670" hidden="1" customWidth="1"/>
    <col min="6932" max="6935" width="2" style="670" hidden="1" customWidth="1"/>
    <col min="6936" max="6936" width="2.75" style="670" hidden="1" customWidth="1"/>
    <col min="6937" max="6938" width="2.625" style="670" hidden="1" customWidth="1"/>
    <col min="6939" max="6939" width="15.625" style="670" hidden="1" customWidth="1"/>
    <col min="6940" max="6940" width="15.25" style="670" hidden="1" customWidth="1"/>
    <col min="6941" max="6941" width="14.5" style="670" hidden="1" customWidth="1"/>
    <col min="6942" max="6944" width="15.25" style="670" hidden="1" customWidth="1"/>
    <col min="6945" max="6945" width="15.625" style="670" hidden="1" customWidth="1"/>
    <col min="6946" max="6946" width="15.25" style="670" hidden="1" customWidth="1"/>
    <col min="6947" max="6948" width="16" style="670" hidden="1" customWidth="1"/>
    <col min="6949" max="6949" width="15.5" style="670" hidden="1" customWidth="1"/>
    <col min="6950" max="6950" width="15.375" style="670" hidden="1" customWidth="1"/>
    <col min="6951" max="6951" width="16.125" style="670" hidden="1" customWidth="1"/>
    <col min="6952" max="6952" width="1.625" style="670" hidden="1" customWidth="1"/>
    <col min="6953" max="6959" width="2.25" style="670" hidden="1" customWidth="1"/>
    <col min="6960" max="7168" width="2.25" style="670" hidden="1"/>
    <col min="7169" max="7171" width="1.625" style="670" hidden="1" customWidth="1"/>
    <col min="7172" max="7172" width="2" style="670" hidden="1" customWidth="1"/>
    <col min="7173" max="7174" width="1.625" style="670" hidden="1" customWidth="1"/>
    <col min="7175" max="7175" width="2.125" style="670" hidden="1" customWidth="1"/>
    <col min="7176" max="7179" width="1.875" style="670" hidden="1" customWidth="1"/>
    <col min="7180" max="7180" width="2.25" style="670" hidden="1" customWidth="1"/>
    <col min="7181" max="7187" width="1.875" style="670" hidden="1" customWidth="1"/>
    <col min="7188" max="7191" width="2" style="670" hidden="1" customWidth="1"/>
    <col min="7192" max="7192" width="2.75" style="670" hidden="1" customWidth="1"/>
    <col min="7193" max="7194" width="2.625" style="670" hidden="1" customWidth="1"/>
    <col min="7195" max="7195" width="15.625" style="670" hidden="1" customWidth="1"/>
    <col min="7196" max="7196" width="15.25" style="670" hidden="1" customWidth="1"/>
    <col min="7197" max="7197" width="14.5" style="670" hidden="1" customWidth="1"/>
    <col min="7198" max="7200" width="15.25" style="670" hidden="1" customWidth="1"/>
    <col min="7201" max="7201" width="15.625" style="670" hidden="1" customWidth="1"/>
    <col min="7202" max="7202" width="15.25" style="670" hidden="1" customWidth="1"/>
    <col min="7203" max="7204" width="16" style="670" hidden="1" customWidth="1"/>
    <col min="7205" max="7205" width="15.5" style="670" hidden="1" customWidth="1"/>
    <col min="7206" max="7206" width="15.375" style="670" hidden="1" customWidth="1"/>
    <col min="7207" max="7207" width="16.125" style="670" hidden="1" customWidth="1"/>
    <col min="7208" max="7208" width="1.625" style="670" hidden="1" customWidth="1"/>
    <col min="7209" max="7215" width="2.25" style="670" hidden="1" customWidth="1"/>
    <col min="7216" max="7424" width="2.25" style="670" hidden="1"/>
    <col min="7425" max="7427" width="1.625" style="670" hidden="1" customWidth="1"/>
    <col min="7428" max="7428" width="2" style="670" hidden="1" customWidth="1"/>
    <col min="7429" max="7430" width="1.625" style="670" hidden="1" customWidth="1"/>
    <col min="7431" max="7431" width="2.125" style="670" hidden="1" customWidth="1"/>
    <col min="7432" max="7435" width="1.875" style="670" hidden="1" customWidth="1"/>
    <col min="7436" max="7436" width="2.25" style="670" hidden="1" customWidth="1"/>
    <col min="7437" max="7443" width="1.875" style="670" hidden="1" customWidth="1"/>
    <col min="7444" max="7447" width="2" style="670" hidden="1" customWidth="1"/>
    <col min="7448" max="7448" width="2.75" style="670" hidden="1" customWidth="1"/>
    <col min="7449" max="7450" width="2.625" style="670" hidden="1" customWidth="1"/>
    <col min="7451" max="7451" width="15.625" style="670" hidden="1" customWidth="1"/>
    <col min="7452" max="7452" width="15.25" style="670" hidden="1" customWidth="1"/>
    <col min="7453" max="7453" width="14.5" style="670" hidden="1" customWidth="1"/>
    <col min="7454" max="7456" width="15.25" style="670" hidden="1" customWidth="1"/>
    <col min="7457" max="7457" width="15.625" style="670" hidden="1" customWidth="1"/>
    <col min="7458" max="7458" width="15.25" style="670" hidden="1" customWidth="1"/>
    <col min="7459" max="7460" width="16" style="670" hidden="1" customWidth="1"/>
    <col min="7461" max="7461" width="15.5" style="670" hidden="1" customWidth="1"/>
    <col min="7462" max="7462" width="15.375" style="670" hidden="1" customWidth="1"/>
    <col min="7463" max="7463" width="16.125" style="670" hidden="1" customWidth="1"/>
    <col min="7464" max="7464" width="1.625" style="670" hidden="1" customWidth="1"/>
    <col min="7465" max="7471" width="2.25" style="670" hidden="1" customWidth="1"/>
    <col min="7472" max="7680" width="2.25" style="670" hidden="1"/>
    <col min="7681" max="7683" width="1.625" style="670" hidden="1" customWidth="1"/>
    <col min="7684" max="7684" width="2" style="670" hidden="1" customWidth="1"/>
    <col min="7685" max="7686" width="1.625" style="670" hidden="1" customWidth="1"/>
    <col min="7687" max="7687" width="2.125" style="670" hidden="1" customWidth="1"/>
    <col min="7688" max="7691" width="1.875" style="670" hidden="1" customWidth="1"/>
    <col min="7692" max="7692" width="2.25" style="670" hidden="1" customWidth="1"/>
    <col min="7693" max="7699" width="1.875" style="670" hidden="1" customWidth="1"/>
    <col min="7700" max="7703" width="2" style="670" hidden="1" customWidth="1"/>
    <col min="7704" max="7704" width="2.75" style="670" hidden="1" customWidth="1"/>
    <col min="7705" max="7706" width="2.625" style="670" hidden="1" customWidth="1"/>
    <col min="7707" max="7707" width="15.625" style="670" hidden="1" customWidth="1"/>
    <col min="7708" max="7708" width="15.25" style="670" hidden="1" customWidth="1"/>
    <col min="7709" max="7709" width="14.5" style="670" hidden="1" customWidth="1"/>
    <col min="7710" max="7712" width="15.25" style="670" hidden="1" customWidth="1"/>
    <col min="7713" max="7713" width="15.625" style="670" hidden="1" customWidth="1"/>
    <col min="7714" max="7714" width="15.25" style="670" hidden="1" customWidth="1"/>
    <col min="7715" max="7716" width="16" style="670" hidden="1" customWidth="1"/>
    <col min="7717" max="7717" width="15.5" style="670" hidden="1" customWidth="1"/>
    <col min="7718" max="7718" width="15.375" style="670" hidden="1" customWidth="1"/>
    <col min="7719" max="7719" width="16.125" style="670" hidden="1" customWidth="1"/>
    <col min="7720" max="7720" width="1.625" style="670" hidden="1" customWidth="1"/>
    <col min="7721" max="7727" width="2.25" style="670" hidden="1" customWidth="1"/>
    <col min="7728" max="7936" width="2.25" style="670" hidden="1"/>
    <col min="7937" max="7939" width="1.625" style="670" hidden="1" customWidth="1"/>
    <col min="7940" max="7940" width="2" style="670" hidden="1" customWidth="1"/>
    <col min="7941" max="7942" width="1.625" style="670" hidden="1" customWidth="1"/>
    <col min="7943" max="7943" width="2.125" style="670" hidden="1" customWidth="1"/>
    <col min="7944" max="7947" width="1.875" style="670" hidden="1" customWidth="1"/>
    <col min="7948" max="7948" width="2.25" style="670" hidden="1" customWidth="1"/>
    <col min="7949" max="7955" width="1.875" style="670" hidden="1" customWidth="1"/>
    <col min="7956" max="7959" width="2" style="670" hidden="1" customWidth="1"/>
    <col min="7960" max="7960" width="2.75" style="670" hidden="1" customWidth="1"/>
    <col min="7961" max="7962" width="2.625" style="670" hidden="1" customWidth="1"/>
    <col min="7963" max="7963" width="15.625" style="670" hidden="1" customWidth="1"/>
    <col min="7964" max="7964" width="15.25" style="670" hidden="1" customWidth="1"/>
    <col min="7965" max="7965" width="14.5" style="670" hidden="1" customWidth="1"/>
    <col min="7966" max="7968" width="15.25" style="670" hidden="1" customWidth="1"/>
    <col min="7969" max="7969" width="15.625" style="670" hidden="1" customWidth="1"/>
    <col min="7970" max="7970" width="15.25" style="670" hidden="1" customWidth="1"/>
    <col min="7971" max="7972" width="16" style="670" hidden="1" customWidth="1"/>
    <col min="7973" max="7973" width="15.5" style="670" hidden="1" customWidth="1"/>
    <col min="7974" max="7974" width="15.375" style="670" hidden="1" customWidth="1"/>
    <col min="7975" max="7975" width="16.125" style="670" hidden="1" customWidth="1"/>
    <col min="7976" max="7976" width="1.625" style="670" hidden="1" customWidth="1"/>
    <col min="7977" max="7983" width="2.25" style="670" hidden="1" customWidth="1"/>
    <col min="7984" max="8192" width="2.25" style="670" hidden="1"/>
    <col min="8193" max="8195" width="1.625" style="670" hidden="1" customWidth="1"/>
    <col min="8196" max="8196" width="2" style="670" hidden="1" customWidth="1"/>
    <col min="8197" max="8198" width="1.625" style="670" hidden="1" customWidth="1"/>
    <col min="8199" max="8199" width="2.125" style="670" hidden="1" customWidth="1"/>
    <col min="8200" max="8203" width="1.875" style="670" hidden="1" customWidth="1"/>
    <col min="8204" max="8204" width="2.25" style="670" hidden="1" customWidth="1"/>
    <col min="8205" max="8211" width="1.875" style="670" hidden="1" customWidth="1"/>
    <col min="8212" max="8215" width="2" style="670" hidden="1" customWidth="1"/>
    <col min="8216" max="8216" width="2.75" style="670" hidden="1" customWidth="1"/>
    <col min="8217" max="8218" width="2.625" style="670" hidden="1" customWidth="1"/>
    <col min="8219" max="8219" width="15.625" style="670" hidden="1" customWidth="1"/>
    <col min="8220" max="8220" width="15.25" style="670" hidden="1" customWidth="1"/>
    <col min="8221" max="8221" width="14.5" style="670" hidden="1" customWidth="1"/>
    <col min="8222" max="8224" width="15.25" style="670" hidden="1" customWidth="1"/>
    <col min="8225" max="8225" width="15.625" style="670" hidden="1" customWidth="1"/>
    <col min="8226" max="8226" width="15.25" style="670" hidden="1" customWidth="1"/>
    <col min="8227" max="8228" width="16" style="670" hidden="1" customWidth="1"/>
    <col min="8229" max="8229" width="15.5" style="670" hidden="1" customWidth="1"/>
    <col min="8230" max="8230" width="15.375" style="670" hidden="1" customWidth="1"/>
    <col min="8231" max="8231" width="16.125" style="670" hidden="1" customWidth="1"/>
    <col min="8232" max="8232" width="1.625" style="670" hidden="1" customWidth="1"/>
    <col min="8233" max="8239" width="2.25" style="670" hidden="1" customWidth="1"/>
    <col min="8240" max="8448" width="2.25" style="670" hidden="1"/>
    <col min="8449" max="8451" width="1.625" style="670" hidden="1" customWidth="1"/>
    <col min="8452" max="8452" width="2" style="670" hidden="1" customWidth="1"/>
    <col min="8453" max="8454" width="1.625" style="670" hidden="1" customWidth="1"/>
    <col min="8455" max="8455" width="2.125" style="670" hidden="1" customWidth="1"/>
    <col min="8456" max="8459" width="1.875" style="670" hidden="1" customWidth="1"/>
    <col min="8460" max="8460" width="2.25" style="670" hidden="1" customWidth="1"/>
    <col min="8461" max="8467" width="1.875" style="670" hidden="1" customWidth="1"/>
    <col min="8468" max="8471" width="2" style="670" hidden="1" customWidth="1"/>
    <col min="8472" max="8472" width="2.75" style="670" hidden="1" customWidth="1"/>
    <col min="8473" max="8474" width="2.625" style="670" hidden="1" customWidth="1"/>
    <col min="8475" max="8475" width="15.625" style="670" hidden="1" customWidth="1"/>
    <col min="8476" max="8476" width="15.25" style="670" hidden="1" customWidth="1"/>
    <col min="8477" max="8477" width="14.5" style="670" hidden="1" customWidth="1"/>
    <col min="8478" max="8480" width="15.25" style="670" hidden="1" customWidth="1"/>
    <col min="8481" max="8481" width="15.625" style="670" hidden="1" customWidth="1"/>
    <col min="8482" max="8482" width="15.25" style="670" hidden="1" customWidth="1"/>
    <col min="8483" max="8484" width="16" style="670" hidden="1" customWidth="1"/>
    <col min="8485" max="8485" width="15.5" style="670" hidden="1" customWidth="1"/>
    <col min="8486" max="8486" width="15.375" style="670" hidden="1" customWidth="1"/>
    <col min="8487" max="8487" width="16.125" style="670" hidden="1" customWidth="1"/>
    <col min="8488" max="8488" width="1.625" style="670" hidden="1" customWidth="1"/>
    <col min="8489" max="8495" width="2.25" style="670" hidden="1" customWidth="1"/>
    <col min="8496" max="8704" width="2.25" style="670" hidden="1"/>
    <col min="8705" max="8707" width="1.625" style="670" hidden="1" customWidth="1"/>
    <col min="8708" max="8708" width="2" style="670" hidden="1" customWidth="1"/>
    <col min="8709" max="8710" width="1.625" style="670" hidden="1" customWidth="1"/>
    <col min="8711" max="8711" width="2.125" style="670" hidden="1" customWidth="1"/>
    <col min="8712" max="8715" width="1.875" style="670" hidden="1" customWidth="1"/>
    <col min="8716" max="8716" width="2.25" style="670" hidden="1" customWidth="1"/>
    <col min="8717" max="8723" width="1.875" style="670" hidden="1" customWidth="1"/>
    <col min="8724" max="8727" width="2" style="670" hidden="1" customWidth="1"/>
    <col min="8728" max="8728" width="2.75" style="670" hidden="1" customWidth="1"/>
    <col min="8729" max="8730" width="2.625" style="670" hidden="1" customWidth="1"/>
    <col min="8731" max="8731" width="15.625" style="670" hidden="1" customWidth="1"/>
    <col min="8732" max="8732" width="15.25" style="670" hidden="1" customWidth="1"/>
    <col min="8733" max="8733" width="14.5" style="670" hidden="1" customWidth="1"/>
    <col min="8734" max="8736" width="15.25" style="670" hidden="1" customWidth="1"/>
    <col min="8737" max="8737" width="15.625" style="670" hidden="1" customWidth="1"/>
    <col min="8738" max="8738" width="15.25" style="670" hidden="1" customWidth="1"/>
    <col min="8739" max="8740" width="16" style="670" hidden="1" customWidth="1"/>
    <col min="8741" max="8741" width="15.5" style="670" hidden="1" customWidth="1"/>
    <col min="8742" max="8742" width="15.375" style="670" hidden="1" customWidth="1"/>
    <col min="8743" max="8743" width="16.125" style="670" hidden="1" customWidth="1"/>
    <col min="8744" max="8744" width="1.625" style="670" hidden="1" customWidth="1"/>
    <col min="8745" max="8751" width="2.25" style="670" hidden="1" customWidth="1"/>
    <col min="8752" max="8960" width="2.25" style="670" hidden="1"/>
    <col min="8961" max="8963" width="1.625" style="670" hidden="1" customWidth="1"/>
    <col min="8964" max="8964" width="2" style="670" hidden="1" customWidth="1"/>
    <col min="8965" max="8966" width="1.625" style="670" hidden="1" customWidth="1"/>
    <col min="8967" max="8967" width="2.125" style="670" hidden="1" customWidth="1"/>
    <col min="8968" max="8971" width="1.875" style="670" hidden="1" customWidth="1"/>
    <col min="8972" max="8972" width="2.25" style="670" hidden="1" customWidth="1"/>
    <col min="8973" max="8979" width="1.875" style="670" hidden="1" customWidth="1"/>
    <col min="8980" max="8983" width="2" style="670" hidden="1" customWidth="1"/>
    <col min="8984" max="8984" width="2.75" style="670" hidden="1" customWidth="1"/>
    <col min="8985" max="8986" width="2.625" style="670" hidden="1" customWidth="1"/>
    <col min="8987" max="8987" width="15.625" style="670" hidden="1" customWidth="1"/>
    <col min="8988" max="8988" width="15.25" style="670" hidden="1" customWidth="1"/>
    <col min="8989" max="8989" width="14.5" style="670" hidden="1" customWidth="1"/>
    <col min="8990" max="8992" width="15.25" style="670" hidden="1" customWidth="1"/>
    <col min="8993" max="8993" width="15.625" style="670" hidden="1" customWidth="1"/>
    <col min="8994" max="8994" width="15.25" style="670" hidden="1" customWidth="1"/>
    <col min="8995" max="8996" width="16" style="670" hidden="1" customWidth="1"/>
    <col min="8997" max="8997" width="15.5" style="670" hidden="1" customWidth="1"/>
    <col min="8998" max="8998" width="15.375" style="670" hidden="1" customWidth="1"/>
    <col min="8999" max="8999" width="16.125" style="670" hidden="1" customWidth="1"/>
    <col min="9000" max="9000" width="1.625" style="670" hidden="1" customWidth="1"/>
    <col min="9001" max="9007" width="2.25" style="670" hidden="1" customWidth="1"/>
    <col min="9008" max="9216" width="2.25" style="670" hidden="1"/>
    <col min="9217" max="9219" width="1.625" style="670" hidden="1" customWidth="1"/>
    <col min="9220" max="9220" width="2" style="670" hidden="1" customWidth="1"/>
    <col min="9221" max="9222" width="1.625" style="670" hidden="1" customWidth="1"/>
    <col min="9223" max="9223" width="2.125" style="670" hidden="1" customWidth="1"/>
    <col min="9224" max="9227" width="1.875" style="670" hidden="1" customWidth="1"/>
    <col min="9228" max="9228" width="2.25" style="670" hidden="1" customWidth="1"/>
    <col min="9229" max="9235" width="1.875" style="670" hidden="1" customWidth="1"/>
    <col min="9236" max="9239" width="2" style="670" hidden="1" customWidth="1"/>
    <col min="9240" max="9240" width="2.75" style="670" hidden="1" customWidth="1"/>
    <col min="9241" max="9242" width="2.625" style="670" hidden="1" customWidth="1"/>
    <col min="9243" max="9243" width="15.625" style="670" hidden="1" customWidth="1"/>
    <col min="9244" max="9244" width="15.25" style="670" hidden="1" customWidth="1"/>
    <col min="9245" max="9245" width="14.5" style="670" hidden="1" customWidth="1"/>
    <col min="9246" max="9248" width="15.25" style="670" hidden="1" customWidth="1"/>
    <col min="9249" max="9249" width="15.625" style="670" hidden="1" customWidth="1"/>
    <col min="9250" max="9250" width="15.25" style="670" hidden="1" customWidth="1"/>
    <col min="9251" max="9252" width="16" style="670" hidden="1" customWidth="1"/>
    <col min="9253" max="9253" width="15.5" style="670" hidden="1" customWidth="1"/>
    <col min="9254" max="9254" width="15.375" style="670" hidden="1" customWidth="1"/>
    <col min="9255" max="9255" width="16.125" style="670" hidden="1" customWidth="1"/>
    <col min="9256" max="9256" width="1.625" style="670" hidden="1" customWidth="1"/>
    <col min="9257" max="9263" width="2.25" style="670" hidden="1" customWidth="1"/>
    <col min="9264" max="9472" width="2.25" style="670" hidden="1"/>
    <col min="9473" max="9475" width="1.625" style="670" hidden="1" customWidth="1"/>
    <col min="9476" max="9476" width="2" style="670" hidden="1" customWidth="1"/>
    <col min="9477" max="9478" width="1.625" style="670" hidden="1" customWidth="1"/>
    <col min="9479" max="9479" width="2.125" style="670" hidden="1" customWidth="1"/>
    <col min="9480" max="9483" width="1.875" style="670" hidden="1" customWidth="1"/>
    <col min="9484" max="9484" width="2.25" style="670" hidden="1" customWidth="1"/>
    <col min="9485" max="9491" width="1.875" style="670" hidden="1" customWidth="1"/>
    <col min="9492" max="9495" width="2" style="670" hidden="1" customWidth="1"/>
    <col min="9496" max="9496" width="2.75" style="670" hidden="1" customWidth="1"/>
    <col min="9497" max="9498" width="2.625" style="670" hidden="1" customWidth="1"/>
    <col min="9499" max="9499" width="15.625" style="670" hidden="1" customWidth="1"/>
    <col min="9500" max="9500" width="15.25" style="670" hidden="1" customWidth="1"/>
    <col min="9501" max="9501" width="14.5" style="670" hidden="1" customWidth="1"/>
    <col min="9502" max="9504" width="15.25" style="670" hidden="1" customWidth="1"/>
    <col min="9505" max="9505" width="15.625" style="670" hidden="1" customWidth="1"/>
    <col min="9506" max="9506" width="15.25" style="670" hidden="1" customWidth="1"/>
    <col min="9507" max="9508" width="16" style="670" hidden="1" customWidth="1"/>
    <col min="9509" max="9509" width="15.5" style="670" hidden="1" customWidth="1"/>
    <col min="9510" max="9510" width="15.375" style="670" hidden="1" customWidth="1"/>
    <col min="9511" max="9511" width="16.125" style="670" hidden="1" customWidth="1"/>
    <col min="9512" max="9512" width="1.625" style="670" hidden="1" customWidth="1"/>
    <col min="9513" max="9519" width="2.25" style="670" hidden="1" customWidth="1"/>
    <col min="9520" max="9728" width="2.25" style="670" hidden="1"/>
    <col min="9729" max="9731" width="1.625" style="670" hidden="1" customWidth="1"/>
    <col min="9732" max="9732" width="2" style="670" hidden="1" customWidth="1"/>
    <col min="9733" max="9734" width="1.625" style="670" hidden="1" customWidth="1"/>
    <col min="9735" max="9735" width="2.125" style="670" hidden="1" customWidth="1"/>
    <col min="9736" max="9739" width="1.875" style="670" hidden="1" customWidth="1"/>
    <col min="9740" max="9740" width="2.25" style="670" hidden="1" customWidth="1"/>
    <col min="9741" max="9747" width="1.875" style="670" hidden="1" customWidth="1"/>
    <col min="9748" max="9751" width="2" style="670" hidden="1" customWidth="1"/>
    <col min="9752" max="9752" width="2.75" style="670" hidden="1" customWidth="1"/>
    <col min="9753" max="9754" width="2.625" style="670" hidden="1" customWidth="1"/>
    <col min="9755" max="9755" width="15.625" style="670" hidden="1" customWidth="1"/>
    <col min="9756" max="9756" width="15.25" style="670" hidden="1" customWidth="1"/>
    <col min="9757" max="9757" width="14.5" style="670" hidden="1" customWidth="1"/>
    <col min="9758" max="9760" width="15.25" style="670" hidden="1" customWidth="1"/>
    <col min="9761" max="9761" width="15.625" style="670" hidden="1" customWidth="1"/>
    <col min="9762" max="9762" width="15.25" style="670" hidden="1" customWidth="1"/>
    <col min="9763" max="9764" width="16" style="670" hidden="1" customWidth="1"/>
    <col min="9765" max="9765" width="15.5" style="670" hidden="1" customWidth="1"/>
    <col min="9766" max="9766" width="15.375" style="670" hidden="1" customWidth="1"/>
    <col min="9767" max="9767" width="16.125" style="670" hidden="1" customWidth="1"/>
    <col min="9768" max="9768" width="1.625" style="670" hidden="1" customWidth="1"/>
    <col min="9769" max="9775" width="2.25" style="670" hidden="1" customWidth="1"/>
    <col min="9776" max="9984" width="2.25" style="670" hidden="1"/>
    <col min="9985" max="9987" width="1.625" style="670" hidden="1" customWidth="1"/>
    <col min="9988" max="9988" width="2" style="670" hidden="1" customWidth="1"/>
    <col min="9989" max="9990" width="1.625" style="670" hidden="1" customWidth="1"/>
    <col min="9991" max="9991" width="2.125" style="670" hidden="1" customWidth="1"/>
    <col min="9992" max="9995" width="1.875" style="670" hidden="1" customWidth="1"/>
    <col min="9996" max="9996" width="2.25" style="670" hidden="1" customWidth="1"/>
    <col min="9997" max="10003" width="1.875" style="670" hidden="1" customWidth="1"/>
    <col min="10004" max="10007" width="2" style="670" hidden="1" customWidth="1"/>
    <col min="10008" max="10008" width="2.75" style="670" hidden="1" customWidth="1"/>
    <col min="10009" max="10010" width="2.625" style="670" hidden="1" customWidth="1"/>
    <col min="10011" max="10011" width="15.625" style="670" hidden="1" customWidth="1"/>
    <col min="10012" max="10012" width="15.25" style="670" hidden="1" customWidth="1"/>
    <col min="10013" max="10013" width="14.5" style="670" hidden="1" customWidth="1"/>
    <col min="10014" max="10016" width="15.25" style="670" hidden="1" customWidth="1"/>
    <col min="10017" max="10017" width="15.625" style="670" hidden="1" customWidth="1"/>
    <col min="10018" max="10018" width="15.25" style="670" hidden="1" customWidth="1"/>
    <col min="10019" max="10020" width="16" style="670" hidden="1" customWidth="1"/>
    <col min="10021" max="10021" width="15.5" style="670" hidden="1" customWidth="1"/>
    <col min="10022" max="10022" width="15.375" style="670" hidden="1" customWidth="1"/>
    <col min="10023" max="10023" width="16.125" style="670" hidden="1" customWidth="1"/>
    <col min="10024" max="10024" width="1.625" style="670" hidden="1" customWidth="1"/>
    <col min="10025" max="10031" width="2.25" style="670" hidden="1" customWidth="1"/>
    <col min="10032" max="10240" width="2.25" style="670" hidden="1"/>
    <col min="10241" max="10243" width="1.625" style="670" hidden="1" customWidth="1"/>
    <col min="10244" max="10244" width="2" style="670" hidden="1" customWidth="1"/>
    <col min="10245" max="10246" width="1.625" style="670" hidden="1" customWidth="1"/>
    <col min="10247" max="10247" width="2.125" style="670" hidden="1" customWidth="1"/>
    <col min="10248" max="10251" width="1.875" style="670" hidden="1" customWidth="1"/>
    <col min="10252" max="10252" width="2.25" style="670" hidden="1" customWidth="1"/>
    <col min="10253" max="10259" width="1.875" style="670" hidden="1" customWidth="1"/>
    <col min="10260" max="10263" width="2" style="670" hidden="1" customWidth="1"/>
    <col min="10264" max="10264" width="2.75" style="670" hidden="1" customWidth="1"/>
    <col min="10265" max="10266" width="2.625" style="670" hidden="1" customWidth="1"/>
    <col min="10267" max="10267" width="15.625" style="670" hidden="1" customWidth="1"/>
    <col min="10268" max="10268" width="15.25" style="670" hidden="1" customWidth="1"/>
    <col min="10269" max="10269" width="14.5" style="670" hidden="1" customWidth="1"/>
    <col min="10270" max="10272" width="15.25" style="670" hidden="1" customWidth="1"/>
    <col min="10273" max="10273" width="15.625" style="670" hidden="1" customWidth="1"/>
    <col min="10274" max="10274" width="15.25" style="670" hidden="1" customWidth="1"/>
    <col min="10275" max="10276" width="16" style="670" hidden="1" customWidth="1"/>
    <col min="10277" max="10277" width="15.5" style="670" hidden="1" customWidth="1"/>
    <col min="10278" max="10278" width="15.375" style="670" hidden="1" customWidth="1"/>
    <col min="10279" max="10279" width="16.125" style="670" hidden="1" customWidth="1"/>
    <col min="10280" max="10280" width="1.625" style="670" hidden="1" customWidth="1"/>
    <col min="10281" max="10287" width="2.25" style="670" hidden="1" customWidth="1"/>
    <col min="10288" max="10496" width="2.25" style="670" hidden="1"/>
    <col min="10497" max="10499" width="1.625" style="670" hidden="1" customWidth="1"/>
    <col min="10500" max="10500" width="2" style="670" hidden="1" customWidth="1"/>
    <col min="10501" max="10502" width="1.625" style="670" hidden="1" customWidth="1"/>
    <col min="10503" max="10503" width="2.125" style="670" hidden="1" customWidth="1"/>
    <col min="10504" max="10507" width="1.875" style="670" hidden="1" customWidth="1"/>
    <col min="10508" max="10508" width="2.25" style="670" hidden="1" customWidth="1"/>
    <col min="10509" max="10515" width="1.875" style="670" hidden="1" customWidth="1"/>
    <col min="10516" max="10519" width="2" style="670" hidden="1" customWidth="1"/>
    <col min="10520" max="10520" width="2.75" style="670" hidden="1" customWidth="1"/>
    <col min="10521" max="10522" width="2.625" style="670" hidden="1" customWidth="1"/>
    <col min="10523" max="10523" width="15.625" style="670" hidden="1" customWidth="1"/>
    <col min="10524" max="10524" width="15.25" style="670" hidden="1" customWidth="1"/>
    <col min="10525" max="10525" width="14.5" style="670" hidden="1" customWidth="1"/>
    <col min="10526" max="10528" width="15.25" style="670" hidden="1" customWidth="1"/>
    <col min="10529" max="10529" width="15.625" style="670" hidden="1" customWidth="1"/>
    <col min="10530" max="10530" width="15.25" style="670" hidden="1" customWidth="1"/>
    <col min="10531" max="10532" width="16" style="670" hidden="1" customWidth="1"/>
    <col min="10533" max="10533" width="15.5" style="670" hidden="1" customWidth="1"/>
    <col min="10534" max="10534" width="15.375" style="670" hidden="1" customWidth="1"/>
    <col min="10535" max="10535" width="16.125" style="670" hidden="1" customWidth="1"/>
    <col min="10536" max="10536" width="1.625" style="670" hidden="1" customWidth="1"/>
    <col min="10537" max="10543" width="2.25" style="670" hidden="1" customWidth="1"/>
    <col min="10544" max="10752" width="2.25" style="670" hidden="1"/>
    <col min="10753" max="10755" width="1.625" style="670" hidden="1" customWidth="1"/>
    <col min="10756" max="10756" width="2" style="670" hidden="1" customWidth="1"/>
    <col min="10757" max="10758" width="1.625" style="670" hidden="1" customWidth="1"/>
    <col min="10759" max="10759" width="2.125" style="670" hidden="1" customWidth="1"/>
    <col min="10760" max="10763" width="1.875" style="670" hidden="1" customWidth="1"/>
    <col min="10764" max="10764" width="2.25" style="670" hidden="1" customWidth="1"/>
    <col min="10765" max="10771" width="1.875" style="670" hidden="1" customWidth="1"/>
    <col min="10772" max="10775" width="2" style="670" hidden="1" customWidth="1"/>
    <col min="10776" max="10776" width="2.75" style="670" hidden="1" customWidth="1"/>
    <col min="10777" max="10778" width="2.625" style="670" hidden="1" customWidth="1"/>
    <col min="10779" max="10779" width="15.625" style="670" hidden="1" customWidth="1"/>
    <col min="10780" max="10780" width="15.25" style="670" hidden="1" customWidth="1"/>
    <col min="10781" max="10781" width="14.5" style="670" hidden="1" customWidth="1"/>
    <col min="10782" max="10784" width="15.25" style="670" hidden="1" customWidth="1"/>
    <col min="10785" max="10785" width="15.625" style="670" hidden="1" customWidth="1"/>
    <col min="10786" max="10786" width="15.25" style="670" hidden="1" customWidth="1"/>
    <col min="10787" max="10788" width="16" style="670" hidden="1" customWidth="1"/>
    <col min="10789" max="10789" width="15.5" style="670" hidden="1" customWidth="1"/>
    <col min="10790" max="10790" width="15.375" style="670" hidden="1" customWidth="1"/>
    <col min="10791" max="10791" width="16.125" style="670" hidden="1" customWidth="1"/>
    <col min="10792" max="10792" width="1.625" style="670" hidden="1" customWidth="1"/>
    <col min="10793" max="10799" width="2.25" style="670" hidden="1" customWidth="1"/>
    <col min="10800" max="11008" width="2.25" style="670" hidden="1"/>
    <col min="11009" max="11011" width="1.625" style="670" hidden="1" customWidth="1"/>
    <col min="11012" max="11012" width="2" style="670" hidden="1" customWidth="1"/>
    <col min="11013" max="11014" width="1.625" style="670" hidden="1" customWidth="1"/>
    <col min="11015" max="11015" width="2.125" style="670" hidden="1" customWidth="1"/>
    <col min="11016" max="11019" width="1.875" style="670" hidden="1" customWidth="1"/>
    <col min="11020" max="11020" width="2.25" style="670" hidden="1" customWidth="1"/>
    <col min="11021" max="11027" width="1.875" style="670" hidden="1" customWidth="1"/>
    <col min="11028" max="11031" width="2" style="670" hidden="1" customWidth="1"/>
    <col min="11032" max="11032" width="2.75" style="670" hidden="1" customWidth="1"/>
    <col min="11033" max="11034" width="2.625" style="670" hidden="1" customWidth="1"/>
    <col min="11035" max="11035" width="15.625" style="670" hidden="1" customWidth="1"/>
    <col min="11036" max="11036" width="15.25" style="670" hidden="1" customWidth="1"/>
    <col min="11037" max="11037" width="14.5" style="670" hidden="1" customWidth="1"/>
    <col min="11038" max="11040" width="15.25" style="670" hidden="1" customWidth="1"/>
    <col min="11041" max="11041" width="15.625" style="670" hidden="1" customWidth="1"/>
    <col min="11042" max="11042" width="15.25" style="670" hidden="1" customWidth="1"/>
    <col min="11043" max="11044" width="16" style="670" hidden="1" customWidth="1"/>
    <col min="11045" max="11045" width="15.5" style="670" hidden="1" customWidth="1"/>
    <col min="11046" max="11046" width="15.375" style="670" hidden="1" customWidth="1"/>
    <col min="11047" max="11047" width="16.125" style="670" hidden="1" customWidth="1"/>
    <col min="11048" max="11048" width="1.625" style="670" hidden="1" customWidth="1"/>
    <col min="11049" max="11055" width="2.25" style="670" hidden="1" customWidth="1"/>
    <col min="11056" max="11264" width="2.25" style="670" hidden="1"/>
    <col min="11265" max="11267" width="1.625" style="670" hidden="1" customWidth="1"/>
    <col min="11268" max="11268" width="2" style="670" hidden="1" customWidth="1"/>
    <col min="11269" max="11270" width="1.625" style="670" hidden="1" customWidth="1"/>
    <col min="11271" max="11271" width="2.125" style="670" hidden="1" customWidth="1"/>
    <col min="11272" max="11275" width="1.875" style="670" hidden="1" customWidth="1"/>
    <col min="11276" max="11276" width="2.25" style="670" hidden="1" customWidth="1"/>
    <col min="11277" max="11283" width="1.875" style="670" hidden="1" customWidth="1"/>
    <col min="11284" max="11287" width="2" style="670" hidden="1" customWidth="1"/>
    <col min="11288" max="11288" width="2.75" style="670" hidden="1" customWidth="1"/>
    <col min="11289" max="11290" width="2.625" style="670" hidden="1" customWidth="1"/>
    <col min="11291" max="11291" width="15.625" style="670" hidden="1" customWidth="1"/>
    <col min="11292" max="11292" width="15.25" style="670" hidden="1" customWidth="1"/>
    <col min="11293" max="11293" width="14.5" style="670" hidden="1" customWidth="1"/>
    <col min="11294" max="11296" width="15.25" style="670" hidden="1" customWidth="1"/>
    <col min="11297" max="11297" width="15.625" style="670" hidden="1" customWidth="1"/>
    <col min="11298" max="11298" width="15.25" style="670" hidden="1" customWidth="1"/>
    <col min="11299" max="11300" width="16" style="670" hidden="1" customWidth="1"/>
    <col min="11301" max="11301" width="15.5" style="670" hidden="1" customWidth="1"/>
    <col min="11302" max="11302" width="15.375" style="670" hidden="1" customWidth="1"/>
    <col min="11303" max="11303" width="16.125" style="670" hidden="1" customWidth="1"/>
    <col min="11304" max="11304" width="1.625" style="670" hidden="1" customWidth="1"/>
    <col min="11305" max="11311" width="2.25" style="670" hidden="1" customWidth="1"/>
    <col min="11312" max="11520" width="2.25" style="670" hidden="1"/>
    <col min="11521" max="11523" width="1.625" style="670" hidden="1" customWidth="1"/>
    <col min="11524" max="11524" width="2" style="670" hidden="1" customWidth="1"/>
    <col min="11525" max="11526" width="1.625" style="670" hidden="1" customWidth="1"/>
    <col min="11527" max="11527" width="2.125" style="670" hidden="1" customWidth="1"/>
    <col min="11528" max="11531" width="1.875" style="670" hidden="1" customWidth="1"/>
    <col min="11532" max="11532" width="2.25" style="670" hidden="1" customWidth="1"/>
    <col min="11533" max="11539" width="1.875" style="670" hidden="1" customWidth="1"/>
    <col min="11540" max="11543" width="2" style="670" hidden="1" customWidth="1"/>
    <col min="11544" max="11544" width="2.75" style="670" hidden="1" customWidth="1"/>
    <col min="11545" max="11546" width="2.625" style="670" hidden="1" customWidth="1"/>
    <col min="11547" max="11547" width="15.625" style="670" hidden="1" customWidth="1"/>
    <col min="11548" max="11548" width="15.25" style="670" hidden="1" customWidth="1"/>
    <col min="11549" max="11549" width="14.5" style="670" hidden="1" customWidth="1"/>
    <col min="11550" max="11552" width="15.25" style="670" hidden="1" customWidth="1"/>
    <col min="11553" max="11553" width="15.625" style="670" hidden="1" customWidth="1"/>
    <col min="11554" max="11554" width="15.25" style="670" hidden="1" customWidth="1"/>
    <col min="11555" max="11556" width="16" style="670" hidden="1" customWidth="1"/>
    <col min="11557" max="11557" width="15.5" style="670" hidden="1" customWidth="1"/>
    <col min="11558" max="11558" width="15.375" style="670" hidden="1" customWidth="1"/>
    <col min="11559" max="11559" width="16.125" style="670" hidden="1" customWidth="1"/>
    <col min="11560" max="11560" width="1.625" style="670" hidden="1" customWidth="1"/>
    <col min="11561" max="11567" width="2.25" style="670" hidden="1" customWidth="1"/>
    <col min="11568" max="11776" width="2.25" style="670" hidden="1"/>
    <col min="11777" max="11779" width="1.625" style="670" hidden="1" customWidth="1"/>
    <col min="11780" max="11780" width="2" style="670" hidden="1" customWidth="1"/>
    <col min="11781" max="11782" width="1.625" style="670" hidden="1" customWidth="1"/>
    <col min="11783" max="11783" width="2.125" style="670" hidden="1" customWidth="1"/>
    <col min="11784" max="11787" width="1.875" style="670" hidden="1" customWidth="1"/>
    <col min="11788" max="11788" width="2.25" style="670" hidden="1" customWidth="1"/>
    <col min="11789" max="11795" width="1.875" style="670" hidden="1" customWidth="1"/>
    <col min="11796" max="11799" width="2" style="670" hidden="1" customWidth="1"/>
    <col min="11800" max="11800" width="2.75" style="670" hidden="1" customWidth="1"/>
    <col min="11801" max="11802" width="2.625" style="670" hidden="1" customWidth="1"/>
    <col min="11803" max="11803" width="15.625" style="670" hidden="1" customWidth="1"/>
    <col min="11804" max="11804" width="15.25" style="670" hidden="1" customWidth="1"/>
    <col min="11805" max="11805" width="14.5" style="670" hidden="1" customWidth="1"/>
    <col min="11806" max="11808" width="15.25" style="670" hidden="1" customWidth="1"/>
    <col min="11809" max="11809" width="15.625" style="670" hidden="1" customWidth="1"/>
    <col min="11810" max="11810" width="15.25" style="670" hidden="1" customWidth="1"/>
    <col min="11811" max="11812" width="16" style="670" hidden="1" customWidth="1"/>
    <col min="11813" max="11813" width="15.5" style="670" hidden="1" customWidth="1"/>
    <col min="11814" max="11814" width="15.375" style="670" hidden="1" customWidth="1"/>
    <col min="11815" max="11815" width="16.125" style="670" hidden="1" customWidth="1"/>
    <col min="11816" max="11816" width="1.625" style="670" hidden="1" customWidth="1"/>
    <col min="11817" max="11823" width="2.25" style="670" hidden="1" customWidth="1"/>
    <col min="11824" max="12032" width="2.25" style="670" hidden="1"/>
    <col min="12033" max="12035" width="1.625" style="670" hidden="1" customWidth="1"/>
    <col min="12036" max="12036" width="2" style="670" hidden="1" customWidth="1"/>
    <col min="12037" max="12038" width="1.625" style="670" hidden="1" customWidth="1"/>
    <col min="12039" max="12039" width="2.125" style="670" hidden="1" customWidth="1"/>
    <col min="12040" max="12043" width="1.875" style="670" hidden="1" customWidth="1"/>
    <col min="12044" max="12044" width="2.25" style="670" hidden="1" customWidth="1"/>
    <col min="12045" max="12051" width="1.875" style="670" hidden="1" customWidth="1"/>
    <col min="12052" max="12055" width="2" style="670" hidden="1" customWidth="1"/>
    <col min="12056" max="12056" width="2.75" style="670" hidden="1" customWidth="1"/>
    <col min="12057" max="12058" width="2.625" style="670" hidden="1" customWidth="1"/>
    <col min="12059" max="12059" width="15.625" style="670" hidden="1" customWidth="1"/>
    <col min="12060" max="12060" width="15.25" style="670" hidden="1" customWidth="1"/>
    <col min="12061" max="12061" width="14.5" style="670" hidden="1" customWidth="1"/>
    <col min="12062" max="12064" width="15.25" style="670" hidden="1" customWidth="1"/>
    <col min="12065" max="12065" width="15.625" style="670" hidden="1" customWidth="1"/>
    <col min="12066" max="12066" width="15.25" style="670" hidden="1" customWidth="1"/>
    <col min="12067" max="12068" width="16" style="670" hidden="1" customWidth="1"/>
    <col min="12069" max="12069" width="15.5" style="670" hidden="1" customWidth="1"/>
    <col min="12070" max="12070" width="15.375" style="670" hidden="1" customWidth="1"/>
    <col min="12071" max="12071" width="16.125" style="670" hidden="1" customWidth="1"/>
    <col min="12072" max="12072" width="1.625" style="670" hidden="1" customWidth="1"/>
    <col min="12073" max="12079" width="2.25" style="670" hidden="1" customWidth="1"/>
    <col min="12080" max="12288" width="2.25" style="670" hidden="1"/>
    <col min="12289" max="12291" width="1.625" style="670" hidden="1" customWidth="1"/>
    <col min="12292" max="12292" width="2" style="670" hidden="1" customWidth="1"/>
    <col min="12293" max="12294" width="1.625" style="670" hidden="1" customWidth="1"/>
    <col min="12295" max="12295" width="2.125" style="670" hidden="1" customWidth="1"/>
    <col min="12296" max="12299" width="1.875" style="670" hidden="1" customWidth="1"/>
    <col min="12300" max="12300" width="2.25" style="670" hidden="1" customWidth="1"/>
    <col min="12301" max="12307" width="1.875" style="670" hidden="1" customWidth="1"/>
    <col min="12308" max="12311" width="2" style="670" hidden="1" customWidth="1"/>
    <col min="12312" max="12312" width="2.75" style="670" hidden="1" customWidth="1"/>
    <col min="12313" max="12314" width="2.625" style="670" hidden="1" customWidth="1"/>
    <col min="12315" max="12315" width="15.625" style="670" hidden="1" customWidth="1"/>
    <col min="12316" max="12316" width="15.25" style="670" hidden="1" customWidth="1"/>
    <col min="12317" max="12317" width="14.5" style="670" hidden="1" customWidth="1"/>
    <col min="12318" max="12320" width="15.25" style="670" hidden="1" customWidth="1"/>
    <col min="12321" max="12321" width="15.625" style="670" hidden="1" customWidth="1"/>
    <col min="12322" max="12322" width="15.25" style="670" hidden="1" customWidth="1"/>
    <col min="12323" max="12324" width="16" style="670" hidden="1" customWidth="1"/>
    <col min="12325" max="12325" width="15.5" style="670" hidden="1" customWidth="1"/>
    <col min="12326" max="12326" width="15.375" style="670" hidden="1" customWidth="1"/>
    <col min="12327" max="12327" width="16.125" style="670" hidden="1" customWidth="1"/>
    <col min="12328" max="12328" width="1.625" style="670" hidden="1" customWidth="1"/>
    <col min="12329" max="12335" width="2.25" style="670" hidden="1" customWidth="1"/>
    <col min="12336" max="12544" width="2.25" style="670" hidden="1"/>
    <col min="12545" max="12547" width="1.625" style="670" hidden="1" customWidth="1"/>
    <col min="12548" max="12548" width="2" style="670" hidden="1" customWidth="1"/>
    <col min="12549" max="12550" width="1.625" style="670" hidden="1" customWidth="1"/>
    <col min="12551" max="12551" width="2.125" style="670" hidden="1" customWidth="1"/>
    <col min="12552" max="12555" width="1.875" style="670" hidden="1" customWidth="1"/>
    <col min="12556" max="12556" width="2.25" style="670" hidden="1" customWidth="1"/>
    <col min="12557" max="12563" width="1.875" style="670" hidden="1" customWidth="1"/>
    <col min="12564" max="12567" width="2" style="670" hidden="1" customWidth="1"/>
    <col min="12568" max="12568" width="2.75" style="670" hidden="1" customWidth="1"/>
    <col min="12569" max="12570" width="2.625" style="670" hidden="1" customWidth="1"/>
    <col min="12571" max="12571" width="15.625" style="670" hidden="1" customWidth="1"/>
    <col min="12572" max="12572" width="15.25" style="670" hidden="1" customWidth="1"/>
    <col min="12573" max="12573" width="14.5" style="670" hidden="1" customWidth="1"/>
    <col min="12574" max="12576" width="15.25" style="670" hidden="1" customWidth="1"/>
    <col min="12577" max="12577" width="15.625" style="670" hidden="1" customWidth="1"/>
    <col min="12578" max="12578" width="15.25" style="670" hidden="1" customWidth="1"/>
    <col min="12579" max="12580" width="16" style="670" hidden="1" customWidth="1"/>
    <col min="12581" max="12581" width="15.5" style="670" hidden="1" customWidth="1"/>
    <col min="12582" max="12582" width="15.375" style="670" hidden="1" customWidth="1"/>
    <col min="12583" max="12583" width="16.125" style="670" hidden="1" customWidth="1"/>
    <col min="12584" max="12584" width="1.625" style="670" hidden="1" customWidth="1"/>
    <col min="12585" max="12591" width="2.25" style="670" hidden="1" customWidth="1"/>
    <col min="12592" max="12800" width="2.25" style="670" hidden="1"/>
    <col min="12801" max="12803" width="1.625" style="670" hidden="1" customWidth="1"/>
    <col min="12804" max="12804" width="2" style="670" hidden="1" customWidth="1"/>
    <col min="12805" max="12806" width="1.625" style="670" hidden="1" customWidth="1"/>
    <col min="12807" max="12807" width="2.125" style="670" hidden="1" customWidth="1"/>
    <col min="12808" max="12811" width="1.875" style="670" hidden="1" customWidth="1"/>
    <col min="12812" max="12812" width="2.25" style="670" hidden="1" customWidth="1"/>
    <col min="12813" max="12819" width="1.875" style="670" hidden="1" customWidth="1"/>
    <col min="12820" max="12823" width="2" style="670" hidden="1" customWidth="1"/>
    <col min="12824" max="12824" width="2.75" style="670" hidden="1" customWidth="1"/>
    <col min="12825" max="12826" width="2.625" style="670" hidden="1" customWidth="1"/>
    <col min="12827" max="12827" width="15.625" style="670" hidden="1" customWidth="1"/>
    <col min="12828" max="12828" width="15.25" style="670" hidden="1" customWidth="1"/>
    <col min="12829" max="12829" width="14.5" style="670" hidden="1" customWidth="1"/>
    <col min="12830" max="12832" width="15.25" style="670" hidden="1" customWidth="1"/>
    <col min="12833" max="12833" width="15.625" style="670" hidden="1" customWidth="1"/>
    <col min="12834" max="12834" width="15.25" style="670" hidden="1" customWidth="1"/>
    <col min="12835" max="12836" width="16" style="670" hidden="1" customWidth="1"/>
    <col min="12837" max="12837" width="15.5" style="670" hidden="1" customWidth="1"/>
    <col min="12838" max="12838" width="15.375" style="670" hidden="1" customWidth="1"/>
    <col min="12839" max="12839" width="16.125" style="670" hidden="1" customWidth="1"/>
    <col min="12840" max="12840" width="1.625" style="670" hidden="1" customWidth="1"/>
    <col min="12841" max="12847" width="2.25" style="670" hidden="1" customWidth="1"/>
    <col min="12848" max="13056" width="2.25" style="670" hidden="1"/>
    <col min="13057" max="13059" width="1.625" style="670" hidden="1" customWidth="1"/>
    <col min="13060" max="13060" width="2" style="670" hidden="1" customWidth="1"/>
    <col min="13061" max="13062" width="1.625" style="670" hidden="1" customWidth="1"/>
    <col min="13063" max="13063" width="2.125" style="670" hidden="1" customWidth="1"/>
    <col min="13064" max="13067" width="1.875" style="670" hidden="1" customWidth="1"/>
    <col min="13068" max="13068" width="2.25" style="670" hidden="1" customWidth="1"/>
    <col min="13069" max="13075" width="1.875" style="670" hidden="1" customWidth="1"/>
    <col min="13076" max="13079" width="2" style="670" hidden="1" customWidth="1"/>
    <col min="13080" max="13080" width="2.75" style="670" hidden="1" customWidth="1"/>
    <col min="13081" max="13082" width="2.625" style="670" hidden="1" customWidth="1"/>
    <col min="13083" max="13083" width="15.625" style="670" hidden="1" customWidth="1"/>
    <col min="13084" max="13084" width="15.25" style="670" hidden="1" customWidth="1"/>
    <col min="13085" max="13085" width="14.5" style="670" hidden="1" customWidth="1"/>
    <col min="13086" max="13088" width="15.25" style="670" hidden="1" customWidth="1"/>
    <col min="13089" max="13089" width="15.625" style="670" hidden="1" customWidth="1"/>
    <col min="13090" max="13090" width="15.25" style="670" hidden="1" customWidth="1"/>
    <col min="13091" max="13092" width="16" style="670" hidden="1" customWidth="1"/>
    <col min="13093" max="13093" width="15.5" style="670" hidden="1" customWidth="1"/>
    <col min="13094" max="13094" width="15.375" style="670" hidden="1" customWidth="1"/>
    <col min="13095" max="13095" width="16.125" style="670" hidden="1" customWidth="1"/>
    <col min="13096" max="13096" width="1.625" style="670" hidden="1" customWidth="1"/>
    <col min="13097" max="13103" width="2.25" style="670" hidden="1" customWidth="1"/>
    <col min="13104" max="13312" width="2.25" style="670" hidden="1"/>
    <col min="13313" max="13315" width="1.625" style="670" hidden="1" customWidth="1"/>
    <col min="13316" max="13316" width="2" style="670" hidden="1" customWidth="1"/>
    <col min="13317" max="13318" width="1.625" style="670" hidden="1" customWidth="1"/>
    <col min="13319" max="13319" width="2.125" style="670" hidden="1" customWidth="1"/>
    <col min="13320" max="13323" width="1.875" style="670" hidden="1" customWidth="1"/>
    <col min="13324" max="13324" width="2.25" style="670" hidden="1" customWidth="1"/>
    <col min="13325" max="13331" width="1.875" style="670" hidden="1" customWidth="1"/>
    <col min="13332" max="13335" width="2" style="670" hidden="1" customWidth="1"/>
    <col min="13336" max="13336" width="2.75" style="670" hidden="1" customWidth="1"/>
    <col min="13337" max="13338" width="2.625" style="670" hidden="1" customWidth="1"/>
    <col min="13339" max="13339" width="15.625" style="670" hidden="1" customWidth="1"/>
    <col min="13340" max="13340" width="15.25" style="670" hidden="1" customWidth="1"/>
    <col min="13341" max="13341" width="14.5" style="670" hidden="1" customWidth="1"/>
    <col min="13342" max="13344" width="15.25" style="670" hidden="1" customWidth="1"/>
    <col min="13345" max="13345" width="15.625" style="670" hidden="1" customWidth="1"/>
    <col min="13346" max="13346" width="15.25" style="670" hidden="1" customWidth="1"/>
    <col min="13347" max="13348" width="16" style="670" hidden="1" customWidth="1"/>
    <col min="13349" max="13349" width="15.5" style="670" hidden="1" customWidth="1"/>
    <col min="13350" max="13350" width="15.375" style="670" hidden="1" customWidth="1"/>
    <col min="13351" max="13351" width="16.125" style="670" hidden="1" customWidth="1"/>
    <col min="13352" max="13352" width="1.625" style="670" hidden="1" customWidth="1"/>
    <col min="13353" max="13359" width="2.25" style="670" hidden="1" customWidth="1"/>
    <col min="13360" max="13568" width="2.25" style="670" hidden="1"/>
    <col min="13569" max="13571" width="1.625" style="670" hidden="1" customWidth="1"/>
    <col min="13572" max="13572" width="2" style="670" hidden="1" customWidth="1"/>
    <col min="13573" max="13574" width="1.625" style="670" hidden="1" customWidth="1"/>
    <col min="13575" max="13575" width="2.125" style="670" hidden="1" customWidth="1"/>
    <col min="13576" max="13579" width="1.875" style="670" hidden="1" customWidth="1"/>
    <col min="13580" max="13580" width="2.25" style="670" hidden="1" customWidth="1"/>
    <col min="13581" max="13587" width="1.875" style="670" hidden="1" customWidth="1"/>
    <col min="13588" max="13591" width="2" style="670" hidden="1" customWidth="1"/>
    <col min="13592" max="13592" width="2.75" style="670" hidden="1" customWidth="1"/>
    <col min="13593" max="13594" width="2.625" style="670" hidden="1" customWidth="1"/>
    <col min="13595" max="13595" width="15.625" style="670" hidden="1" customWidth="1"/>
    <col min="13596" max="13596" width="15.25" style="670" hidden="1" customWidth="1"/>
    <col min="13597" max="13597" width="14.5" style="670" hidden="1" customWidth="1"/>
    <col min="13598" max="13600" width="15.25" style="670" hidden="1" customWidth="1"/>
    <col min="13601" max="13601" width="15.625" style="670" hidden="1" customWidth="1"/>
    <col min="13602" max="13602" width="15.25" style="670" hidden="1" customWidth="1"/>
    <col min="13603" max="13604" width="16" style="670" hidden="1" customWidth="1"/>
    <col min="13605" max="13605" width="15.5" style="670" hidden="1" customWidth="1"/>
    <col min="13606" max="13606" width="15.375" style="670" hidden="1" customWidth="1"/>
    <col min="13607" max="13607" width="16.125" style="670" hidden="1" customWidth="1"/>
    <col min="13608" max="13608" width="1.625" style="670" hidden="1" customWidth="1"/>
    <col min="13609" max="13615" width="2.25" style="670" hidden="1" customWidth="1"/>
    <col min="13616" max="13824" width="2.25" style="670" hidden="1"/>
    <col min="13825" max="13827" width="1.625" style="670" hidden="1" customWidth="1"/>
    <col min="13828" max="13828" width="2" style="670" hidden="1" customWidth="1"/>
    <col min="13829" max="13830" width="1.625" style="670" hidden="1" customWidth="1"/>
    <col min="13831" max="13831" width="2.125" style="670" hidden="1" customWidth="1"/>
    <col min="13832" max="13835" width="1.875" style="670" hidden="1" customWidth="1"/>
    <col min="13836" max="13836" width="2.25" style="670" hidden="1" customWidth="1"/>
    <col min="13837" max="13843" width="1.875" style="670" hidden="1" customWidth="1"/>
    <col min="13844" max="13847" width="2" style="670" hidden="1" customWidth="1"/>
    <col min="13848" max="13848" width="2.75" style="670" hidden="1" customWidth="1"/>
    <col min="13849" max="13850" width="2.625" style="670" hidden="1" customWidth="1"/>
    <col min="13851" max="13851" width="15.625" style="670" hidden="1" customWidth="1"/>
    <col min="13852" max="13852" width="15.25" style="670" hidden="1" customWidth="1"/>
    <col min="13853" max="13853" width="14.5" style="670" hidden="1" customWidth="1"/>
    <col min="13854" max="13856" width="15.25" style="670" hidden="1" customWidth="1"/>
    <col min="13857" max="13857" width="15.625" style="670" hidden="1" customWidth="1"/>
    <col min="13858" max="13858" width="15.25" style="670" hidden="1" customWidth="1"/>
    <col min="13859" max="13860" width="16" style="670" hidden="1" customWidth="1"/>
    <col min="13861" max="13861" width="15.5" style="670" hidden="1" customWidth="1"/>
    <col min="13862" max="13862" width="15.375" style="670" hidden="1" customWidth="1"/>
    <col min="13863" max="13863" width="16.125" style="670" hidden="1" customWidth="1"/>
    <col min="13864" max="13864" width="1.625" style="670" hidden="1" customWidth="1"/>
    <col min="13865" max="13871" width="2.25" style="670" hidden="1" customWidth="1"/>
    <col min="13872" max="14080" width="2.25" style="670" hidden="1"/>
    <col min="14081" max="14083" width="1.625" style="670" hidden="1" customWidth="1"/>
    <col min="14084" max="14084" width="2" style="670" hidden="1" customWidth="1"/>
    <col min="14085" max="14086" width="1.625" style="670" hidden="1" customWidth="1"/>
    <col min="14087" max="14087" width="2.125" style="670" hidden="1" customWidth="1"/>
    <col min="14088" max="14091" width="1.875" style="670" hidden="1" customWidth="1"/>
    <col min="14092" max="14092" width="2.25" style="670" hidden="1" customWidth="1"/>
    <col min="14093" max="14099" width="1.875" style="670" hidden="1" customWidth="1"/>
    <col min="14100" max="14103" width="2" style="670" hidden="1" customWidth="1"/>
    <col min="14104" max="14104" width="2.75" style="670" hidden="1" customWidth="1"/>
    <col min="14105" max="14106" width="2.625" style="670" hidden="1" customWidth="1"/>
    <col min="14107" max="14107" width="15.625" style="670" hidden="1" customWidth="1"/>
    <col min="14108" max="14108" width="15.25" style="670" hidden="1" customWidth="1"/>
    <col min="14109" max="14109" width="14.5" style="670" hidden="1" customWidth="1"/>
    <col min="14110" max="14112" width="15.25" style="670" hidden="1" customWidth="1"/>
    <col min="14113" max="14113" width="15.625" style="670" hidden="1" customWidth="1"/>
    <col min="14114" max="14114" width="15.25" style="670" hidden="1" customWidth="1"/>
    <col min="14115" max="14116" width="16" style="670" hidden="1" customWidth="1"/>
    <col min="14117" max="14117" width="15.5" style="670" hidden="1" customWidth="1"/>
    <col min="14118" max="14118" width="15.375" style="670" hidden="1" customWidth="1"/>
    <col min="14119" max="14119" width="16.125" style="670" hidden="1" customWidth="1"/>
    <col min="14120" max="14120" width="1.625" style="670" hidden="1" customWidth="1"/>
    <col min="14121" max="14127" width="2.25" style="670" hidden="1" customWidth="1"/>
    <col min="14128" max="14336" width="2.25" style="670" hidden="1"/>
    <col min="14337" max="14339" width="1.625" style="670" hidden="1" customWidth="1"/>
    <col min="14340" max="14340" width="2" style="670" hidden="1" customWidth="1"/>
    <col min="14341" max="14342" width="1.625" style="670" hidden="1" customWidth="1"/>
    <col min="14343" max="14343" width="2.125" style="670" hidden="1" customWidth="1"/>
    <col min="14344" max="14347" width="1.875" style="670" hidden="1" customWidth="1"/>
    <col min="14348" max="14348" width="2.25" style="670" hidden="1" customWidth="1"/>
    <col min="14349" max="14355" width="1.875" style="670" hidden="1" customWidth="1"/>
    <col min="14356" max="14359" width="2" style="670" hidden="1" customWidth="1"/>
    <col min="14360" max="14360" width="2.75" style="670" hidden="1" customWidth="1"/>
    <col min="14361" max="14362" width="2.625" style="670" hidden="1" customWidth="1"/>
    <col min="14363" max="14363" width="15.625" style="670" hidden="1" customWidth="1"/>
    <col min="14364" max="14364" width="15.25" style="670" hidden="1" customWidth="1"/>
    <col min="14365" max="14365" width="14.5" style="670" hidden="1" customWidth="1"/>
    <col min="14366" max="14368" width="15.25" style="670" hidden="1" customWidth="1"/>
    <col min="14369" max="14369" width="15.625" style="670" hidden="1" customWidth="1"/>
    <col min="14370" max="14370" width="15.25" style="670" hidden="1" customWidth="1"/>
    <col min="14371" max="14372" width="16" style="670" hidden="1" customWidth="1"/>
    <col min="14373" max="14373" width="15.5" style="670" hidden="1" customWidth="1"/>
    <col min="14374" max="14374" width="15.375" style="670" hidden="1" customWidth="1"/>
    <col min="14375" max="14375" width="16.125" style="670" hidden="1" customWidth="1"/>
    <col min="14376" max="14376" width="1.625" style="670" hidden="1" customWidth="1"/>
    <col min="14377" max="14383" width="2.25" style="670" hidden="1" customWidth="1"/>
    <col min="14384" max="14592" width="2.25" style="670" hidden="1"/>
    <col min="14593" max="14595" width="1.625" style="670" hidden="1" customWidth="1"/>
    <col min="14596" max="14596" width="2" style="670" hidden="1" customWidth="1"/>
    <col min="14597" max="14598" width="1.625" style="670" hidden="1" customWidth="1"/>
    <col min="14599" max="14599" width="2.125" style="670" hidden="1" customWidth="1"/>
    <col min="14600" max="14603" width="1.875" style="670" hidden="1" customWidth="1"/>
    <col min="14604" max="14604" width="2.25" style="670" hidden="1" customWidth="1"/>
    <col min="14605" max="14611" width="1.875" style="670" hidden="1" customWidth="1"/>
    <col min="14612" max="14615" width="2" style="670" hidden="1" customWidth="1"/>
    <col min="14616" max="14616" width="2.75" style="670" hidden="1" customWidth="1"/>
    <col min="14617" max="14618" width="2.625" style="670" hidden="1" customWidth="1"/>
    <col min="14619" max="14619" width="15.625" style="670" hidden="1" customWidth="1"/>
    <col min="14620" max="14620" width="15.25" style="670" hidden="1" customWidth="1"/>
    <col min="14621" max="14621" width="14.5" style="670" hidden="1" customWidth="1"/>
    <col min="14622" max="14624" width="15.25" style="670" hidden="1" customWidth="1"/>
    <col min="14625" max="14625" width="15.625" style="670" hidden="1" customWidth="1"/>
    <col min="14626" max="14626" width="15.25" style="670" hidden="1" customWidth="1"/>
    <col min="14627" max="14628" width="16" style="670" hidden="1" customWidth="1"/>
    <col min="14629" max="14629" width="15.5" style="670" hidden="1" customWidth="1"/>
    <col min="14630" max="14630" width="15.375" style="670" hidden="1" customWidth="1"/>
    <col min="14631" max="14631" width="16.125" style="670" hidden="1" customWidth="1"/>
    <col min="14632" max="14632" width="1.625" style="670" hidden="1" customWidth="1"/>
    <col min="14633" max="14639" width="2.25" style="670" hidden="1" customWidth="1"/>
    <col min="14640" max="14848" width="2.25" style="670" hidden="1"/>
    <col min="14849" max="14851" width="1.625" style="670" hidden="1" customWidth="1"/>
    <col min="14852" max="14852" width="2" style="670" hidden="1" customWidth="1"/>
    <col min="14853" max="14854" width="1.625" style="670" hidden="1" customWidth="1"/>
    <col min="14855" max="14855" width="2.125" style="670" hidden="1" customWidth="1"/>
    <col min="14856" max="14859" width="1.875" style="670" hidden="1" customWidth="1"/>
    <col min="14860" max="14860" width="2.25" style="670" hidden="1" customWidth="1"/>
    <col min="14861" max="14867" width="1.875" style="670" hidden="1" customWidth="1"/>
    <col min="14868" max="14871" width="2" style="670" hidden="1" customWidth="1"/>
    <col min="14872" max="14872" width="2.75" style="670" hidden="1" customWidth="1"/>
    <col min="14873" max="14874" width="2.625" style="670" hidden="1" customWidth="1"/>
    <col min="14875" max="14875" width="15.625" style="670" hidden="1" customWidth="1"/>
    <col min="14876" max="14876" width="15.25" style="670" hidden="1" customWidth="1"/>
    <col min="14877" max="14877" width="14.5" style="670" hidden="1" customWidth="1"/>
    <col min="14878" max="14880" width="15.25" style="670" hidden="1" customWidth="1"/>
    <col min="14881" max="14881" width="15.625" style="670" hidden="1" customWidth="1"/>
    <col min="14882" max="14882" width="15.25" style="670" hidden="1" customWidth="1"/>
    <col min="14883" max="14884" width="16" style="670" hidden="1" customWidth="1"/>
    <col min="14885" max="14885" width="15.5" style="670" hidden="1" customWidth="1"/>
    <col min="14886" max="14886" width="15.375" style="670" hidden="1" customWidth="1"/>
    <col min="14887" max="14887" width="16.125" style="670" hidden="1" customWidth="1"/>
    <col min="14888" max="14888" width="1.625" style="670" hidden="1" customWidth="1"/>
    <col min="14889" max="14895" width="2.25" style="670" hidden="1" customWidth="1"/>
    <col min="14896" max="15104" width="2.25" style="670" hidden="1"/>
    <col min="15105" max="15107" width="1.625" style="670" hidden="1" customWidth="1"/>
    <col min="15108" max="15108" width="2" style="670" hidden="1" customWidth="1"/>
    <col min="15109" max="15110" width="1.625" style="670" hidden="1" customWidth="1"/>
    <col min="15111" max="15111" width="2.125" style="670" hidden="1" customWidth="1"/>
    <col min="15112" max="15115" width="1.875" style="670" hidden="1" customWidth="1"/>
    <col min="15116" max="15116" width="2.25" style="670" hidden="1" customWidth="1"/>
    <col min="15117" max="15123" width="1.875" style="670" hidden="1" customWidth="1"/>
    <col min="15124" max="15127" width="2" style="670" hidden="1" customWidth="1"/>
    <col min="15128" max="15128" width="2.75" style="670" hidden="1" customWidth="1"/>
    <col min="15129" max="15130" width="2.625" style="670" hidden="1" customWidth="1"/>
    <col min="15131" max="15131" width="15.625" style="670" hidden="1" customWidth="1"/>
    <col min="15132" max="15132" width="15.25" style="670" hidden="1" customWidth="1"/>
    <col min="15133" max="15133" width="14.5" style="670" hidden="1" customWidth="1"/>
    <col min="15134" max="15136" width="15.25" style="670" hidden="1" customWidth="1"/>
    <col min="15137" max="15137" width="15.625" style="670" hidden="1" customWidth="1"/>
    <col min="15138" max="15138" width="15.25" style="670" hidden="1" customWidth="1"/>
    <col min="15139" max="15140" width="16" style="670" hidden="1" customWidth="1"/>
    <col min="15141" max="15141" width="15.5" style="670" hidden="1" customWidth="1"/>
    <col min="15142" max="15142" width="15.375" style="670" hidden="1" customWidth="1"/>
    <col min="15143" max="15143" width="16.125" style="670" hidden="1" customWidth="1"/>
    <col min="15144" max="15144" width="1.625" style="670" hidden="1" customWidth="1"/>
    <col min="15145" max="15151" width="2.25" style="670" hidden="1" customWidth="1"/>
    <col min="15152" max="15360" width="2.25" style="670" hidden="1"/>
    <col min="15361" max="15363" width="1.625" style="670" hidden="1" customWidth="1"/>
    <col min="15364" max="15364" width="2" style="670" hidden="1" customWidth="1"/>
    <col min="15365" max="15366" width="1.625" style="670" hidden="1" customWidth="1"/>
    <col min="15367" max="15367" width="2.125" style="670" hidden="1" customWidth="1"/>
    <col min="15368" max="15371" width="1.875" style="670" hidden="1" customWidth="1"/>
    <col min="15372" max="15372" width="2.25" style="670" hidden="1" customWidth="1"/>
    <col min="15373" max="15379" width="1.875" style="670" hidden="1" customWidth="1"/>
    <col min="15380" max="15383" width="2" style="670" hidden="1" customWidth="1"/>
    <col min="15384" max="15384" width="2.75" style="670" hidden="1" customWidth="1"/>
    <col min="15385" max="15386" width="2.625" style="670" hidden="1" customWidth="1"/>
    <col min="15387" max="15387" width="15.625" style="670" hidden="1" customWidth="1"/>
    <col min="15388" max="15388" width="15.25" style="670" hidden="1" customWidth="1"/>
    <col min="15389" max="15389" width="14.5" style="670" hidden="1" customWidth="1"/>
    <col min="15390" max="15392" width="15.25" style="670" hidden="1" customWidth="1"/>
    <col min="15393" max="15393" width="15.625" style="670" hidden="1" customWidth="1"/>
    <col min="15394" max="15394" width="15.25" style="670" hidden="1" customWidth="1"/>
    <col min="15395" max="15396" width="16" style="670" hidden="1" customWidth="1"/>
    <col min="15397" max="15397" width="15.5" style="670" hidden="1" customWidth="1"/>
    <col min="15398" max="15398" width="15.375" style="670" hidden="1" customWidth="1"/>
    <col min="15399" max="15399" width="16.125" style="670" hidden="1" customWidth="1"/>
    <col min="15400" max="15400" width="1.625" style="670" hidden="1" customWidth="1"/>
    <col min="15401" max="15407" width="2.25" style="670" hidden="1" customWidth="1"/>
    <col min="15408" max="15616" width="2.25" style="670" hidden="1"/>
    <col min="15617" max="15619" width="1.625" style="670" hidden="1" customWidth="1"/>
    <col min="15620" max="15620" width="2" style="670" hidden="1" customWidth="1"/>
    <col min="15621" max="15622" width="1.625" style="670" hidden="1" customWidth="1"/>
    <col min="15623" max="15623" width="2.125" style="670" hidden="1" customWidth="1"/>
    <col min="15624" max="15627" width="1.875" style="670" hidden="1" customWidth="1"/>
    <col min="15628" max="15628" width="2.25" style="670" hidden="1" customWidth="1"/>
    <col min="15629" max="15635" width="1.875" style="670" hidden="1" customWidth="1"/>
    <col min="15636" max="15639" width="2" style="670" hidden="1" customWidth="1"/>
    <col min="15640" max="15640" width="2.75" style="670" hidden="1" customWidth="1"/>
    <col min="15641" max="15642" width="2.625" style="670" hidden="1" customWidth="1"/>
    <col min="15643" max="15643" width="15.625" style="670" hidden="1" customWidth="1"/>
    <col min="15644" max="15644" width="15.25" style="670" hidden="1" customWidth="1"/>
    <col min="15645" max="15645" width="14.5" style="670" hidden="1" customWidth="1"/>
    <col min="15646" max="15648" width="15.25" style="670" hidden="1" customWidth="1"/>
    <col min="15649" max="15649" width="15.625" style="670" hidden="1" customWidth="1"/>
    <col min="15650" max="15650" width="15.25" style="670" hidden="1" customWidth="1"/>
    <col min="15651" max="15652" width="16" style="670" hidden="1" customWidth="1"/>
    <col min="15653" max="15653" width="15.5" style="670" hidden="1" customWidth="1"/>
    <col min="15654" max="15654" width="15.375" style="670" hidden="1" customWidth="1"/>
    <col min="15655" max="15655" width="16.125" style="670" hidden="1" customWidth="1"/>
    <col min="15656" max="15656" width="1.625" style="670" hidden="1" customWidth="1"/>
    <col min="15657" max="15663" width="2.25" style="670" hidden="1" customWidth="1"/>
    <col min="15664" max="15872" width="2.25" style="670" hidden="1"/>
    <col min="15873" max="15875" width="1.625" style="670" hidden="1" customWidth="1"/>
    <col min="15876" max="15876" width="2" style="670" hidden="1" customWidth="1"/>
    <col min="15877" max="15878" width="1.625" style="670" hidden="1" customWidth="1"/>
    <col min="15879" max="15879" width="2.125" style="670" hidden="1" customWidth="1"/>
    <col min="15880" max="15883" width="1.875" style="670" hidden="1" customWidth="1"/>
    <col min="15884" max="15884" width="2.25" style="670" hidden="1" customWidth="1"/>
    <col min="15885" max="15891" width="1.875" style="670" hidden="1" customWidth="1"/>
    <col min="15892" max="15895" width="2" style="670" hidden="1" customWidth="1"/>
    <col min="15896" max="15896" width="2.75" style="670" hidden="1" customWidth="1"/>
    <col min="15897" max="15898" width="2.625" style="670" hidden="1" customWidth="1"/>
    <col min="15899" max="15899" width="15.625" style="670" hidden="1" customWidth="1"/>
    <col min="15900" max="15900" width="15.25" style="670" hidden="1" customWidth="1"/>
    <col min="15901" max="15901" width="14.5" style="670" hidden="1" customWidth="1"/>
    <col min="15902" max="15904" width="15.25" style="670" hidden="1" customWidth="1"/>
    <col min="15905" max="15905" width="15.625" style="670" hidden="1" customWidth="1"/>
    <col min="15906" max="15906" width="15.25" style="670" hidden="1" customWidth="1"/>
    <col min="15907" max="15908" width="16" style="670" hidden="1" customWidth="1"/>
    <col min="15909" max="15909" width="15.5" style="670" hidden="1" customWidth="1"/>
    <col min="15910" max="15910" width="15.375" style="670" hidden="1" customWidth="1"/>
    <col min="15911" max="15911" width="16.125" style="670" hidden="1" customWidth="1"/>
    <col min="15912" max="15912" width="1.625" style="670" hidden="1" customWidth="1"/>
    <col min="15913" max="15919" width="2.25" style="670" hidden="1" customWidth="1"/>
    <col min="15920" max="16128" width="2.25" style="670" hidden="1"/>
    <col min="16129" max="16131" width="1.625" style="670" hidden="1" customWidth="1"/>
    <col min="16132" max="16132" width="2" style="670" hidden="1" customWidth="1"/>
    <col min="16133" max="16134" width="1.625" style="670" hidden="1" customWidth="1"/>
    <col min="16135" max="16135" width="2.125" style="670" hidden="1" customWidth="1"/>
    <col min="16136" max="16139" width="1.875" style="670" hidden="1" customWidth="1"/>
    <col min="16140" max="16140" width="2.25" style="670" hidden="1" customWidth="1"/>
    <col min="16141" max="16147" width="1.875" style="670" hidden="1" customWidth="1"/>
    <col min="16148" max="16151" width="2" style="670" hidden="1" customWidth="1"/>
    <col min="16152" max="16152" width="2.75" style="670" hidden="1" customWidth="1"/>
    <col min="16153" max="16154" width="2.625" style="670" hidden="1" customWidth="1"/>
    <col min="16155" max="16155" width="15.625" style="670" hidden="1" customWidth="1"/>
    <col min="16156" max="16156" width="15.25" style="670" hidden="1" customWidth="1"/>
    <col min="16157" max="16157" width="14.5" style="670" hidden="1" customWidth="1"/>
    <col min="16158" max="16160" width="15.25" style="670" hidden="1" customWidth="1"/>
    <col min="16161" max="16161" width="15.625" style="670" hidden="1" customWidth="1"/>
    <col min="16162" max="16162" width="15.25" style="670" hidden="1" customWidth="1"/>
    <col min="16163" max="16164" width="16" style="670" hidden="1" customWidth="1"/>
    <col min="16165" max="16165" width="15.5" style="670" hidden="1" customWidth="1"/>
    <col min="16166" max="16166" width="15.375" style="670" hidden="1" customWidth="1"/>
    <col min="16167" max="16167" width="16.125" style="670" hidden="1" customWidth="1"/>
    <col min="16168" max="16168" width="1.625" style="670" hidden="1" customWidth="1"/>
    <col min="16169" max="16175" width="2.25" style="670" hidden="1" customWidth="1"/>
    <col min="16176" max="16384" width="2.25" style="670" hidden="1"/>
  </cols>
  <sheetData>
    <row r="1" spans="1:139" ht="18" customHeight="1" x14ac:dyDescent="0.15">
      <c r="A1" s="669"/>
      <c r="B1" s="669"/>
      <c r="C1" s="669"/>
      <c r="D1" s="669"/>
      <c r="E1" s="669"/>
      <c r="F1" s="669"/>
      <c r="G1" s="669"/>
      <c r="H1" s="669"/>
      <c r="I1" s="669"/>
      <c r="J1" s="669"/>
      <c r="K1" s="669"/>
      <c r="L1" s="669"/>
      <c r="M1" s="669"/>
      <c r="N1" s="669"/>
      <c r="O1" s="669"/>
      <c r="P1" s="669"/>
      <c r="Q1" s="669"/>
      <c r="R1" s="669"/>
      <c r="S1" s="669"/>
      <c r="T1" s="669"/>
      <c r="U1" s="669"/>
      <c r="V1" s="669"/>
      <c r="W1" s="247"/>
      <c r="X1" s="247"/>
      <c r="Y1" s="669"/>
      <c r="Z1" s="669"/>
      <c r="AA1" s="669"/>
      <c r="AB1" s="669"/>
      <c r="AC1" s="669"/>
      <c r="AD1" s="669"/>
      <c r="AE1" s="669"/>
      <c r="AF1" s="669"/>
      <c r="AG1" s="669"/>
      <c r="AH1" s="669"/>
      <c r="AI1" s="669"/>
      <c r="AJ1" s="669"/>
      <c r="AK1" s="669"/>
      <c r="AL1" s="669"/>
      <c r="AM1" s="669"/>
      <c r="AN1" s="669"/>
      <c r="AO1" s="669"/>
      <c r="AP1" s="669"/>
      <c r="AQ1" s="669"/>
      <c r="AR1" s="669"/>
      <c r="AS1" s="669"/>
      <c r="AT1" s="669"/>
      <c r="AU1" s="669"/>
      <c r="AV1" s="669"/>
      <c r="AW1" s="669"/>
      <c r="AX1" s="669"/>
      <c r="AY1" s="669"/>
      <c r="AZ1" s="669"/>
      <c r="BA1" s="669"/>
      <c r="BB1" s="669"/>
      <c r="BC1" s="669"/>
      <c r="BD1" s="669"/>
      <c r="BE1" s="669"/>
      <c r="BF1" s="669"/>
      <c r="BG1" s="669"/>
      <c r="BH1" s="669"/>
      <c r="BI1" s="669"/>
      <c r="BJ1" s="669"/>
      <c r="BK1" s="669"/>
      <c r="BL1" s="669"/>
      <c r="BM1" s="669"/>
      <c r="BN1" s="669"/>
      <c r="BO1" s="669"/>
      <c r="BP1" s="669"/>
      <c r="BQ1" s="669"/>
      <c r="BR1" s="669"/>
      <c r="BS1" s="669"/>
      <c r="BT1" s="669"/>
      <c r="BU1" s="669"/>
      <c r="BV1" s="669"/>
      <c r="BW1" s="669"/>
      <c r="BX1" s="669"/>
      <c r="BY1" s="669"/>
      <c r="BZ1" s="669"/>
      <c r="CA1" s="669"/>
      <c r="CB1" s="669"/>
      <c r="CC1" s="669"/>
      <c r="CD1" s="669"/>
      <c r="CE1" s="669"/>
      <c r="CF1" s="669"/>
      <c r="CG1" s="669"/>
      <c r="CH1" s="669"/>
      <c r="CI1" s="669"/>
      <c r="CJ1" s="669"/>
      <c r="CK1" s="669"/>
      <c r="CL1" s="669"/>
      <c r="CM1" s="669"/>
      <c r="CN1" s="669"/>
      <c r="CO1" s="669"/>
      <c r="CP1" s="669"/>
      <c r="CQ1" s="669"/>
      <c r="CR1" s="669"/>
      <c r="CS1" s="669"/>
      <c r="CT1" s="669"/>
      <c r="CU1" s="669"/>
      <c r="CV1" s="669"/>
      <c r="CW1" s="669"/>
      <c r="CX1" s="669"/>
      <c r="CY1" s="669"/>
      <c r="CZ1" s="669"/>
      <c r="DA1" s="669"/>
      <c r="DB1" s="669"/>
      <c r="DC1" s="669"/>
      <c r="DD1" s="669"/>
      <c r="DE1" s="669"/>
      <c r="DF1" s="669"/>
      <c r="DG1" s="669"/>
      <c r="DH1" s="669"/>
      <c r="DI1" s="669"/>
      <c r="DJ1" s="669"/>
      <c r="DK1" s="669"/>
      <c r="DL1" s="669"/>
      <c r="DM1" s="669"/>
      <c r="DN1" s="669"/>
      <c r="DO1" s="669"/>
      <c r="DP1" s="669"/>
      <c r="DQ1" s="669"/>
      <c r="DR1" s="669"/>
      <c r="DS1" s="669"/>
      <c r="DT1" s="669"/>
      <c r="DU1" s="669"/>
      <c r="DV1" s="669"/>
      <c r="DW1" s="669"/>
      <c r="DX1" s="669"/>
      <c r="DY1" s="669"/>
      <c r="DZ1" s="669"/>
      <c r="EA1" s="669"/>
      <c r="EB1" s="669"/>
      <c r="EC1" s="669"/>
      <c r="ED1" s="669"/>
      <c r="EE1" s="669"/>
      <c r="EF1" s="669"/>
      <c r="EG1" s="669"/>
      <c r="EH1" s="669"/>
      <c r="EI1" s="669"/>
    </row>
    <row r="2" spans="1:139" s="673" customFormat="1" ht="16.899999999999999" customHeight="1" x14ac:dyDescent="0.15">
      <c r="A2" s="92" t="s">
        <v>481</v>
      </c>
      <c r="B2" s="671"/>
      <c r="C2" s="671"/>
      <c r="D2" s="671"/>
      <c r="E2" s="671"/>
      <c r="F2" s="671"/>
      <c r="G2" s="671"/>
      <c r="H2" s="671"/>
      <c r="I2" s="671"/>
      <c r="J2" s="671"/>
      <c r="K2" s="671"/>
      <c r="L2" s="671"/>
      <c r="M2" s="671"/>
      <c r="N2" s="671"/>
      <c r="O2" s="671"/>
      <c r="P2" s="671"/>
      <c r="Q2" s="671"/>
      <c r="R2" s="671"/>
      <c r="S2" s="671"/>
      <c r="T2" s="671"/>
      <c r="U2" s="671"/>
      <c r="V2" s="671"/>
      <c r="W2" s="672"/>
      <c r="X2" s="672"/>
      <c r="Y2" s="671"/>
      <c r="Z2" s="671"/>
      <c r="AA2" s="671"/>
      <c r="AB2" s="671"/>
      <c r="AC2" s="671"/>
      <c r="AD2" s="671"/>
      <c r="AE2" s="671"/>
      <c r="AF2" s="671"/>
      <c r="AG2" s="671"/>
      <c r="AH2" s="671"/>
      <c r="AI2" s="671"/>
      <c r="AJ2" s="671"/>
      <c r="AK2" s="671"/>
      <c r="AL2" s="671"/>
      <c r="AM2" s="671"/>
      <c r="AN2" s="671"/>
      <c r="AO2" s="671"/>
      <c r="AP2" s="671"/>
      <c r="AQ2" s="671"/>
      <c r="AR2" s="671"/>
      <c r="AS2" s="671"/>
      <c r="AT2" s="671"/>
      <c r="AU2" s="671"/>
      <c r="AV2" s="671"/>
      <c r="AW2" s="671"/>
      <c r="AX2" s="671"/>
      <c r="AY2" s="671"/>
      <c r="AZ2" s="671"/>
      <c r="BA2" s="671"/>
      <c r="BB2" s="671"/>
      <c r="BC2" s="671"/>
      <c r="BD2" s="671"/>
      <c r="BE2" s="671"/>
      <c r="BF2" s="671"/>
      <c r="BG2" s="671"/>
      <c r="BH2" s="671"/>
      <c r="BI2" s="671"/>
      <c r="BJ2" s="671"/>
      <c r="BK2" s="671"/>
      <c r="BL2" s="671"/>
      <c r="BM2" s="671"/>
      <c r="BN2" s="671"/>
      <c r="BO2" s="671"/>
      <c r="BP2" s="671"/>
      <c r="BQ2" s="671"/>
      <c r="BR2" s="671"/>
      <c r="BS2" s="671"/>
      <c r="BT2" s="671"/>
      <c r="BU2" s="671"/>
      <c r="BV2" s="671"/>
      <c r="BW2" s="671"/>
      <c r="BX2" s="671"/>
      <c r="BY2" s="671"/>
      <c r="BZ2" s="671"/>
      <c r="CA2" s="671"/>
      <c r="CB2" s="671"/>
      <c r="CC2" s="671"/>
      <c r="CD2" s="671"/>
      <c r="CE2" s="671"/>
      <c r="CF2" s="671"/>
      <c r="CG2" s="671"/>
      <c r="CH2" s="671"/>
      <c r="CI2" s="671"/>
      <c r="CJ2" s="671"/>
      <c r="CK2" s="671"/>
      <c r="CL2" s="671"/>
      <c r="CM2" s="671"/>
      <c r="CN2" s="671"/>
      <c r="CO2" s="671"/>
      <c r="CP2" s="671"/>
      <c r="CQ2" s="671"/>
      <c r="CR2" s="671"/>
      <c r="CS2" s="671"/>
      <c r="CT2" s="671"/>
      <c r="CU2" s="671"/>
      <c r="CV2" s="671"/>
      <c r="CW2" s="671"/>
      <c r="CX2" s="671"/>
      <c r="CY2" s="671"/>
      <c r="CZ2" s="671"/>
      <c r="DA2" s="671"/>
      <c r="DB2" s="671"/>
      <c r="DC2" s="671"/>
      <c r="DD2" s="671"/>
      <c r="DE2" s="671"/>
      <c r="DF2" s="671"/>
      <c r="DG2" s="671"/>
      <c r="DH2" s="671"/>
      <c r="DI2" s="671"/>
      <c r="DJ2" s="671"/>
      <c r="DK2" s="671"/>
      <c r="DL2" s="671"/>
      <c r="DM2" s="671"/>
      <c r="DN2" s="671"/>
      <c r="DO2" s="671"/>
      <c r="DP2" s="671"/>
      <c r="DQ2" s="671"/>
      <c r="DR2" s="671"/>
      <c r="DS2" s="671"/>
      <c r="DT2" s="671"/>
      <c r="DU2" s="671"/>
      <c r="DV2" s="671"/>
      <c r="DW2" s="671"/>
      <c r="DX2" s="671"/>
      <c r="DY2" s="671"/>
      <c r="DZ2" s="671"/>
      <c r="EA2" s="671"/>
      <c r="EB2" s="671"/>
      <c r="EC2" s="671"/>
      <c r="ED2" s="671"/>
      <c r="EE2" s="671"/>
      <c r="EF2" s="671"/>
      <c r="EG2" s="671"/>
      <c r="EH2" s="671"/>
      <c r="EI2" s="671"/>
    </row>
    <row r="3" spans="1:139" s="673" customFormat="1" ht="18" customHeight="1" x14ac:dyDescent="0.15">
      <c r="A3" s="671"/>
      <c r="B3" s="671"/>
      <c r="C3" s="671"/>
      <c r="D3" s="671"/>
      <c r="E3" s="671"/>
      <c r="F3" s="671"/>
      <c r="G3" s="671"/>
      <c r="H3" s="671"/>
      <c r="I3" s="671"/>
      <c r="J3" s="671"/>
      <c r="K3" s="671"/>
      <c r="L3" s="671"/>
      <c r="M3" s="671"/>
      <c r="N3" s="671"/>
      <c r="O3" s="671"/>
      <c r="P3" s="671"/>
      <c r="Q3" s="671"/>
      <c r="R3" s="671"/>
      <c r="S3" s="671"/>
      <c r="T3" s="671"/>
      <c r="U3" s="671"/>
      <c r="V3" s="671"/>
      <c r="W3" s="672"/>
      <c r="X3" s="672"/>
      <c r="Y3" s="671"/>
      <c r="Z3" s="671"/>
      <c r="AA3" s="671"/>
      <c r="AB3" s="671"/>
      <c r="AC3" s="671"/>
      <c r="AD3" s="671"/>
      <c r="AE3" s="671"/>
      <c r="AF3" s="671"/>
      <c r="AG3" s="671"/>
      <c r="AH3" s="671"/>
      <c r="AI3" s="671"/>
      <c r="AJ3" s="671"/>
      <c r="AK3" s="671"/>
      <c r="AL3" s="671"/>
      <c r="AM3" s="671"/>
      <c r="AN3" s="671"/>
      <c r="AO3" s="671"/>
      <c r="AP3" s="671"/>
      <c r="AQ3" s="671"/>
      <c r="AR3" s="671"/>
      <c r="AS3" s="671"/>
      <c r="AT3" s="671"/>
      <c r="AU3" s="671"/>
      <c r="AV3" s="671"/>
      <c r="AW3" s="671"/>
      <c r="AX3" s="671"/>
      <c r="AY3" s="671"/>
      <c r="AZ3" s="671"/>
      <c r="BA3" s="671"/>
      <c r="BB3" s="671"/>
      <c r="BC3" s="671"/>
      <c r="BD3" s="671"/>
      <c r="BE3" s="671"/>
      <c r="BF3" s="671"/>
      <c r="BG3" s="671"/>
      <c r="BH3" s="671"/>
      <c r="BI3" s="671"/>
      <c r="BJ3" s="671"/>
      <c r="BK3" s="671"/>
      <c r="BL3" s="671"/>
      <c r="BM3" s="671"/>
      <c r="BN3" s="671"/>
      <c r="BO3" s="671"/>
      <c r="BP3" s="671"/>
      <c r="BQ3" s="671"/>
      <c r="BR3" s="671"/>
      <c r="BS3" s="671"/>
      <c r="BT3" s="671"/>
      <c r="BU3" s="671"/>
      <c r="BV3" s="671"/>
      <c r="BW3" s="671"/>
      <c r="BX3" s="671"/>
      <c r="BY3" s="671"/>
      <c r="BZ3" s="671"/>
      <c r="CA3" s="671"/>
      <c r="CB3" s="671"/>
      <c r="CC3" s="671"/>
      <c r="CD3" s="671"/>
      <c r="CE3" s="671"/>
      <c r="CF3" s="671"/>
      <c r="CG3" s="671"/>
      <c r="CH3" s="671"/>
      <c r="CI3" s="671"/>
      <c r="CJ3" s="671"/>
      <c r="CK3" s="671"/>
      <c r="CL3" s="671"/>
      <c r="CM3" s="671"/>
      <c r="CN3" s="671"/>
      <c r="CO3" s="671"/>
      <c r="CP3" s="671"/>
      <c r="CQ3" s="671"/>
      <c r="CR3" s="671"/>
      <c r="CS3" s="671"/>
      <c r="CT3" s="671"/>
      <c r="CU3" s="671"/>
      <c r="CV3" s="671"/>
      <c r="CW3" s="671"/>
      <c r="CX3" s="671"/>
      <c r="CY3" s="671"/>
      <c r="CZ3" s="671"/>
      <c r="DA3" s="671"/>
      <c r="DB3" s="671"/>
      <c r="DC3" s="671"/>
      <c r="DD3" s="671"/>
      <c r="DE3" s="671"/>
      <c r="DF3" s="671"/>
      <c r="DG3" s="671"/>
      <c r="DH3" s="671"/>
      <c r="DI3" s="671"/>
      <c r="DJ3" s="671"/>
      <c r="DK3" s="671"/>
      <c r="DL3" s="671"/>
      <c r="DM3" s="671"/>
      <c r="DN3" s="671"/>
      <c r="DO3" s="671"/>
      <c r="DP3" s="671"/>
      <c r="DQ3" s="671"/>
      <c r="DR3" s="671"/>
      <c r="DS3" s="671"/>
      <c r="DT3" s="671"/>
      <c r="DU3" s="671"/>
      <c r="DV3" s="671"/>
      <c r="DW3" s="671"/>
      <c r="DX3" s="671"/>
      <c r="DY3" s="671"/>
      <c r="DZ3" s="671"/>
      <c r="EA3" s="671"/>
      <c r="EB3" s="671"/>
      <c r="EC3" s="671"/>
      <c r="ED3" s="671"/>
      <c r="EE3" s="671"/>
      <c r="EF3" s="671"/>
      <c r="EG3" s="671"/>
      <c r="EH3" s="671"/>
      <c r="EI3" s="671"/>
    </row>
    <row r="4" spans="1:139" s="673" customFormat="1" ht="16.899999999999999" customHeight="1" x14ac:dyDescent="0.15">
      <c r="A4" s="671"/>
      <c r="B4" s="671"/>
      <c r="C4" s="671"/>
      <c r="D4" s="671"/>
      <c r="E4" s="671"/>
      <c r="F4" s="671"/>
      <c r="G4" s="671"/>
      <c r="H4" s="671"/>
      <c r="I4" s="671"/>
      <c r="J4" s="671"/>
      <c r="K4" s="671"/>
      <c r="L4" s="671"/>
      <c r="M4" s="671"/>
      <c r="N4" s="671"/>
      <c r="O4" s="671"/>
      <c r="P4" s="671"/>
      <c r="Q4" s="671"/>
      <c r="R4" s="671"/>
      <c r="S4" s="671"/>
      <c r="T4" s="671"/>
      <c r="U4" s="671"/>
      <c r="V4" s="671"/>
      <c r="W4" s="672"/>
      <c r="X4" s="672"/>
      <c r="Y4" s="671"/>
      <c r="Z4" s="671"/>
      <c r="AA4" s="671"/>
      <c r="AB4" s="671"/>
      <c r="AC4" s="671"/>
      <c r="AD4" s="671"/>
      <c r="AE4" s="671"/>
      <c r="AF4" s="671"/>
      <c r="AG4" s="671"/>
      <c r="AH4" s="671"/>
      <c r="AI4" s="671"/>
      <c r="AJ4" s="671"/>
      <c r="AK4" s="671"/>
      <c r="AL4" s="3" t="s">
        <v>1</v>
      </c>
      <c r="AM4" s="4" t="s">
        <v>482</v>
      </c>
      <c r="AN4" s="671"/>
      <c r="AO4" s="671"/>
      <c r="AP4" s="671"/>
      <c r="AQ4" s="671"/>
      <c r="AR4" s="671"/>
      <c r="AS4" s="671"/>
      <c r="AT4" s="671"/>
      <c r="AU4" s="671"/>
      <c r="AV4" s="671"/>
      <c r="AW4" s="671"/>
      <c r="AX4" s="671"/>
      <c r="AY4" s="671"/>
      <c r="AZ4" s="671"/>
      <c r="BA4" s="671"/>
      <c r="BB4" s="671"/>
      <c r="BC4" s="671"/>
      <c r="BD4" s="671"/>
      <c r="BE4" s="671"/>
      <c r="BF4" s="671"/>
      <c r="BG4" s="671"/>
      <c r="BH4" s="671"/>
      <c r="BI4" s="671"/>
      <c r="BJ4" s="671"/>
      <c r="BK4" s="671"/>
      <c r="BL4" s="671"/>
      <c r="BM4" s="671"/>
      <c r="BN4" s="671"/>
      <c r="BO4" s="671"/>
      <c r="BP4" s="671"/>
      <c r="BQ4" s="671"/>
      <c r="BR4" s="671"/>
      <c r="BS4" s="671"/>
      <c r="BT4" s="671"/>
      <c r="BU4" s="671"/>
      <c r="BV4" s="671"/>
      <c r="BW4" s="671"/>
      <c r="BX4" s="671"/>
      <c r="BY4" s="671"/>
      <c r="BZ4" s="671"/>
      <c r="CA4" s="671"/>
      <c r="CB4" s="671"/>
      <c r="CC4" s="671"/>
      <c r="CD4" s="671"/>
      <c r="CE4" s="671"/>
      <c r="CF4" s="671"/>
      <c r="CG4" s="671"/>
      <c r="CH4" s="671"/>
      <c r="CI4" s="671"/>
      <c r="CJ4" s="671"/>
      <c r="CK4" s="671"/>
      <c r="CL4" s="671"/>
      <c r="CM4" s="671"/>
      <c r="CN4" s="671"/>
      <c r="CO4" s="671"/>
      <c r="CP4" s="671"/>
      <c r="CQ4" s="671"/>
      <c r="CR4" s="671"/>
      <c r="CS4" s="671"/>
      <c r="CT4" s="671"/>
      <c r="CU4" s="671"/>
      <c r="CV4" s="671"/>
      <c r="CW4" s="671"/>
      <c r="CX4" s="671"/>
      <c r="CY4" s="671"/>
      <c r="CZ4" s="671"/>
      <c r="DA4" s="671"/>
      <c r="DB4" s="671"/>
      <c r="DC4" s="671"/>
      <c r="DD4" s="671"/>
      <c r="DE4" s="671"/>
      <c r="DF4" s="671"/>
      <c r="DG4" s="671"/>
      <c r="DH4" s="671"/>
      <c r="DI4" s="671"/>
      <c r="DJ4" s="671"/>
      <c r="DK4" s="671"/>
      <c r="DL4" s="671"/>
      <c r="DM4" s="671"/>
      <c r="DN4" s="671"/>
      <c r="DO4" s="671"/>
      <c r="DP4" s="671"/>
      <c r="DQ4" s="671"/>
      <c r="DR4" s="671"/>
      <c r="DS4" s="671"/>
      <c r="DT4" s="671"/>
      <c r="DU4" s="671"/>
      <c r="DV4" s="671"/>
      <c r="DW4" s="671"/>
      <c r="DX4" s="671"/>
      <c r="DY4" s="671"/>
      <c r="DZ4" s="671"/>
      <c r="EA4" s="671"/>
      <c r="EB4" s="671"/>
      <c r="EC4" s="671"/>
      <c r="ED4" s="671"/>
      <c r="EE4" s="671"/>
      <c r="EF4" s="671"/>
      <c r="EG4" s="671"/>
      <c r="EH4" s="671"/>
      <c r="EI4" s="671"/>
    </row>
    <row r="5" spans="1:139" s="673" customFormat="1" ht="33" customHeight="1" x14ac:dyDescent="0.15">
      <c r="A5" s="671"/>
      <c r="B5" s="671"/>
      <c r="C5" s="671"/>
      <c r="D5" s="671"/>
      <c r="E5" s="671"/>
      <c r="F5" s="671"/>
      <c r="G5" s="671"/>
      <c r="H5" s="671"/>
      <c r="I5" s="671"/>
      <c r="J5" s="671"/>
      <c r="K5" s="671"/>
      <c r="L5" s="671"/>
      <c r="M5" s="671"/>
      <c r="N5" s="671"/>
      <c r="O5" s="671"/>
      <c r="P5" s="671"/>
      <c r="Q5" s="671"/>
      <c r="R5" s="671"/>
      <c r="S5" s="671"/>
      <c r="T5" s="671"/>
      <c r="U5" s="671"/>
      <c r="V5" s="671"/>
      <c r="W5" s="672"/>
      <c r="X5" s="672"/>
      <c r="Y5" s="671"/>
      <c r="Z5" s="671"/>
      <c r="AA5" s="671"/>
      <c r="AB5" s="671"/>
      <c r="AC5" s="671"/>
      <c r="AD5" s="671"/>
      <c r="AE5" s="671"/>
      <c r="AF5" s="671"/>
      <c r="AG5" s="671"/>
      <c r="AH5" s="671"/>
      <c r="AI5" s="14" t="s">
        <v>292</v>
      </c>
      <c r="AJ5" s="14" t="s">
        <v>5</v>
      </c>
      <c r="AK5" s="674"/>
      <c r="AL5" s="671"/>
      <c r="AM5" s="671"/>
      <c r="AN5" s="671"/>
      <c r="AO5" s="671"/>
      <c r="AP5" s="671"/>
      <c r="AQ5" s="671"/>
      <c r="AR5" s="671"/>
      <c r="AS5" s="671"/>
      <c r="AT5" s="671"/>
      <c r="AU5" s="671"/>
      <c r="AV5" s="671"/>
      <c r="AW5" s="671"/>
      <c r="AX5" s="671"/>
      <c r="AY5" s="671"/>
      <c r="AZ5" s="671"/>
      <c r="BA5" s="671"/>
      <c r="BB5" s="671"/>
      <c r="BC5" s="671"/>
      <c r="BD5" s="671"/>
      <c r="BE5" s="671"/>
      <c r="BF5" s="671"/>
      <c r="BG5" s="671"/>
      <c r="BH5" s="671"/>
      <c r="BI5" s="671"/>
      <c r="BJ5" s="671"/>
      <c r="BK5" s="671"/>
      <c r="BL5" s="671"/>
      <c r="BM5" s="671"/>
      <c r="BN5" s="671"/>
      <c r="BO5" s="671"/>
      <c r="BP5" s="671"/>
      <c r="BQ5" s="671"/>
      <c r="BR5" s="671"/>
      <c r="BS5" s="671"/>
      <c r="BT5" s="671"/>
      <c r="BU5" s="671"/>
      <c r="BV5" s="671"/>
      <c r="BW5" s="671"/>
      <c r="BX5" s="671"/>
      <c r="BY5" s="671"/>
      <c r="BZ5" s="671"/>
      <c r="CA5" s="671"/>
      <c r="CB5" s="671"/>
      <c r="CC5" s="671"/>
      <c r="CD5" s="671"/>
      <c r="CE5" s="671"/>
      <c r="CF5" s="671"/>
      <c r="CG5" s="671"/>
      <c r="CH5" s="671"/>
      <c r="CI5" s="671"/>
      <c r="CJ5" s="671"/>
      <c r="CK5" s="671"/>
      <c r="CL5" s="671"/>
      <c r="CM5" s="671"/>
      <c r="CN5" s="671"/>
      <c r="CO5" s="671"/>
      <c r="CP5" s="671"/>
      <c r="CQ5" s="671"/>
      <c r="CR5" s="671"/>
      <c r="CS5" s="671"/>
      <c r="CT5" s="671"/>
      <c r="CU5" s="671"/>
      <c r="CV5" s="671"/>
      <c r="CW5" s="671"/>
      <c r="CX5" s="671"/>
      <c r="CY5" s="671"/>
      <c r="CZ5" s="671"/>
      <c r="DA5" s="671"/>
      <c r="DB5" s="671"/>
      <c r="DC5" s="671"/>
      <c r="DD5" s="671"/>
      <c r="DE5" s="671"/>
      <c r="DF5" s="671"/>
      <c r="DG5" s="671"/>
      <c r="DH5" s="671"/>
      <c r="DI5" s="671"/>
      <c r="DJ5" s="671"/>
      <c r="DK5" s="671"/>
      <c r="DL5" s="671"/>
      <c r="DM5" s="671"/>
      <c r="DN5" s="671"/>
      <c r="DO5" s="671"/>
      <c r="DP5" s="671"/>
      <c r="DQ5" s="671"/>
      <c r="DR5" s="671"/>
      <c r="DS5" s="671"/>
      <c r="DT5" s="671"/>
      <c r="DU5" s="671"/>
      <c r="DV5" s="671"/>
      <c r="DW5" s="671"/>
      <c r="DX5" s="671"/>
      <c r="DY5" s="671"/>
      <c r="DZ5" s="671"/>
      <c r="EA5" s="671"/>
      <c r="EB5" s="671"/>
      <c r="EC5" s="671"/>
      <c r="ED5" s="671"/>
      <c r="EE5" s="671"/>
      <c r="EF5" s="671"/>
      <c r="EG5" s="671"/>
      <c r="EH5" s="671"/>
      <c r="EI5" s="671"/>
    </row>
    <row r="6" spans="1:139" s="673" customFormat="1" ht="24" customHeight="1" x14ac:dyDescent="0.15">
      <c r="A6" s="671"/>
      <c r="B6" s="306" t="s">
        <v>293</v>
      </c>
      <c r="C6" s="671"/>
      <c r="D6" s="671"/>
      <c r="E6" s="671"/>
      <c r="F6" s="671"/>
      <c r="G6" s="671"/>
      <c r="H6" s="671"/>
      <c r="I6" s="19" t="s">
        <v>7</v>
      </c>
      <c r="J6" s="306"/>
      <c r="K6" s="306"/>
      <c r="L6" s="306"/>
      <c r="M6" s="306"/>
      <c r="N6" s="306"/>
      <c r="O6" s="306"/>
      <c r="P6" s="671"/>
      <c r="Q6" s="671"/>
      <c r="R6" s="671"/>
      <c r="S6" s="671"/>
      <c r="T6" s="671"/>
      <c r="U6" s="671"/>
      <c r="V6" s="671"/>
      <c r="W6" s="672"/>
      <c r="X6" s="672"/>
      <c r="Y6" s="671"/>
      <c r="Z6" s="671"/>
      <c r="AA6" s="675" t="s">
        <v>483</v>
      </c>
      <c r="AB6" s="675"/>
      <c r="AC6" s="675"/>
      <c r="AD6" s="675"/>
      <c r="AE6" s="675"/>
      <c r="AF6" s="675"/>
      <c r="AG6" s="676"/>
      <c r="AH6" s="671"/>
      <c r="AI6" s="14" t="s">
        <v>295</v>
      </c>
      <c r="AJ6" s="14" t="s">
        <v>10</v>
      </c>
      <c r="AK6" s="674"/>
      <c r="AL6" s="671"/>
      <c r="AM6" s="671"/>
      <c r="AN6" s="671"/>
      <c r="AO6" s="671"/>
      <c r="AP6" s="671"/>
      <c r="AQ6" s="671"/>
      <c r="AR6" s="671"/>
      <c r="AS6" s="671"/>
      <c r="AT6" s="671"/>
      <c r="AU6" s="671"/>
      <c r="AV6" s="671"/>
      <c r="AW6" s="671"/>
      <c r="AX6" s="671"/>
      <c r="AY6" s="671"/>
      <c r="AZ6" s="671"/>
      <c r="BA6" s="671"/>
      <c r="BB6" s="671"/>
      <c r="BC6" s="671"/>
      <c r="BD6" s="671"/>
      <c r="BE6" s="671"/>
      <c r="BF6" s="671"/>
      <c r="BG6" s="671"/>
      <c r="BH6" s="671"/>
      <c r="BI6" s="671"/>
      <c r="BJ6" s="671"/>
      <c r="BK6" s="671"/>
      <c r="BL6" s="671"/>
      <c r="BM6" s="671"/>
      <c r="BN6" s="671"/>
      <c r="BO6" s="671"/>
      <c r="BP6" s="671"/>
      <c r="BQ6" s="671"/>
      <c r="BR6" s="671"/>
      <c r="BS6" s="671"/>
      <c r="BT6" s="671"/>
      <c r="BU6" s="671"/>
      <c r="BV6" s="671"/>
      <c r="BW6" s="671"/>
      <c r="BX6" s="671"/>
      <c r="BY6" s="671"/>
      <c r="BZ6" s="671"/>
      <c r="CA6" s="671"/>
      <c r="CB6" s="671"/>
      <c r="CC6" s="671"/>
      <c r="CD6" s="671"/>
      <c r="CE6" s="671"/>
      <c r="CF6" s="671"/>
      <c r="CG6" s="671"/>
      <c r="CH6" s="671"/>
      <c r="CI6" s="671"/>
      <c r="CJ6" s="671"/>
      <c r="CK6" s="671"/>
      <c r="CL6" s="671"/>
      <c r="CM6" s="671"/>
      <c r="CN6" s="671"/>
      <c r="CO6" s="671"/>
      <c r="CP6" s="671"/>
      <c r="CQ6" s="671"/>
      <c r="CR6" s="671"/>
      <c r="CS6" s="671"/>
      <c r="CT6" s="671"/>
      <c r="CU6" s="671"/>
      <c r="CV6" s="671"/>
      <c r="CW6" s="671"/>
      <c r="CX6" s="671"/>
      <c r="CY6" s="671"/>
      <c r="CZ6" s="671"/>
      <c r="DA6" s="671"/>
      <c r="DB6" s="671"/>
      <c r="DC6" s="671"/>
      <c r="DD6" s="671"/>
      <c r="DE6" s="671"/>
      <c r="DF6" s="671"/>
      <c r="DG6" s="671"/>
      <c r="DH6" s="671"/>
      <c r="DI6" s="671"/>
      <c r="DJ6" s="671"/>
      <c r="DK6" s="671"/>
      <c r="DL6" s="671"/>
      <c r="DM6" s="671"/>
      <c r="DN6" s="671"/>
      <c r="DO6" s="671"/>
      <c r="DP6" s="671"/>
      <c r="DQ6" s="671"/>
      <c r="DR6" s="671"/>
      <c r="DS6" s="671"/>
      <c r="DT6" s="671"/>
      <c r="DU6" s="671"/>
      <c r="DV6" s="671"/>
      <c r="DW6" s="671"/>
      <c r="DX6" s="671"/>
      <c r="DY6" s="671"/>
      <c r="DZ6" s="671"/>
      <c r="EA6" s="671"/>
      <c r="EB6" s="671"/>
      <c r="EC6" s="671"/>
      <c r="ED6" s="671"/>
      <c r="EE6" s="671"/>
      <c r="EF6" s="671"/>
      <c r="EG6" s="671"/>
      <c r="EH6" s="671"/>
      <c r="EI6" s="671"/>
    </row>
    <row r="7" spans="1:139" s="673" customFormat="1" ht="16.5" customHeight="1" x14ac:dyDescent="0.15">
      <c r="A7" s="671"/>
      <c r="B7" s="306" t="s">
        <v>296</v>
      </c>
      <c r="C7" s="671"/>
      <c r="D7" s="671"/>
      <c r="E7" s="671"/>
      <c r="F7" s="671"/>
      <c r="G7" s="671"/>
      <c r="H7" s="671"/>
      <c r="I7" s="7" t="s">
        <v>484</v>
      </c>
      <c r="J7" s="671"/>
      <c r="K7" s="671"/>
      <c r="L7" s="671"/>
      <c r="M7" s="671"/>
      <c r="N7" s="671"/>
      <c r="O7" s="671"/>
      <c r="P7" s="671"/>
      <c r="Q7" s="671"/>
      <c r="R7" s="671"/>
      <c r="S7" s="671"/>
      <c r="T7" s="671"/>
      <c r="U7" s="671"/>
      <c r="V7" s="671"/>
      <c r="W7" s="672"/>
      <c r="X7" s="672"/>
      <c r="Y7" s="671"/>
      <c r="Z7" s="671"/>
      <c r="AA7" s="671"/>
      <c r="AB7" s="671"/>
      <c r="AC7" s="671"/>
      <c r="AD7" s="671"/>
      <c r="AE7" s="671"/>
      <c r="AF7" s="671"/>
      <c r="AG7" s="671"/>
      <c r="AH7" s="671"/>
      <c r="AI7" s="671"/>
      <c r="AJ7" s="671"/>
      <c r="AK7" s="671" t="s">
        <v>485</v>
      </c>
      <c r="AL7" s="671"/>
      <c r="AM7" s="29" t="s">
        <v>486</v>
      </c>
      <c r="AN7" s="671"/>
      <c r="AO7" s="671"/>
      <c r="AP7" s="671"/>
      <c r="AQ7" s="671"/>
      <c r="AR7" s="671"/>
      <c r="AS7" s="671"/>
      <c r="AT7" s="671"/>
      <c r="AU7" s="671"/>
      <c r="AV7" s="671"/>
      <c r="AW7" s="671"/>
      <c r="AX7" s="671"/>
      <c r="AY7" s="671"/>
      <c r="AZ7" s="671"/>
      <c r="BA7" s="671"/>
      <c r="BB7" s="671"/>
      <c r="BC7" s="671"/>
      <c r="BD7" s="671"/>
      <c r="BE7" s="671"/>
      <c r="BF7" s="671"/>
      <c r="BG7" s="671"/>
      <c r="BH7" s="671"/>
      <c r="BI7" s="671"/>
      <c r="BJ7" s="671"/>
      <c r="BK7" s="671"/>
      <c r="BL7" s="671"/>
      <c r="BM7" s="671"/>
      <c r="BN7" s="671"/>
      <c r="BO7" s="671"/>
      <c r="BP7" s="671"/>
      <c r="BQ7" s="671"/>
      <c r="BR7" s="671"/>
      <c r="BS7" s="671"/>
      <c r="BT7" s="671"/>
      <c r="BU7" s="671"/>
      <c r="BV7" s="671"/>
      <c r="BW7" s="671"/>
      <c r="BX7" s="671"/>
      <c r="BY7" s="671"/>
      <c r="BZ7" s="671"/>
      <c r="CA7" s="671"/>
      <c r="CB7" s="671"/>
      <c r="CC7" s="671"/>
      <c r="CD7" s="671"/>
      <c r="CE7" s="671"/>
      <c r="CF7" s="671"/>
      <c r="CG7" s="671"/>
      <c r="CH7" s="671"/>
      <c r="CI7" s="671"/>
      <c r="CJ7" s="671"/>
      <c r="CK7" s="671"/>
      <c r="CL7" s="671"/>
      <c r="CM7" s="671"/>
      <c r="CN7" s="671"/>
      <c r="CO7" s="671"/>
      <c r="CP7" s="671"/>
      <c r="CQ7" s="671"/>
      <c r="CR7" s="671"/>
      <c r="CS7" s="671"/>
      <c r="CT7" s="671"/>
      <c r="CU7" s="671"/>
      <c r="CV7" s="671"/>
      <c r="CW7" s="671"/>
      <c r="CX7" s="671"/>
      <c r="CY7" s="671"/>
      <c r="CZ7" s="671"/>
      <c r="DA7" s="671"/>
      <c r="DB7" s="671"/>
      <c r="DC7" s="671"/>
      <c r="DD7" s="671"/>
      <c r="DE7" s="671"/>
      <c r="DF7" s="671"/>
      <c r="DG7" s="671"/>
      <c r="DH7" s="671"/>
      <c r="DI7" s="671"/>
      <c r="DJ7" s="671"/>
      <c r="DK7" s="671"/>
      <c r="DL7" s="671"/>
      <c r="DM7" s="671"/>
      <c r="DN7" s="671"/>
      <c r="DO7" s="671"/>
      <c r="DP7" s="671"/>
      <c r="DQ7" s="671"/>
      <c r="DR7" s="671"/>
      <c r="DS7" s="671"/>
      <c r="DT7" s="671"/>
      <c r="DU7" s="671"/>
      <c r="DV7" s="671"/>
      <c r="DW7" s="671"/>
      <c r="DX7" s="671"/>
      <c r="DY7" s="671"/>
      <c r="DZ7" s="671"/>
      <c r="EA7" s="671"/>
      <c r="EB7" s="671"/>
      <c r="EC7" s="671"/>
      <c r="ED7" s="671"/>
      <c r="EE7" s="671"/>
      <c r="EF7" s="671"/>
      <c r="EG7" s="671"/>
      <c r="EH7" s="671"/>
      <c r="EI7" s="671"/>
    </row>
    <row r="8" spans="1:139" ht="14.45" customHeight="1" x14ac:dyDescent="0.15">
      <c r="A8" s="669"/>
      <c r="B8" s="669"/>
      <c r="C8" s="669"/>
      <c r="D8" s="669"/>
      <c r="E8" s="669"/>
      <c r="F8" s="669"/>
      <c r="G8" s="669"/>
      <c r="H8" s="669"/>
      <c r="I8" s="669"/>
      <c r="J8" s="669"/>
      <c r="K8" s="669"/>
      <c r="L8" s="669"/>
      <c r="M8" s="669"/>
      <c r="N8" s="669"/>
      <c r="O8" s="669"/>
      <c r="P8" s="669"/>
      <c r="Q8" s="669"/>
      <c r="R8" s="669"/>
      <c r="S8" s="669"/>
      <c r="T8" s="669"/>
      <c r="U8" s="669"/>
      <c r="V8" s="669"/>
      <c r="W8" s="247"/>
      <c r="X8" s="247"/>
      <c r="Y8" s="669"/>
      <c r="Z8" s="669"/>
      <c r="AA8" s="31" t="s">
        <v>15</v>
      </c>
      <c r="AB8" s="31" t="s">
        <v>16</v>
      </c>
      <c r="AC8" s="31" t="s">
        <v>17</v>
      </c>
      <c r="AD8" s="31" t="s">
        <v>18</v>
      </c>
      <c r="AE8" s="31" t="s">
        <v>19</v>
      </c>
      <c r="AF8" s="31" t="s">
        <v>20</v>
      </c>
      <c r="AG8" s="31" t="s">
        <v>487</v>
      </c>
      <c r="AH8" s="31" t="s">
        <v>22</v>
      </c>
      <c r="AI8" s="31" t="s">
        <v>23</v>
      </c>
      <c r="AJ8" s="31" t="s">
        <v>24</v>
      </c>
      <c r="AK8" s="31" t="s">
        <v>25</v>
      </c>
      <c r="AL8" s="31" t="s">
        <v>26</v>
      </c>
      <c r="AM8" s="677" t="s">
        <v>488</v>
      </c>
      <c r="AN8" s="669"/>
      <c r="AO8" s="669"/>
      <c r="AP8" s="669"/>
      <c r="AQ8" s="669"/>
      <c r="AR8" s="669"/>
      <c r="AS8" s="669"/>
      <c r="AT8" s="669"/>
      <c r="AU8" s="669"/>
      <c r="AV8" s="669"/>
      <c r="AW8" s="669"/>
      <c r="AX8" s="669"/>
      <c r="AY8" s="669"/>
      <c r="AZ8" s="669"/>
      <c r="BA8" s="669"/>
      <c r="BB8" s="669"/>
      <c r="BC8" s="669"/>
      <c r="BD8" s="669"/>
      <c r="BE8" s="669"/>
      <c r="BF8" s="669"/>
      <c r="BG8" s="669"/>
      <c r="BH8" s="669"/>
      <c r="BI8" s="669"/>
      <c r="BJ8" s="669"/>
      <c r="BK8" s="669"/>
      <c r="BL8" s="669"/>
      <c r="BM8" s="669"/>
      <c r="BN8" s="669"/>
      <c r="BO8" s="669"/>
      <c r="BP8" s="669"/>
      <c r="BQ8" s="669"/>
      <c r="BR8" s="669"/>
      <c r="BS8" s="669"/>
      <c r="BT8" s="669"/>
      <c r="BU8" s="669"/>
      <c r="BV8" s="669"/>
      <c r="BW8" s="669"/>
      <c r="BX8" s="669"/>
      <c r="BY8" s="669"/>
      <c r="BZ8" s="669"/>
      <c r="CA8" s="669"/>
      <c r="CB8" s="669"/>
      <c r="CC8" s="669"/>
      <c r="CD8" s="669"/>
      <c r="CE8" s="669"/>
      <c r="CF8" s="669"/>
      <c r="CG8" s="669"/>
      <c r="CH8" s="669"/>
      <c r="CI8" s="669"/>
      <c r="CJ8" s="669"/>
      <c r="CK8" s="669"/>
      <c r="CL8" s="669"/>
      <c r="CM8" s="669"/>
      <c r="CN8" s="669"/>
      <c r="CO8" s="669"/>
      <c r="CP8" s="669"/>
      <c r="CQ8" s="669"/>
      <c r="CR8" s="669"/>
      <c r="CS8" s="669"/>
      <c r="CT8" s="669"/>
      <c r="CU8" s="669"/>
      <c r="CV8" s="669"/>
      <c r="CW8" s="669"/>
      <c r="CX8" s="669"/>
      <c r="CY8" s="669"/>
      <c r="CZ8" s="669"/>
      <c r="DA8" s="669"/>
      <c r="DB8" s="669"/>
      <c r="DC8" s="669"/>
      <c r="DD8" s="669"/>
      <c r="DE8" s="669"/>
      <c r="DF8" s="669"/>
      <c r="DG8" s="669"/>
      <c r="DH8" s="669"/>
      <c r="DI8" s="669"/>
      <c r="DJ8" s="669"/>
      <c r="DK8" s="669"/>
      <c r="DL8" s="669"/>
      <c r="DM8" s="669"/>
      <c r="DN8" s="669"/>
      <c r="DO8" s="669"/>
      <c r="DP8" s="669"/>
      <c r="DQ8" s="669"/>
      <c r="DR8" s="669"/>
      <c r="DS8" s="669"/>
      <c r="DT8" s="669"/>
      <c r="DU8" s="669"/>
      <c r="DV8" s="669"/>
      <c r="DW8" s="669"/>
      <c r="DX8" s="669"/>
      <c r="DY8" s="669"/>
      <c r="DZ8" s="669"/>
      <c r="EA8" s="669"/>
      <c r="EB8" s="669"/>
      <c r="EC8" s="669"/>
      <c r="ED8" s="669"/>
      <c r="EE8" s="669"/>
      <c r="EF8" s="669"/>
      <c r="EG8" s="669"/>
      <c r="EH8" s="669"/>
      <c r="EI8" s="669"/>
    </row>
    <row r="9" spans="1:139" ht="22.9" customHeight="1" x14ac:dyDescent="0.15">
      <c r="A9" s="678"/>
      <c r="B9" s="679" t="s">
        <v>489</v>
      </c>
      <c r="C9" s="679"/>
      <c r="D9" s="679"/>
      <c r="E9" s="679"/>
      <c r="F9" s="679"/>
      <c r="G9" s="679"/>
      <c r="H9" s="679"/>
      <c r="I9" s="679"/>
      <c r="J9" s="679"/>
      <c r="K9" s="679"/>
      <c r="L9" s="679"/>
      <c r="M9" s="679"/>
      <c r="N9" s="679"/>
      <c r="O9" s="679"/>
      <c r="P9" s="679"/>
      <c r="Q9" s="679"/>
      <c r="R9" s="679"/>
      <c r="S9" s="679"/>
      <c r="T9" s="679"/>
      <c r="U9" s="679"/>
      <c r="V9" s="679"/>
      <c r="W9" s="679"/>
      <c r="X9" s="679"/>
      <c r="Y9" s="680"/>
      <c r="Z9" s="681"/>
      <c r="AA9" s="682" t="s">
        <v>334</v>
      </c>
      <c r="AB9" s="683" t="s">
        <v>335</v>
      </c>
      <c r="AC9" s="684"/>
      <c r="AD9" s="685"/>
      <c r="AE9" s="686" t="s">
        <v>490</v>
      </c>
      <c r="AF9" s="685"/>
      <c r="AG9" s="687" t="s">
        <v>491</v>
      </c>
      <c r="AH9" s="688"/>
      <c r="AI9" s="689" t="s">
        <v>492</v>
      </c>
      <c r="AJ9" s="690" t="s">
        <v>493</v>
      </c>
      <c r="AK9" s="691" t="s">
        <v>494</v>
      </c>
      <c r="AL9" s="692" t="s">
        <v>495</v>
      </c>
      <c r="AM9" s="693"/>
      <c r="AN9" s="669"/>
      <c r="AO9" s="669"/>
      <c r="AP9" s="669"/>
      <c r="AQ9" s="669"/>
      <c r="AR9" s="669"/>
      <c r="AS9" s="669"/>
      <c r="AT9" s="669"/>
      <c r="AU9" s="669"/>
      <c r="AV9" s="669"/>
      <c r="AW9" s="669"/>
      <c r="AX9" s="669"/>
      <c r="AY9" s="669"/>
      <c r="AZ9" s="669"/>
      <c r="BA9" s="669"/>
      <c r="BB9" s="669"/>
      <c r="BC9" s="669"/>
      <c r="BD9" s="669"/>
      <c r="BE9" s="669"/>
      <c r="BF9" s="669"/>
      <c r="BG9" s="669"/>
      <c r="BH9" s="669"/>
      <c r="BI9" s="669"/>
      <c r="BJ9" s="669"/>
      <c r="BK9" s="669"/>
      <c r="BL9" s="669"/>
      <c r="BM9" s="669"/>
      <c r="BN9" s="669"/>
      <c r="BO9" s="669"/>
      <c r="BP9" s="669"/>
      <c r="BQ9" s="669"/>
      <c r="BR9" s="669"/>
      <c r="BS9" s="669"/>
      <c r="BT9" s="669"/>
      <c r="BU9" s="669"/>
      <c r="BV9" s="669"/>
      <c r="BW9" s="669"/>
      <c r="BX9" s="669"/>
      <c r="BY9" s="669"/>
      <c r="BZ9" s="669"/>
      <c r="CA9" s="669"/>
      <c r="CB9" s="669"/>
      <c r="CC9" s="669"/>
      <c r="CD9" s="669"/>
      <c r="CE9" s="669"/>
      <c r="CF9" s="669"/>
      <c r="CG9" s="669"/>
      <c r="CH9" s="669"/>
      <c r="CI9" s="669"/>
      <c r="CJ9" s="669"/>
      <c r="CK9" s="669"/>
      <c r="CL9" s="669"/>
      <c r="CM9" s="669"/>
      <c r="CN9" s="669"/>
      <c r="CO9" s="669"/>
      <c r="CP9" s="669"/>
      <c r="CQ9" s="669"/>
      <c r="CR9" s="669"/>
      <c r="CS9" s="669"/>
      <c r="CT9" s="669"/>
      <c r="CU9" s="669"/>
      <c r="CV9" s="669"/>
      <c r="CW9" s="669"/>
      <c r="CX9" s="669"/>
      <c r="CY9" s="669"/>
      <c r="CZ9" s="669"/>
      <c r="DA9" s="669"/>
      <c r="DB9" s="669"/>
      <c r="DC9" s="669"/>
      <c r="DD9" s="669"/>
      <c r="DE9" s="669"/>
      <c r="DF9" s="669"/>
      <c r="DG9" s="669"/>
      <c r="DH9" s="669"/>
      <c r="DI9" s="669"/>
      <c r="DJ9" s="669"/>
      <c r="DK9" s="669"/>
      <c r="DL9" s="669"/>
      <c r="DM9" s="669"/>
      <c r="DN9" s="669"/>
      <c r="DO9" s="669"/>
      <c r="DP9" s="669"/>
      <c r="DQ9" s="669"/>
      <c r="DR9" s="669"/>
      <c r="DS9" s="669"/>
      <c r="DT9" s="669"/>
      <c r="DU9" s="669"/>
      <c r="DV9" s="669"/>
      <c r="DW9" s="669"/>
      <c r="DX9" s="669"/>
      <c r="DY9" s="669"/>
      <c r="DZ9" s="669"/>
      <c r="EA9" s="669"/>
      <c r="EB9" s="669"/>
      <c r="EC9" s="669"/>
      <c r="ED9" s="669"/>
      <c r="EE9" s="669"/>
      <c r="EF9" s="669"/>
      <c r="EG9" s="669"/>
      <c r="EH9" s="669"/>
      <c r="EI9" s="669"/>
    </row>
    <row r="10" spans="1:139" ht="14.1" customHeight="1" x14ac:dyDescent="0.15">
      <c r="A10" s="669"/>
      <c r="B10" s="679"/>
      <c r="C10" s="679"/>
      <c r="D10" s="679"/>
      <c r="E10" s="679"/>
      <c r="F10" s="679"/>
      <c r="G10" s="679"/>
      <c r="H10" s="679"/>
      <c r="I10" s="679"/>
      <c r="J10" s="679"/>
      <c r="K10" s="679"/>
      <c r="L10" s="679"/>
      <c r="M10" s="679"/>
      <c r="N10" s="679"/>
      <c r="O10" s="679"/>
      <c r="P10" s="679"/>
      <c r="Q10" s="679"/>
      <c r="R10" s="679"/>
      <c r="S10" s="679"/>
      <c r="T10" s="679"/>
      <c r="U10" s="679"/>
      <c r="V10" s="679"/>
      <c r="W10" s="679"/>
      <c r="X10" s="679"/>
      <c r="Y10" s="239" t="s">
        <v>32</v>
      </c>
      <c r="Z10" s="152"/>
      <c r="AA10" s="694" t="s">
        <v>496</v>
      </c>
      <c r="AB10" s="249" t="s">
        <v>497</v>
      </c>
      <c r="AC10" s="669"/>
      <c r="AD10" s="695" t="s">
        <v>498</v>
      </c>
      <c r="AE10" s="255" t="s">
        <v>499</v>
      </c>
      <c r="AF10" s="695" t="s">
        <v>500</v>
      </c>
      <c r="AG10" s="255" t="s">
        <v>501</v>
      </c>
      <c r="AH10" s="255" t="s">
        <v>109</v>
      </c>
      <c r="AI10" s="249"/>
      <c r="AJ10" s="696" t="s">
        <v>502</v>
      </c>
      <c r="AK10" s="697" t="s">
        <v>503</v>
      </c>
      <c r="AL10" s="698" t="s">
        <v>504</v>
      </c>
      <c r="AM10" s="699" t="s">
        <v>505</v>
      </c>
      <c r="AN10" s="669"/>
      <c r="AO10" s="669"/>
      <c r="AP10" s="669"/>
      <c r="AQ10" s="669"/>
      <c r="AR10" s="669"/>
      <c r="AS10" s="669"/>
      <c r="AT10" s="669"/>
      <c r="AU10" s="669"/>
      <c r="AV10" s="669"/>
      <c r="AW10" s="669"/>
      <c r="AX10" s="669"/>
      <c r="AY10" s="669"/>
      <c r="AZ10" s="669"/>
      <c r="BA10" s="669"/>
      <c r="BB10" s="669"/>
      <c r="BC10" s="669"/>
      <c r="BD10" s="669"/>
      <c r="BE10" s="669"/>
      <c r="BF10" s="669"/>
      <c r="BG10" s="669"/>
      <c r="BH10" s="669"/>
      <c r="BI10" s="669"/>
      <c r="BJ10" s="669"/>
      <c r="BK10" s="669"/>
      <c r="BL10" s="669"/>
      <c r="BM10" s="669"/>
      <c r="BN10" s="669"/>
      <c r="BO10" s="669"/>
      <c r="BP10" s="669"/>
      <c r="BQ10" s="669"/>
      <c r="BR10" s="669"/>
      <c r="BS10" s="669"/>
      <c r="BT10" s="669"/>
      <c r="BU10" s="669"/>
      <c r="BV10" s="669"/>
      <c r="BW10" s="669"/>
      <c r="BX10" s="669"/>
      <c r="BY10" s="669"/>
      <c r="BZ10" s="669"/>
      <c r="CA10" s="669"/>
      <c r="CB10" s="669"/>
      <c r="CC10" s="669"/>
      <c r="CD10" s="669"/>
      <c r="CE10" s="669"/>
      <c r="CF10" s="669"/>
      <c r="CG10" s="669"/>
      <c r="CH10" s="669"/>
      <c r="CI10" s="669"/>
      <c r="CJ10" s="669"/>
      <c r="CK10" s="669"/>
      <c r="CL10" s="669"/>
      <c r="CM10" s="669"/>
      <c r="CN10" s="669"/>
      <c r="CO10" s="669"/>
      <c r="CP10" s="669"/>
      <c r="CQ10" s="669"/>
      <c r="CR10" s="669"/>
      <c r="CS10" s="669"/>
      <c r="CT10" s="669"/>
      <c r="CU10" s="669"/>
      <c r="CV10" s="669"/>
      <c r="CW10" s="669"/>
      <c r="CX10" s="669"/>
      <c r="CY10" s="669"/>
      <c r="CZ10" s="669"/>
      <c r="DA10" s="669"/>
      <c r="DB10" s="669"/>
      <c r="DC10" s="669"/>
      <c r="DD10" s="669"/>
      <c r="DE10" s="669"/>
      <c r="DF10" s="669"/>
      <c r="DG10" s="669"/>
      <c r="DH10" s="669"/>
      <c r="DI10" s="669"/>
      <c r="DJ10" s="669"/>
      <c r="DK10" s="669"/>
      <c r="DL10" s="669"/>
      <c r="DM10" s="669"/>
      <c r="DN10" s="669"/>
      <c r="DO10" s="669"/>
      <c r="DP10" s="669"/>
      <c r="DQ10" s="669"/>
      <c r="DR10" s="669"/>
      <c r="DS10" s="669"/>
      <c r="DT10" s="669"/>
      <c r="DU10" s="669"/>
      <c r="DV10" s="669"/>
      <c r="DW10" s="669"/>
      <c r="DX10" s="669"/>
      <c r="DY10" s="669"/>
      <c r="DZ10" s="669"/>
      <c r="EA10" s="669"/>
      <c r="EB10" s="669"/>
      <c r="EC10" s="669"/>
      <c r="ED10" s="669"/>
      <c r="EE10" s="669"/>
      <c r="EF10" s="669"/>
      <c r="EG10" s="669"/>
      <c r="EH10" s="669"/>
      <c r="EI10" s="669"/>
    </row>
    <row r="11" spans="1:139" ht="14.25" x14ac:dyDescent="0.15">
      <c r="A11" s="669"/>
      <c r="B11" s="679"/>
      <c r="C11" s="679"/>
      <c r="D11" s="679"/>
      <c r="E11" s="679"/>
      <c r="F11" s="679"/>
      <c r="G11" s="679"/>
      <c r="H11" s="679"/>
      <c r="I11" s="679"/>
      <c r="J11" s="679"/>
      <c r="K11" s="679"/>
      <c r="L11" s="679"/>
      <c r="M11" s="679"/>
      <c r="N11" s="679"/>
      <c r="O11" s="679"/>
      <c r="P11" s="679"/>
      <c r="Q11" s="679"/>
      <c r="R11" s="679"/>
      <c r="S11" s="679"/>
      <c r="T11" s="679"/>
      <c r="U11" s="679"/>
      <c r="V11" s="679"/>
      <c r="W11" s="679"/>
      <c r="X11" s="679"/>
      <c r="Y11" s="700"/>
      <c r="Z11" s="669"/>
      <c r="AA11" s="701"/>
      <c r="AB11" s="701"/>
      <c r="AC11" s="669"/>
      <c r="AD11" s="243"/>
      <c r="AE11" s="243"/>
      <c r="AF11" s="243"/>
      <c r="AG11" s="243"/>
      <c r="AH11" s="243"/>
      <c r="AI11" s="249"/>
      <c r="AJ11" s="696" t="s">
        <v>506</v>
      </c>
      <c r="AK11" s="697" t="s">
        <v>496</v>
      </c>
      <c r="AL11" s="702" t="s">
        <v>507</v>
      </c>
      <c r="AM11" s="244"/>
      <c r="AN11" s="669"/>
      <c r="AO11" s="669"/>
      <c r="AP11" s="669"/>
      <c r="AQ11" s="669"/>
      <c r="AR11" s="669"/>
      <c r="AS11" s="669"/>
      <c r="AT11" s="669"/>
      <c r="AU11" s="669"/>
      <c r="AV11" s="669"/>
      <c r="AW11" s="669"/>
      <c r="AX11" s="669"/>
      <c r="AY11" s="669"/>
      <c r="AZ11" s="669"/>
      <c r="BA11" s="669"/>
      <c r="BB11" s="669"/>
      <c r="BC11" s="669"/>
      <c r="BD11" s="669"/>
      <c r="BE11" s="669"/>
      <c r="BF11" s="669"/>
      <c r="BG11" s="669"/>
      <c r="BH11" s="669"/>
      <c r="BI11" s="669"/>
      <c r="BJ11" s="669"/>
      <c r="BK11" s="669"/>
      <c r="BL11" s="669"/>
      <c r="BM11" s="669"/>
      <c r="BN11" s="669"/>
      <c r="BO11" s="669"/>
      <c r="BP11" s="669"/>
      <c r="BQ11" s="669"/>
      <c r="BR11" s="669"/>
      <c r="BS11" s="669"/>
      <c r="BT11" s="669"/>
      <c r="BU11" s="669"/>
      <c r="BV11" s="669"/>
      <c r="BW11" s="669"/>
      <c r="BX11" s="669"/>
      <c r="BY11" s="669"/>
      <c r="BZ11" s="669"/>
      <c r="CA11" s="669"/>
      <c r="CB11" s="669"/>
      <c r="CC11" s="669"/>
      <c r="CD11" s="669"/>
      <c r="CE11" s="669"/>
      <c r="CF11" s="669"/>
      <c r="CG11" s="669"/>
      <c r="CH11" s="669"/>
      <c r="CI11" s="669"/>
      <c r="CJ11" s="669"/>
      <c r="CK11" s="669"/>
      <c r="CL11" s="669"/>
      <c r="CM11" s="669"/>
      <c r="CN11" s="669"/>
      <c r="CO11" s="669"/>
      <c r="CP11" s="669"/>
      <c r="CQ11" s="669"/>
      <c r="CR11" s="669"/>
      <c r="CS11" s="669"/>
      <c r="CT11" s="669"/>
      <c r="CU11" s="669"/>
      <c r="CV11" s="669"/>
      <c r="CW11" s="669"/>
      <c r="CX11" s="669"/>
      <c r="CY11" s="669"/>
      <c r="CZ11" s="669"/>
      <c r="DA11" s="669"/>
      <c r="DB11" s="669"/>
      <c r="DC11" s="669"/>
      <c r="DD11" s="669"/>
      <c r="DE11" s="669"/>
      <c r="DF11" s="669"/>
      <c r="DG11" s="669"/>
      <c r="DH11" s="669"/>
      <c r="DI11" s="669"/>
      <c r="DJ11" s="669"/>
      <c r="DK11" s="669"/>
      <c r="DL11" s="669"/>
      <c r="DM11" s="669"/>
      <c r="DN11" s="669"/>
      <c r="DO11" s="669"/>
      <c r="DP11" s="669"/>
      <c r="DQ11" s="669"/>
      <c r="DR11" s="669"/>
      <c r="DS11" s="669"/>
      <c r="DT11" s="669"/>
      <c r="DU11" s="669"/>
      <c r="DV11" s="669"/>
      <c r="DW11" s="669"/>
      <c r="DX11" s="669"/>
      <c r="DY11" s="669"/>
      <c r="DZ11" s="669"/>
      <c r="EA11" s="669"/>
      <c r="EB11" s="669"/>
      <c r="EC11" s="669"/>
      <c r="ED11" s="669"/>
      <c r="EE11" s="669"/>
      <c r="EF11" s="669"/>
      <c r="EG11" s="669"/>
      <c r="EH11" s="669"/>
      <c r="EI11" s="669"/>
    </row>
    <row r="12" spans="1:139" ht="12.75" thickBot="1" x14ac:dyDescent="0.2">
      <c r="A12" s="669"/>
      <c r="B12" s="679"/>
      <c r="C12" s="679"/>
      <c r="D12" s="679"/>
      <c r="E12" s="679"/>
      <c r="F12" s="679"/>
      <c r="G12" s="679"/>
      <c r="H12" s="679"/>
      <c r="I12" s="679"/>
      <c r="J12" s="679"/>
      <c r="K12" s="679"/>
      <c r="L12" s="679"/>
      <c r="M12" s="679"/>
      <c r="N12" s="679"/>
      <c r="O12" s="679"/>
      <c r="P12" s="679"/>
      <c r="Q12" s="679"/>
      <c r="R12" s="679"/>
      <c r="S12" s="679"/>
      <c r="T12" s="679"/>
      <c r="U12" s="679"/>
      <c r="V12" s="679"/>
      <c r="W12" s="679"/>
      <c r="X12" s="679"/>
      <c r="Y12" s="703"/>
      <c r="Z12" s="704"/>
      <c r="AA12" s="705"/>
      <c r="AB12" s="705"/>
      <c r="AC12" s="706"/>
      <c r="AD12" s="705"/>
      <c r="AE12" s="705"/>
      <c r="AF12" s="705"/>
      <c r="AG12" s="707"/>
      <c r="AH12" s="705"/>
      <c r="AI12" s="705"/>
      <c r="AJ12" s="696" t="s">
        <v>508</v>
      </c>
      <c r="AK12" s="704"/>
      <c r="AL12" s="705"/>
      <c r="AM12" s="708"/>
      <c r="AN12" s="669"/>
      <c r="AO12" s="669"/>
      <c r="AP12" s="669"/>
      <c r="AQ12" s="669"/>
      <c r="AR12" s="669"/>
      <c r="AS12" s="669"/>
      <c r="AT12" s="669"/>
      <c r="AU12" s="669"/>
      <c r="AV12" s="669"/>
      <c r="AW12" s="669"/>
      <c r="AX12" s="669"/>
      <c r="AY12" s="669"/>
      <c r="AZ12" s="669"/>
      <c r="BA12" s="669"/>
      <c r="BB12" s="669"/>
      <c r="BC12" s="669"/>
      <c r="BD12" s="669"/>
      <c r="BE12" s="669"/>
      <c r="BF12" s="669"/>
      <c r="BG12" s="669"/>
      <c r="BH12" s="669"/>
      <c r="BI12" s="669"/>
      <c r="BJ12" s="669"/>
      <c r="BK12" s="669"/>
      <c r="BL12" s="669"/>
      <c r="BM12" s="669"/>
      <c r="BN12" s="669"/>
      <c r="BO12" s="669"/>
      <c r="BP12" s="669"/>
      <c r="BQ12" s="669"/>
      <c r="BR12" s="669"/>
      <c r="BS12" s="669"/>
      <c r="BT12" s="669"/>
      <c r="BU12" s="669"/>
      <c r="BV12" s="669"/>
      <c r="BW12" s="669"/>
      <c r="BX12" s="669"/>
      <c r="BY12" s="669"/>
      <c r="BZ12" s="669"/>
      <c r="CA12" s="669"/>
      <c r="CB12" s="669"/>
      <c r="CC12" s="669"/>
      <c r="CD12" s="669"/>
      <c r="CE12" s="669"/>
      <c r="CF12" s="669"/>
      <c r="CG12" s="669"/>
      <c r="CH12" s="669"/>
      <c r="CI12" s="669"/>
      <c r="CJ12" s="669"/>
      <c r="CK12" s="669"/>
      <c r="CL12" s="669"/>
      <c r="CM12" s="669"/>
      <c r="CN12" s="669"/>
      <c r="CO12" s="669"/>
      <c r="CP12" s="669"/>
      <c r="CQ12" s="669"/>
      <c r="CR12" s="669"/>
      <c r="CS12" s="669"/>
      <c r="CT12" s="669"/>
      <c r="CU12" s="669"/>
      <c r="CV12" s="669"/>
      <c r="CW12" s="669"/>
      <c r="CX12" s="669"/>
      <c r="CY12" s="669"/>
      <c r="CZ12" s="669"/>
      <c r="DA12" s="669"/>
      <c r="DB12" s="669"/>
      <c r="DC12" s="669"/>
      <c r="DD12" s="669"/>
      <c r="DE12" s="669"/>
      <c r="DF12" s="669"/>
      <c r="DG12" s="669"/>
      <c r="DH12" s="669"/>
      <c r="DI12" s="669"/>
      <c r="DJ12" s="669"/>
      <c r="DK12" s="669"/>
      <c r="DL12" s="669"/>
      <c r="DM12" s="669"/>
      <c r="DN12" s="669"/>
      <c r="DO12" s="669"/>
      <c r="DP12" s="669"/>
      <c r="DQ12" s="669"/>
      <c r="DR12" s="669"/>
      <c r="DS12" s="669"/>
      <c r="DT12" s="669"/>
      <c r="DU12" s="669"/>
      <c r="DV12" s="669"/>
      <c r="DW12" s="669"/>
      <c r="DX12" s="669"/>
      <c r="DY12" s="669"/>
      <c r="DZ12" s="669"/>
      <c r="EA12" s="669"/>
      <c r="EB12" s="669"/>
      <c r="EC12" s="669"/>
      <c r="ED12" s="669"/>
      <c r="EE12" s="669"/>
      <c r="EF12" s="669"/>
      <c r="EG12" s="669"/>
      <c r="EH12" s="669"/>
      <c r="EI12" s="669"/>
    </row>
    <row r="13" spans="1:139" ht="15.6" customHeight="1" x14ac:dyDescent="0.15">
      <c r="A13" s="669"/>
      <c r="B13" s="709" t="s">
        <v>509</v>
      </c>
      <c r="C13" s="709"/>
      <c r="D13" s="709"/>
      <c r="E13" s="709"/>
      <c r="F13" s="709"/>
      <c r="G13" s="709"/>
      <c r="H13" s="709"/>
      <c r="I13" s="709"/>
      <c r="J13" s="709"/>
      <c r="K13" s="709"/>
      <c r="L13" s="709"/>
      <c r="M13" s="709"/>
      <c r="N13" s="709"/>
      <c r="O13" s="709"/>
      <c r="P13" s="709"/>
      <c r="Q13" s="709"/>
      <c r="R13" s="709"/>
      <c r="S13" s="709"/>
      <c r="T13" s="709"/>
      <c r="U13" s="709"/>
      <c r="V13" s="709"/>
      <c r="W13" s="709"/>
      <c r="X13" s="710"/>
      <c r="Y13" s="260">
        <v>0</v>
      </c>
      <c r="Z13" s="261">
        <v>1</v>
      </c>
      <c r="AA13" s="446">
        <v>41672871</v>
      </c>
      <c r="AB13" s="75">
        <v>2132500</v>
      </c>
      <c r="AC13" s="189">
        <v>0</v>
      </c>
      <c r="AD13" s="75">
        <v>3831998</v>
      </c>
      <c r="AE13" s="75">
        <v>334458</v>
      </c>
      <c r="AF13" s="444">
        <f>SUM(AD13:AE13)</f>
        <v>4166456</v>
      </c>
      <c r="AG13" s="75"/>
      <c r="AH13" s="444">
        <f>SUM(AF13-AG13)</f>
        <v>4166456</v>
      </c>
      <c r="AI13" s="444">
        <f>SUM(AA13:AB13)-AD13</f>
        <v>39973373</v>
      </c>
      <c r="AJ13" s="189">
        <v>0</v>
      </c>
      <c r="AK13" s="75">
        <v>12108113</v>
      </c>
      <c r="AL13" s="75">
        <v>6979844</v>
      </c>
      <c r="AM13" s="175">
        <f>SUM(AI13-AL13)</f>
        <v>32993529</v>
      </c>
      <c r="AN13" s="669"/>
      <c r="AO13" s="669"/>
      <c r="AP13" s="669"/>
      <c r="AQ13" s="669"/>
      <c r="AR13" s="669"/>
      <c r="AS13" s="669"/>
      <c r="AT13" s="669"/>
      <c r="AU13" s="669"/>
      <c r="AV13" s="669"/>
      <c r="AW13" s="669"/>
      <c r="AX13" s="669"/>
      <c r="AY13" s="669"/>
      <c r="AZ13" s="669"/>
      <c r="BA13" s="669"/>
      <c r="BB13" s="669"/>
      <c r="BC13" s="669"/>
      <c r="BD13" s="669"/>
      <c r="BE13" s="669"/>
      <c r="BF13" s="669"/>
      <c r="BG13" s="669"/>
      <c r="BH13" s="669"/>
      <c r="BI13" s="669"/>
      <c r="BJ13" s="669"/>
      <c r="BK13" s="669"/>
      <c r="BL13" s="669"/>
      <c r="BM13" s="669"/>
      <c r="BN13" s="669"/>
      <c r="BO13" s="669"/>
      <c r="BP13" s="669"/>
      <c r="BQ13" s="669"/>
      <c r="BR13" s="669"/>
      <c r="BS13" s="669"/>
      <c r="BT13" s="669"/>
      <c r="BU13" s="669"/>
      <c r="BV13" s="669"/>
      <c r="BW13" s="669"/>
      <c r="BX13" s="669"/>
      <c r="BY13" s="669"/>
      <c r="BZ13" s="669"/>
      <c r="CA13" s="669"/>
      <c r="CB13" s="669"/>
      <c r="CC13" s="669"/>
      <c r="CD13" s="669"/>
      <c r="CE13" s="669"/>
      <c r="CF13" s="669"/>
      <c r="CG13" s="669"/>
      <c r="CH13" s="669"/>
      <c r="CI13" s="669"/>
      <c r="CJ13" s="669"/>
      <c r="CK13" s="669"/>
      <c r="CL13" s="669"/>
      <c r="CM13" s="669"/>
      <c r="CN13" s="669"/>
      <c r="CO13" s="669"/>
      <c r="CP13" s="669"/>
      <c r="CQ13" s="669"/>
      <c r="CR13" s="669"/>
      <c r="CS13" s="669"/>
      <c r="CT13" s="669"/>
      <c r="CU13" s="669"/>
      <c r="CV13" s="669"/>
      <c r="CW13" s="669"/>
      <c r="CX13" s="669"/>
      <c r="CY13" s="669"/>
      <c r="CZ13" s="669"/>
      <c r="DA13" s="669"/>
      <c r="DB13" s="669"/>
      <c r="DC13" s="669"/>
      <c r="DD13" s="669"/>
      <c r="DE13" s="669"/>
      <c r="DF13" s="669"/>
      <c r="DG13" s="669"/>
      <c r="DH13" s="669"/>
      <c r="DI13" s="669"/>
      <c r="DJ13" s="669"/>
      <c r="DK13" s="669"/>
      <c r="DL13" s="669"/>
      <c r="DM13" s="669"/>
      <c r="DN13" s="669"/>
      <c r="DO13" s="669"/>
      <c r="DP13" s="669"/>
      <c r="DQ13" s="669"/>
      <c r="DR13" s="669"/>
      <c r="DS13" s="669"/>
      <c r="DT13" s="669"/>
      <c r="DU13" s="669"/>
      <c r="DV13" s="669"/>
      <c r="DW13" s="669"/>
      <c r="DX13" s="669"/>
      <c r="DY13" s="669"/>
      <c r="DZ13" s="669"/>
      <c r="EA13" s="669"/>
      <c r="EB13" s="669"/>
      <c r="EC13" s="669"/>
      <c r="ED13" s="669"/>
      <c r="EE13" s="669"/>
      <c r="EF13" s="669"/>
      <c r="EG13" s="669"/>
      <c r="EH13" s="669"/>
      <c r="EI13" s="669"/>
    </row>
    <row r="14" spans="1:139" ht="15.6" customHeight="1" x14ac:dyDescent="0.15">
      <c r="A14" s="669"/>
      <c r="B14" s="709" t="s">
        <v>510</v>
      </c>
      <c r="C14" s="709"/>
      <c r="D14" s="709" t="s">
        <v>511</v>
      </c>
      <c r="E14" s="709"/>
      <c r="F14" s="709" t="s">
        <v>512</v>
      </c>
      <c r="G14" s="709"/>
      <c r="H14" s="709" t="s">
        <v>513</v>
      </c>
      <c r="I14" s="709"/>
      <c r="J14" s="709"/>
      <c r="K14" s="709" t="s">
        <v>514</v>
      </c>
      <c r="L14" s="709"/>
      <c r="M14" s="709"/>
      <c r="N14" s="709" t="s">
        <v>515</v>
      </c>
      <c r="O14" s="709"/>
      <c r="P14" s="709"/>
      <c r="Q14" s="709" t="s">
        <v>516</v>
      </c>
      <c r="R14" s="709"/>
      <c r="S14" s="709"/>
      <c r="T14" s="709" t="s">
        <v>447</v>
      </c>
      <c r="U14" s="709"/>
      <c r="V14" s="709"/>
      <c r="W14" s="709" t="s">
        <v>517</v>
      </c>
      <c r="X14" s="710"/>
      <c r="Y14" s="77">
        <v>0</v>
      </c>
      <c r="Z14" s="265">
        <v>2</v>
      </c>
      <c r="AA14" s="711">
        <v>3751827</v>
      </c>
      <c r="AB14" s="176">
        <v>0</v>
      </c>
      <c r="AC14" s="176">
        <v>0</v>
      </c>
      <c r="AD14" s="80">
        <v>1071822</v>
      </c>
      <c r="AE14" s="80">
        <v>54369</v>
      </c>
      <c r="AF14" s="79">
        <f>SUM(AD14:AE14)</f>
        <v>1126191</v>
      </c>
      <c r="AG14" s="80"/>
      <c r="AH14" s="79">
        <f>SUM(AF14-AG14)</f>
        <v>1126191</v>
      </c>
      <c r="AI14" s="79">
        <f>SUM(AA14:AB14)-AD14</f>
        <v>2680005</v>
      </c>
      <c r="AJ14" s="176">
        <v>0</v>
      </c>
      <c r="AK14" s="176">
        <v>0</v>
      </c>
      <c r="AL14" s="80">
        <v>2506701</v>
      </c>
      <c r="AM14" s="186">
        <f>SUM(AI14-AL14)</f>
        <v>173304</v>
      </c>
      <c r="AN14" s="669"/>
      <c r="AO14" s="669"/>
      <c r="AP14" s="669"/>
      <c r="AQ14" s="669"/>
      <c r="AR14" s="669"/>
      <c r="AS14" s="669"/>
      <c r="AT14" s="669"/>
      <c r="AU14" s="669"/>
      <c r="AV14" s="669"/>
      <c r="AW14" s="669"/>
      <c r="AX14" s="669"/>
      <c r="AY14" s="669"/>
      <c r="AZ14" s="669"/>
      <c r="BA14" s="669"/>
      <c r="BB14" s="669"/>
      <c r="BC14" s="669"/>
      <c r="BD14" s="669"/>
      <c r="BE14" s="669"/>
      <c r="BF14" s="669"/>
      <c r="BG14" s="669"/>
      <c r="BH14" s="669"/>
      <c r="BI14" s="669"/>
      <c r="BJ14" s="669"/>
      <c r="BK14" s="669"/>
      <c r="BL14" s="669"/>
      <c r="BM14" s="669"/>
      <c r="BN14" s="669"/>
      <c r="BO14" s="669"/>
      <c r="BP14" s="669"/>
      <c r="BQ14" s="669"/>
      <c r="BR14" s="669"/>
      <c r="BS14" s="669"/>
      <c r="BT14" s="669"/>
      <c r="BU14" s="669"/>
      <c r="BV14" s="669"/>
      <c r="BW14" s="669"/>
      <c r="BX14" s="669"/>
      <c r="BY14" s="669"/>
      <c r="BZ14" s="669"/>
      <c r="CA14" s="669"/>
      <c r="CB14" s="669"/>
      <c r="CC14" s="669"/>
      <c r="CD14" s="669"/>
      <c r="CE14" s="669"/>
      <c r="CF14" s="669"/>
      <c r="CG14" s="669"/>
      <c r="CH14" s="669"/>
      <c r="CI14" s="669"/>
      <c r="CJ14" s="669"/>
      <c r="CK14" s="669"/>
      <c r="CL14" s="669"/>
      <c r="CM14" s="669"/>
      <c r="CN14" s="669"/>
      <c r="CO14" s="669"/>
      <c r="CP14" s="669"/>
      <c r="CQ14" s="669"/>
      <c r="CR14" s="669"/>
      <c r="CS14" s="669"/>
      <c r="CT14" s="669"/>
      <c r="CU14" s="669"/>
      <c r="CV14" s="669"/>
      <c r="CW14" s="669"/>
      <c r="CX14" s="669"/>
      <c r="CY14" s="669"/>
      <c r="CZ14" s="669"/>
      <c r="DA14" s="669"/>
      <c r="DB14" s="669"/>
      <c r="DC14" s="669"/>
      <c r="DD14" s="669"/>
      <c r="DE14" s="669"/>
      <c r="DF14" s="669"/>
      <c r="DG14" s="669"/>
      <c r="DH14" s="669"/>
      <c r="DI14" s="669"/>
      <c r="DJ14" s="669"/>
      <c r="DK14" s="669"/>
      <c r="DL14" s="669"/>
      <c r="DM14" s="669"/>
      <c r="DN14" s="669"/>
      <c r="DO14" s="669"/>
      <c r="DP14" s="669"/>
      <c r="DQ14" s="669"/>
      <c r="DR14" s="669"/>
      <c r="DS14" s="669"/>
      <c r="DT14" s="669"/>
      <c r="DU14" s="669"/>
      <c r="DV14" s="669"/>
      <c r="DW14" s="669"/>
      <c r="DX14" s="669"/>
      <c r="DY14" s="669"/>
      <c r="DZ14" s="669"/>
      <c r="EA14" s="669"/>
      <c r="EB14" s="669"/>
      <c r="EC14" s="669"/>
      <c r="ED14" s="669"/>
      <c r="EE14" s="669"/>
      <c r="EF14" s="669"/>
      <c r="EG14" s="669"/>
      <c r="EH14" s="669"/>
      <c r="EI14" s="669"/>
    </row>
    <row r="15" spans="1:139" ht="15.6" customHeight="1" x14ac:dyDescent="0.15">
      <c r="A15" s="669"/>
      <c r="B15" s="709" t="s">
        <v>518</v>
      </c>
      <c r="C15" s="709"/>
      <c r="D15" s="709" t="s">
        <v>519</v>
      </c>
      <c r="E15" s="709"/>
      <c r="F15" s="709" t="s">
        <v>520</v>
      </c>
      <c r="G15" s="709"/>
      <c r="H15" s="709"/>
      <c r="I15" s="709" t="s">
        <v>366</v>
      </c>
      <c r="J15" s="709"/>
      <c r="K15" s="709" t="s">
        <v>521</v>
      </c>
      <c r="L15" s="709"/>
      <c r="M15" s="709"/>
      <c r="N15" s="709" t="s">
        <v>522</v>
      </c>
      <c r="O15" s="709"/>
      <c r="P15" s="709" t="s">
        <v>523</v>
      </c>
      <c r="Q15" s="709"/>
      <c r="R15" s="709" t="s">
        <v>524</v>
      </c>
      <c r="S15" s="709"/>
      <c r="T15" s="709"/>
      <c r="U15" s="709" t="s">
        <v>396</v>
      </c>
      <c r="V15" s="709"/>
      <c r="W15" s="709" t="s">
        <v>447</v>
      </c>
      <c r="X15" s="710"/>
      <c r="Y15" s="77">
        <v>0</v>
      </c>
      <c r="Z15" s="265">
        <v>3</v>
      </c>
      <c r="AA15" s="711">
        <v>0</v>
      </c>
      <c r="AB15" s="80">
        <v>30000</v>
      </c>
      <c r="AC15" s="176">
        <v>0</v>
      </c>
      <c r="AD15" s="80"/>
      <c r="AE15" s="80"/>
      <c r="AF15" s="79">
        <f t="shared" ref="AF15" si="0">SUM(AD15:AE15)</f>
        <v>0</v>
      </c>
      <c r="AG15" s="80"/>
      <c r="AH15" s="79">
        <f t="shared" ref="AH15:AH78" si="1">SUM(AF15-AG15)</f>
        <v>0</v>
      </c>
      <c r="AI15" s="79">
        <f t="shared" ref="AI15:AI77" si="2">SUM(AA15:AB15)-AD15</f>
        <v>30000</v>
      </c>
      <c r="AJ15" s="176">
        <v>0</v>
      </c>
      <c r="AK15" s="176">
        <v>0</v>
      </c>
      <c r="AL15" s="80"/>
      <c r="AM15" s="186">
        <f t="shared" ref="AM15:AM75" si="3">SUM(AI15-AL15)</f>
        <v>30000</v>
      </c>
      <c r="AN15" s="669"/>
      <c r="AO15" s="669"/>
      <c r="AP15" s="669"/>
      <c r="AQ15" s="669"/>
      <c r="AR15" s="669"/>
      <c r="AS15" s="669"/>
      <c r="AT15" s="669"/>
      <c r="AU15" s="669"/>
      <c r="AV15" s="669"/>
      <c r="AW15" s="669"/>
      <c r="AX15" s="669"/>
      <c r="AY15" s="669"/>
      <c r="AZ15" s="669"/>
      <c r="BA15" s="669"/>
      <c r="BB15" s="669"/>
      <c r="BC15" s="669"/>
      <c r="BD15" s="669"/>
      <c r="BE15" s="669"/>
      <c r="BF15" s="669"/>
      <c r="BG15" s="669"/>
      <c r="BH15" s="669"/>
      <c r="BI15" s="669"/>
      <c r="BJ15" s="669"/>
      <c r="BK15" s="669"/>
      <c r="BL15" s="669"/>
      <c r="BM15" s="669"/>
      <c r="BN15" s="669"/>
      <c r="BO15" s="669"/>
      <c r="BP15" s="669"/>
      <c r="BQ15" s="669"/>
      <c r="BR15" s="669"/>
      <c r="BS15" s="669"/>
      <c r="BT15" s="669"/>
      <c r="BU15" s="669"/>
      <c r="BV15" s="669"/>
      <c r="BW15" s="669"/>
      <c r="BX15" s="669"/>
      <c r="BY15" s="669"/>
      <c r="BZ15" s="669"/>
      <c r="CA15" s="669"/>
      <c r="CB15" s="669"/>
      <c r="CC15" s="669"/>
      <c r="CD15" s="669"/>
      <c r="CE15" s="669"/>
      <c r="CF15" s="669"/>
      <c r="CG15" s="669"/>
      <c r="CH15" s="669"/>
      <c r="CI15" s="669"/>
      <c r="CJ15" s="669"/>
      <c r="CK15" s="669"/>
      <c r="CL15" s="669"/>
      <c r="CM15" s="669"/>
      <c r="CN15" s="669"/>
      <c r="CO15" s="669"/>
      <c r="CP15" s="669"/>
      <c r="CQ15" s="669"/>
      <c r="CR15" s="669"/>
      <c r="CS15" s="669"/>
      <c r="CT15" s="669"/>
      <c r="CU15" s="669"/>
      <c r="CV15" s="669"/>
      <c r="CW15" s="669"/>
      <c r="CX15" s="669"/>
      <c r="CY15" s="669"/>
      <c r="CZ15" s="669"/>
      <c r="DA15" s="669"/>
      <c r="DB15" s="669"/>
      <c r="DC15" s="669"/>
      <c r="DD15" s="669"/>
      <c r="DE15" s="669"/>
      <c r="DF15" s="669"/>
      <c r="DG15" s="669"/>
      <c r="DH15" s="669"/>
      <c r="DI15" s="669"/>
      <c r="DJ15" s="669"/>
      <c r="DK15" s="669"/>
      <c r="DL15" s="669"/>
      <c r="DM15" s="669"/>
      <c r="DN15" s="669"/>
      <c r="DO15" s="669"/>
      <c r="DP15" s="669"/>
      <c r="DQ15" s="669"/>
      <c r="DR15" s="669"/>
      <c r="DS15" s="669"/>
      <c r="DT15" s="669"/>
      <c r="DU15" s="669"/>
      <c r="DV15" s="669"/>
      <c r="DW15" s="669"/>
      <c r="DX15" s="669"/>
      <c r="DY15" s="669"/>
      <c r="DZ15" s="669"/>
      <c r="EA15" s="669"/>
      <c r="EB15" s="669"/>
      <c r="EC15" s="669"/>
      <c r="ED15" s="669"/>
      <c r="EE15" s="669"/>
      <c r="EF15" s="669"/>
      <c r="EG15" s="669"/>
      <c r="EH15" s="669"/>
      <c r="EI15" s="669"/>
    </row>
    <row r="16" spans="1:139" ht="15.6" customHeight="1" x14ac:dyDescent="0.15">
      <c r="A16" s="669"/>
      <c r="B16" s="709" t="s">
        <v>525</v>
      </c>
      <c r="C16" s="709"/>
      <c r="D16" s="709" t="s">
        <v>519</v>
      </c>
      <c r="E16" s="709"/>
      <c r="F16" s="709" t="s">
        <v>520</v>
      </c>
      <c r="G16" s="709"/>
      <c r="H16" s="709"/>
      <c r="I16" s="709" t="s">
        <v>366</v>
      </c>
      <c r="J16" s="709"/>
      <c r="K16" s="709" t="s">
        <v>521</v>
      </c>
      <c r="L16" s="709"/>
      <c r="M16" s="709"/>
      <c r="N16" s="709" t="s">
        <v>522</v>
      </c>
      <c r="O16" s="709"/>
      <c r="P16" s="709" t="s">
        <v>523</v>
      </c>
      <c r="Q16" s="709"/>
      <c r="R16" s="709" t="s">
        <v>524</v>
      </c>
      <c r="S16" s="709"/>
      <c r="T16" s="709"/>
      <c r="U16" s="709" t="s">
        <v>396</v>
      </c>
      <c r="V16" s="709"/>
      <c r="W16" s="709" t="s">
        <v>447</v>
      </c>
      <c r="X16" s="710"/>
      <c r="Y16" s="77">
        <v>0</v>
      </c>
      <c r="Z16" s="265">
        <v>4</v>
      </c>
      <c r="AA16" s="711">
        <v>8297133</v>
      </c>
      <c r="AB16" s="80">
        <v>266000</v>
      </c>
      <c r="AC16" s="176">
        <v>0</v>
      </c>
      <c r="AD16" s="80">
        <v>686934</v>
      </c>
      <c r="AE16" s="80">
        <v>64854</v>
      </c>
      <c r="AF16" s="79">
        <f t="shared" ref="AF16:AF100" si="4">SUM(AD16:AE16)</f>
        <v>751788</v>
      </c>
      <c r="AG16" s="80">
        <v>652225</v>
      </c>
      <c r="AH16" s="79">
        <f t="shared" si="1"/>
        <v>99563</v>
      </c>
      <c r="AI16" s="79">
        <f t="shared" si="2"/>
        <v>7876199</v>
      </c>
      <c r="AJ16" s="176">
        <v>0</v>
      </c>
      <c r="AK16" s="176">
        <v>0</v>
      </c>
      <c r="AL16" s="80">
        <v>1553656</v>
      </c>
      <c r="AM16" s="186">
        <f t="shared" si="3"/>
        <v>6322543</v>
      </c>
      <c r="AN16" s="669"/>
      <c r="AO16" s="669"/>
      <c r="AP16" s="669"/>
      <c r="AQ16" s="669"/>
      <c r="AR16" s="669"/>
      <c r="AS16" s="669"/>
      <c r="AT16" s="669"/>
      <c r="AU16" s="669"/>
      <c r="AV16" s="669"/>
      <c r="AW16" s="669"/>
      <c r="AX16" s="669"/>
      <c r="AY16" s="669"/>
      <c r="AZ16" s="669"/>
      <c r="BA16" s="669"/>
      <c r="BB16" s="669"/>
      <c r="BC16" s="669"/>
      <c r="BD16" s="669"/>
      <c r="BE16" s="669"/>
      <c r="BF16" s="669"/>
      <c r="BG16" s="669"/>
      <c r="BH16" s="669"/>
      <c r="BI16" s="669"/>
      <c r="BJ16" s="669"/>
      <c r="BK16" s="669"/>
      <c r="BL16" s="669"/>
      <c r="BM16" s="669"/>
      <c r="BN16" s="669"/>
      <c r="BO16" s="669"/>
      <c r="BP16" s="669"/>
      <c r="BQ16" s="669"/>
      <c r="BR16" s="669"/>
      <c r="BS16" s="669"/>
      <c r="BT16" s="669"/>
      <c r="BU16" s="669"/>
      <c r="BV16" s="669"/>
      <c r="BW16" s="669"/>
      <c r="BX16" s="669"/>
      <c r="BY16" s="669"/>
      <c r="BZ16" s="669"/>
      <c r="CA16" s="669"/>
      <c r="CB16" s="669"/>
      <c r="CC16" s="669"/>
      <c r="CD16" s="669"/>
      <c r="CE16" s="669"/>
      <c r="CF16" s="669"/>
      <c r="CG16" s="669"/>
      <c r="CH16" s="669"/>
      <c r="CI16" s="669"/>
      <c r="CJ16" s="669"/>
      <c r="CK16" s="669"/>
      <c r="CL16" s="669"/>
      <c r="CM16" s="669"/>
      <c r="CN16" s="669"/>
      <c r="CO16" s="669"/>
      <c r="CP16" s="669"/>
      <c r="CQ16" s="669"/>
      <c r="CR16" s="669"/>
      <c r="CS16" s="669"/>
      <c r="CT16" s="669"/>
      <c r="CU16" s="669"/>
      <c r="CV16" s="669"/>
      <c r="CW16" s="669"/>
      <c r="CX16" s="669"/>
      <c r="CY16" s="669"/>
      <c r="CZ16" s="669"/>
      <c r="DA16" s="669"/>
      <c r="DB16" s="669"/>
      <c r="DC16" s="669"/>
      <c r="DD16" s="669"/>
      <c r="DE16" s="669"/>
      <c r="DF16" s="669"/>
      <c r="DG16" s="669"/>
      <c r="DH16" s="669"/>
      <c r="DI16" s="669"/>
      <c r="DJ16" s="669"/>
      <c r="DK16" s="669"/>
      <c r="DL16" s="669"/>
      <c r="DM16" s="669"/>
      <c r="DN16" s="669"/>
      <c r="DO16" s="669"/>
      <c r="DP16" s="669"/>
      <c r="DQ16" s="669"/>
      <c r="DR16" s="669"/>
      <c r="DS16" s="669"/>
      <c r="DT16" s="669"/>
      <c r="DU16" s="669"/>
      <c r="DV16" s="669"/>
      <c r="DW16" s="669"/>
      <c r="DX16" s="669"/>
      <c r="DY16" s="669"/>
      <c r="DZ16" s="669"/>
      <c r="EA16" s="669"/>
      <c r="EB16" s="669"/>
      <c r="EC16" s="669"/>
      <c r="ED16" s="669"/>
      <c r="EE16" s="669"/>
      <c r="EF16" s="669"/>
      <c r="EG16" s="669"/>
      <c r="EH16" s="669"/>
      <c r="EI16" s="669"/>
    </row>
    <row r="17" spans="1:139" ht="15.6" customHeight="1" x14ac:dyDescent="0.15">
      <c r="A17" s="669"/>
      <c r="B17" s="709" t="s">
        <v>526</v>
      </c>
      <c r="C17" s="709"/>
      <c r="D17" s="709" t="s">
        <v>511</v>
      </c>
      <c r="E17" s="709"/>
      <c r="F17" s="709" t="s">
        <v>512</v>
      </c>
      <c r="G17" s="709" t="s">
        <v>527</v>
      </c>
      <c r="H17" s="709"/>
      <c r="I17" s="709"/>
      <c r="J17" s="709" t="s">
        <v>528</v>
      </c>
      <c r="K17" s="709"/>
      <c r="L17" s="709" t="s">
        <v>529</v>
      </c>
      <c r="M17" s="709"/>
      <c r="N17" s="709" t="s">
        <v>527</v>
      </c>
      <c r="O17" s="709"/>
      <c r="P17" s="709"/>
      <c r="Q17" s="709" t="s">
        <v>530</v>
      </c>
      <c r="R17" s="709"/>
      <c r="S17" s="709" t="s">
        <v>524</v>
      </c>
      <c r="T17" s="709"/>
      <c r="U17" s="709" t="s">
        <v>531</v>
      </c>
      <c r="V17" s="709"/>
      <c r="W17" s="709" t="s">
        <v>532</v>
      </c>
      <c r="X17" s="710"/>
      <c r="Y17" s="77">
        <v>0</v>
      </c>
      <c r="Z17" s="265">
        <v>5</v>
      </c>
      <c r="AA17" s="711">
        <v>0</v>
      </c>
      <c r="AB17" s="80"/>
      <c r="AC17" s="176">
        <v>0</v>
      </c>
      <c r="AD17" s="80"/>
      <c r="AE17" s="80"/>
      <c r="AF17" s="79">
        <f t="shared" si="4"/>
        <v>0</v>
      </c>
      <c r="AG17" s="80"/>
      <c r="AH17" s="79">
        <f t="shared" si="1"/>
        <v>0</v>
      </c>
      <c r="AI17" s="79">
        <f t="shared" si="2"/>
        <v>0</v>
      </c>
      <c r="AJ17" s="176">
        <v>0</v>
      </c>
      <c r="AK17" s="176">
        <v>0</v>
      </c>
      <c r="AL17" s="80"/>
      <c r="AM17" s="186">
        <f t="shared" si="3"/>
        <v>0</v>
      </c>
      <c r="AN17" s="669"/>
      <c r="AO17" s="669"/>
      <c r="AP17" s="669"/>
      <c r="AQ17" s="669"/>
      <c r="AR17" s="669"/>
      <c r="AS17" s="669"/>
      <c r="AT17" s="669"/>
      <c r="AU17" s="669"/>
      <c r="AV17" s="669"/>
      <c r="AW17" s="669"/>
      <c r="AX17" s="669"/>
      <c r="AY17" s="669"/>
      <c r="AZ17" s="669"/>
      <c r="BA17" s="669"/>
      <c r="BB17" s="669"/>
      <c r="BC17" s="669"/>
      <c r="BD17" s="669"/>
      <c r="BE17" s="669"/>
      <c r="BF17" s="669"/>
      <c r="BG17" s="669"/>
      <c r="BH17" s="669"/>
      <c r="BI17" s="669"/>
      <c r="BJ17" s="669"/>
      <c r="BK17" s="669"/>
      <c r="BL17" s="669"/>
      <c r="BM17" s="669"/>
      <c r="BN17" s="669"/>
      <c r="BO17" s="669"/>
      <c r="BP17" s="669"/>
      <c r="BQ17" s="669"/>
      <c r="BR17" s="669"/>
      <c r="BS17" s="669"/>
      <c r="BT17" s="669"/>
      <c r="BU17" s="669"/>
      <c r="BV17" s="669"/>
      <c r="BW17" s="669"/>
      <c r="BX17" s="669"/>
      <c r="BY17" s="669"/>
      <c r="BZ17" s="669"/>
      <c r="CA17" s="669"/>
      <c r="CB17" s="669"/>
      <c r="CC17" s="669"/>
      <c r="CD17" s="669"/>
      <c r="CE17" s="669"/>
      <c r="CF17" s="669"/>
      <c r="CG17" s="669"/>
      <c r="CH17" s="669"/>
      <c r="CI17" s="669"/>
      <c r="CJ17" s="669"/>
      <c r="CK17" s="669"/>
      <c r="CL17" s="669"/>
      <c r="CM17" s="669"/>
      <c r="CN17" s="669"/>
      <c r="CO17" s="669"/>
      <c r="CP17" s="669"/>
      <c r="CQ17" s="669"/>
      <c r="CR17" s="669"/>
      <c r="CS17" s="669"/>
      <c r="CT17" s="669"/>
      <c r="CU17" s="669"/>
      <c r="CV17" s="669"/>
      <c r="CW17" s="669"/>
      <c r="CX17" s="669"/>
      <c r="CY17" s="669"/>
      <c r="CZ17" s="669"/>
      <c r="DA17" s="669"/>
      <c r="DB17" s="669"/>
      <c r="DC17" s="669"/>
      <c r="DD17" s="669"/>
      <c r="DE17" s="669"/>
      <c r="DF17" s="669"/>
      <c r="DG17" s="669"/>
      <c r="DH17" s="669"/>
      <c r="DI17" s="669"/>
      <c r="DJ17" s="669"/>
      <c r="DK17" s="669"/>
      <c r="DL17" s="669"/>
      <c r="DM17" s="669"/>
      <c r="DN17" s="669"/>
      <c r="DO17" s="669"/>
      <c r="DP17" s="669"/>
      <c r="DQ17" s="669"/>
      <c r="DR17" s="669"/>
      <c r="DS17" s="669"/>
      <c r="DT17" s="669"/>
      <c r="DU17" s="669"/>
      <c r="DV17" s="669"/>
      <c r="DW17" s="669"/>
      <c r="DX17" s="669"/>
      <c r="DY17" s="669"/>
      <c r="DZ17" s="669"/>
      <c r="EA17" s="669"/>
      <c r="EB17" s="669"/>
      <c r="EC17" s="669"/>
      <c r="ED17" s="669"/>
      <c r="EE17" s="669"/>
      <c r="EF17" s="669"/>
      <c r="EG17" s="669"/>
      <c r="EH17" s="669"/>
      <c r="EI17" s="669"/>
    </row>
    <row r="18" spans="1:139" ht="15.6" customHeight="1" x14ac:dyDescent="0.15">
      <c r="A18" s="669"/>
      <c r="B18" s="709" t="s">
        <v>533</v>
      </c>
      <c r="C18" s="709"/>
      <c r="D18" s="709" t="s">
        <v>511</v>
      </c>
      <c r="E18" s="709"/>
      <c r="F18" s="709" t="s">
        <v>512</v>
      </c>
      <c r="G18" s="709" t="s">
        <v>534</v>
      </c>
      <c r="H18" s="709"/>
      <c r="I18" s="709" t="s">
        <v>535</v>
      </c>
      <c r="J18" s="709"/>
      <c r="K18" s="709" t="s">
        <v>536</v>
      </c>
      <c r="L18" s="709"/>
      <c r="M18" s="709" t="s">
        <v>537</v>
      </c>
      <c r="N18" s="709" t="s">
        <v>529</v>
      </c>
      <c r="O18" s="709" t="s">
        <v>538</v>
      </c>
      <c r="P18" s="709"/>
      <c r="Q18" s="709" t="s">
        <v>537</v>
      </c>
      <c r="R18" s="709"/>
      <c r="S18" s="709" t="s">
        <v>524</v>
      </c>
      <c r="T18" s="709"/>
      <c r="U18" s="709" t="s">
        <v>531</v>
      </c>
      <c r="V18" s="709"/>
      <c r="W18" s="709" t="s">
        <v>532</v>
      </c>
      <c r="X18" s="710"/>
      <c r="Y18" s="77">
        <v>0</v>
      </c>
      <c r="Z18" s="265">
        <v>6</v>
      </c>
      <c r="AA18" s="711">
        <v>0</v>
      </c>
      <c r="AB18" s="176">
        <v>0</v>
      </c>
      <c r="AC18" s="176">
        <v>0</v>
      </c>
      <c r="AD18" s="80"/>
      <c r="AE18" s="80"/>
      <c r="AF18" s="79">
        <f t="shared" si="4"/>
        <v>0</v>
      </c>
      <c r="AG18" s="80"/>
      <c r="AH18" s="79">
        <f t="shared" si="1"/>
        <v>0</v>
      </c>
      <c r="AI18" s="79">
        <f t="shared" si="2"/>
        <v>0</v>
      </c>
      <c r="AJ18" s="176">
        <v>0</v>
      </c>
      <c r="AK18" s="176">
        <v>0</v>
      </c>
      <c r="AL18" s="80"/>
      <c r="AM18" s="186">
        <f t="shared" si="3"/>
        <v>0</v>
      </c>
      <c r="AN18" s="669"/>
      <c r="AO18" s="669"/>
      <c r="AP18" s="669"/>
      <c r="AQ18" s="669"/>
      <c r="AR18" s="669"/>
      <c r="AS18" s="669"/>
      <c r="AT18" s="669"/>
      <c r="AU18" s="669"/>
      <c r="AV18" s="669"/>
      <c r="AW18" s="669"/>
      <c r="AX18" s="669"/>
      <c r="AY18" s="669"/>
      <c r="AZ18" s="669"/>
      <c r="BA18" s="669"/>
      <c r="BB18" s="669"/>
      <c r="BC18" s="669"/>
      <c r="BD18" s="669"/>
      <c r="BE18" s="669"/>
      <c r="BF18" s="669"/>
      <c r="BG18" s="669"/>
      <c r="BH18" s="669"/>
      <c r="BI18" s="669"/>
      <c r="BJ18" s="669"/>
      <c r="BK18" s="669"/>
      <c r="BL18" s="669"/>
      <c r="BM18" s="669"/>
      <c r="BN18" s="669"/>
      <c r="BO18" s="669"/>
      <c r="BP18" s="669"/>
      <c r="BQ18" s="669"/>
      <c r="BR18" s="669"/>
      <c r="BS18" s="669"/>
      <c r="BT18" s="669"/>
      <c r="BU18" s="669"/>
      <c r="BV18" s="669"/>
      <c r="BW18" s="669"/>
      <c r="BX18" s="669"/>
      <c r="BY18" s="669"/>
      <c r="BZ18" s="669"/>
      <c r="CA18" s="669"/>
      <c r="CB18" s="669"/>
      <c r="CC18" s="669"/>
      <c r="CD18" s="669"/>
      <c r="CE18" s="669"/>
      <c r="CF18" s="669"/>
      <c r="CG18" s="669"/>
      <c r="CH18" s="669"/>
      <c r="CI18" s="669"/>
      <c r="CJ18" s="669"/>
      <c r="CK18" s="669"/>
      <c r="CL18" s="669"/>
      <c r="CM18" s="669"/>
      <c r="CN18" s="669"/>
      <c r="CO18" s="669"/>
      <c r="CP18" s="669"/>
      <c r="CQ18" s="669"/>
      <c r="CR18" s="669"/>
      <c r="CS18" s="669"/>
      <c r="CT18" s="669"/>
      <c r="CU18" s="669"/>
      <c r="CV18" s="669"/>
      <c r="CW18" s="669"/>
      <c r="CX18" s="669"/>
      <c r="CY18" s="669"/>
      <c r="CZ18" s="669"/>
      <c r="DA18" s="669"/>
      <c r="DB18" s="669"/>
      <c r="DC18" s="669"/>
      <c r="DD18" s="669"/>
      <c r="DE18" s="669"/>
      <c r="DF18" s="669"/>
      <c r="DG18" s="669"/>
      <c r="DH18" s="669"/>
      <c r="DI18" s="669"/>
      <c r="DJ18" s="669"/>
      <c r="DK18" s="669"/>
      <c r="DL18" s="669"/>
      <c r="DM18" s="669"/>
      <c r="DN18" s="669"/>
      <c r="DO18" s="669"/>
      <c r="DP18" s="669"/>
      <c r="DQ18" s="669"/>
      <c r="DR18" s="669"/>
      <c r="DS18" s="669"/>
      <c r="DT18" s="669"/>
      <c r="DU18" s="669"/>
      <c r="DV18" s="669"/>
      <c r="DW18" s="669"/>
      <c r="DX18" s="669"/>
      <c r="DY18" s="669"/>
      <c r="DZ18" s="669"/>
      <c r="EA18" s="669"/>
      <c r="EB18" s="669"/>
      <c r="EC18" s="669"/>
      <c r="ED18" s="669"/>
      <c r="EE18" s="669"/>
      <c r="EF18" s="669"/>
      <c r="EG18" s="669"/>
      <c r="EH18" s="669"/>
      <c r="EI18" s="669"/>
    </row>
    <row r="19" spans="1:139" ht="15.6" customHeight="1" x14ac:dyDescent="0.15">
      <c r="A19" s="669"/>
      <c r="B19" s="709" t="s">
        <v>539</v>
      </c>
      <c r="C19" s="709"/>
      <c r="D19" s="709" t="s">
        <v>540</v>
      </c>
      <c r="E19" s="709"/>
      <c r="F19" s="709"/>
      <c r="G19" s="709" t="s">
        <v>541</v>
      </c>
      <c r="H19" s="709"/>
      <c r="I19" s="709"/>
      <c r="J19" s="709" t="s">
        <v>542</v>
      </c>
      <c r="K19" s="709"/>
      <c r="L19" s="709"/>
      <c r="M19" s="709"/>
      <c r="N19" s="709" t="s">
        <v>543</v>
      </c>
      <c r="O19" s="709"/>
      <c r="P19" s="709"/>
      <c r="Q19" s="709" t="s">
        <v>524</v>
      </c>
      <c r="R19" s="709"/>
      <c r="S19" s="709"/>
      <c r="T19" s="709" t="s">
        <v>396</v>
      </c>
      <c r="U19" s="709"/>
      <c r="V19" s="709"/>
      <c r="W19" s="709" t="s">
        <v>447</v>
      </c>
      <c r="X19" s="710"/>
      <c r="Y19" s="77">
        <v>0</v>
      </c>
      <c r="Z19" s="265">
        <v>7</v>
      </c>
      <c r="AA19" s="81">
        <f>SUM(AA20:AA21)</f>
        <v>27044</v>
      </c>
      <c r="AB19" s="79">
        <f>SUM(AB20:AB21)</f>
        <v>2053000</v>
      </c>
      <c r="AC19" s="185">
        <f>SUM(AC20:AC21)</f>
        <v>0</v>
      </c>
      <c r="AD19" s="79">
        <f>SUM(AD20:AD21)</f>
        <v>3681</v>
      </c>
      <c r="AE19" s="79">
        <f>SUM(AE20:AE21)</f>
        <v>54</v>
      </c>
      <c r="AF19" s="79">
        <f t="shared" si="4"/>
        <v>3735</v>
      </c>
      <c r="AG19" s="79">
        <f>SUM(AG20:AG21)</f>
        <v>0</v>
      </c>
      <c r="AH19" s="79">
        <f t="shared" si="1"/>
        <v>3735</v>
      </c>
      <c r="AI19" s="79">
        <f>SUM(AA19:AB19)-AD19</f>
        <v>2076363</v>
      </c>
      <c r="AJ19" s="185">
        <f>SUM(AJ20:AJ21)</f>
        <v>0</v>
      </c>
      <c r="AK19" s="185">
        <f>SUM(AK20:AK21)</f>
        <v>0</v>
      </c>
      <c r="AL19" s="79">
        <f>SUM(AL20:AL21)</f>
        <v>8195</v>
      </c>
      <c r="AM19" s="186">
        <f t="shared" si="3"/>
        <v>2068168</v>
      </c>
      <c r="AN19" s="669"/>
      <c r="AO19" s="669"/>
      <c r="AP19" s="669"/>
      <c r="AQ19" s="669"/>
      <c r="AR19" s="669"/>
      <c r="AS19" s="669"/>
      <c r="AT19" s="669"/>
      <c r="AU19" s="669"/>
      <c r="AV19" s="669"/>
      <c r="AW19" s="669"/>
      <c r="AX19" s="669"/>
      <c r="AY19" s="669"/>
      <c r="AZ19" s="669"/>
      <c r="BA19" s="669"/>
      <c r="BB19" s="669"/>
      <c r="BC19" s="669"/>
      <c r="BD19" s="669"/>
      <c r="BE19" s="669"/>
      <c r="BF19" s="669"/>
      <c r="BG19" s="669"/>
      <c r="BH19" s="669"/>
      <c r="BI19" s="669"/>
      <c r="BJ19" s="669"/>
      <c r="BK19" s="669"/>
      <c r="BL19" s="669"/>
      <c r="BM19" s="669"/>
      <c r="BN19" s="669"/>
      <c r="BO19" s="669"/>
      <c r="BP19" s="669"/>
      <c r="BQ19" s="669"/>
      <c r="BR19" s="669"/>
      <c r="BS19" s="669"/>
      <c r="BT19" s="669"/>
      <c r="BU19" s="669"/>
      <c r="BV19" s="669"/>
      <c r="BW19" s="669"/>
      <c r="BX19" s="669"/>
      <c r="BY19" s="669"/>
      <c r="BZ19" s="669"/>
      <c r="CA19" s="669"/>
      <c r="CB19" s="669"/>
      <c r="CC19" s="669"/>
      <c r="CD19" s="669"/>
      <c r="CE19" s="669"/>
      <c r="CF19" s="669"/>
      <c r="CG19" s="669"/>
      <c r="CH19" s="669"/>
      <c r="CI19" s="669"/>
      <c r="CJ19" s="669"/>
      <c r="CK19" s="669"/>
      <c r="CL19" s="669"/>
      <c r="CM19" s="669"/>
      <c r="CN19" s="669"/>
      <c r="CO19" s="669"/>
      <c r="CP19" s="669"/>
      <c r="CQ19" s="669"/>
      <c r="CR19" s="669"/>
      <c r="CS19" s="669"/>
      <c r="CT19" s="669"/>
      <c r="CU19" s="669"/>
      <c r="CV19" s="669"/>
      <c r="CW19" s="669"/>
      <c r="CX19" s="669"/>
      <c r="CY19" s="669"/>
      <c r="CZ19" s="669"/>
      <c r="DA19" s="669"/>
      <c r="DB19" s="669"/>
      <c r="DC19" s="669"/>
      <c r="DD19" s="669"/>
      <c r="DE19" s="669"/>
      <c r="DF19" s="669"/>
      <c r="DG19" s="669"/>
      <c r="DH19" s="669"/>
      <c r="DI19" s="669"/>
      <c r="DJ19" s="669"/>
      <c r="DK19" s="669"/>
      <c r="DL19" s="669"/>
      <c r="DM19" s="669"/>
      <c r="DN19" s="669"/>
      <c r="DO19" s="669"/>
      <c r="DP19" s="669"/>
      <c r="DQ19" s="669"/>
      <c r="DR19" s="669"/>
      <c r="DS19" s="669"/>
      <c r="DT19" s="669"/>
      <c r="DU19" s="669"/>
      <c r="DV19" s="669"/>
      <c r="DW19" s="669"/>
      <c r="DX19" s="669"/>
      <c r="DY19" s="669"/>
      <c r="DZ19" s="669"/>
      <c r="EA19" s="669"/>
      <c r="EB19" s="669"/>
      <c r="EC19" s="669"/>
      <c r="ED19" s="669"/>
      <c r="EE19" s="669"/>
      <c r="EF19" s="669"/>
      <c r="EG19" s="669"/>
      <c r="EH19" s="669"/>
      <c r="EI19" s="669"/>
    </row>
    <row r="20" spans="1:139" ht="15.6" customHeight="1" x14ac:dyDescent="0.15">
      <c r="A20" s="669"/>
      <c r="B20" s="709" t="s">
        <v>544</v>
      </c>
      <c r="C20" s="709" t="s">
        <v>15</v>
      </c>
      <c r="D20" s="709"/>
      <c r="E20" s="709"/>
      <c r="F20" s="709" t="s">
        <v>545</v>
      </c>
      <c r="G20" s="709" t="s">
        <v>546</v>
      </c>
      <c r="H20" s="709"/>
      <c r="I20" s="709"/>
      <c r="J20" s="709" t="s">
        <v>540</v>
      </c>
      <c r="K20" s="709"/>
      <c r="L20" s="709" t="s">
        <v>541</v>
      </c>
      <c r="M20" s="709"/>
      <c r="N20" s="709" t="s">
        <v>547</v>
      </c>
      <c r="O20" s="709"/>
      <c r="P20" s="709" t="s">
        <v>548</v>
      </c>
      <c r="Q20" s="709"/>
      <c r="R20" s="709"/>
      <c r="S20" s="709" t="s">
        <v>524</v>
      </c>
      <c r="T20" s="709"/>
      <c r="U20" s="709" t="s">
        <v>531</v>
      </c>
      <c r="V20" s="709"/>
      <c r="W20" s="709" t="s">
        <v>447</v>
      </c>
      <c r="X20" s="710"/>
      <c r="Y20" s="77">
        <v>0</v>
      </c>
      <c r="Z20" s="265">
        <v>8</v>
      </c>
      <c r="AA20" s="711">
        <v>9000</v>
      </c>
      <c r="AB20" s="80">
        <v>1856000</v>
      </c>
      <c r="AC20" s="176">
        <v>0</v>
      </c>
      <c r="AD20" s="80">
        <v>1000</v>
      </c>
      <c r="AE20" s="80">
        <v>1</v>
      </c>
      <c r="AF20" s="79">
        <f t="shared" si="4"/>
        <v>1001</v>
      </c>
      <c r="AG20" s="80"/>
      <c r="AH20" s="79">
        <f t="shared" si="1"/>
        <v>1001</v>
      </c>
      <c r="AI20" s="79">
        <f t="shared" si="2"/>
        <v>1864000</v>
      </c>
      <c r="AJ20" s="176">
        <v>0</v>
      </c>
      <c r="AK20" s="176">
        <v>0</v>
      </c>
      <c r="AL20" s="80"/>
      <c r="AM20" s="186">
        <f t="shared" si="3"/>
        <v>1864000</v>
      </c>
      <c r="AN20" s="669"/>
      <c r="AO20" s="669"/>
      <c r="AP20" s="669"/>
      <c r="AQ20" s="669"/>
      <c r="AR20" s="669"/>
      <c r="AS20" s="669"/>
      <c r="AT20" s="669"/>
      <c r="AU20" s="669"/>
      <c r="AV20" s="669"/>
      <c r="AW20" s="669"/>
      <c r="AX20" s="669"/>
      <c r="AY20" s="669"/>
      <c r="AZ20" s="669"/>
      <c r="BA20" s="669"/>
      <c r="BB20" s="669"/>
      <c r="BC20" s="669"/>
      <c r="BD20" s="669"/>
      <c r="BE20" s="669"/>
      <c r="BF20" s="669"/>
      <c r="BG20" s="669"/>
      <c r="BH20" s="669"/>
      <c r="BI20" s="669"/>
      <c r="BJ20" s="669"/>
      <c r="BK20" s="669"/>
      <c r="BL20" s="669"/>
      <c r="BM20" s="669"/>
      <c r="BN20" s="669"/>
      <c r="BO20" s="669"/>
      <c r="BP20" s="669"/>
      <c r="BQ20" s="669"/>
      <c r="BR20" s="669"/>
      <c r="BS20" s="669"/>
      <c r="BT20" s="669"/>
      <c r="BU20" s="669"/>
      <c r="BV20" s="669"/>
      <c r="BW20" s="669"/>
      <c r="BX20" s="669"/>
      <c r="BY20" s="669"/>
      <c r="BZ20" s="669"/>
      <c r="CA20" s="669"/>
      <c r="CB20" s="669"/>
      <c r="CC20" s="669"/>
      <c r="CD20" s="669"/>
      <c r="CE20" s="669"/>
      <c r="CF20" s="669"/>
      <c r="CG20" s="669"/>
      <c r="CH20" s="669"/>
      <c r="CI20" s="669"/>
      <c r="CJ20" s="669"/>
      <c r="CK20" s="669"/>
      <c r="CL20" s="669"/>
      <c r="CM20" s="669"/>
      <c r="CN20" s="669"/>
      <c r="CO20" s="669"/>
      <c r="CP20" s="669"/>
      <c r="CQ20" s="669"/>
      <c r="CR20" s="669"/>
      <c r="CS20" s="669"/>
      <c r="CT20" s="669"/>
      <c r="CU20" s="669"/>
      <c r="CV20" s="669"/>
      <c r="CW20" s="669"/>
      <c r="CX20" s="669"/>
      <c r="CY20" s="669"/>
      <c r="CZ20" s="669"/>
      <c r="DA20" s="669"/>
      <c r="DB20" s="669"/>
      <c r="DC20" s="669"/>
      <c r="DD20" s="669"/>
      <c r="DE20" s="669"/>
      <c r="DF20" s="669"/>
      <c r="DG20" s="669"/>
      <c r="DH20" s="669"/>
      <c r="DI20" s="669"/>
      <c r="DJ20" s="669"/>
      <c r="DK20" s="669"/>
      <c r="DL20" s="669"/>
      <c r="DM20" s="669"/>
      <c r="DN20" s="669"/>
      <c r="DO20" s="669"/>
      <c r="DP20" s="669"/>
      <c r="DQ20" s="669"/>
      <c r="DR20" s="669"/>
      <c r="DS20" s="669"/>
      <c r="DT20" s="669"/>
      <c r="DU20" s="669"/>
      <c r="DV20" s="669"/>
      <c r="DW20" s="669"/>
      <c r="DX20" s="669"/>
      <c r="DY20" s="669"/>
      <c r="DZ20" s="669"/>
      <c r="EA20" s="669"/>
      <c r="EB20" s="669"/>
      <c r="EC20" s="669"/>
      <c r="ED20" s="669"/>
      <c r="EE20" s="669"/>
      <c r="EF20" s="669"/>
      <c r="EG20" s="669"/>
      <c r="EH20" s="669"/>
      <c r="EI20" s="669"/>
    </row>
    <row r="21" spans="1:139" ht="15.6" customHeight="1" x14ac:dyDescent="0.15">
      <c r="A21" s="669"/>
      <c r="B21" s="709" t="s">
        <v>549</v>
      </c>
      <c r="C21" s="709" t="s">
        <v>16</v>
      </c>
      <c r="D21" s="709"/>
      <c r="E21" s="709"/>
      <c r="F21" s="709" t="s">
        <v>550</v>
      </c>
      <c r="G21" s="709" t="s">
        <v>551</v>
      </c>
      <c r="H21" s="709"/>
      <c r="I21" s="709"/>
      <c r="J21" s="709" t="s">
        <v>540</v>
      </c>
      <c r="K21" s="709"/>
      <c r="L21" s="709" t="s">
        <v>541</v>
      </c>
      <c r="M21" s="709"/>
      <c r="N21" s="709" t="s">
        <v>547</v>
      </c>
      <c r="O21" s="709"/>
      <c r="P21" s="709" t="s">
        <v>548</v>
      </c>
      <c r="Q21" s="709"/>
      <c r="R21" s="709"/>
      <c r="S21" s="709" t="s">
        <v>524</v>
      </c>
      <c r="T21" s="709"/>
      <c r="U21" s="709" t="s">
        <v>531</v>
      </c>
      <c r="V21" s="709"/>
      <c r="W21" s="709" t="s">
        <v>447</v>
      </c>
      <c r="X21" s="710"/>
      <c r="Y21" s="77">
        <v>0</v>
      </c>
      <c r="Z21" s="265">
        <v>9</v>
      </c>
      <c r="AA21" s="711">
        <v>18044</v>
      </c>
      <c r="AB21" s="80">
        <v>197000</v>
      </c>
      <c r="AC21" s="176">
        <v>0</v>
      </c>
      <c r="AD21" s="80">
        <v>2681</v>
      </c>
      <c r="AE21" s="80">
        <v>53</v>
      </c>
      <c r="AF21" s="79">
        <f t="shared" si="4"/>
        <v>2734</v>
      </c>
      <c r="AG21" s="80"/>
      <c r="AH21" s="79">
        <f t="shared" si="1"/>
        <v>2734</v>
      </c>
      <c r="AI21" s="79">
        <f t="shared" si="2"/>
        <v>212363</v>
      </c>
      <c r="AJ21" s="176">
        <v>0</v>
      </c>
      <c r="AK21" s="176">
        <v>0</v>
      </c>
      <c r="AL21" s="80">
        <v>8195</v>
      </c>
      <c r="AM21" s="186">
        <f t="shared" si="3"/>
        <v>204168</v>
      </c>
      <c r="AN21" s="669"/>
      <c r="AO21" s="669"/>
      <c r="AP21" s="669"/>
      <c r="AQ21" s="669"/>
      <c r="AR21" s="669"/>
      <c r="AS21" s="669"/>
      <c r="AT21" s="669"/>
      <c r="AU21" s="669"/>
      <c r="AV21" s="669"/>
      <c r="AW21" s="669"/>
      <c r="AX21" s="669"/>
      <c r="AY21" s="669"/>
      <c r="AZ21" s="669"/>
      <c r="BA21" s="669"/>
      <c r="BB21" s="669"/>
      <c r="BC21" s="669"/>
      <c r="BD21" s="669"/>
      <c r="BE21" s="669"/>
      <c r="BF21" s="669"/>
      <c r="BG21" s="669"/>
      <c r="BH21" s="669"/>
      <c r="BI21" s="669"/>
      <c r="BJ21" s="669"/>
      <c r="BK21" s="669"/>
      <c r="BL21" s="669"/>
      <c r="BM21" s="669"/>
      <c r="BN21" s="669"/>
      <c r="BO21" s="669"/>
      <c r="BP21" s="669"/>
      <c r="BQ21" s="669"/>
      <c r="BR21" s="669"/>
      <c r="BS21" s="669"/>
      <c r="BT21" s="669"/>
      <c r="BU21" s="669"/>
      <c r="BV21" s="669"/>
      <c r="BW21" s="669"/>
      <c r="BX21" s="669"/>
      <c r="BY21" s="669"/>
      <c r="BZ21" s="669"/>
      <c r="CA21" s="669"/>
      <c r="CB21" s="669"/>
      <c r="CC21" s="669"/>
      <c r="CD21" s="669"/>
      <c r="CE21" s="669"/>
      <c r="CF21" s="669"/>
      <c r="CG21" s="669"/>
      <c r="CH21" s="669"/>
      <c r="CI21" s="669"/>
      <c r="CJ21" s="669"/>
      <c r="CK21" s="669"/>
      <c r="CL21" s="669"/>
      <c r="CM21" s="669"/>
      <c r="CN21" s="669"/>
      <c r="CO21" s="669"/>
      <c r="CP21" s="669"/>
      <c r="CQ21" s="669"/>
      <c r="CR21" s="669"/>
      <c r="CS21" s="669"/>
      <c r="CT21" s="669"/>
      <c r="CU21" s="669"/>
      <c r="CV21" s="669"/>
      <c r="CW21" s="669"/>
      <c r="CX21" s="669"/>
      <c r="CY21" s="669"/>
      <c r="CZ21" s="669"/>
      <c r="DA21" s="669"/>
      <c r="DB21" s="669"/>
      <c r="DC21" s="669"/>
      <c r="DD21" s="669"/>
      <c r="DE21" s="669"/>
      <c r="DF21" s="669"/>
      <c r="DG21" s="669"/>
      <c r="DH21" s="669"/>
      <c r="DI21" s="669"/>
      <c r="DJ21" s="669"/>
      <c r="DK21" s="669"/>
      <c r="DL21" s="669"/>
      <c r="DM21" s="669"/>
      <c r="DN21" s="669"/>
      <c r="DO21" s="669"/>
      <c r="DP21" s="669"/>
      <c r="DQ21" s="669"/>
      <c r="DR21" s="669"/>
      <c r="DS21" s="669"/>
      <c r="DT21" s="669"/>
      <c r="DU21" s="669"/>
      <c r="DV21" s="669"/>
      <c r="DW21" s="669"/>
      <c r="DX21" s="669"/>
      <c r="DY21" s="669"/>
      <c r="DZ21" s="669"/>
      <c r="EA21" s="669"/>
      <c r="EB21" s="669"/>
      <c r="EC21" s="669"/>
      <c r="ED21" s="669"/>
      <c r="EE21" s="669"/>
      <c r="EF21" s="669"/>
      <c r="EG21" s="669"/>
      <c r="EH21" s="669"/>
      <c r="EI21" s="669"/>
    </row>
    <row r="22" spans="1:139" ht="15.6" customHeight="1" x14ac:dyDescent="0.15">
      <c r="A22" s="669"/>
      <c r="B22" s="709" t="s">
        <v>552</v>
      </c>
      <c r="C22" s="709"/>
      <c r="D22" s="709"/>
      <c r="E22" s="709"/>
      <c r="F22" s="709"/>
      <c r="G22" s="709"/>
      <c r="H22" s="709"/>
      <c r="I22" s="709"/>
      <c r="J22" s="709"/>
      <c r="K22" s="709"/>
      <c r="L22" s="709"/>
      <c r="M22" s="709"/>
      <c r="N22" s="709"/>
      <c r="O22" s="709"/>
      <c r="P22" s="709"/>
      <c r="Q22" s="709"/>
      <c r="R22" s="709"/>
      <c r="S22" s="709"/>
      <c r="T22" s="709"/>
      <c r="U22" s="709"/>
      <c r="V22" s="709"/>
      <c r="W22" s="709"/>
      <c r="X22" s="710"/>
      <c r="Y22" s="77">
        <v>1</v>
      </c>
      <c r="Z22" s="265">
        <v>0</v>
      </c>
      <c r="AA22" s="79">
        <f t="shared" ref="AA22:AE22" si="5">SUM(AA23:AA25)</f>
        <v>2473692</v>
      </c>
      <c r="AB22" s="185">
        <f t="shared" si="5"/>
        <v>0</v>
      </c>
      <c r="AC22" s="185">
        <f t="shared" si="5"/>
        <v>0</v>
      </c>
      <c r="AD22" s="79">
        <f t="shared" si="5"/>
        <v>559003</v>
      </c>
      <c r="AE22" s="79">
        <f t="shared" si="5"/>
        <v>9345</v>
      </c>
      <c r="AF22" s="79">
        <f t="shared" si="4"/>
        <v>568348</v>
      </c>
      <c r="AG22" s="79">
        <f>SUM(AG23:AG25)</f>
        <v>0</v>
      </c>
      <c r="AH22" s="79">
        <f t="shared" si="1"/>
        <v>568348</v>
      </c>
      <c r="AI22" s="79">
        <f t="shared" si="2"/>
        <v>1914689</v>
      </c>
      <c r="AJ22" s="185">
        <f>SUM(AJ23:AJ25)</f>
        <v>0</v>
      </c>
      <c r="AK22" s="185">
        <f>SUM(AK23:AK25)</f>
        <v>0</v>
      </c>
      <c r="AL22" s="79">
        <f>SUM(AL23:AL25)</f>
        <v>0</v>
      </c>
      <c r="AM22" s="186">
        <f t="shared" si="3"/>
        <v>1914689</v>
      </c>
      <c r="AN22" s="669"/>
      <c r="AO22" s="669"/>
      <c r="AP22" s="669"/>
      <c r="AQ22" s="669"/>
      <c r="AR22" s="669"/>
      <c r="AS22" s="669"/>
      <c r="AT22" s="669"/>
      <c r="AU22" s="669"/>
      <c r="AV22" s="669"/>
      <c r="AW22" s="669"/>
      <c r="AX22" s="669"/>
      <c r="AY22" s="669"/>
      <c r="AZ22" s="669"/>
      <c r="BA22" s="669"/>
      <c r="BB22" s="669"/>
      <c r="BC22" s="669"/>
      <c r="BD22" s="669"/>
      <c r="BE22" s="669"/>
      <c r="BF22" s="669"/>
      <c r="BG22" s="669"/>
      <c r="BH22" s="669"/>
      <c r="BI22" s="669"/>
      <c r="BJ22" s="669"/>
      <c r="BK22" s="669"/>
      <c r="BL22" s="669"/>
      <c r="BM22" s="669"/>
      <c r="BN22" s="669"/>
      <c r="BO22" s="669"/>
      <c r="BP22" s="669"/>
      <c r="BQ22" s="669"/>
      <c r="BR22" s="669"/>
      <c r="BS22" s="669"/>
      <c r="BT22" s="669"/>
      <c r="BU22" s="669"/>
      <c r="BV22" s="669"/>
      <c r="BW22" s="669"/>
      <c r="BX22" s="669"/>
      <c r="BY22" s="669"/>
      <c r="BZ22" s="669"/>
      <c r="CA22" s="669"/>
      <c r="CB22" s="669"/>
      <c r="CC22" s="669"/>
      <c r="CD22" s="669"/>
      <c r="CE22" s="669"/>
      <c r="CF22" s="669"/>
      <c r="CG22" s="669"/>
      <c r="CH22" s="669"/>
      <c r="CI22" s="669"/>
      <c r="CJ22" s="669"/>
      <c r="CK22" s="669"/>
      <c r="CL22" s="669"/>
      <c r="CM22" s="669"/>
      <c r="CN22" s="669"/>
      <c r="CO22" s="669"/>
      <c r="CP22" s="669"/>
      <c r="CQ22" s="669"/>
      <c r="CR22" s="669"/>
      <c r="CS22" s="669"/>
      <c r="CT22" s="669"/>
      <c r="CU22" s="669"/>
      <c r="CV22" s="669"/>
      <c r="CW22" s="669"/>
      <c r="CX22" s="669"/>
      <c r="CY22" s="669"/>
      <c r="CZ22" s="669"/>
      <c r="DA22" s="669"/>
      <c r="DB22" s="669"/>
      <c r="DC22" s="669"/>
      <c r="DD22" s="669"/>
      <c r="DE22" s="669"/>
      <c r="DF22" s="669"/>
      <c r="DG22" s="669"/>
      <c r="DH22" s="669"/>
      <c r="DI22" s="669"/>
      <c r="DJ22" s="669"/>
      <c r="DK22" s="669"/>
      <c r="DL22" s="669"/>
      <c r="DM22" s="669"/>
      <c r="DN22" s="669"/>
      <c r="DO22" s="669"/>
      <c r="DP22" s="669"/>
      <c r="DQ22" s="669"/>
      <c r="DR22" s="669"/>
      <c r="DS22" s="669"/>
      <c r="DT22" s="669"/>
      <c r="DU22" s="669"/>
      <c r="DV22" s="669"/>
      <c r="DW22" s="669"/>
      <c r="DX22" s="669"/>
      <c r="DY22" s="669"/>
      <c r="DZ22" s="669"/>
      <c r="EA22" s="669"/>
      <c r="EB22" s="669"/>
      <c r="EC22" s="669"/>
      <c r="ED22" s="669"/>
      <c r="EE22" s="669"/>
      <c r="EF22" s="669"/>
      <c r="EG22" s="669"/>
      <c r="EH22" s="669"/>
      <c r="EI22" s="669"/>
    </row>
    <row r="23" spans="1:139" ht="15.6" customHeight="1" x14ac:dyDescent="0.15">
      <c r="A23" s="669"/>
      <c r="B23" s="709" t="s">
        <v>553</v>
      </c>
      <c r="C23" s="709" t="s">
        <v>15</v>
      </c>
      <c r="D23" s="709"/>
      <c r="E23" s="709"/>
      <c r="F23" s="709"/>
      <c r="G23" s="709"/>
      <c r="H23" s="709"/>
      <c r="I23" s="709"/>
      <c r="J23" s="709"/>
      <c r="K23" s="709"/>
      <c r="L23" s="709"/>
      <c r="M23" s="709"/>
      <c r="N23" s="709"/>
      <c r="O23" s="709"/>
      <c r="P23" s="709"/>
      <c r="Q23" s="709"/>
      <c r="R23" s="709"/>
      <c r="S23" s="709"/>
      <c r="T23" s="709"/>
      <c r="U23" s="709"/>
      <c r="V23" s="709"/>
      <c r="W23" s="709"/>
      <c r="X23" s="710"/>
      <c r="Y23" s="77">
        <v>1</v>
      </c>
      <c r="Z23" s="265">
        <v>1</v>
      </c>
      <c r="AA23" s="711">
        <v>1554005</v>
      </c>
      <c r="AB23" s="176">
        <v>0</v>
      </c>
      <c r="AC23" s="176">
        <v>0</v>
      </c>
      <c r="AD23" s="80">
        <v>331635</v>
      </c>
      <c r="AE23" s="80">
        <v>5885</v>
      </c>
      <c r="AF23" s="79">
        <f t="shared" si="4"/>
        <v>337520</v>
      </c>
      <c r="AG23" s="80"/>
      <c r="AH23" s="79">
        <f t="shared" si="1"/>
        <v>337520</v>
      </c>
      <c r="AI23" s="79">
        <f t="shared" si="2"/>
        <v>1222370</v>
      </c>
      <c r="AJ23" s="176">
        <v>0</v>
      </c>
      <c r="AK23" s="176">
        <v>0</v>
      </c>
      <c r="AL23" s="80"/>
      <c r="AM23" s="186">
        <f t="shared" si="3"/>
        <v>1222370</v>
      </c>
      <c r="AN23" s="669"/>
      <c r="AO23" s="669"/>
      <c r="AP23" s="669"/>
      <c r="AQ23" s="669"/>
      <c r="AR23" s="669"/>
      <c r="AS23" s="669"/>
      <c r="AT23" s="669"/>
      <c r="AU23" s="669"/>
      <c r="AV23" s="669"/>
      <c r="AW23" s="669"/>
      <c r="AX23" s="669"/>
      <c r="AY23" s="669"/>
      <c r="AZ23" s="669"/>
      <c r="BA23" s="669"/>
      <c r="BB23" s="669"/>
      <c r="BC23" s="669"/>
      <c r="BD23" s="669"/>
      <c r="BE23" s="669"/>
      <c r="BF23" s="669"/>
      <c r="BG23" s="669"/>
      <c r="BH23" s="669"/>
      <c r="BI23" s="669"/>
      <c r="BJ23" s="669"/>
      <c r="BK23" s="669"/>
      <c r="BL23" s="669"/>
      <c r="BM23" s="669"/>
      <c r="BN23" s="669"/>
      <c r="BO23" s="669"/>
      <c r="BP23" s="669"/>
      <c r="BQ23" s="669"/>
      <c r="BR23" s="669"/>
      <c r="BS23" s="669"/>
      <c r="BT23" s="669"/>
      <c r="BU23" s="669"/>
      <c r="BV23" s="669"/>
      <c r="BW23" s="669"/>
      <c r="BX23" s="669"/>
      <c r="BY23" s="669"/>
      <c r="BZ23" s="669"/>
      <c r="CA23" s="669"/>
      <c r="CB23" s="669"/>
      <c r="CC23" s="669"/>
      <c r="CD23" s="669"/>
      <c r="CE23" s="669"/>
      <c r="CF23" s="669"/>
      <c r="CG23" s="669"/>
      <c r="CH23" s="669"/>
      <c r="CI23" s="669"/>
      <c r="CJ23" s="669"/>
      <c r="CK23" s="669"/>
      <c r="CL23" s="669"/>
      <c r="CM23" s="669"/>
      <c r="CN23" s="669"/>
      <c r="CO23" s="669"/>
      <c r="CP23" s="669"/>
      <c r="CQ23" s="669"/>
      <c r="CR23" s="669"/>
      <c r="CS23" s="669"/>
      <c r="CT23" s="669"/>
      <c r="CU23" s="669"/>
      <c r="CV23" s="669"/>
      <c r="CW23" s="669"/>
      <c r="CX23" s="669"/>
      <c r="CY23" s="669"/>
      <c r="CZ23" s="669"/>
      <c r="DA23" s="669"/>
      <c r="DB23" s="669"/>
      <c r="DC23" s="669"/>
      <c r="DD23" s="669"/>
      <c r="DE23" s="669"/>
      <c r="DF23" s="669"/>
      <c r="DG23" s="669"/>
      <c r="DH23" s="669"/>
      <c r="DI23" s="669"/>
      <c r="DJ23" s="669"/>
      <c r="DK23" s="669"/>
      <c r="DL23" s="669"/>
      <c r="DM23" s="669"/>
      <c r="DN23" s="669"/>
      <c r="DO23" s="669"/>
      <c r="DP23" s="669"/>
      <c r="DQ23" s="669"/>
      <c r="DR23" s="669"/>
      <c r="DS23" s="669"/>
      <c r="DT23" s="669"/>
      <c r="DU23" s="669"/>
      <c r="DV23" s="669"/>
      <c r="DW23" s="669"/>
      <c r="DX23" s="669"/>
      <c r="DY23" s="669"/>
      <c r="DZ23" s="669"/>
      <c r="EA23" s="669"/>
      <c r="EB23" s="669"/>
      <c r="EC23" s="669"/>
      <c r="ED23" s="669"/>
      <c r="EE23" s="669"/>
      <c r="EF23" s="669"/>
      <c r="EG23" s="669"/>
      <c r="EH23" s="669"/>
      <c r="EI23" s="669"/>
    </row>
    <row r="24" spans="1:139" ht="15.6" customHeight="1" x14ac:dyDescent="0.15">
      <c r="A24" s="669"/>
      <c r="B24" s="709" t="s">
        <v>554</v>
      </c>
      <c r="C24" s="709" t="s">
        <v>555</v>
      </c>
      <c r="D24" s="709"/>
      <c r="E24" s="709"/>
      <c r="F24" s="709"/>
      <c r="G24" s="709"/>
      <c r="H24" s="709"/>
      <c r="I24" s="709"/>
      <c r="J24" s="709"/>
      <c r="K24" s="709"/>
      <c r="L24" s="709"/>
      <c r="M24" s="709"/>
      <c r="N24" s="709"/>
      <c r="O24" s="709"/>
      <c r="P24" s="709"/>
      <c r="Q24" s="709"/>
      <c r="R24" s="709"/>
      <c r="S24" s="709"/>
      <c r="T24" s="709"/>
      <c r="U24" s="709"/>
      <c r="V24" s="709"/>
      <c r="W24" s="709"/>
      <c r="X24" s="710"/>
      <c r="Y24" s="77">
        <v>1</v>
      </c>
      <c r="Z24" s="265">
        <v>2</v>
      </c>
      <c r="AA24" s="711">
        <v>528767</v>
      </c>
      <c r="AB24" s="176">
        <v>0</v>
      </c>
      <c r="AC24" s="176">
        <v>0</v>
      </c>
      <c r="AD24" s="80">
        <v>129829</v>
      </c>
      <c r="AE24" s="80">
        <v>1985</v>
      </c>
      <c r="AF24" s="79">
        <f t="shared" si="4"/>
        <v>131814</v>
      </c>
      <c r="AG24" s="80"/>
      <c r="AH24" s="79">
        <f t="shared" si="1"/>
        <v>131814</v>
      </c>
      <c r="AI24" s="79">
        <f t="shared" si="2"/>
        <v>398938</v>
      </c>
      <c r="AJ24" s="176">
        <v>0</v>
      </c>
      <c r="AK24" s="176">
        <v>0</v>
      </c>
      <c r="AL24" s="80"/>
      <c r="AM24" s="186">
        <f t="shared" si="3"/>
        <v>398938</v>
      </c>
      <c r="AN24" s="669"/>
      <c r="AO24" s="669"/>
      <c r="AP24" s="669"/>
      <c r="AQ24" s="669"/>
      <c r="AR24" s="669"/>
      <c r="AS24" s="669"/>
      <c r="AT24" s="669"/>
      <c r="AU24" s="669"/>
      <c r="AV24" s="669"/>
      <c r="AW24" s="669"/>
      <c r="AX24" s="669"/>
      <c r="AY24" s="669"/>
      <c r="AZ24" s="669"/>
      <c r="BA24" s="669"/>
      <c r="BB24" s="669"/>
      <c r="BC24" s="669"/>
      <c r="BD24" s="669"/>
      <c r="BE24" s="669"/>
      <c r="BF24" s="669"/>
      <c r="BG24" s="669"/>
      <c r="BH24" s="669"/>
      <c r="BI24" s="669"/>
      <c r="BJ24" s="669"/>
      <c r="BK24" s="669"/>
      <c r="BL24" s="669"/>
      <c r="BM24" s="669"/>
      <c r="BN24" s="669"/>
      <c r="BO24" s="669"/>
      <c r="BP24" s="669"/>
      <c r="BQ24" s="669"/>
      <c r="BR24" s="669"/>
      <c r="BS24" s="669"/>
      <c r="BT24" s="669"/>
      <c r="BU24" s="669"/>
      <c r="BV24" s="669"/>
      <c r="BW24" s="669"/>
      <c r="BX24" s="669"/>
      <c r="BY24" s="669"/>
      <c r="BZ24" s="669"/>
      <c r="CA24" s="669"/>
      <c r="CB24" s="669"/>
      <c r="CC24" s="669"/>
      <c r="CD24" s="669"/>
      <c r="CE24" s="669"/>
      <c r="CF24" s="669"/>
      <c r="CG24" s="669"/>
      <c r="CH24" s="669"/>
      <c r="CI24" s="669"/>
      <c r="CJ24" s="669"/>
      <c r="CK24" s="669"/>
      <c r="CL24" s="669"/>
      <c r="CM24" s="669"/>
      <c r="CN24" s="669"/>
      <c r="CO24" s="669"/>
      <c r="CP24" s="669"/>
      <c r="CQ24" s="669"/>
      <c r="CR24" s="669"/>
      <c r="CS24" s="669"/>
      <c r="CT24" s="669"/>
      <c r="CU24" s="669"/>
      <c r="CV24" s="669"/>
      <c r="CW24" s="669"/>
      <c r="CX24" s="669"/>
      <c r="CY24" s="669"/>
      <c r="CZ24" s="669"/>
      <c r="DA24" s="669"/>
      <c r="DB24" s="669"/>
      <c r="DC24" s="669"/>
      <c r="DD24" s="669"/>
      <c r="DE24" s="669"/>
      <c r="DF24" s="669"/>
      <c r="DG24" s="669"/>
      <c r="DH24" s="669"/>
      <c r="DI24" s="669"/>
      <c r="DJ24" s="669"/>
      <c r="DK24" s="669"/>
      <c r="DL24" s="669"/>
      <c r="DM24" s="669"/>
      <c r="DN24" s="669"/>
      <c r="DO24" s="669"/>
      <c r="DP24" s="669"/>
      <c r="DQ24" s="669"/>
      <c r="DR24" s="669"/>
      <c r="DS24" s="669"/>
      <c r="DT24" s="669"/>
      <c r="DU24" s="669"/>
      <c r="DV24" s="669"/>
      <c r="DW24" s="669"/>
      <c r="DX24" s="669"/>
      <c r="DY24" s="669"/>
      <c r="DZ24" s="669"/>
      <c r="EA24" s="669"/>
      <c r="EB24" s="669"/>
      <c r="EC24" s="669"/>
      <c r="ED24" s="669"/>
      <c r="EE24" s="669"/>
      <c r="EF24" s="669"/>
      <c r="EG24" s="669"/>
      <c r="EH24" s="669"/>
      <c r="EI24" s="669"/>
    </row>
    <row r="25" spans="1:139" ht="15.6" customHeight="1" x14ac:dyDescent="0.15">
      <c r="A25" s="669"/>
      <c r="B25" s="712" t="s">
        <v>556</v>
      </c>
      <c r="C25" s="709" t="s">
        <v>557</v>
      </c>
      <c r="D25" s="709"/>
      <c r="E25" s="709"/>
      <c r="F25" s="709"/>
      <c r="G25" s="709"/>
      <c r="H25" s="709"/>
      <c r="I25" s="709"/>
      <c r="J25" s="709"/>
      <c r="K25" s="709"/>
      <c r="L25" s="709"/>
      <c r="M25" s="709"/>
      <c r="N25" s="709"/>
      <c r="O25" s="709"/>
      <c r="P25" s="709"/>
      <c r="Q25" s="709"/>
      <c r="R25" s="709"/>
      <c r="S25" s="709"/>
      <c r="T25" s="709"/>
      <c r="U25" s="709"/>
      <c r="V25" s="709"/>
      <c r="W25" s="709"/>
      <c r="X25" s="710"/>
      <c r="Y25" s="77">
        <v>1</v>
      </c>
      <c r="Z25" s="265">
        <v>3</v>
      </c>
      <c r="AA25" s="711">
        <v>390920</v>
      </c>
      <c r="AB25" s="176">
        <v>0</v>
      </c>
      <c r="AC25" s="176">
        <v>0</v>
      </c>
      <c r="AD25" s="80">
        <v>97539</v>
      </c>
      <c r="AE25" s="80">
        <v>1475</v>
      </c>
      <c r="AF25" s="79">
        <f t="shared" si="4"/>
        <v>99014</v>
      </c>
      <c r="AG25" s="80"/>
      <c r="AH25" s="79">
        <f t="shared" si="1"/>
        <v>99014</v>
      </c>
      <c r="AI25" s="79">
        <f t="shared" si="2"/>
        <v>293381</v>
      </c>
      <c r="AJ25" s="176">
        <v>0</v>
      </c>
      <c r="AK25" s="176">
        <v>0</v>
      </c>
      <c r="AL25" s="80"/>
      <c r="AM25" s="186">
        <f t="shared" si="3"/>
        <v>293381</v>
      </c>
      <c r="AN25" s="669"/>
      <c r="AO25" s="669"/>
      <c r="AP25" s="669"/>
      <c r="AQ25" s="669"/>
      <c r="AR25" s="669"/>
      <c r="AS25" s="669"/>
      <c r="AT25" s="669"/>
      <c r="AU25" s="669"/>
      <c r="AV25" s="669"/>
      <c r="AW25" s="669"/>
      <c r="AX25" s="669"/>
      <c r="AY25" s="669"/>
      <c r="AZ25" s="669"/>
      <c r="BA25" s="669"/>
      <c r="BB25" s="669"/>
      <c r="BC25" s="669"/>
      <c r="BD25" s="669"/>
      <c r="BE25" s="669"/>
      <c r="BF25" s="669"/>
      <c r="BG25" s="669"/>
      <c r="BH25" s="669"/>
      <c r="BI25" s="669"/>
      <c r="BJ25" s="669"/>
      <c r="BK25" s="669"/>
      <c r="BL25" s="669"/>
      <c r="BM25" s="669"/>
      <c r="BN25" s="669"/>
      <c r="BO25" s="669"/>
      <c r="BP25" s="669"/>
      <c r="BQ25" s="669"/>
      <c r="BR25" s="669"/>
      <c r="BS25" s="669"/>
      <c r="BT25" s="669"/>
      <c r="BU25" s="669"/>
      <c r="BV25" s="669"/>
      <c r="BW25" s="669"/>
      <c r="BX25" s="669"/>
      <c r="BY25" s="669"/>
      <c r="BZ25" s="669"/>
      <c r="CA25" s="669"/>
      <c r="CB25" s="669"/>
      <c r="CC25" s="669"/>
      <c r="CD25" s="669"/>
      <c r="CE25" s="669"/>
      <c r="CF25" s="669"/>
      <c r="CG25" s="669"/>
      <c r="CH25" s="669"/>
      <c r="CI25" s="669"/>
      <c r="CJ25" s="669"/>
      <c r="CK25" s="669"/>
      <c r="CL25" s="669"/>
      <c r="CM25" s="669"/>
      <c r="CN25" s="669"/>
      <c r="CO25" s="669"/>
      <c r="CP25" s="669"/>
      <c r="CQ25" s="669"/>
      <c r="CR25" s="669"/>
      <c r="CS25" s="669"/>
      <c r="CT25" s="669"/>
      <c r="CU25" s="669"/>
      <c r="CV25" s="669"/>
      <c r="CW25" s="669"/>
      <c r="CX25" s="669"/>
      <c r="CY25" s="669"/>
      <c r="CZ25" s="669"/>
      <c r="DA25" s="669"/>
      <c r="DB25" s="669"/>
      <c r="DC25" s="669"/>
      <c r="DD25" s="669"/>
      <c r="DE25" s="669"/>
      <c r="DF25" s="669"/>
      <c r="DG25" s="669"/>
      <c r="DH25" s="669"/>
      <c r="DI25" s="669"/>
      <c r="DJ25" s="669"/>
      <c r="DK25" s="669"/>
      <c r="DL25" s="669"/>
      <c r="DM25" s="669"/>
      <c r="DN25" s="669"/>
      <c r="DO25" s="669"/>
      <c r="DP25" s="669"/>
      <c r="DQ25" s="669"/>
      <c r="DR25" s="669"/>
      <c r="DS25" s="669"/>
      <c r="DT25" s="669"/>
      <c r="DU25" s="669"/>
      <c r="DV25" s="669"/>
      <c r="DW25" s="669"/>
      <c r="DX25" s="669"/>
      <c r="DY25" s="669"/>
      <c r="DZ25" s="669"/>
      <c r="EA25" s="669"/>
      <c r="EB25" s="669"/>
      <c r="EC25" s="669"/>
      <c r="ED25" s="669"/>
      <c r="EE25" s="669"/>
      <c r="EF25" s="669"/>
      <c r="EG25" s="669"/>
      <c r="EH25" s="669"/>
      <c r="EI25" s="669"/>
    </row>
    <row r="26" spans="1:139" ht="15.6" customHeight="1" x14ac:dyDescent="0.15">
      <c r="A26" s="669"/>
      <c r="B26" s="713" t="s">
        <v>558</v>
      </c>
      <c r="C26" s="713"/>
      <c r="D26" s="713"/>
      <c r="E26" s="713"/>
      <c r="F26" s="713"/>
      <c r="G26" s="713"/>
      <c r="H26" s="713"/>
      <c r="I26" s="713"/>
      <c r="J26" s="713"/>
      <c r="K26" s="713"/>
      <c r="L26" s="713"/>
      <c r="M26" s="713"/>
      <c r="N26" s="713"/>
      <c r="O26" s="713"/>
      <c r="P26" s="713"/>
      <c r="Q26" s="713"/>
      <c r="R26" s="713"/>
      <c r="S26" s="713"/>
      <c r="T26" s="713"/>
      <c r="U26" s="713"/>
      <c r="V26" s="713"/>
      <c r="W26" s="713"/>
      <c r="X26" s="714"/>
      <c r="Y26" s="77">
        <v>1</v>
      </c>
      <c r="Z26" s="265">
        <v>4</v>
      </c>
      <c r="AA26" s="711">
        <v>5291351</v>
      </c>
      <c r="AB26" s="176">
        <v>0</v>
      </c>
      <c r="AC26" s="176">
        <v>0</v>
      </c>
      <c r="AD26" s="80">
        <v>220124</v>
      </c>
      <c r="AE26" s="80">
        <v>32074</v>
      </c>
      <c r="AF26" s="79">
        <f>SUM(AD26:AE26)</f>
        <v>252198</v>
      </c>
      <c r="AG26" s="80"/>
      <c r="AH26" s="79">
        <f>SUM(AF26-AG26)</f>
        <v>252198</v>
      </c>
      <c r="AI26" s="79">
        <f>SUM(AA26:AB26)-AD26</f>
        <v>5071227</v>
      </c>
      <c r="AJ26" s="176">
        <v>0</v>
      </c>
      <c r="AK26" s="80"/>
      <c r="AL26" s="80">
        <v>517856</v>
      </c>
      <c r="AM26" s="186">
        <f>SUM(AI26-AL26)</f>
        <v>4553371</v>
      </c>
      <c r="AN26" s="669"/>
      <c r="AO26" s="669"/>
      <c r="AP26" s="669"/>
      <c r="AQ26" s="669"/>
      <c r="AR26" s="669"/>
      <c r="AS26" s="669"/>
      <c r="AT26" s="669"/>
      <c r="AU26" s="669"/>
      <c r="AV26" s="669"/>
      <c r="AW26" s="669"/>
      <c r="AX26" s="669"/>
      <c r="AY26" s="669"/>
      <c r="AZ26" s="669"/>
      <c r="BA26" s="669"/>
      <c r="BB26" s="669"/>
      <c r="BC26" s="669"/>
      <c r="BD26" s="669"/>
      <c r="BE26" s="669"/>
      <c r="BF26" s="669"/>
      <c r="BG26" s="669"/>
      <c r="BH26" s="669"/>
      <c r="BI26" s="669"/>
      <c r="BJ26" s="669"/>
      <c r="BK26" s="669"/>
      <c r="BL26" s="669"/>
      <c r="BM26" s="669"/>
      <c r="BN26" s="669"/>
      <c r="BO26" s="669"/>
      <c r="BP26" s="669"/>
      <c r="BQ26" s="669"/>
      <c r="BR26" s="669"/>
      <c r="BS26" s="669"/>
      <c r="BT26" s="669"/>
      <c r="BU26" s="669"/>
      <c r="BV26" s="669"/>
      <c r="BW26" s="669"/>
      <c r="BX26" s="669"/>
      <c r="BY26" s="669"/>
      <c r="BZ26" s="669"/>
      <c r="CA26" s="669"/>
      <c r="CB26" s="669"/>
      <c r="CC26" s="669"/>
      <c r="CD26" s="669"/>
      <c r="CE26" s="669"/>
      <c r="CF26" s="669"/>
      <c r="CG26" s="669"/>
      <c r="CH26" s="669"/>
      <c r="CI26" s="669"/>
      <c r="CJ26" s="669"/>
      <c r="CK26" s="669"/>
      <c r="CL26" s="669"/>
      <c r="CM26" s="669"/>
      <c r="CN26" s="669"/>
      <c r="CO26" s="669"/>
      <c r="CP26" s="669"/>
      <c r="CQ26" s="669"/>
      <c r="CR26" s="669"/>
      <c r="CS26" s="669"/>
      <c r="CT26" s="669"/>
      <c r="CU26" s="669"/>
      <c r="CV26" s="669"/>
      <c r="CW26" s="669"/>
      <c r="CX26" s="669"/>
      <c r="CY26" s="669"/>
      <c r="CZ26" s="669"/>
      <c r="DA26" s="669"/>
      <c r="DB26" s="669"/>
      <c r="DC26" s="669"/>
      <c r="DD26" s="669"/>
      <c r="DE26" s="669"/>
      <c r="DF26" s="669"/>
      <c r="DG26" s="669"/>
      <c r="DH26" s="669"/>
      <c r="DI26" s="669"/>
      <c r="DJ26" s="669"/>
      <c r="DK26" s="669"/>
      <c r="DL26" s="669"/>
      <c r="DM26" s="669"/>
      <c r="DN26" s="669"/>
      <c r="DO26" s="669"/>
      <c r="DP26" s="669"/>
      <c r="DQ26" s="669"/>
      <c r="DR26" s="669"/>
      <c r="DS26" s="669"/>
      <c r="DT26" s="669"/>
      <c r="DU26" s="669"/>
      <c r="DV26" s="669"/>
      <c r="DW26" s="669"/>
      <c r="DX26" s="669"/>
      <c r="DY26" s="669"/>
      <c r="DZ26" s="669"/>
      <c r="EA26" s="669"/>
      <c r="EB26" s="669"/>
      <c r="EC26" s="669"/>
      <c r="ED26" s="669"/>
      <c r="EE26" s="669"/>
      <c r="EF26" s="669"/>
      <c r="EG26" s="669"/>
      <c r="EH26" s="669"/>
      <c r="EI26" s="669"/>
    </row>
    <row r="27" spans="1:139" ht="15.6" customHeight="1" x14ac:dyDescent="0.15">
      <c r="A27" s="669"/>
      <c r="B27" s="709" t="s">
        <v>559</v>
      </c>
      <c r="C27" s="709"/>
      <c r="D27" s="709"/>
      <c r="E27" s="709"/>
      <c r="F27" s="709"/>
      <c r="G27" s="709"/>
      <c r="H27" s="709"/>
      <c r="I27" s="709"/>
      <c r="J27" s="709"/>
      <c r="K27" s="709"/>
      <c r="L27" s="709"/>
      <c r="M27" s="709"/>
      <c r="N27" s="709"/>
      <c r="O27" s="709"/>
      <c r="P27" s="709"/>
      <c r="Q27" s="709"/>
      <c r="R27" s="709"/>
      <c r="S27" s="709"/>
      <c r="T27" s="709"/>
      <c r="U27" s="709"/>
      <c r="V27" s="709"/>
      <c r="W27" s="709"/>
      <c r="X27" s="710"/>
      <c r="Y27" s="77">
        <v>1</v>
      </c>
      <c r="Z27" s="265">
        <v>5</v>
      </c>
      <c r="AA27" s="79">
        <f>SUM(AA28:AA31,AA33)</f>
        <v>64260025</v>
      </c>
      <c r="AB27" s="79">
        <f>SUM(AB28:AB31,AB33)</f>
        <v>5603700</v>
      </c>
      <c r="AC27" s="185">
        <f>SUM(AC28:AC31,AC33)</f>
        <v>0</v>
      </c>
      <c r="AD27" s="79">
        <f t="shared" ref="AD27:AE27" si="6">SUM(AD28:AD31,AD33)</f>
        <v>5122798</v>
      </c>
      <c r="AE27" s="79">
        <f t="shared" si="6"/>
        <v>475679</v>
      </c>
      <c r="AF27" s="79">
        <f t="shared" si="4"/>
        <v>5598477</v>
      </c>
      <c r="AG27" s="79">
        <f>SUM(AG28:AG31,AG33)</f>
        <v>0</v>
      </c>
      <c r="AH27" s="79">
        <f t="shared" si="1"/>
        <v>5598477</v>
      </c>
      <c r="AI27" s="79">
        <f t="shared" si="2"/>
        <v>64740927</v>
      </c>
      <c r="AJ27" s="185">
        <f>SUM(AJ28:AJ31,AJ33)</f>
        <v>0</v>
      </c>
      <c r="AK27" s="79">
        <f t="shared" ref="AK27:AL27" si="7">SUM(AK28:AK31,AK33)</f>
        <v>508658</v>
      </c>
      <c r="AL27" s="79">
        <f t="shared" si="7"/>
        <v>7211925</v>
      </c>
      <c r="AM27" s="186">
        <f t="shared" si="3"/>
        <v>57529002</v>
      </c>
      <c r="AN27" s="669"/>
      <c r="AO27" s="669"/>
      <c r="AP27" s="669"/>
      <c r="AQ27" s="669"/>
      <c r="AR27" s="669"/>
      <c r="AS27" s="669"/>
      <c r="AT27" s="669"/>
      <c r="AU27" s="669"/>
      <c r="AV27" s="669"/>
      <c r="AW27" s="669"/>
      <c r="AX27" s="669"/>
      <c r="AY27" s="669"/>
      <c r="AZ27" s="669"/>
      <c r="BA27" s="669"/>
      <c r="BB27" s="669"/>
      <c r="BC27" s="669"/>
      <c r="BD27" s="669"/>
      <c r="BE27" s="669"/>
      <c r="BF27" s="669"/>
      <c r="BG27" s="669"/>
      <c r="BH27" s="669"/>
      <c r="BI27" s="669"/>
      <c r="BJ27" s="669"/>
      <c r="BK27" s="669"/>
      <c r="BL27" s="669"/>
      <c r="BM27" s="669"/>
      <c r="BN27" s="669"/>
      <c r="BO27" s="669"/>
      <c r="BP27" s="669"/>
      <c r="BQ27" s="669"/>
      <c r="BR27" s="669"/>
      <c r="BS27" s="669"/>
      <c r="BT27" s="669"/>
      <c r="BU27" s="669"/>
      <c r="BV27" s="669"/>
      <c r="BW27" s="669"/>
      <c r="BX27" s="669"/>
      <c r="BY27" s="669"/>
      <c r="BZ27" s="669"/>
      <c r="CA27" s="669"/>
      <c r="CB27" s="669"/>
      <c r="CC27" s="669"/>
      <c r="CD27" s="669"/>
      <c r="CE27" s="669"/>
      <c r="CF27" s="669"/>
      <c r="CG27" s="669"/>
      <c r="CH27" s="669"/>
      <c r="CI27" s="669"/>
      <c r="CJ27" s="669"/>
      <c r="CK27" s="669"/>
      <c r="CL27" s="669"/>
      <c r="CM27" s="669"/>
      <c r="CN27" s="669"/>
      <c r="CO27" s="669"/>
      <c r="CP27" s="669"/>
      <c r="CQ27" s="669"/>
      <c r="CR27" s="669"/>
      <c r="CS27" s="669"/>
      <c r="CT27" s="669"/>
      <c r="CU27" s="669"/>
      <c r="CV27" s="669"/>
      <c r="CW27" s="669"/>
      <c r="CX27" s="669"/>
      <c r="CY27" s="669"/>
      <c r="CZ27" s="669"/>
      <c r="DA27" s="669"/>
      <c r="DB27" s="669"/>
      <c r="DC27" s="669"/>
      <c r="DD27" s="669"/>
      <c r="DE27" s="669"/>
      <c r="DF27" s="669"/>
      <c r="DG27" s="669"/>
      <c r="DH27" s="669"/>
      <c r="DI27" s="669"/>
      <c r="DJ27" s="669"/>
      <c r="DK27" s="669"/>
      <c r="DL27" s="669"/>
      <c r="DM27" s="669"/>
      <c r="DN27" s="669"/>
      <c r="DO27" s="669"/>
      <c r="DP27" s="669"/>
      <c r="DQ27" s="669"/>
      <c r="DR27" s="669"/>
      <c r="DS27" s="669"/>
      <c r="DT27" s="669"/>
      <c r="DU27" s="669"/>
      <c r="DV27" s="669"/>
      <c r="DW27" s="669"/>
      <c r="DX27" s="669"/>
      <c r="DY27" s="669"/>
      <c r="DZ27" s="669"/>
      <c r="EA27" s="669"/>
      <c r="EB27" s="669"/>
      <c r="EC27" s="669"/>
      <c r="ED27" s="669"/>
      <c r="EE27" s="669"/>
      <c r="EF27" s="669"/>
      <c r="EG27" s="669"/>
      <c r="EH27" s="669"/>
      <c r="EI27" s="669"/>
    </row>
    <row r="28" spans="1:139" ht="15.6" customHeight="1" x14ac:dyDescent="0.15">
      <c r="A28" s="669"/>
      <c r="B28" s="709" t="s">
        <v>560</v>
      </c>
      <c r="C28" s="709" t="s">
        <v>15</v>
      </c>
      <c r="D28" s="709"/>
      <c r="E28" s="709"/>
      <c r="F28" s="709"/>
      <c r="G28" s="709"/>
      <c r="H28" s="709"/>
      <c r="I28" s="709"/>
      <c r="J28" s="709"/>
      <c r="K28" s="709"/>
      <c r="L28" s="709"/>
      <c r="M28" s="709"/>
      <c r="N28" s="709"/>
      <c r="O28" s="709"/>
      <c r="P28" s="709"/>
      <c r="Q28" s="709"/>
      <c r="R28" s="709"/>
      <c r="S28" s="709"/>
      <c r="T28" s="709"/>
      <c r="U28" s="709"/>
      <c r="V28" s="709"/>
      <c r="W28" s="709"/>
      <c r="X28" s="710"/>
      <c r="Y28" s="77">
        <v>1</v>
      </c>
      <c r="Z28" s="265">
        <v>6</v>
      </c>
      <c r="AA28" s="711">
        <v>37101928</v>
      </c>
      <c r="AB28" s="80">
        <v>4768000</v>
      </c>
      <c r="AC28" s="176">
        <v>0</v>
      </c>
      <c r="AD28" s="80">
        <v>3089555</v>
      </c>
      <c r="AE28" s="80">
        <v>291707</v>
      </c>
      <c r="AF28" s="79">
        <f t="shared" si="4"/>
        <v>3381262</v>
      </c>
      <c r="AG28" s="80"/>
      <c r="AH28" s="79">
        <f t="shared" si="1"/>
        <v>3381262</v>
      </c>
      <c r="AI28" s="79">
        <f t="shared" si="2"/>
        <v>38780373</v>
      </c>
      <c r="AJ28" s="176">
        <v>0</v>
      </c>
      <c r="AK28" s="80">
        <v>468358</v>
      </c>
      <c r="AL28" s="80">
        <v>5276172</v>
      </c>
      <c r="AM28" s="186">
        <f t="shared" si="3"/>
        <v>33504201</v>
      </c>
      <c r="AN28" s="669"/>
      <c r="AO28" s="669"/>
      <c r="AP28" s="669"/>
      <c r="AQ28" s="669"/>
      <c r="AR28" s="669"/>
      <c r="AS28" s="669"/>
      <c r="AT28" s="669"/>
      <c r="AU28" s="669"/>
      <c r="AV28" s="669"/>
      <c r="AW28" s="669"/>
      <c r="AX28" s="669"/>
      <c r="AY28" s="669"/>
      <c r="AZ28" s="669"/>
      <c r="BA28" s="669"/>
      <c r="BB28" s="669"/>
      <c r="BC28" s="669"/>
      <c r="BD28" s="669"/>
      <c r="BE28" s="669"/>
      <c r="BF28" s="669"/>
      <c r="BG28" s="669"/>
      <c r="BH28" s="669"/>
      <c r="BI28" s="669"/>
      <c r="BJ28" s="669"/>
      <c r="BK28" s="669"/>
      <c r="BL28" s="669"/>
      <c r="BM28" s="669"/>
      <c r="BN28" s="669"/>
      <c r="BO28" s="669"/>
      <c r="BP28" s="669"/>
      <c r="BQ28" s="669"/>
      <c r="BR28" s="669"/>
      <c r="BS28" s="669"/>
      <c r="BT28" s="669"/>
      <c r="BU28" s="669"/>
      <c r="BV28" s="669"/>
      <c r="BW28" s="669"/>
      <c r="BX28" s="669"/>
      <c r="BY28" s="669"/>
      <c r="BZ28" s="669"/>
      <c r="CA28" s="669"/>
      <c r="CB28" s="669"/>
      <c r="CC28" s="669"/>
      <c r="CD28" s="669"/>
      <c r="CE28" s="669"/>
      <c r="CF28" s="669"/>
      <c r="CG28" s="669"/>
      <c r="CH28" s="669"/>
      <c r="CI28" s="669"/>
      <c r="CJ28" s="669"/>
      <c r="CK28" s="669"/>
      <c r="CL28" s="669"/>
      <c r="CM28" s="669"/>
      <c r="CN28" s="669"/>
      <c r="CO28" s="669"/>
      <c r="CP28" s="669"/>
      <c r="CQ28" s="669"/>
      <c r="CR28" s="669"/>
      <c r="CS28" s="669"/>
      <c r="CT28" s="669"/>
      <c r="CU28" s="669"/>
      <c r="CV28" s="669"/>
      <c r="CW28" s="669"/>
      <c r="CX28" s="669"/>
      <c r="CY28" s="669"/>
      <c r="CZ28" s="669"/>
      <c r="DA28" s="669"/>
      <c r="DB28" s="669"/>
      <c r="DC28" s="669"/>
      <c r="DD28" s="669"/>
      <c r="DE28" s="669"/>
      <c r="DF28" s="669"/>
      <c r="DG28" s="669"/>
      <c r="DH28" s="669"/>
      <c r="DI28" s="669"/>
      <c r="DJ28" s="669"/>
      <c r="DK28" s="669"/>
      <c r="DL28" s="669"/>
      <c r="DM28" s="669"/>
      <c r="DN28" s="669"/>
      <c r="DO28" s="669"/>
      <c r="DP28" s="669"/>
      <c r="DQ28" s="669"/>
      <c r="DR28" s="669"/>
      <c r="DS28" s="669"/>
      <c r="DT28" s="669"/>
      <c r="DU28" s="669"/>
      <c r="DV28" s="669"/>
      <c r="DW28" s="669"/>
      <c r="DX28" s="669"/>
      <c r="DY28" s="669"/>
      <c r="DZ28" s="669"/>
      <c r="EA28" s="669"/>
      <c r="EB28" s="669"/>
      <c r="EC28" s="669"/>
      <c r="ED28" s="669"/>
      <c r="EE28" s="669"/>
      <c r="EF28" s="669"/>
      <c r="EG28" s="669"/>
      <c r="EH28" s="669"/>
      <c r="EI28" s="669"/>
    </row>
    <row r="29" spans="1:139" ht="15.6" customHeight="1" x14ac:dyDescent="0.15">
      <c r="A29" s="669"/>
      <c r="B29" s="709" t="s">
        <v>561</v>
      </c>
      <c r="C29" s="709" t="s">
        <v>16</v>
      </c>
      <c r="D29" s="709"/>
      <c r="E29" s="709"/>
      <c r="F29" s="709"/>
      <c r="G29" s="709"/>
      <c r="H29" s="709"/>
      <c r="I29" s="709"/>
      <c r="J29" s="709"/>
      <c r="K29" s="709"/>
      <c r="L29" s="709"/>
      <c r="M29" s="709"/>
      <c r="N29" s="709"/>
      <c r="O29" s="709"/>
      <c r="P29" s="709"/>
      <c r="Q29" s="709"/>
      <c r="R29" s="709"/>
      <c r="S29" s="709"/>
      <c r="T29" s="709"/>
      <c r="U29" s="709"/>
      <c r="V29" s="709"/>
      <c r="W29" s="709"/>
      <c r="X29" s="710"/>
      <c r="Y29" s="77">
        <v>1</v>
      </c>
      <c r="Z29" s="265">
        <v>7</v>
      </c>
      <c r="AA29" s="711">
        <v>9231345</v>
      </c>
      <c r="AB29" s="80">
        <v>163000</v>
      </c>
      <c r="AC29" s="176">
        <v>0</v>
      </c>
      <c r="AD29" s="80">
        <v>730320</v>
      </c>
      <c r="AE29" s="80">
        <v>82241</v>
      </c>
      <c r="AF29" s="79">
        <f t="shared" si="4"/>
        <v>812561</v>
      </c>
      <c r="AG29" s="80"/>
      <c r="AH29" s="79">
        <f t="shared" si="1"/>
        <v>812561</v>
      </c>
      <c r="AI29" s="79">
        <f t="shared" si="2"/>
        <v>8664025</v>
      </c>
      <c r="AJ29" s="176">
        <v>0</v>
      </c>
      <c r="AK29" s="176">
        <v>0</v>
      </c>
      <c r="AL29" s="80">
        <v>1875993</v>
      </c>
      <c r="AM29" s="186">
        <f t="shared" si="3"/>
        <v>6788032</v>
      </c>
      <c r="AN29" s="669"/>
      <c r="AO29" s="669"/>
      <c r="AP29" s="669"/>
      <c r="AQ29" s="669"/>
      <c r="AR29" s="669"/>
      <c r="AS29" s="669"/>
      <c r="AT29" s="669"/>
      <c r="AU29" s="669"/>
      <c r="AV29" s="669"/>
      <c r="AW29" s="669"/>
      <c r="AX29" s="669"/>
      <c r="AY29" s="669"/>
      <c r="AZ29" s="669"/>
      <c r="BA29" s="669"/>
      <c r="BB29" s="669"/>
      <c r="BC29" s="669"/>
      <c r="BD29" s="669"/>
      <c r="BE29" s="669"/>
      <c r="BF29" s="669"/>
      <c r="BG29" s="669"/>
      <c r="BH29" s="669"/>
      <c r="BI29" s="669"/>
      <c r="BJ29" s="669"/>
      <c r="BK29" s="669"/>
      <c r="BL29" s="669"/>
      <c r="BM29" s="669"/>
      <c r="BN29" s="669"/>
      <c r="BO29" s="669"/>
      <c r="BP29" s="669"/>
      <c r="BQ29" s="669"/>
      <c r="BR29" s="669"/>
      <c r="BS29" s="669"/>
      <c r="BT29" s="669"/>
      <c r="BU29" s="669"/>
      <c r="BV29" s="669"/>
      <c r="BW29" s="669"/>
      <c r="BX29" s="669"/>
      <c r="BY29" s="669"/>
      <c r="BZ29" s="669"/>
      <c r="CA29" s="669"/>
      <c r="CB29" s="669"/>
      <c r="CC29" s="669"/>
      <c r="CD29" s="669"/>
      <c r="CE29" s="669"/>
      <c r="CF29" s="669"/>
      <c r="CG29" s="669"/>
      <c r="CH29" s="669"/>
      <c r="CI29" s="669"/>
      <c r="CJ29" s="669"/>
      <c r="CK29" s="669"/>
      <c r="CL29" s="669"/>
      <c r="CM29" s="669"/>
      <c r="CN29" s="669"/>
      <c r="CO29" s="669"/>
      <c r="CP29" s="669"/>
      <c r="CQ29" s="669"/>
      <c r="CR29" s="669"/>
      <c r="CS29" s="669"/>
      <c r="CT29" s="669"/>
      <c r="CU29" s="669"/>
      <c r="CV29" s="669"/>
      <c r="CW29" s="669"/>
      <c r="CX29" s="669"/>
      <c r="CY29" s="669"/>
      <c r="CZ29" s="669"/>
      <c r="DA29" s="669"/>
      <c r="DB29" s="669"/>
      <c r="DC29" s="669"/>
      <c r="DD29" s="669"/>
      <c r="DE29" s="669"/>
      <c r="DF29" s="669"/>
      <c r="DG29" s="669"/>
      <c r="DH29" s="669"/>
      <c r="DI29" s="669"/>
      <c r="DJ29" s="669"/>
      <c r="DK29" s="669"/>
      <c r="DL29" s="669"/>
      <c r="DM29" s="669"/>
      <c r="DN29" s="669"/>
      <c r="DO29" s="669"/>
      <c r="DP29" s="669"/>
      <c r="DQ29" s="669"/>
      <c r="DR29" s="669"/>
      <c r="DS29" s="669"/>
      <c r="DT29" s="669"/>
      <c r="DU29" s="669"/>
      <c r="DV29" s="669"/>
      <c r="DW29" s="669"/>
      <c r="DX29" s="669"/>
      <c r="DY29" s="669"/>
      <c r="DZ29" s="669"/>
      <c r="EA29" s="669"/>
      <c r="EB29" s="669"/>
      <c r="EC29" s="669"/>
      <c r="ED29" s="669"/>
      <c r="EE29" s="669"/>
      <c r="EF29" s="669"/>
      <c r="EG29" s="669"/>
      <c r="EH29" s="669"/>
      <c r="EI29" s="669"/>
    </row>
    <row r="30" spans="1:139" ht="15.6" customHeight="1" x14ac:dyDescent="0.15">
      <c r="A30" s="669"/>
      <c r="B30" s="709" t="s">
        <v>562</v>
      </c>
      <c r="C30" s="709" t="s">
        <v>221</v>
      </c>
      <c r="D30" s="709"/>
      <c r="E30" s="709"/>
      <c r="F30" s="709"/>
      <c r="G30" s="709"/>
      <c r="H30" s="709"/>
      <c r="I30" s="709"/>
      <c r="J30" s="709"/>
      <c r="K30" s="709"/>
      <c r="L30" s="709"/>
      <c r="M30" s="709"/>
      <c r="N30" s="709"/>
      <c r="O30" s="709"/>
      <c r="P30" s="709"/>
      <c r="Q30" s="709"/>
      <c r="R30" s="709"/>
      <c r="S30" s="709"/>
      <c r="T30" s="709"/>
      <c r="U30" s="709"/>
      <c r="V30" s="709"/>
      <c r="W30" s="709"/>
      <c r="X30" s="710"/>
      <c r="Y30" s="77">
        <v>1</v>
      </c>
      <c r="Z30" s="265">
        <v>8</v>
      </c>
      <c r="AA30" s="711">
        <v>6283734</v>
      </c>
      <c r="AB30" s="80">
        <v>241700</v>
      </c>
      <c r="AC30" s="176">
        <v>0</v>
      </c>
      <c r="AD30" s="80">
        <v>687833</v>
      </c>
      <c r="AE30" s="80">
        <v>62259</v>
      </c>
      <c r="AF30" s="79">
        <f t="shared" si="4"/>
        <v>750092</v>
      </c>
      <c r="AG30" s="80"/>
      <c r="AH30" s="79">
        <f t="shared" si="1"/>
        <v>750092</v>
      </c>
      <c r="AI30" s="79">
        <f t="shared" si="2"/>
        <v>5837601</v>
      </c>
      <c r="AJ30" s="176">
        <v>0</v>
      </c>
      <c r="AK30" s="80">
        <v>40300</v>
      </c>
      <c r="AL30" s="80">
        <v>59760</v>
      </c>
      <c r="AM30" s="186">
        <f t="shared" si="3"/>
        <v>5777841</v>
      </c>
      <c r="AN30" s="669"/>
      <c r="AO30" s="669"/>
      <c r="AP30" s="669"/>
      <c r="AQ30" s="669"/>
      <c r="AR30" s="669"/>
      <c r="AS30" s="669"/>
      <c r="AT30" s="669"/>
      <c r="AU30" s="669"/>
      <c r="AV30" s="669"/>
      <c r="AW30" s="669"/>
      <c r="AX30" s="669"/>
      <c r="AY30" s="669"/>
      <c r="AZ30" s="669"/>
      <c r="BA30" s="669"/>
      <c r="BB30" s="669"/>
      <c r="BC30" s="669"/>
      <c r="BD30" s="669"/>
      <c r="BE30" s="669"/>
      <c r="BF30" s="669"/>
      <c r="BG30" s="669"/>
      <c r="BH30" s="669"/>
      <c r="BI30" s="669"/>
      <c r="BJ30" s="669"/>
      <c r="BK30" s="669"/>
      <c r="BL30" s="669"/>
      <c r="BM30" s="669"/>
      <c r="BN30" s="669"/>
      <c r="BO30" s="669"/>
      <c r="BP30" s="669"/>
      <c r="BQ30" s="669"/>
      <c r="BR30" s="669"/>
      <c r="BS30" s="669"/>
      <c r="BT30" s="669"/>
      <c r="BU30" s="669"/>
      <c r="BV30" s="669"/>
      <c r="BW30" s="669"/>
      <c r="BX30" s="669"/>
      <c r="BY30" s="669"/>
      <c r="BZ30" s="669"/>
      <c r="CA30" s="669"/>
      <c r="CB30" s="669"/>
      <c r="CC30" s="669"/>
      <c r="CD30" s="669"/>
      <c r="CE30" s="669"/>
      <c r="CF30" s="669"/>
      <c r="CG30" s="669"/>
      <c r="CH30" s="669"/>
      <c r="CI30" s="669"/>
      <c r="CJ30" s="669"/>
      <c r="CK30" s="669"/>
      <c r="CL30" s="669"/>
      <c r="CM30" s="669"/>
      <c r="CN30" s="669"/>
      <c r="CO30" s="669"/>
      <c r="CP30" s="669"/>
      <c r="CQ30" s="669"/>
      <c r="CR30" s="669"/>
      <c r="CS30" s="669"/>
      <c r="CT30" s="669"/>
      <c r="CU30" s="669"/>
      <c r="CV30" s="669"/>
      <c r="CW30" s="669"/>
      <c r="CX30" s="669"/>
      <c r="CY30" s="669"/>
      <c r="CZ30" s="669"/>
      <c r="DA30" s="669"/>
      <c r="DB30" s="669"/>
      <c r="DC30" s="669"/>
      <c r="DD30" s="669"/>
      <c r="DE30" s="669"/>
      <c r="DF30" s="669"/>
      <c r="DG30" s="669"/>
      <c r="DH30" s="669"/>
      <c r="DI30" s="669"/>
      <c r="DJ30" s="669"/>
      <c r="DK30" s="669"/>
      <c r="DL30" s="669"/>
      <c r="DM30" s="669"/>
      <c r="DN30" s="669"/>
      <c r="DO30" s="669"/>
      <c r="DP30" s="669"/>
      <c r="DQ30" s="669"/>
      <c r="DR30" s="669"/>
      <c r="DS30" s="669"/>
      <c r="DT30" s="669"/>
      <c r="DU30" s="669"/>
      <c r="DV30" s="669"/>
      <c r="DW30" s="669"/>
      <c r="DX30" s="669"/>
      <c r="DY30" s="669"/>
      <c r="DZ30" s="669"/>
      <c r="EA30" s="669"/>
      <c r="EB30" s="669"/>
      <c r="EC30" s="669"/>
      <c r="ED30" s="669"/>
      <c r="EE30" s="669"/>
      <c r="EF30" s="669"/>
      <c r="EG30" s="669"/>
      <c r="EH30" s="669"/>
      <c r="EI30" s="669"/>
    </row>
    <row r="31" spans="1:139" ht="15.6" customHeight="1" x14ac:dyDescent="0.15">
      <c r="A31" s="669"/>
      <c r="B31" s="709" t="s">
        <v>563</v>
      </c>
      <c r="C31" s="709" t="s">
        <v>222</v>
      </c>
      <c r="D31" s="709"/>
      <c r="E31" s="709"/>
      <c r="F31" s="709"/>
      <c r="G31" s="709"/>
      <c r="H31" s="709"/>
      <c r="I31" s="709"/>
      <c r="J31" s="709"/>
      <c r="K31" s="709"/>
      <c r="L31" s="709"/>
      <c r="M31" s="709"/>
      <c r="N31" s="709"/>
      <c r="O31" s="709"/>
      <c r="P31" s="709"/>
      <c r="Q31" s="709"/>
      <c r="R31" s="709"/>
      <c r="S31" s="709"/>
      <c r="T31" s="709"/>
      <c r="U31" s="709"/>
      <c r="V31" s="709"/>
      <c r="W31" s="709"/>
      <c r="X31" s="710"/>
      <c r="Y31" s="77">
        <v>1</v>
      </c>
      <c r="Z31" s="265">
        <v>9</v>
      </c>
      <c r="AA31" s="711">
        <v>8501849</v>
      </c>
      <c r="AB31" s="80">
        <v>156000</v>
      </c>
      <c r="AC31" s="176">
        <v>0</v>
      </c>
      <c r="AD31" s="80">
        <v>463731</v>
      </c>
      <c r="AE31" s="80">
        <v>29240</v>
      </c>
      <c r="AF31" s="79">
        <f t="shared" si="4"/>
        <v>492971</v>
      </c>
      <c r="AG31" s="80"/>
      <c r="AH31" s="79">
        <f t="shared" si="1"/>
        <v>492971</v>
      </c>
      <c r="AI31" s="79">
        <f t="shared" si="2"/>
        <v>8194118</v>
      </c>
      <c r="AJ31" s="176">
        <v>0</v>
      </c>
      <c r="AK31" s="176">
        <v>0</v>
      </c>
      <c r="AL31" s="80"/>
      <c r="AM31" s="186">
        <f t="shared" si="3"/>
        <v>8194118</v>
      </c>
      <c r="AN31" s="669"/>
      <c r="AO31" s="669"/>
      <c r="AP31" s="669"/>
      <c r="AQ31" s="669"/>
      <c r="AR31" s="669"/>
      <c r="AS31" s="669"/>
      <c r="AT31" s="669"/>
      <c r="AU31" s="669"/>
      <c r="AV31" s="669"/>
      <c r="AW31" s="669"/>
      <c r="AX31" s="669"/>
      <c r="AY31" s="669"/>
      <c r="AZ31" s="669"/>
      <c r="BA31" s="669"/>
      <c r="BB31" s="669"/>
      <c r="BC31" s="669"/>
      <c r="BD31" s="669"/>
      <c r="BE31" s="669"/>
      <c r="BF31" s="669"/>
      <c r="BG31" s="669"/>
      <c r="BH31" s="669"/>
      <c r="BI31" s="669"/>
      <c r="BJ31" s="669"/>
      <c r="BK31" s="669"/>
      <c r="BL31" s="669"/>
      <c r="BM31" s="669"/>
      <c r="BN31" s="669"/>
      <c r="BO31" s="669"/>
      <c r="BP31" s="669"/>
      <c r="BQ31" s="669"/>
      <c r="BR31" s="669"/>
      <c r="BS31" s="669"/>
      <c r="BT31" s="669"/>
      <c r="BU31" s="669"/>
      <c r="BV31" s="669"/>
      <c r="BW31" s="669"/>
      <c r="BX31" s="669"/>
      <c r="BY31" s="669"/>
      <c r="BZ31" s="669"/>
      <c r="CA31" s="669"/>
      <c r="CB31" s="669"/>
      <c r="CC31" s="669"/>
      <c r="CD31" s="669"/>
      <c r="CE31" s="669"/>
      <c r="CF31" s="669"/>
      <c r="CG31" s="669"/>
      <c r="CH31" s="669"/>
      <c r="CI31" s="669"/>
      <c r="CJ31" s="669"/>
      <c r="CK31" s="669"/>
      <c r="CL31" s="669"/>
      <c r="CM31" s="669"/>
      <c r="CN31" s="669"/>
      <c r="CO31" s="669"/>
      <c r="CP31" s="669"/>
      <c r="CQ31" s="669"/>
      <c r="CR31" s="669"/>
      <c r="CS31" s="669"/>
      <c r="CT31" s="669"/>
      <c r="CU31" s="669"/>
      <c r="CV31" s="669"/>
      <c r="CW31" s="669"/>
      <c r="CX31" s="669"/>
      <c r="CY31" s="669"/>
      <c r="CZ31" s="669"/>
      <c r="DA31" s="669"/>
      <c r="DB31" s="669"/>
      <c r="DC31" s="669"/>
      <c r="DD31" s="669"/>
      <c r="DE31" s="669"/>
      <c r="DF31" s="669"/>
      <c r="DG31" s="669"/>
      <c r="DH31" s="669"/>
      <c r="DI31" s="669"/>
      <c r="DJ31" s="669"/>
      <c r="DK31" s="669"/>
      <c r="DL31" s="669"/>
      <c r="DM31" s="669"/>
      <c r="DN31" s="669"/>
      <c r="DO31" s="669"/>
      <c r="DP31" s="669"/>
      <c r="DQ31" s="669"/>
      <c r="DR31" s="669"/>
      <c r="DS31" s="669"/>
      <c r="DT31" s="669"/>
      <c r="DU31" s="669"/>
      <c r="DV31" s="669"/>
      <c r="DW31" s="669"/>
      <c r="DX31" s="669"/>
      <c r="DY31" s="669"/>
      <c r="DZ31" s="669"/>
      <c r="EA31" s="669"/>
      <c r="EB31" s="669"/>
      <c r="EC31" s="669"/>
      <c r="ED31" s="669"/>
      <c r="EE31" s="669"/>
      <c r="EF31" s="669"/>
      <c r="EG31" s="669"/>
      <c r="EH31" s="669"/>
      <c r="EI31" s="669"/>
    </row>
    <row r="32" spans="1:139" ht="15.6" customHeight="1" x14ac:dyDescent="0.15">
      <c r="A32" s="669"/>
      <c r="B32" s="709" t="s">
        <v>564</v>
      </c>
      <c r="C32" s="709"/>
      <c r="D32" s="709" t="s">
        <v>511</v>
      </c>
      <c r="E32" s="709" t="s">
        <v>512</v>
      </c>
      <c r="F32" s="709"/>
      <c r="G32" s="709" t="s">
        <v>565</v>
      </c>
      <c r="H32" s="709"/>
      <c r="I32" s="709" t="s">
        <v>566</v>
      </c>
      <c r="J32" s="709"/>
      <c r="K32" s="709" t="s">
        <v>567</v>
      </c>
      <c r="L32" s="709"/>
      <c r="M32" s="709"/>
      <c r="N32" s="709"/>
      <c r="O32" s="709"/>
      <c r="P32" s="709"/>
      <c r="Q32" s="709"/>
      <c r="R32" s="709"/>
      <c r="S32" s="709"/>
      <c r="T32" s="709"/>
      <c r="U32" s="709"/>
      <c r="V32" s="709"/>
      <c r="W32" s="709"/>
      <c r="X32" s="710"/>
      <c r="Y32" s="77">
        <v>2</v>
      </c>
      <c r="Z32" s="265">
        <v>0</v>
      </c>
      <c r="AA32" s="711">
        <v>0</v>
      </c>
      <c r="AB32" s="80"/>
      <c r="AC32" s="176">
        <v>0</v>
      </c>
      <c r="AD32" s="80"/>
      <c r="AE32" s="80"/>
      <c r="AF32" s="79">
        <f t="shared" si="4"/>
        <v>0</v>
      </c>
      <c r="AG32" s="80"/>
      <c r="AH32" s="79">
        <f t="shared" si="1"/>
        <v>0</v>
      </c>
      <c r="AI32" s="79">
        <f t="shared" si="2"/>
        <v>0</v>
      </c>
      <c r="AJ32" s="176">
        <v>0</v>
      </c>
      <c r="AK32" s="176">
        <v>0</v>
      </c>
      <c r="AL32" s="80"/>
      <c r="AM32" s="186">
        <f t="shared" si="3"/>
        <v>0</v>
      </c>
      <c r="AN32" s="669"/>
      <c r="AO32" s="669"/>
      <c r="AP32" s="669"/>
      <c r="AQ32" s="669"/>
      <c r="AR32" s="669"/>
      <c r="AS32" s="669"/>
      <c r="AT32" s="669"/>
      <c r="AU32" s="669"/>
      <c r="AV32" s="669"/>
      <c r="AW32" s="669"/>
      <c r="AX32" s="669"/>
      <c r="AY32" s="669"/>
      <c r="AZ32" s="669"/>
      <c r="BA32" s="669"/>
      <c r="BB32" s="669"/>
      <c r="BC32" s="669"/>
      <c r="BD32" s="669"/>
      <c r="BE32" s="669"/>
      <c r="BF32" s="669"/>
      <c r="BG32" s="669"/>
      <c r="BH32" s="669"/>
      <c r="BI32" s="669"/>
      <c r="BJ32" s="669"/>
      <c r="BK32" s="669"/>
      <c r="BL32" s="669"/>
      <c r="BM32" s="669"/>
      <c r="BN32" s="669"/>
      <c r="BO32" s="669"/>
      <c r="BP32" s="669"/>
      <c r="BQ32" s="669"/>
      <c r="BR32" s="669"/>
      <c r="BS32" s="669"/>
      <c r="BT32" s="669"/>
      <c r="BU32" s="669"/>
      <c r="BV32" s="669"/>
      <c r="BW32" s="669"/>
      <c r="BX32" s="669"/>
      <c r="BY32" s="669"/>
      <c r="BZ32" s="669"/>
      <c r="CA32" s="669"/>
      <c r="CB32" s="669"/>
      <c r="CC32" s="669"/>
      <c r="CD32" s="669"/>
      <c r="CE32" s="669"/>
      <c r="CF32" s="669"/>
      <c r="CG32" s="669"/>
      <c r="CH32" s="669"/>
      <c r="CI32" s="669"/>
      <c r="CJ32" s="669"/>
      <c r="CK32" s="669"/>
      <c r="CL32" s="669"/>
      <c r="CM32" s="669"/>
      <c r="CN32" s="669"/>
      <c r="CO32" s="669"/>
      <c r="CP32" s="669"/>
      <c r="CQ32" s="669"/>
      <c r="CR32" s="669"/>
      <c r="CS32" s="669"/>
      <c r="CT32" s="669"/>
      <c r="CU32" s="669"/>
      <c r="CV32" s="669"/>
      <c r="CW32" s="669"/>
      <c r="CX32" s="669"/>
      <c r="CY32" s="669"/>
      <c r="CZ32" s="669"/>
      <c r="DA32" s="669"/>
      <c r="DB32" s="669"/>
      <c r="DC32" s="669"/>
      <c r="DD32" s="669"/>
      <c r="DE32" s="669"/>
      <c r="DF32" s="669"/>
      <c r="DG32" s="669"/>
      <c r="DH32" s="669"/>
      <c r="DI32" s="669"/>
      <c r="DJ32" s="669"/>
      <c r="DK32" s="669"/>
      <c r="DL32" s="669"/>
      <c r="DM32" s="669"/>
      <c r="DN32" s="669"/>
      <c r="DO32" s="669"/>
      <c r="DP32" s="669"/>
      <c r="DQ32" s="669"/>
      <c r="DR32" s="669"/>
      <c r="DS32" s="669"/>
      <c r="DT32" s="669"/>
      <c r="DU32" s="669"/>
      <c r="DV32" s="669"/>
      <c r="DW32" s="669"/>
      <c r="DX32" s="669"/>
      <c r="DY32" s="669"/>
      <c r="DZ32" s="669"/>
      <c r="EA32" s="669"/>
      <c r="EB32" s="669"/>
      <c r="EC32" s="669"/>
      <c r="ED32" s="669"/>
      <c r="EE32" s="669"/>
      <c r="EF32" s="669"/>
      <c r="EG32" s="669"/>
      <c r="EH32" s="669"/>
      <c r="EI32" s="669"/>
    </row>
    <row r="33" spans="1:139" ht="15.6" customHeight="1" x14ac:dyDescent="0.15">
      <c r="A33" s="669"/>
      <c r="B33" s="709" t="s">
        <v>568</v>
      </c>
      <c r="C33" s="709" t="s">
        <v>223</v>
      </c>
      <c r="D33" s="709"/>
      <c r="E33" s="709"/>
      <c r="F33" s="709"/>
      <c r="G33" s="709"/>
      <c r="H33" s="709"/>
      <c r="I33" s="709"/>
      <c r="J33" s="709"/>
      <c r="K33" s="709"/>
      <c r="L33" s="709"/>
      <c r="M33" s="709"/>
      <c r="N33" s="709"/>
      <c r="O33" s="709"/>
      <c r="P33" s="709"/>
      <c r="Q33" s="709"/>
      <c r="R33" s="709"/>
      <c r="S33" s="709"/>
      <c r="T33" s="709"/>
      <c r="U33" s="709"/>
      <c r="V33" s="709"/>
      <c r="W33" s="709"/>
      <c r="X33" s="710"/>
      <c r="Y33" s="77">
        <v>2</v>
      </c>
      <c r="Z33" s="265">
        <v>1</v>
      </c>
      <c r="AA33" s="711">
        <v>3141169</v>
      </c>
      <c r="AB33" s="80">
        <v>275000</v>
      </c>
      <c r="AC33" s="176">
        <v>0</v>
      </c>
      <c r="AD33" s="80">
        <v>151359</v>
      </c>
      <c r="AE33" s="80">
        <v>10232</v>
      </c>
      <c r="AF33" s="79">
        <f t="shared" si="4"/>
        <v>161591</v>
      </c>
      <c r="AG33" s="80"/>
      <c r="AH33" s="79">
        <f t="shared" si="1"/>
        <v>161591</v>
      </c>
      <c r="AI33" s="79">
        <f t="shared" si="2"/>
        <v>3264810</v>
      </c>
      <c r="AJ33" s="176">
        <v>0</v>
      </c>
      <c r="AK33" s="176">
        <v>0</v>
      </c>
      <c r="AL33" s="176">
        <v>0</v>
      </c>
      <c r="AM33" s="186">
        <f t="shared" si="3"/>
        <v>3264810</v>
      </c>
      <c r="AN33" s="669"/>
      <c r="AO33" s="669"/>
      <c r="AP33" s="669"/>
      <c r="AQ33" s="669"/>
      <c r="AR33" s="669"/>
      <c r="AS33" s="669"/>
      <c r="AT33" s="669"/>
      <c r="AU33" s="669"/>
      <c r="AV33" s="669"/>
      <c r="AW33" s="669"/>
      <c r="AX33" s="669"/>
      <c r="AY33" s="669"/>
      <c r="AZ33" s="669"/>
      <c r="BA33" s="669"/>
      <c r="BB33" s="669"/>
      <c r="BC33" s="669"/>
      <c r="BD33" s="669"/>
      <c r="BE33" s="669"/>
      <c r="BF33" s="669"/>
      <c r="BG33" s="669"/>
      <c r="BH33" s="669"/>
      <c r="BI33" s="669"/>
      <c r="BJ33" s="669"/>
      <c r="BK33" s="669"/>
      <c r="BL33" s="669"/>
      <c r="BM33" s="669"/>
      <c r="BN33" s="669"/>
      <c r="BO33" s="669"/>
      <c r="BP33" s="669"/>
      <c r="BQ33" s="669"/>
      <c r="BR33" s="669"/>
      <c r="BS33" s="669"/>
      <c r="BT33" s="669"/>
      <c r="BU33" s="669"/>
      <c r="BV33" s="669"/>
      <c r="BW33" s="669"/>
      <c r="BX33" s="669"/>
      <c r="BY33" s="669"/>
      <c r="BZ33" s="669"/>
      <c r="CA33" s="669"/>
      <c r="CB33" s="669"/>
      <c r="CC33" s="669"/>
      <c r="CD33" s="669"/>
      <c r="CE33" s="669"/>
      <c r="CF33" s="669"/>
      <c r="CG33" s="669"/>
      <c r="CH33" s="669"/>
      <c r="CI33" s="669"/>
      <c r="CJ33" s="669"/>
      <c r="CK33" s="669"/>
      <c r="CL33" s="669"/>
      <c r="CM33" s="669"/>
      <c r="CN33" s="669"/>
      <c r="CO33" s="669"/>
      <c r="CP33" s="669"/>
      <c r="CQ33" s="669"/>
      <c r="CR33" s="669"/>
      <c r="CS33" s="669"/>
      <c r="CT33" s="669"/>
      <c r="CU33" s="669"/>
      <c r="CV33" s="669"/>
      <c r="CW33" s="669"/>
      <c r="CX33" s="669"/>
      <c r="CY33" s="669"/>
      <c r="CZ33" s="669"/>
      <c r="DA33" s="669"/>
      <c r="DB33" s="669"/>
      <c r="DC33" s="669"/>
      <c r="DD33" s="669"/>
      <c r="DE33" s="669"/>
      <c r="DF33" s="669"/>
      <c r="DG33" s="669"/>
      <c r="DH33" s="669"/>
      <c r="DI33" s="669"/>
      <c r="DJ33" s="669"/>
      <c r="DK33" s="669"/>
      <c r="DL33" s="669"/>
      <c r="DM33" s="669"/>
      <c r="DN33" s="669"/>
      <c r="DO33" s="669"/>
      <c r="DP33" s="669"/>
      <c r="DQ33" s="669"/>
      <c r="DR33" s="669"/>
      <c r="DS33" s="669"/>
      <c r="DT33" s="669"/>
      <c r="DU33" s="669"/>
      <c r="DV33" s="669"/>
      <c r="DW33" s="669"/>
      <c r="DX33" s="669"/>
      <c r="DY33" s="669"/>
      <c r="DZ33" s="669"/>
      <c r="EA33" s="669"/>
      <c r="EB33" s="669"/>
      <c r="EC33" s="669"/>
      <c r="ED33" s="669"/>
      <c r="EE33" s="669"/>
      <c r="EF33" s="669"/>
      <c r="EG33" s="669"/>
      <c r="EH33" s="669"/>
      <c r="EI33" s="669"/>
    </row>
    <row r="34" spans="1:139" ht="15.6" customHeight="1" x14ac:dyDescent="0.15">
      <c r="A34" s="669"/>
      <c r="B34" s="709" t="s">
        <v>569</v>
      </c>
      <c r="C34" s="709"/>
      <c r="D34" s="709" t="s">
        <v>570</v>
      </c>
      <c r="E34" s="709"/>
      <c r="F34" s="709"/>
      <c r="G34" s="709" t="s">
        <v>571</v>
      </c>
      <c r="H34" s="709"/>
      <c r="I34" s="709"/>
      <c r="J34" s="709" t="s">
        <v>572</v>
      </c>
      <c r="K34" s="709"/>
      <c r="L34" s="709"/>
      <c r="M34" s="709"/>
      <c r="N34" s="709" t="s">
        <v>573</v>
      </c>
      <c r="O34" s="709"/>
      <c r="P34" s="709"/>
      <c r="Q34" s="709" t="s">
        <v>524</v>
      </c>
      <c r="R34" s="709"/>
      <c r="S34" s="709"/>
      <c r="T34" s="709" t="s">
        <v>396</v>
      </c>
      <c r="U34" s="709"/>
      <c r="V34" s="709"/>
      <c r="W34" s="709" t="s">
        <v>447</v>
      </c>
      <c r="X34" s="710"/>
      <c r="Y34" s="77">
        <v>2</v>
      </c>
      <c r="Z34" s="265">
        <v>2</v>
      </c>
      <c r="AA34" s="711">
        <v>244965269</v>
      </c>
      <c r="AB34" s="80">
        <v>16356000</v>
      </c>
      <c r="AC34" s="176">
        <v>0</v>
      </c>
      <c r="AD34" s="80">
        <v>18048068</v>
      </c>
      <c r="AE34" s="80">
        <v>1864843</v>
      </c>
      <c r="AF34" s="79">
        <f t="shared" si="4"/>
        <v>19912911</v>
      </c>
      <c r="AG34" s="80"/>
      <c r="AH34" s="79">
        <f t="shared" si="1"/>
        <v>19912911</v>
      </c>
      <c r="AI34" s="79">
        <f t="shared" si="2"/>
        <v>243273201</v>
      </c>
      <c r="AJ34" s="176">
        <v>0</v>
      </c>
      <c r="AK34" s="80">
        <v>217134</v>
      </c>
      <c r="AL34" s="80">
        <v>1876321</v>
      </c>
      <c r="AM34" s="186">
        <f t="shared" si="3"/>
        <v>241396880</v>
      </c>
      <c r="AN34" s="669"/>
      <c r="AO34" s="669"/>
      <c r="AP34" s="669"/>
      <c r="AQ34" s="669"/>
      <c r="AR34" s="669"/>
      <c r="AS34" s="669"/>
      <c r="AT34" s="669"/>
      <c r="AU34" s="669"/>
      <c r="AV34" s="669"/>
      <c r="AW34" s="669"/>
      <c r="AX34" s="669"/>
      <c r="AY34" s="669"/>
      <c r="AZ34" s="669"/>
      <c r="BA34" s="669"/>
      <c r="BB34" s="669"/>
      <c r="BC34" s="669"/>
      <c r="BD34" s="669"/>
      <c r="BE34" s="669"/>
      <c r="BF34" s="669"/>
      <c r="BG34" s="669"/>
      <c r="BH34" s="669"/>
      <c r="BI34" s="669"/>
      <c r="BJ34" s="669"/>
      <c r="BK34" s="669"/>
      <c r="BL34" s="669"/>
      <c r="BM34" s="669"/>
      <c r="BN34" s="669"/>
      <c r="BO34" s="669"/>
      <c r="BP34" s="669"/>
      <c r="BQ34" s="669"/>
      <c r="BR34" s="669"/>
      <c r="BS34" s="669"/>
      <c r="BT34" s="669"/>
      <c r="BU34" s="669"/>
      <c r="BV34" s="669"/>
      <c r="BW34" s="669"/>
      <c r="BX34" s="669"/>
      <c r="BY34" s="669"/>
      <c r="BZ34" s="669"/>
      <c r="CA34" s="669"/>
      <c r="CB34" s="669"/>
      <c r="CC34" s="669"/>
      <c r="CD34" s="669"/>
      <c r="CE34" s="669"/>
      <c r="CF34" s="669"/>
      <c r="CG34" s="669"/>
      <c r="CH34" s="669"/>
      <c r="CI34" s="669"/>
      <c r="CJ34" s="669"/>
      <c r="CK34" s="669"/>
      <c r="CL34" s="669"/>
      <c r="CM34" s="669"/>
      <c r="CN34" s="669"/>
      <c r="CO34" s="669"/>
      <c r="CP34" s="669"/>
      <c r="CQ34" s="669"/>
      <c r="CR34" s="669"/>
      <c r="CS34" s="669"/>
      <c r="CT34" s="669"/>
      <c r="CU34" s="669"/>
      <c r="CV34" s="669"/>
      <c r="CW34" s="669"/>
      <c r="CX34" s="669"/>
      <c r="CY34" s="669"/>
      <c r="CZ34" s="669"/>
      <c r="DA34" s="669"/>
      <c r="DB34" s="669"/>
      <c r="DC34" s="669"/>
      <c r="DD34" s="669"/>
      <c r="DE34" s="669"/>
      <c r="DF34" s="669"/>
      <c r="DG34" s="669"/>
      <c r="DH34" s="669"/>
      <c r="DI34" s="669"/>
      <c r="DJ34" s="669"/>
      <c r="DK34" s="669"/>
      <c r="DL34" s="669"/>
      <c r="DM34" s="669"/>
      <c r="DN34" s="669"/>
      <c r="DO34" s="669"/>
      <c r="DP34" s="669"/>
      <c r="DQ34" s="669"/>
      <c r="DR34" s="669"/>
      <c r="DS34" s="669"/>
      <c r="DT34" s="669"/>
      <c r="DU34" s="669"/>
      <c r="DV34" s="669"/>
      <c r="DW34" s="669"/>
      <c r="DX34" s="669"/>
      <c r="DY34" s="669"/>
      <c r="DZ34" s="669"/>
      <c r="EA34" s="669"/>
      <c r="EB34" s="669"/>
      <c r="EC34" s="669"/>
      <c r="ED34" s="669"/>
      <c r="EE34" s="669"/>
      <c r="EF34" s="669"/>
      <c r="EG34" s="669"/>
      <c r="EH34" s="669"/>
      <c r="EI34" s="669"/>
    </row>
    <row r="35" spans="1:139" ht="15.6" customHeight="1" x14ac:dyDescent="0.15">
      <c r="A35" s="669"/>
      <c r="B35" s="709" t="s">
        <v>574</v>
      </c>
      <c r="C35" s="709"/>
      <c r="D35" s="709" t="s">
        <v>511</v>
      </c>
      <c r="E35" s="709" t="s">
        <v>512</v>
      </c>
      <c r="F35" s="709"/>
      <c r="G35" s="709" t="s">
        <v>575</v>
      </c>
      <c r="H35" s="709"/>
      <c r="I35" s="709" t="s">
        <v>576</v>
      </c>
      <c r="J35" s="709"/>
      <c r="K35" s="709" t="s">
        <v>577</v>
      </c>
      <c r="L35" s="709"/>
      <c r="M35" s="709" t="s">
        <v>578</v>
      </c>
      <c r="N35" s="709"/>
      <c r="O35" s="709" t="s">
        <v>579</v>
      </c>
      <c r="P35" s="709"/>
      <c r="Q35" s="709" t="s">
        <v>580</v>
      </c>
      <c r="R35" s="709"/>
      <c r="S35" s="709" t="s">
        <v>524</v>
      </c>
      <c r="T35" s="709"/>
      <c r="U35" s="709" t="s">
        <v>396</v>
      </c>
      <c r="V35" s="709"/>
      <c r="W35" s="709" t="s">
        <v>447</v>
      </c>
      <c r="X35" s="710"/>
      <c r="Y35" s="77">
        <v>2</v>
      </c>
      <c r="Z35" s="265">
        <v>3</v>
      </c>
      <c r="AA35" s="711">
        <v>14737345</v>
      </c>
      <c r="AB35" s="176">
        <v>0</v>
      </c>
      <c r="AC35" s="176">
        <v>0</v>
      </c>
      <c r="AD35" s="80">
        <v>1705515</v>
      </c>
      <c r="AE35" s="80">
        <v>168716</v>
      </c>
      <c r="AF35" s="79">
        <f t="shared" si="4"/>
        <v>1874231</v>
      </c>
      <c r="AG35" s="80"/>
      <c r="AH35" s="79">
        <f t="shared" si="1"/>
        <v>1874231</v>
      </c>
      <c r="AI35" s="79">
        <f t="shared" si="2"/>
        <v>13031830</v>
      </c>
      <c r="AJ35" s="176">
        <v>0</v>
      </c>
      <c r="AK35" s="80"/>
      <c r="AL35" s="176">
        <v>0</v>
      </c>
      <c r="AM35" s="186">
        <f t="shared" si="3"/>
        <v>13031830</v>
      </c>
      <c r="AN35" s="669"/>
      <c r="AO35" s="669"/>
      <c r="AP35" s="669"/>
      <c r="AQ35" s="669"/>
      <c r="AR35" s="669"/>
      <c r="AS35" s="669"/>
      <c r="AT35" s="669"/>
      <c r="AU35" s="669"/>
      <c r="AV35" s="669"/>
      <c r="AW35" s="669"/>
      <c r="AX35" s="669"/>
      <c r="AY35" s="669"/>
      <c r="AZ35" s="669"/>
      <c r="BA35" s="669"/>
      <c r="BB35" s="669"/>
      <c r="BC35" s="669"/>
      <c r="BD35" s="669"/>
      <c r="BE35" s="669"/>
      <c r="BF35" s="669"/>
      <c r="BG35" s="669"/>
      <c r="BH35" s="669"/>
      <c r="BI35" s="669"/>
      <c r="BJ35" s="669"/>
      <c r="BK35" s="669"/>
      <c r="BL35" s="669"/>
      <c r="BM35" s="669"/>
      <c r="BN35" s="669"/>
      <c r="BO35" s="669"/>
      <c r="BP35" s="669"/>
      <c r="BQ35" s="669"/>
      <c r="BR35" s="669"/>
      <c r="BS35" s="669"/>
      <c r="BT35" s="669"/>
      <c r="BU35" s="669"/>
      <c r="BV35" s="669"/>
      <c r="BW35" s="669"/>
      <c r="BX35" s="669"/>
      <c r="BY35" s="669"/>
      <c r="BZ35" s="669"/>
      <c r="CA35" s="669"/>
      <c r="CB35" s="669"/>
      <c r="CC35" s="669"/>
      <c r="CD35" s="669"/>
      <c r="CE35" s="669"/>
      <c r="CF35" s="669"/>
      <c r="CG35" s="669"/>
      <c r="CH35" s="669"/>
      <c r="CI35" s="669"/>
      <c r="CJ35" s="669"/>
      <c r="CK35" s="669"/>
      <c r="CL35" s="669"/>
      <c r="CM35" s="669"/>
      <c r="CN35" s="669"/>
      <c r="CO35" s="669"/>
      <c r="CP35" s="669"/>
      <c r="CQ35" s="669"/>
      <c r="CR35" s="669"/>
      <c r="CS35" s="669"/>
      <c r="CT35" s="669"/>
      <c r="CU35" s="669"/>
      <c r="CV35" s="669"/>
      <c r="CW35" s="669"/>
      <c r="CX35" s="669"/>
      <c r="CY35" s="669"/>
      <c r="CZ35" s="669"/>
      <c r="DA35" s="669"/>
      <c r="DB35" s="669"/>
      <c r="DC35" s="669"/>
      <c r="DD35" s="669"/>
      <c r="DE35" s="669"/>
      <c r="DF35" s="669"/>
      <c r="DG35" s="669"/>
      <c r="DH35" s="669"/>
      <c r="DI35" s="669"/>
      <c r="DJ35" s="669"/>
      <c r="DK35" s="669"/>
      <c r="DL35" s="669"/>
      <c r="DM35" s="669"/>
      <c r="DN35" s="669"/>
      <c r="DO35" s="669"/>
      <c r="DP35" s="669"/>
      <c r="DQ35" s="669"/>
      <c r="DR35" s="669"/>
      <c r="DS35" s="669"/>
      <c r="DT35" s="669"/>
      <c r="DU35" s="669"/>
      <c r="DV35" s="669"/>
      <c r="DW35" s="669"/>
      <c r="DX35" s="669"/>
      <c r="DY35" s="669"/>
      <c r="DZ35" s="669"/>
      <c r="EA35" s="669"/>
      <c r="EB35" s="669"/>
      <c r="EC35" s="669"/>
      <c r="ED35" s="669"/>
      <c r="EE35" s="669"/>
      <c r="EF35" s="669"/>
      <c r="EG35" s="669"/>
      <c r="EH35" s="669"/>
      <c r="EI35" s="669"/>
    </row>
    <row r="36" spans="1:139" ht="16.149999999999999" customHeight="1" x14ac:dyDescent="0.15">
      <c r="A36" s="669"/>
      <c r="B36" s="709" t="s">
        <v>581</v>
      </c>
      <c r="C36" s="709"/>
      <c r="D36" s="709" t="s">
        <v>511</v>
      </c>
      <c r="E36" s="709" t="s">
        <v>512</v>
      </c>
      <c r="F36" s="709"/>
      <c r="G36" s="709" t="s">
        <v>582</v>
      </c>
      <c r="H36" s="709"/>
      <c r="I36" s="709"/>
      <c r="J36" s="709"/>
      <c r="K36" s="709"/>
      <c r="L36" s="709"/>
      <c r="M36" s="709"/>
      <c r="N36" s="709"/>
      <c r="O36" s="709"/>
      <c r="P36" s="709"/>
      <c r="Q36" s="709"/>
      <c r="R36" s="709"/>
      <c r="S36" s="709"/>
      <c r="T36" s="709"/>
      <c r="U36" s="709"/>
      <c r="V36" s="709"/>
      <c r="W36" s="709" t="s">
        <v>583</v>
      </c>
      <c r="X36" s="710"/>
      <c r="Y36" s="77">
        <v>2</v>
      </c>
      <c r="Z36" s="265">
        <v>4</v>
      </c>
      <c r="AA36" s="711">
        <v>653412</v>
      </c>
      <c r="AB36" s="176">
        <v>0</v>
      </c>
      <c r="AC36" s="176">
        <v>0</v>
      </c>
      <c r="AD36" s="80">
        <v>40671</v>
      </c>
      <c r="AE36" s="80">
        <v>3650</v>
      </c>
      <c r="AF36" s="79">
        <f t="shared" si="4"/>
        <v>44321</v>
      </c>
      <c r="AG36" s="80"/>
      <c r="AH36" s="79">
        <f t="shared" si="1"/>
        <v>44321</v>
      </c>
      <c r="AI36" s="79">
        <f t="shared" si="2"/>
        <v>612741</v>
      </c>
      <c r="AJ36" s="176">
        <v>0</v>
      </c>
      <c r="AK36" s="80"/>
      <c r="AL36" s="176">
        <v>0</v>
      </c>
      <c r="AM36" s="186">
        <f t="shared" si="3"/>
        <v>612741</v>
      </c>
      <c r="AN36" s="669"/>
      <c r="AO36" s="669"/>
      <c r="AP36" s="669"/>
      <c r="AQ36" s="669"/>
      <c r="AR36" s="669"/>
      <c r="AS36" s="669"/>
      <c r="AT36" s="669"/>
      <c r="AU36" s="669"/>
      <c r="AV36" s="669"/>
      <c r="AW36" s="669"/>
      <c r="AX36" s="669"/>
      <c r="AY36" s="669"/>
      <c r="AZ36" s="669"/>
      <c r="BA36" s="669"/>
      <c r="BB36" s="669"/>
      <c r="BC36" s="669"/>
      <c r="BD36" s="669"/>
      <c r="BE36" s="669"/>
      <c r="BF36" s="669"/>
      <c r="BG36" s="669"/>
      <c r="BH36" s="669"/>
      <c r="BI36" s="669"/>
      <c r="BJ36" s="669"/>
      <c r="BK36" s="669"/>
      <c r="BL36" s="669"/>
      <c r="BM36" s="669"/>
      <c r="BN36" s="669"/>
      <c r="BO36" s="669"/>
      <c r="BP36" s="669"/>
      <c r="BQ36" s="669"/>
      <c r="BR36" s="669"/>
      <c r="BS36" s="669"/>
      <c r="BT36" s="669"/>
      <c r="BU36" s="669"/>
      <c r="BV36" s="669"/>
      <c r="BW36" s="669"/>
      <c r="BX36" s="669"/>
      <c r="BY36" s="669"/>
      <c r="BZ36" s="669"/>
      <c r="CA36" s="669"/>
      <c r="CB36" s="669"/>
      <c r="CC36" s="669"/>
      <c r="CD36" s="669"/>
      <c r="CE36" s="669"/>
      <c r="CF36" s="669"/>
      <c r="CG36" s="669"/>
      <c r="CH36" s="669"/>
      <c r="CI36" s="669"/>
      <c r="CJ36" s="669"/>
      <c r="CK36" s="669"/>
      <c r="CL36" s="669"/>
      <c r="CM36" s="669"/>
      <c r="CN36" s="669"/>
      <c r="CO36" s="669"/>
      <c r="CP36" s="669"/>
      <c r="CQ36" s="669"/>
      <c r="CR36" s="669"/>
      <c r="CS36" s="669"/>
      <c r="CT36" s="669"/>
      <c r="CU36" s="669"/>
      <c r="CV36" s="669"/>
      <c r="CW36" s="669"/>
      <c r="CX36" s="669"/>
      <c r="CY36" s="669"/>
      <c r="CZ36" s="669"/>
      <c r="DA36" s="669"/>
      <c r="DB36" s="669"/>
      <c r="DC36" s="669"/>
      <c r="DD36" s="669"/>
      <c r="DE36" s="669"/>
      <c r="DF36" s="669"/>
      <c r="DG36" s="669"/>
      <c r="DH36" s="669"/>
      <c r="DI36" s="669"/>
      <c r="DJ36" s="669"/>
      <c r="DK36" s="669"/>
      <c r="DL36" s="669"/>
      <c r="DM36" s="669"/>
      <c r="DN36" s="669"/>
      <c r="DO36" s="669"/>
      <c r="DP36" s="669"/>
      <c r="DQ36" s="669"/>
      <c r="DR36" s="669"/>
      <c r="DS36" s="669"/>
      <c r="DT36" s="669"/>
      <c r="DU36" s="669"/>
      <c r="DV36" s="669"/>
      <c r="DW36" s="669"/>
      <c r="DX36" s="669"/>
      <c r="DY36" s="669"/>
      <c r="DZ36" s="669"/>
      <c r="EA36" s="669"/>
      <c r="EB36" s="669"/>
      <c r="EC36" s="669"/>
      <c r="ED36" s="669"/>
      <c r="EE36" s="669"/>
      <c r="EF36" s="669"/>
      <c r="EG36" s="669"/>
      <c r="EH36" s="669"/>
      <c r="EI36" s="669"/>
    </row>
    <row r="37" spans="1:139" ht="16.149999999999999" customHeight="1" x14ac:dyDescent="0.15">
      <c r="A37" s="669"/>
      <c r="B37" s="709" t="s">
        <v>584</v>
      </c>
      <c r="C37" s="709"/>
      <c r="D37" s="709" t="s">
        <v>511</v>
      </c>
      <c r="E37" s="709" t="s">
        <v>512</v>
      </c>
      <c r="F37" s="709"/>
      <c r="G37" s="709" t="s">
        <v>575</v>
      </c>
      <c r="H37" s="709"/>
      <c r="I37" s="709" t="s">
        <v>576</v>
      </c>
      <c r="J37" s="709"/>
      <c r="K37" s="709" t="s">
        <v>585</v>
      </c>
      <c r="L37" s="709"/>
      <c r="M37" s="709" t="s">
        <v>586</v>
      </c>
      <c r="N37" s="709"/>
      <c r="O37" s="709" t="s">
        <v>587</v>
      </c>
      <c r="P37" s="709"/>
      <c r="Q37" s="709"/>
      <c r="R37" s="709" t="s">
        <v>524</v>
      </c>
      <c r="S37" s="709"/>
      <c r="T37" s="709"/>
      <c r="U37" s="709" t="s">
        <v>588</v>
      </c>
      <c r="V37" s="709"/>
      <c r="W37" s="709" t="s">
        <v>447</v>
      </c>
      <c r="X37" s="710"/>
      <c r="Y37" s="77">
        <v>2</v>
      </c>
      <c r="Z37" s="265">
        <v>5</v>
      </c>
      <c r="AA37" s="711">
        <v>12973926</v>
      </c>
      <c r="AB37" s="80">
        <v>4669000</v>
      </c>
      <c r="AC37" s="176">
        <v>0</v>
      </c>
      <c r="AD37" s="80">
        <v>764271</v>
      </c>
      <c r="AE37" s="80">
        <v>62016</v>
      </c>
      <c r="AF37" s="79">
        <f t="shared" si="4"/>
        <v>826287</v>
      </c>
      <c r="AG37" s="80"/>
      <c r="AH37" s="79">
        <f t="shared" si="1"/>
        <v>826287</v>
      </c>
      <c r="AI37" s="79">
        <f t="shared" si="2"/>
        <v>16878655</v>
      </c>
      <c r="AJ37" s="176">
        <v>0</v>
      </c>
      <c r="AK37" s="80"/>
      <c r="AL37" s="176">
        <v>0</v>
      </c>
      <c r="AM37" s="186">
        <f t="shared" si="3"/>
        <v>16878655</v>
      </c>
      <c r="AN37" s="669"/>
      <c r="AO37" s="669"/>
      <c r="AP37" s="669"/>
      <c r="AQ37" s="669"/>
      <c r="AR37" s="669"/>
      <c r="AS37" s="669"/>
      <c r="AT37" s="669"/>
      <c r="AU37" s="669"/>
      <c r="AV37" s="669"/>
      <c r="AW37" s="669"/>
      <c r="AX37" s="669"/>
      <c r="AY37" s="669"/>
      <c r="AZ37" s="669"/>
      <c r="BA37" s="669"/>
      <c r="BB37" s="669"/>
      <c r="BC37" s="669"/>
      <c r="BD37" s="669"/>
      <c r="BE37" s="669"/>
      <c r="BF37" s="669"/>
      <c r="BG37" s="669"/>
      <c r="BH37" s="669"/>
      <c r="BI37" s="669"/>
      <c r="BJ37" s="669"/>
      <c r="BK37" s="669"/>
      <c r="BL37" s="669"/>
      <c r="BM37" s="669"/>
      <c r="BN37" s="669"/>
      <c r="BO37" s="669"/>
      <c r="BP37" s="669"/>
      <c r="BQ37" s="669"/>
      <c r="BR37" s="669"/>
      <c r="BS37" s="669"/>
      <c r="BT37" s="669"/>
      <c r="BU37" s="669"/>
      <c r="BV37" s="669"/>
      <c r="BW37" s="669"/>
      <c r="BX37" s="669"/>
      <c r="BY37" s="669"/>
      <c r="BZ37" s="669"/>
      <c r="CA37" s="669"/>
      <c r="CB37" s="669"/>
      <c r="CC37" s="669"/>
      <c r="CD37" s="669"/>
      <c r="CE37" s="669"/>
      <c r="CF37" s="669"/>
      <c r="CG37" s="669"/>
      <c r="CH37" s="669"/>
      <c r="CI37" s="669"/>
      <c r="CJ37" s="669"/>
      <c r="CK37" s="669"/>
      <c r="CL37" s="669"/>
      <c r="CM37" s="669"/>
      <c r="CN37" s="669"/>
      <c r="CO37" s="669"/>
      <c r="CP37" s="669"/>
      <c r="CQ37" s="669"/>
      <c r="CR37" s="669"/>
      <c r="CS37" s="669"/>
      <c r="CT37" s="669"/>
      <c r="CU37" s="669"/>
      <c r="CV37" s="669"/>
      <c r="CW37" s="669"/>
      <c r="CX37" s="669"/>
      <c r="CY37" s="669"/>
      <c r="CZ37" s="669"/>
      <c r="DA37" s="669"/>
      <c r="DB37" s="669"/>
      <c r="DC37" s="669"/>
      <c r="DD37" s="669"/>
      <c r="DE37" s="669"/>
      <c r="DF37" s="669"/>
      <c r="DG37" s="669"/>
      <c r="DH37" s="669"/>
      <c r="DI37" s="669"/>
      <c r="DJ37" s="669"/>
      <c r="DK37" s="669"/>
      <c r="DL37" s="669"/>
      <c r="DM37" s="669"/>
      <c r="DN37" s="669"/>
      <c r="DO37" s="669"/>
      <c r="DP37" s="669"/>
      <c r="DQ37" s="669"/>
      <c r="DR37" s="669"/>
      <c r="DS37" s="669"/>
      <c r="DT37" s="669"/>
      <c r="DU37" s="669"/>
      <c r="DV37" s="669"/>
      <c r="DW37" s="669"/>
      <c r="DX37" s="669"/>
      <c r="DY37" s="669"/>
      <c r="DZ37" s="669"/>
      <c r="EA37" s="669"/>
      <c r="EB37" s="669"/>
      <c r="EC37" s="669"/>
      <c r="ED37" s="669"/>
      <c r="EE37" s="669"/>
      <c r="EF37" s="669"/>
      <c r="EG37" s="669"/>
      <c r="EH37" s="669"/>
      <c r="EI37" s="669"/>
    </row>
    <row r="38" spans="1:139" ht="16.149999999999999" customHeight="1" x14ac:dyDescent="0.15">
      <c r="A38" s="669"/>
      <c r="B38" s="709" t="s">
        <v>589</v>
      </c>
      <c r="C38" s="709"/>
      <c r="D38" s="709" t="s">
        <v>511</v>
      </c>
      <c r="E38" s="709" t="s">
        <v>512</v>
      </c>
      <c r="F38" s="709"/>
      <c r="G38" s="709" t="s">
        <v>575</v>
      </c>
      <c r="H38" s="709"/>
      <c r="I38" s="709" t="s">
        <v>576</v>
      </c>
      <c r="J38" s="709"/>
      <c r="K38" s="709" t="s">
        <v>585</v>
      </c>
      <c r="L38" s="709"/>
      <c r="M38" s="709" t="s">
        <v>586</v>
      </c>
      <c r="N38" s="709"/>
      <c r="O38" s="709" t="s">
        <v>587</v>
      </c>
      <c r="P38" s="709"/>
      <c r="Q38" s="709"/>
      <c r="R38" s="709" t="s">
        <v>524</v>
      </c>
      <c r="S38" s="709"/>
      <c r="T38" s="709"/>
      <c r="U38" s="709" t="s">
        <v>588</v>
      </c>
      <c r="V38" s="709"/>
      <c r="W38" s="709" t="s">
        <v>447</v>
      </c>
      <c r="X38" s="710"/>
      <c r="Y38" s="77">
        <v>2</v>
      </c>
      <c r="Z38" s="265">
        <v>6</v>
      </c>
      <c r="AA38" s="711">
        <v>2001711</v>
      </c>
      <c r="AB38" s="176">
        <v>0</v>
      </c>
      <c r="AC38" s="176">
        <v>0</v>
      </c>
      <c r="AD38" s="80">
        <v>71186</v>
      </c>
      <c r="AE38" s="80">
        <v>2883</v>
      </c>
      <c r="AF38" s="79">
        <f t="shared" ref="AF38" si="8">SUM(AD38:AE38)</f>
        <v>74069</v>
      </c>
      <c r="AG38" s="80"/>
      <c r="AH38" s="79">
        <f t="shared" ref="AH38" si="9">SUM(AF38-AG38)</f>
        <v>74069</v>
      </c>
      <c r="AI38" s="79">
        <f t="shared" si="2"/>
        <v>1930525</v>
      </c>
      <c r="AJ38" s="176">
        <v>0</v>
      </c>
      <c r="AK38" s="80"/>
      <c r="AL38" s="176">
        <v>0</v>
      </c>
      <c r="AM38" s="186">
        <f t="shared" si="3"/>
        <v>1930525</v>
      </c>
      <c r="AN38" s="669"/>
      <c r="AO38" s="669"/>
      <c r="AP38" s="669"/>
      <c r="AQ38" s="669"/>
      <c r="AR38" s="669"/>
      <c r="AS38" s="669"/>
      <c r="AT38" s="669"/>
      <c r="AU38" s="669"/>
      <c r="AV38" s="669"/>
      <c r="AW38" s="669"/>
      <c r="AX38" s="669"/>
      <c r="AY38" s="669"/>
      <c r="AZ38" s="669"/>
      <c r="BA38" s="669"/>
      <c r="BB38" s="669"/>
      <c r="BC38" s="669"/>
      <c r="BD38" s="669"/>
      <c r="BE38" s="669"/>
      <c r="BF38" s="669"/>
      <c r="BG38" s="669"/>
      <c r="BH38" s="669"/>
      <c r="BI38" s="669"/>
      <c r="BJ38" s="669"/>
      <c r="BK38" s="669"/>
      <c r="BL38" s="669"/>
      <c r="BM38" s="669"/>
      <c r="BN38" s="669"/>
      <c r="BO38" s="669"/>
      <c r="BP38" s="669"/>
      <c r="BQ38" s="669"/>
      <c r="BR38" s="669"/>
      <c r="BS38" s="669"/>
      <c r="BT38" s="669"/>
      <c r="BU38" s="669"/>
      <c r="BV38" s="669"/>
      <c r="BW38" s="669"/>
      <c r="BX38" s="669"/>
      <c r="BY38" s="669"/>
      <c r="BZ38" s="669"/>
      <c r="CA38" s="669"/>
      <c r="CB38" s="669"/>
      <c r="CC38" s="669"/>
      <c r="CD38" s="669"/>
      <c r="CE38" s="669"/>
      <c r="CF38" s="669"/>
      <c r="CG38" s="669"/>
      <c r="CH38" s="669"/>
      <c r="CI38" s="669"/>
      <c r="CJ38" s="669"/>
      <c r="CK38" s="669"/>
      <c r="CL38" s="669"/>
      <c r="CM38" s="669"/>
      <c r="CN38" s="669"/>
      <c r="CO38" s="669"/>
      <c r="CP38" s="669"/>
      <c r="CQ38" s="669"/>
      <c r="CR38" s="669"/>
      <c r="CS38" s="669"/>
      <c r="CT38" s="669"/>
      <c r="CU38" s="669"/>
      <c r="CV38" s="669"/>
      <c r="CW38" s="669"/>
      <c r="CX38" s="669"/>
      <c r="CY38" s="669"/>
      <c r="CZ38" s="669"/>
      <c r="DA38" s="669"/>
      <c r="DB38" s="669"/>
      <c r="DC38" s="669"/>
      <c r="DD38" s="669"/>
      <c r="DE38" s="669"/>
      <c r="DF38" s="669"/>
      <c r="DG38" s="669"/>
      <c r="DH38" s="669"/>
      <c r="DI38" s="669"/>
      <c r="DJ38" s="669"/>
      <c r="DK38" s="669"/>
      <c r="DL38" s="669"/>
      <c r="DM38" s="669"/>
      <c r="DN38" s="669"/>
      <c r="DO38" s="669"/>
      <c r="DP38" s="669"/>
      <c r="DQ38" s="669"/>
      <c r="DR38" s="669"/>
      <c r="DS38" s="669"/>
      <c r="DT38" s="669"/>
      <c r="DU38" s="669"/>
      <c r="DV38" s="669"/>
      <c r="DW38" s="669"/>
      <c r="DX38" s="669"/>
      <c r="DY38" s="669"/>
      <c r="DZ38" s="669"/>
      <c r="EA38" s="669"/>
      <c r="EB38" s="669"/>
      <c r="EC38" s="669"/>
      <c r="ED38" s="669"/>
      <c r="EE38" s="669"/>
      <c r="EF38" s="669"/>
      <c r="EG38" s="669"/>
      <c r="EH38" s="669"/>
      <c r="EI38" s="669"/>
    </row>
    <row r="39" spans="1:139" ht="16.149999999999999" customHeight="1" x14ac:dyDescent="0.15">
      <c r="A39" s="669"/>
      <c r="B39" s="709" t="s">
        <v>590</v>
      </c>
      <c r="C39" s="709"/>
      <c r="D39" s="709" t="s">
        <v>511</v>
      </c>
      <c r="E39" s="709" t="s">
        <v>512</v>
      </c>
      <c r="F39" s="709"/>
      <c r="G39" s="709" t="s">
        <v>591</v>
      </c>
      <c r="H39" s="709"/>
      <c r="I39" s="709"/>
      <c r="J39" s="709" t="s">
        <v>540</v>
      </c>
      <c r="K39" s="709"/>
      <c r="L39" s="709"/>
      <c r="M39" s="709" t="s">
        <v>592</v>
      </c>
      <c r="N39" s="709"/>
      <c r="O39" s="709" t="s">
        <v>593</v>
      </c>
      <c r="P39" s="709"/>
      <c r="Q39" s="709"/>
      <c r="R39" s="709" t="s">
        <v>524</v>
      </c>
      <c r="S39" s="709"/>
      <c r="T39" s="709"/>
      <c r="U39" s="709" t="s">
        <v>588</v>
      </c>
      <c r="V39" s="709"/>
      <c r="W39" s="709" t="s">
        <v>447</v>
      </c>
      <c r="X39" s="710"/>
      <c r="Y39" s="77">
        <v>2</v>
      </c>
      <c r="Z39" s="265">
        <v>7</v>
      </c>
      <c r="AA39" s="711">
        <v>2262452</v>
      </c>
      <c r="AB39" s="80">
        <v>505000</v>
      </c>
      <c r="AC39" s="176">
        <v>0</v>
      </c>
      <c r="AD39" s="80">
        <v>132861</v>
      </c>
      <c r="AE39" s="80">
        <v>6814</v>
      </c>
      <c r="AF39" s="79">
        <f t="shared" si="4"/>
        <v>139675</v>
      </c>
      <c r="AG39" s="80"/>
      <c r="AH39" s="79">
        <f t="shared" si="1"/>
        <v>139675</v>
      </c>
      <c r="AI39" s="79">
        <f t="shared" si="2"/>
        <v>2634591</v>
      </c>
      <c r="AJ39" s="176">
        <v>0</v>
      </c>
      <c r="AK39" s="176">
        <v>0</v>
      </c>
      <c r="AL39" s="80"/>
      <c r="AM39" s="186">
        <f t="shared" si="3"/>
        <v>2634591</v>
      </c>
      <c r="AN39" s="669"/>
      <c r="AO39" s="669"/>
      <c r="AP39" s="669"/>
      <c r="AQ39" s="669"/>
      <c r="AR39" s="669"/>
      <c r="AS39" s="669"/>
      <c r="AT39" s="669"/>
      <c r="AU39" s="669"/>
      <c r="AV39" s="669"/>
      <c r="AW39" s="669"/>
      <c r="AX39" s="669"/>
      <c r="AY39" s="669"/>
      <c r="AZ39" s="669"/>
      <c r="BA39" s="669"/>
      <c r="BB39" s="669"/>
      <c r="BC39" s="669"/>
      <c r="BD39" s="669"/>
      <c r="BE39" s="669"/>
      <c r="BF39" s="669"/>
      <c r="BG39" s="669"/>
      <c r="BH39" s="669"/>
      <c r="BI39" s="669"/>
      <c r="BJ39" s="669"/>
      <c r="BK39" s="669"/>
      <c r="BL39" s="669"/>
      <c r="BM39" s="669"/>
      <c r="BN39" s="669"/>
      <c r="BO39" s="669"/>
      <c r="BP39" s="669"/>
      <c r="BQ39" s="669"/>
      <c r="BR39" s="669"/>
      <c r="BS39" s="669"/>
      <c r="BT39" s="669"/>
      <c r="BU39" s="669"/>
      <c r="BV39" s="669"/>
      <c r="BW39" s="669"/>
      <c r="BX39" s="669"/>
      <c r="BY39" s="669"/>
      <c r="BZ39" s="669"/>
      <c r="CA39" s="669"/>
      <c r="CB39" s="669"/>
      <c r="CC39" s="669"/>
      <c r="CD39" s="669"/>
      <c r="CE39" s="669"/>
      <c r="CF39" s="669"/>
      <c r="CG39" s="669"/>
      <c r="CH39" s="669"/>
      <c r="CI39" s="669"/>
      <c r="CJ39" s="669"/>
      <c r="CK39" s="669"/>
      <c r="CL39" s="669"/>
      <c r="CM39" s="669"/>
      <c r="CN39" s="669"/>
      <c r="CO39" s="669"/>
      <c r="CP39" s="669"/>
      <c r="CQ39" s="669"/>
      <c r="CR39" s="669"/>
      <c r="CS39" s="669"/>
      <c r="CT39" s="669"/>
      <c r="CU39" s="669"/>
      <c r="CV39" s="669"/>
      <c r="CW39" s="669"/>
      <c r="CX39" s="669"/>
      <c r="CY39" s="669"/>
      <c r="CZ39" s="669"/>
      <c r="DA39" s="669"/>
      <c r="DB39" s="669"/>
      <c r="DC39" s="669"/>
      <c r="DD39" s="669"/>
      <c r="DE39" s="669"/>
      <c r="DF39" s="669"/>
      <c r="DG39" s="669"/>
      <c r="DH39" s="669"/>
      <c r="DI39" s="669"/>
      <c r="DJ39" s="669"/>
      <c r="DK39" s="669"/>
      <c r="DL39" s="669"/>
      <c r="DM39" s="669"/>
      <c r="DN39" s="669"/>
      <c r="DO39" s="669"/>
      <c r="DP39" s="669"/>
      <c r="DQ39" s="669"/>
      <c r="DR39" s="669"/>
      <c r="DS39" s="669"/>
      <c r="DT39" s="669"/>
      <c r="DU39" s="669"/>
      <c r="DV39" s="669"/>
      <c r="DW39" s="669"/>
      <c r="DX39" s="669"/>
      <c r="DY39" s="669"/>
      <c r="DZ39" s="669"/>
      <c r="EA39" s="669"/>
      <c r="EB39" s="669"/>
      <c r="EC39" s="669"/>
      <c r="ED39" s="669"/>
      <c r="EE39" s="669"/>
      <c r="EF39" s="669"/>
      <c r="EG39" s="669"/>
      <c r="EH39" s="669"/>
      <c r="EI39" s="669"/>
    </row>
    <row r="40" spans="1:139" ht="16.149999999999999" customHeight="1" x14ac:dyDescent="0.15">
      <c r="A40" s="669"/>
      <c r="B40" s="709" t="s">
        <v>594</v>
      </c>
      <c r="C40" s="709"/>
      <c r="D40" s="709" t="s">
        <v>511</v>
      </c>
      <c r="E40" s="709" t="s">
        <v>512</v>
      </c>
      <c r="F40" s="709"/>
      <c r="G40" s="709" t="s">
        <v>528</v>
      </c>
      <c r="H40" s="709"/>
      <c r="I40" s="709" t="s">
        <v>595</v>
      </c>
      <c r="J40" s="709"/>
      <c r="K40" s="709" t="s">
        <v>596</v>
      </c>
      <c r="L40" s="709"/>
      <c r="M40" s="709" t="s">
        <v>597</v>
      </c>
      <c r="N40" s="709"/>
      <c r="O40" s="709" t="s">
        <v>598</v>
      </c>
      <c r="P40" s="709"/>
      <c r="Q40" s="709"/>
      <c r="R40" s="709" t="s">
        <v>524</v>
      </c>
      <c r="S40" s="709"/>
      <c r="T40" s="709"/>
      <c r="U40" s="709" t="s">
        <v>588</v>
      </c>
      <c r="V40" s="709"/>
      <c r="W40" s="709" t="s">
        <v>447</v>
      </c>
      <c r="X40" s="710"/>
      <c r="Y40" s="77">
        <v>2</v>
      </c>
      <c r="Z40" s="265">
        <v>8</v>
      </c>
      <c r="AA40" s="79">
        <f>SUM(AA41:AA42)</f>
        <v>0</v>
      </c>
      <c r="AB40" s="79">
        <f>SUM(AB41:AB42)</f>
        <v>0</v>
      </c>
      <c r="AC40" s="185">
        <f>SUM(AC41:AC42)</f>
        <v>0</v>
      </c>
      <c r="AD40" s="79">
        <f t="shared" ref="AD40:AE40" si="10">SUM(AD41:AD42)</f>
        <v>0</v>
      </c>
      <c r="AE40" s="79">
        <f t="shared" si="10"/>
        <v>0</v>
      </c>
      <c r="AF40" s="79">
        <f t="shared" si="4"/>
        <v>0</v>
      </c>
      <c r="AG40" s="79">
        <f>SUM(AG41:AG42)</f>
        <v>0</v>
      </c>
      <c r="AH40" s="79">
        <f t="shared" si="1"/>
        <v>0</v>
      </c>
      <c r="AI40" s="79">
        <f t="shared" si="2"/>
        <v>0</v>
      </c>
      <c r="AJ40" s="185">
        <f>SUM(AJ41:AJ42)</f>
        <v>0</v>
      </c>
      <c r="AK40" s="185">
        <f t="shared" ref="AK40:AL40" si="11">SUM(AK41:AK42)</f>
        <v>0</v>
      </c>
      <c r="AL40" s="185">
        <f t="shared" si="11"/>
        <v>0</v>
      </c>
      <c r="AM40" s="186">
        <f t="shared" si="3"/>
        <v>0</v>
      </c>
      <c r="AN40" s="669"/>
      <c r="AO40" s="669"/>
      <c r="AP40" s="669"/>
      <c r="AQ40" s="669"/>
      <c r="AR40" s="669"/>
      <c r="AS40" s="669"/>
      <c r="AT40" s="669"/>
      <c r="AU40" s="669"/>
      <c r="AV40" s="669"/>
      <c r="AW40" s="669"/>
      <c r="AX40" s="669"/>
      <c r="AY40" s="669"/>
      <c r="AZ40" s="669"/>
      <c r="BA40" s="669"/>
      <c r="BB40" s="669"/>
      <c r="BC40" s="669"/>
      <c r="BD40" s="669"/>
      <c r="BE40" s="669"/>
      <c r="BF40" s="669"/>
      <c r="BG40" s="669"/>
      <c r="BH40" s="669"/>
      <c r="BI40" s="669"/>
      <c r="BJ40" s="669"/>
      <c r="BK40" s="669"/>
      <c r="BL40" s="669"/>
      <c r="BM40" s="669"/>
      <c r="BN40" s="669"/>
      <c r="BO40" s="669"/>
      <c r="BP40" s="669"/>
      <c r="BQ40" s="669"/>
      <c r="BR40" s="669"/>
      <c r="BS40" s="669"/>
      <c r="BT40" s="669"/>
      <c r="BU40" s="669"/>
      <c r="BV40" s="669"/>
      <c r="BW40" s="669"/>
      <c r="BX40" s="669"/>
      <c r="BY40" s="669"/>
      <c r="BZ40" s="669"/>
      <c r="CA40" s="669"/>
      <c r="CB40" s="669"/>
      <c r="CC40" s="669"/>
      <c r="CD40" s="669"/>
      <c r="CE40" s="669"/>
      <c r="CF40" s="669"/>
      <c r="CG40" s="669"/>
      <c r="CH40" s="669"/>
      <c r="CI40" s="669"/>
      <c r="CJ40" s="669"/>
      <c r="CK40" s="669"/>
      <c r="CL40" s="669"/>
      <c r="CM40" s="669"/>
      <c r="CN40" s="669"/>
      <c r="CO40" s="669"/>
      <c r="CP40" s="669"/>
      <c r="CQ40" s="669"/>
      <c r="CR40" s="669"/>
      <c r="CS40" s="669"/>
      <c r="CT40" s="669"/>
      <c r="CU40" s="669"/>
      <c r="CV40" s="669"/>
      <c r="CW40" s="669"/>
      <c r="CX40" s="669"/>
      <c r="CY40" s="669"/>
      <c r="CZ40" s="669"/>
      <c r="DA40" s="669"/>
      <c r="DB40" s="669"/>
      <c r="DC40" s="669"/>
      <c r="DD40" s="669"/>
      <c r="DE40" s="669"/>
      <c r="DF40" s="669"/>
      <c r="DG40" s="669"/>
      <c r="DH40" s="669"/>
      <c r="DI40" s="669"/>
      <c r="DJ40" s="669"/>
      <c r="DK40" s="669"/>
      <c r="DL40" s="669"/>
      <c r="DM40" s="669"/>
      <c r="DN40" s="669"/>
      <c r="DO40" s="669"/>
      <c r="DP40" s="669"/>
      <c r="DQ40" s="669"/>
      <c r="DR40" s="669"/>
      <c r="DS40" s="669"/>
      <c r="DT40" s="669"/>
      <c r="DU40" s="669"/>
      <c r="DV40" s="669"/>
      <c r="DW40" s="669"/>
      <c r="DX40" s="669"/>
      <c r="DY40" s="669"/>
      <c r="DZ40" s="669"/>
      <c r="EA40" s="669"/>
      <c r="EB40" s="669"/>
      <c r="EC40" s="669"/>
      <c r="ED40" s="669"/>
      <c r="EE40" s="669"/>
      <c r="EF40" s="669"/>
      <c r="EG40" s="669"/>
      <c r="EH40" s="669"/>
      <c r="EI40" s="669"/>
    </row>
    <row r="41" spans="1:139" ht="16.149999999999999" customHeight="1" x14ac:dyDescent="0.15">
      <c r="A41" s="669"/>
      <c r="B41" s="712" t="s">
        <v>599</v>
      </c>
      <c r="C41" s="709"/>
      <c r="D41" s="709"/>
      <c r="E41" s="709"/>
      <c r="F41" s="709" t="s">
        <v>15</v>
      </c>
      <c r="G41" s="709"/>
      <c r="H41" s="709"/>
      <c r="I41" s="709"/>
      <c r="J41" s="709"/>
      <c r="K41" s="709"/>
      <c r="L41" s="709"/>
      <c r="M41" s="709"/>
      <c r="N41" s="709"/>
      <c r="O41" s="709"/>
      <c r="P41" s="709"/>
      <c r="Q41" s="709"/>
      <c r="R41" s="709"/>
      <c r="S41" s="709"/>
      <c r="T41" s="709"/>
      <c r="U41" s="709"/>
      <c r="V41" s="709"/>
      <c r="W41" s="709"/>
      <c r="X41" s="710"/>
      <c r="Y41" s="77">
        <v>2</v>
      </c>
      <c r="Z41" s="265">
        <v>9</v>
      </c>
      <c r="AA41" s="711">
        <v>0</v>
      </c>
      <c r="AB41" s="80"/>
      <c r="AC41" s="176">
        <v>0</v>
      </c>
      <c r="AD41" s="80"/>
      <c r="AE41" s="80"/>
      <c r="AF41" s="79">
        <f t="shared" si="4"/>
        <v>0</v>
      </c>
      <c r="AG41" s="80"/>
      <c r="AH41" s="79">
        <f t="shared" si="1"/>
        <v>0</v>
      </c>
      <c r="AI41" s="79">
        <f t="shared" si="2"/>
        <v>0</v>
      </c>
      <c r="AJ41" s="176">
        <v>0</v>
      </c>
      <c r="AK41" s="176">
        <v>0</v>
      </c>
      <c r="AL41" s="176">
        <v>0</v>
      </c>
      <c r="AM41" s="186">
        <f t="shared" si="3"/>
        <v>0</v>
      </c>
      <c r="AN41" s="669"/>
      <c r="AO41" s="669"/>
      <c r="AP41" s="669"/>
      <c r="AQ41" s="669"/>
      <c r="AR41" s="669"/>
      <c r="AS41" s="669"/>
      <c r="AT41" s="669"/>
      <c r="AU41" s="669"/>
      <c r="AV41" s="669"/>
      <c r="AW41" s="669"/>
      <c r="AX41" s="669"/>
      <c r="AY41" s="669"/>
      <c r="AZ41" s="669"/>
      <c r="BA41" s="669"/>
      <c r="BB41" s="669"/>
      <c r="BC41" s="669"/>
      <c r="BD41" s="669"/>
      <c r="BE41" s="669"/>
      <c r="BF41" s="669"/>
      <c r="BG41" s="669"/>
      <c r="BH41" s="669"/>
      <c r="BI41" s="669"/>
      <c r="BJ41" s="669"/>
      <c r="BK41" s="669"/>
      <c r="BL41" s="669"/>
      <c r="BM41" s="669"/>
      <c r="BN41" s="669"/>
      <c r="BO41" s="669"/>
      <c r="BP41" s="669"/>
      <c r="BQ41" s="669"/>
      <c r="BR41" s="669"/>
      <c r="BS41" s="669"/>
      <c r="BT41" s="669"/>
      <c r="BU41" s="669"/>
      <c r="BV41" s="669"/>
      <c r="BW41" s="669"/>
      <c r="BX41" s="669"/>
      <c r="BY41" s="669"/>
      <c r="BZ41" s="669"/>
      <c r="CA41" s="669"/>
      <c r="CB41" s="669"/>
      <c r="CC41" s="669"/>
      <c r="CD41" s="669"/>
      <c r="CE41" s="669"/>
      <c r="CF41" s="669"/>
      <c r="CG41" s="669"/>
      <c r="CH41" s="669"/>
      <c r="CI41" s="669"/>
      <c r="CJ41" s="669"/>
      <c r="CK41" s="669"/>
      <c r="CL41" s="669"/>
      <c r="CM41" s="669"/>
      <c r="CN41" s="669"/>
      <c r="CO41" s="669"/>
      <c r="CP41" s="669"/>
      <c r="CQ41" s="669"/>
      <c r="CR41" s="669"/>
      <c r="CS41" s="669"/>
      <c r="CT41" s="669"/>
      <c r="CU41" s="669"/>
      <c r="CV41" s="669"/>
      <c r="CW41" s="669"/>
      <c r="CX41" s="669"/>
      <c r="CY41" s="669"/>
      <c r="CZ41" s="669"/>
      <c r="DA41" s="669"/>
      <c r="DB41" s="669"/>
      <c r="DC41" s="669"/>
      <c r="DD41" s="669"/>
      <c r="DE41" s="669"/>
      <c r="DF41" s="669"/>
      <c r="DG41" s="669"/>
      <c r="DH41" s="669"/>
      <c r="DI41" s="669"/>
      <c r="DJ41" s="669"/>
      <c r="DK41" s="669"/>
      <c r="DL41" s="669"/>
      <c r="DM41" s="669"/>
      <c r="DN41" s="669"/>
      <c r="DO41" s="669"/>
      <c r="DP41" s="669"/>
      <c r="DQ41" s="669"/>
      <c r="DR41" s="669"/>
      <c r="DS41" s="669"/>
      <c r="DT41" s="669"/>
      <c r="DU41" s="669"/>
      <c r="DV41" s="669"/>
      <c r="DW41" s="669"/>
      <c r="DX41" s="669"/>
      <c r="DY41" s="669"/>
      <c r="DZ41" s="669"/>
      <c r="EA41" s="669"/>
      <c r="EB41" s="669"/>
      <c r="EC41" s="669"/>
      <c r="ED41" s="669"/>
      <c r="EE41" s="669"/>
      <c r="EF41" s="669"/>
      <c r="EG41" s="669"/>
      <c r="EH41" s="669"/>
      <c r="EI41" s="669"/>
    </row>
    <row r="42" spans="1:139" ht="16.149999999999999" customHeight="1" x14ac:dyDescent="0.15">
      <c r="A42" s="669"/>
      <c r="B42" s="709" t="s">
        <v>600</v>
      </c>
      <c r="C42" s="709"/>
      <c r="D42" s="709"/>
      <c r="E42" s="709"/>
      <c r="F42" s="709" t="s">
        <v>16</v>
      </c>
      <c r="G42" s="709"/>
      <c r="H42" s="709"/>
      <c r="I42" s="709"/>
      <c r="J42" s="709"/>
      <c r="K42" s="709"/>
      <c r="L42" s="709"/>
      <c r="M42" s="709"/>
      <c r="N42" s="709"/>
      <c r="O42" s="709"/>
      <c r="P42" s="709"/>
      <c r="Q42" s="709"/>
      <c r="R42" s="709"/>
      <c r="S42" s="709"/>
      <c r="T42" s="709"/>
      <c r="U42" s="709"/>
      <c r="V42" s="709"/>
      <c r="W42" s="709"/>
      <c r="X42" s="710"/>
      <c r="Y42" s="77">
        <v>3</v>
      </c>
      <c r="Z42" s="265">
        <v>0</v>
      </c>
      <c r="AA42" s="711">
        <v>0</v>
      </c>
      <c r="AB42" s="80"/>
      <c r="AC42" s="176">
        <v>0</v>
      </c>
      <c r="AD42" s="80"/>
      <c r="AE42" s="80"/>
      <c r="AF42" s="79">
        <f t="shared" si="4"/>
        <v>0</v>
      </c>
      <c r="AG42" s="80"/>
      <c r="AH42" s="79">
        <f t="shared" si="1"/>
        <v>0</v>
      </c>
      <c r="AI42" s="79">
        <f t="shared" si="2"/>
        <v>0</v>
      </c>
      <c r="AJ42" s="176">
        <v>0</v>
      </c>
      <c r="AK42" s="176">
        <v>0</v>
      </c>
      <c r="AL42" s="176">
        <v>0</v>
      </c>
      <c r="AM42" s="186">
        <f t="shared" si="3"/>
        <v>0</v>
      </c>
      <c r="AN42" s="669"/>
      <c r="AO42" s="669"/>
      <c r="AP42" s="669"/>
      <c r="AQ42" s="669"/>
      <c r="AR42" s="669"/>
      <c r="AS42" s="669"/>
      <c r="AT42" s="669"/>
      <c r="AU42" s="669"/>
      <c r="AV42" s="669"/>
      <c r="AW42" s="669"/>
      <c r="AX42" s="669"/>
      <c r="AY42" s="669"/>
      <c r="AZ42" s="669"/>
      <c r="BA42" s="669"/>
      <c r="BB42" s="669"/>
      <c r="BC42" s="669"/>
      <c r="BD42" s="669"/>
      <c r="BE42" s="669"/>
      <c r="BF42" s="669"/>
      <c r="BG42" s="669"/>
      <c r="BH42" s="669"/>
      <c r="BI42" s="669"/>
      <c r="BJ42" s="669"/>
      <c r="BK42" s="669"/>
      <c r="BL42" s="669"/>
      <c r="BM42" s="669"/>
      <c r="BN42" s="669"/>
      <c r="BO42" s="669"/>
      <c r="BP42" s="669"/>
      <c r="BQ42" s="669"/>
      <c r="BR42" s="669"/>
      <c r="BS42" s="669"/>
      <c r="BT42" s="669"/>
      <c r="BU42" s="669"/>
      <c r="BV42" s="669"/>
      <c r="BW42" s="669"/>
      <c r="BX42" s="669"/>
      <c r="BY42" s="669"/>
      <c r="BZ42" s="669"/>
      <c r="CA42" s="669"/>
      <c r="CB42" s="669"/>
      <c r="CC42" s="669"/>
      <c r="CD42" s="669"/>
      <c r="CE42" s="669"/>
      <c r="CF42" s="669"/>
      <c r="CG42" s="669"/>
      <c r="CH42" s="669"/>
      <c r="CI42" s="669"/>
      <c r="CJ42" s="669"/>
      <c r="CK42" s="669"/>
      <c r="CL42" s="669"/>
      <c r="CM42" s="669"/>
      <c r="CN42" s="669"/>
      <c r="CO42" s="669"/>
      <c r="CP42" s="669"/>
      <c r="CQ42" s="669"/>
      <c r="CR42" s="669"/>
      <c r="CS42" s="669"/>
      <c r="CT42" s="669"/>
      <c r="CU42" s="669"/>
      <c r="CV42" s="669"/>
      <c r="CW42" s="669"/>
      <c r="CX42" s="669"/>
      <c r="CY42" s="669"/>
      <c r="CZ42" s="669"/>
      <c r="DA42" s="669"/>
      <c r="DB42" s="669"/>
      <c r="DC42" s="669"/>
      <c r="DD42" s="669"/>
      <c r="DE42" s="669"/>
      <c r="DF42" s="669"/>
      <c r="DG42" s="669"/>
      <c r="DH42" s="669"/>
      <c r="DI42" s="669"/>
      <c r="DJ42" s="669"/>
      <c r="DK42" s="669"/>
      <c r="DL42" s="669"/>
      <c r="DM42" s="669"/>
      <c r="DN42" s="669"/>
      <c r="DO42" s="669"/>
      <c r="DP42" s="669"/>
      <c r="DQ42" s="669"/>
      <c r="DR42" s="669"/>
      <c r="DS42" s="669"/>
      <c r="DT42" s="669"/>
      <c r="DU42" s="669"/>
      <c r="DV42" s="669"/>
      <c r="DW42" s="669"/>
      <c r="DX42" s="669"/>
      <c r="DY42" s="669"/>
      <c r="DZ42" s="669"/>
      <c r="EA42" s="669"/>
      <c r="EB42" s="669"/>
      <c r="EC42" s="669"/>
      <c r="ED42" s="669"/>
      <c r="EE42" s="669"/>
      <c r="EF42" s="669"/>
      <c r="EG42" s="669"/>
      <c r="EH42" s="669"/>
      <c r="EI42" s="669"/>
    </row>
    <row r="43" spans="1:139" ht="16.149999999999999" customHeight="1" x14ac:dyDescent="0.15">
      <c r="A43" s="669"/>
      <c r="B43" s="709" t="s">
        <v>601</v>
      </c>
      <c r="C43" s="709"/>
      <c r="D43" s="709" t="s">
        <v>511</v>
      </c>
      <c r="E43" s="709" t="s">
        <v>512</v>
      </c>
      <c r="F43" s="709"/>
      <c r="G43" s="709" t="s">
        <v>602</v>
      </c>
      <c r="H43" s="709"/>
      <c r="I43" s="709" t="s">
        <v>603</v>
      </c>
      <c r="J43" s="709"/>
      <c r="K43" s="709" t="s">
        <v>604</v>
      </c>
      <c r="L43" s="709"/>
      <c r="M43" s="709" t="s">
        <v>605</v>
      </c>
      <c r="N43" s="709" t="s">
        <v>606</v>
      </c>
      <c r="O43" s="709"/>
      <c r="P43" s="709" t="s">
        <v>579</v>
      </c>
      <c r="Q43" s="709"/>
      <c r="R43" s="709" t="s">
        <v>580</v>
      </c>
      <c r="S43" s="709"/>
      <c r="T43" s="709" t="s">
        <v>607</v>
      </c>
      <c r="U43" s="709"/>
      <c r="V43" s="709" t="s">
        <v>608</v>
      </c>
      <c r="W43" s="709" t="s">
        <v>447</v>
      </c>
      <c r="X43" s="710"/>
      <c r="Y43" s="371">
        <v>3</v>
      </c>
      <c r="Z43" s="265">
        <v>1</v>
      </c>
      <c r="AA43" s="711">
        <v>82307651</v>
      </c>
      <c r="AB43" s="80">
        <v>3897000</v>
      </c>
      <c r="AC43" s="176">
        <v>0</v>
      </c>
      <c r="AD43" s="80">
        <v>5297200</v>
      </c>
      <c r="AE43" s="80">
        <v>601441</v>
      </c>
      <c r="AF43" s="79">
        <f t="shared" si="4"/>
        <v>5898641</v>
      </c>
      <c r="AG43" s="80"/>
      <c r="AH43" s="79">
        <f t="shared" si="1"/>
        <v>5898641</v>
      </c>
      <c r="AI43" s="79">
        <f t="shared" si="2"/>
        <v>80907451</v>
      </c>
      <c r="AJ43" s="176">
        <v>0</v>
      </c>
      <c r="AK43" s="80">
        <v>217134</v>
      </c>
      <c r="AL43" s="80"/>
      <c r="AM43" s="186">
        <f t="shared" si="3"/>
        <v>80907451</v>
      </c>
      <c r="AN43" s="669"/>
      <c r="AO43" s="669"/>
      <c r="AP43" s="669"/>
      <c r="AQ43" s="669"/>
      <c r="AR43" s="669"/>
      <c r="AS43" s="669"/>
      <c r="AT43" s="669"/>
      <c r="AU43" s="669"/>
      <c r="AV43" s="669"/>
      <c r="AW43" s="669"/>
      <c r="AX43" s="669"/>
      <c r="AY43" s="669"/>
      <c r="AZ43" s="669"/>
      <c r="BA43" s="669"/>
      <c r="BB43" s="669"/>
      <c r="BC43" s="669"/>
      <c r="BD43" s="669"/>
      <c r="BE43" s="669"/>
      <c r="BF43" s="669"/>
      <c r="BG43" s="669"/>
      <c r="BH43" s="669"/>
      <c r="BI43" s="669"/>
      <c r="BJ43" s="669"/>
      <c r="BK43" s="669"/>
      <c r="BL43" s="669"/>
      <c r="BM43" s="669"/>
      <c r="BN43" s="669"/>
      <c r="BO43" s="669"/>
      <c r="BP43" s="669"/>
      <c r="BQ43" s="669"/>
      <c r="BR43" s="669"/>
      <c r="BS43" s="669"/>
      <c r="BT43" s="669"/>
      <c r="BU43" s="669"/>
      <c r="BV43" s="669"/>
      <c r="BW43" s="669"/>
      <c r="BX43" s="669"/>
      <c r="BY43" s="669"/>
      <c r="BZ43" s="669"/>
      <c r="CA43" s="669"/>
      <c r="CB43" s="669"/>
      <c r="CC43" s="669"/>
      <c r="CD43" s="669"/>
      <c r="CE43" s="669"/>
      <c r="CF43" s="669"/>
      <c r="CG43" s="669"/>
      <c r="CH43" s="669"/>
      <c r="CI43" s="669"/>
      <c r="CJ43" s="669"/>
      <c r="CK43" s="669"/>
      <c r="CL43" s="669"/>
      <c r="CM43" s="669"/>
      <c r="CN43" s="669"/>
      <c r="CO43" s="669"/>
      <c r="CP43" s="669"/>
      <c r="CQ43" s="669"/>
      <c r="CR43" s="669"/>
      <c r="CS43" s="669"/>
      <c r="CT43" s="669"/>
      <c r="CU43" s="669"/>
      <c r="CV43" s="669"/>
      <c r="CW43" s="669"/>
      <c r="CX43" s="669"/>
      <c r="CY43" s="669"/>
      <c r="CZ43" s="669"/>
      <c r="DA43" s="669"/>
      <c r="DB43" s="669"/>
      <c r="DC43" s="669"/>
      <c r="DD43" s="669"/>
      <c r="DE43" s="669"/>
      <c r="DF43" s="669"/>
      <c r="DG43" s="669"/>
      <c r="DH43" s="669"/>
      <c r="DI43" s="669"/>
      <c r="DJ43" s="669"/>
      <c r="DK43" s="669"/>
      <c r="DL43" s="669"/>
      <c r="DM43" s="669"/>
      <c r="DN43" s="669"/>
      <c r="DO43" s="669"/>
      <c r="DP43" s="669"/>
      <c r="DQ43" s="669"/>
      <c r="DR43" s="669"/>
      <c r="DS43" s="669"/>
      <c r="DT43" s="669"/>
      <c r="DU43" s="669"/>
      <c r="DV43" s="669"/>
      <c r="DW43" s="669"/>
      <c r="DX43" s="669"/>
      <c r="DY43" s="669"/>
      <c r="DZ43" s="669"/>
      <c r="EA43" s="669"/>
      <c r="EB43" s="669"/>
      <c r="EC43" s="669"/>
      <c r="ED43" s="669"/>
      <c r="EE43" s="669"/>
      <c r="EF43" s="669"/>
      <c r="EG43" s="669"/>
      <c r="EH43" s="669"/>
      <c r="EI43" s="669"/>
    </row>
    <row r="44" spans="1:139" ht="16.149999999999999" customHeight="1" x14ac:dyDescent="0.15">
      <c r="A44" s="669"/>
      <c r="B44" s="709" t="s">
        <v>609</v>
      </c>
      <c r="C44" s="709"/>
      <c r="D44" s="709" t="s">
        <v>511</v>
      </c>
      <c r="E44" s="709" t="s">
        <v>512</v>
      </c>
      <c r="F44" s="709"/>
      <c r="G44" s="709" t="s">
        <v>610</v>
      </c>
      <c r="H44" s="709"/>
      <c r="I44" s="709" t="s">
        <v>611</v>
      </c>
      <c r="J44" s="709"/>
      <c r="K44" s="709" t="s">
        <v>612</v>
      </c>
      <c r="L44" s="709" t="s">
        <v>613</v>
      </c>
      <c r="M44" s="709"/>
      <c r="N44" s="709" t="s">
        <v>614</v>
      </c>
      <c r="O44" s="709" t="s">
        <v>615</v>
      </c>
      <c r="P44" s="709" t="s">
        <v>616</v>
      </c>
      <c r="Q44" s="709"/>
      <c r="R44" s="709" t="s">
        <v>617</v>
      </c>
      <c r="S44" s="709"/>
      <c r="T44" s="709" t="s">
        <v>606</v>
      </c>
      <c r="U44" s="709"/>
      <c r="V44" s="709" t="s">
        <v>532</v>
      </c>
      <c r="W44" s="709" t="s">
        <v>618</v>
      </c>
      <c r="X44" s="710"/>
      <c r="Y44" s="77">
        <v>3</v>
      </c>
      <c r="Z44" s="265">
        <v>2</v>
      </c>
      <c r="AA44" s="711">
        <v>362740</v>
      </c>
      <c r="AB44" s="80">
        <v>77000</v>
      </c>
      <c r="AC44" s="176">
        <v>0</v>
      </c>
      <c r="AD44" s="80">
        <v>16634</v>
      </c>
      <c r="AE44" s="80">
        <v>694</v>
      </c>
      <c r="AF44" s="79">
        <f t="shared" si="4"/>
        <v>17328</v>
      </c>
      <c r="AG44" s="80"/>
      <c r="AH44" s="79">
        <f t="shared" si="1"/>
        <v>17328</v>
      </c>
      <c r="AI44" s="79">
        <f t="shared" si="2"/>
        <v>423106</v>
      </c>
      <c r="AJ44" s="176">
        <v>0</v>
      </c>
      <c r="AK44" s="80"/>
      <c r="AL44" s="80"/>
      <c r="AM44" s="186">
        <f t="shared" si="3"/>
        <v>423106</v>
      </c>
      <c r="AN44" s="669"/>
      <c r="AO44" s="669"/>
      <c r="AP44" s="669"/>
      <c r="AQ44" s="669"/>
      <c r="AR44" s="669"/>
      <c r="AS44" s="669"/>
      <c r="AT44" s="669"/>
      <c r="AU44" s="669"/>
      <c r="AV44" s="669"/>
      <c r="AW44" s="669"/>
      <c r="AX44" s="669"/>
      <c r="AY44" s="669"/>
      <c r="AZ44" s="669"/>
      <c r="BA44" s="669"/>
      <c r="BB44" s="669"/>
      <c r="BC44" s="669"/>
      <c r="BD44" s="669"/>
      <c r="BE44" s="669"/>
      <c r="BF44" s="669"/>
      <c r="BG44" s="669"/>
      <c r="BH44" s="669"/>
      <c r="BI44" s="669"/>
      <c r="BJ44" s="669"/>
      <c r="BK44" s="669"/>
      <c r="BL44" s="669"/>
      <c r="BM44" s="669"/>
      <c r="BN44" s="669"/>
      <c r="BO44" s="669"/>
      <c r="BP44" s="669"/>
      <c r="BQ44" s="669"/>
      <c r="BR44" s="669"/>
      <c r="BS44" s="669"/>
      <c r="BT44" s="669"/>
      <c r="BU44" s="669"/>
      <c r="BV44" s="669"/>
      <c r="BW44" s="669"/>
      <c r="BX44" s="669"/>
      <c r="BY44" s="669"/>
      <c r="BZ44" s="669"/>
      <c r="CA44" s="669"/>
      <c r="CB44" s="669"/>
      <c r="CC44" s="669"/>
      <c r="CD44" s="669"/>
      <c r="CE44" s="669"/>
      <c r="CF44" s="669"/>
      <c r="CG44" s="669"/>
      <c r="CH44" s="669"/>
      <c r="CI44" s="669"/>
      <c r="CJ44" s="669"/>
      <c r="CK44" s="669"/>
      <c r="CL44" s="669"/>
      <c r="CM44" s="669"/>
      <c r="CN44" s="669"/>
      <c r="CO44" s="669"/>
      <c r="CP44" s="669"/>
      <c r="CQ44" s="669"/>
      <c r="CR44" s="669"/>
      <c r="CS44" s="669"/>
      <c r="CT44" s="669"/>
      <c r="CU44" s="669"/>
      <c r="CV44" s="669"/>
      <c r="CW44" s="669"/>
      <c r="CX44" s="669"/>
      <c r="CY44" s="669"/>
      <c r="CZ44" s="669"/>
      <c r="DA44" s="669"/>
      <c r="DB44" s="669"/>
      <c r="DC44" s="669"/>
      <c r="DD44" s="669"/>
      <c r="DE44" s="669"/>
      <c r="DF44" s="669"/>
      <c r="DG44" s="669"/>
      <c r="DH44" s="669"/>
      <c r="DI44" s="669"/>
      <c r="DJ44" s="669"/>
      <c r="DK44" s="669"/>
      <c r="DL44" s="669"/>
      <c r="DM44" s="669"/>
      <c r="DN44" s="669"/>
      <c r="DO44" s="669"/>
      <c r="DP44" s="669"/>
      <c r="DQ44" s="669"/>
      <c r="DR44" s="669"/>
      <c r="DS44" s="669"/>
      <c r="DT44" s="669"/>
      <c r="DU44" s="669"/>
      <c r="DV44" s="669"/>
      <c r="DW44" s="669"/>
      <c r="DX44" s="669"/>
      <c r="DY44" s="669"/>
      <c r="DZ44" s="669"/>
      <c r="EA44" s="669"/>
      <c r="EB44" s="669"/>
      <c r="EC44" s="669"/>
      <c r="ED44" s="669"/>
      <c r="EE44" s="669"/>
      <c r="EF44" s="669"/>
      <c r="EG44" s="669"/>
      <c r="EH44" s="669"/>
      <c r="EI44" s="669"/>
    </row>
    <row r="45" spans="1:139" ht="16.149999999999999" customHeight="1" x14ac:dyDescent="0.15">
      <c r="A45" s="669"/>
      <c r="B45" s="709" t="s">
        <v>619</v>
      </c>
      <c r="C45" s="709"/>
      <c r="D45" s="709" t="s">
        <v>511</v>
      </c>
      <c r="E45" s="709" t="s">
        <v>512</v>
      </c>
      <c r="F45" s="709"/>
      <c r="G45" s="709" t="s">
        <v>610</v>
      </c>
      <c r="H45" s="709" t="s">
        <v>611</v>
      </c>
      <c r="I45" s="709" t="s">
        <v>612</v>
      </c>
      <c r="J45" s="709" t="s">
        <v>620</v>
      </c>
      <c r="K45" s="709" t="s">
        <v>614</v>
      </c>
      <c r="L45" s="709" t="s">
        <v>615</v>
      </c>
      <c r="M45" s="709" t="s">
        <v>621</v>
      </c>
      <c r="N45" s="709" t="s">
        <v>622</v>
      </c>
      <c r="O45" s="709" t="s">
        <v>623</v>
      </c>
      <c r="P45" s="709" t="s">
        <v>606</v>
      </c>
      <c r="Q45" s="709" t="s">
        <v>624</v>
      </c>
      <c r="R45" s="709" t="s">
        <v>625</v>
      </c>
      <c r="S45" s="709" t="s">
        <v>626</v>
      </c>
      <c r="T45" s="709" t="s">
        <v>627</v>
      </c>
      <c r="U45" s="709" t="s">
        <v>606</v>
      </c>
      <c r="V45" s="709" t="s">
        <v>532</v>
      </c>
      <c r="W45" s="709" t="s">
        <v>618</v>
      </c>
      <c r="X45" s="710"/>
      <c r="Y45" s="77">
        <v>3</v>
      </c>
      <c r="Z45" s="265">
        <v>3</v>
      </c>
      <c r="AA45" s="711">
        <v>3580534</v>
      </c>
      <c r="AB45" s="80"/>
      <c r="AC45" s="176">
        <v>0</v>
      </c>
      <c r="AD45" s="80">
        <v>199701</v>
      </c>
      <c r="AE45" s="80">
        <v>39136</v>
      </c>
      <c r="AF45" s="79">
        <f t="shared" si="4"/>
        <v>238837</v>
      </c>
      <c r="AG45" s="80"/>
      <c r="AH45" s="79">
        <f t="shared" si="1"/>
        <v>238837</v>
      </c>
      <c r="AI45" s="79">
        <f t="shared" si="2"/>
        <v>3380833</v>
      </c>
      <c r="AJ45" s="176">
        <v>0</v>
      </c>
      <c r="AK45" s="80"/>
      <c r="AL45" s="80"/>
      <c r="AM45" s="186">
        <f t="shared" si="3"/>
        <v>3380833</v>
      </c>
      <c r="AN45" s="669"/>
      <c r="AO45" s="669"/>
      <c r="AP45" s="669"/>
      <c r="AQ45" s="669"/>
      <c r="AR45" s="669"/>
      <c r="AS45" s="669"/>
      <c r="AT45" s="669"/>
      <c r="AU45" s="669"/>
      <c r="AV45" s="669"/>
      <c r="AW45" s="669"/>
      <c r="AX45" s="669"/>
      <c r="AY45" s="669"/>
      <c r="AZ45" s="669"/>
      <c r="BA45" s="669"/>
      <c r="BB45" s="669"/>
      <c r="BC45" s="669"/>
      <c r="BD45" s="669"/>
      <c r="BE45" s="669"/>
      <c r="BF45" s="669"/>
      <c r="BG45" s="669"/>
      <c r="BH45" s="669"/>
      <c r="BI45" s="669"/>
      <c r="BJ45" s="669"/>
      <c r="BK45" s="669"/>
      <c r="BL45" s="669"/>
      <c r="BM45" s="669"/>
      <c r="BN45" s="669"/>
      <c r="BO45" s="669"/>
      <c r="BP45" s="669"/>
      <c r="BQ45" s="669"/>
      <c r="BR45" s="669"/>
      <c r="BS45" s="669"/>
      <c r="BT45" s="669"/>
      <c r="BU45" s="669"/>
      <c r="BV45" s="669"/>
      <c r="BW45" s="669"/>
      <c r="BX45" s="669"/>
      <c r="BY45" s="669"/>
      <c r="BZ45" s="669"/>
      <c r="CA45" s="669"/>
      <c r="CB45" s="669"/>
      <c r="CC45" s="669"/>
      <c r="CD45" s="669"/>
      <c r="CE45" s="669"/>
      <c r="CF45" s="669"/>
      <c r="CG45" s="669"/>
      <c r="CH45" s="669"/>
      <c r="CI45" s="669"/>
      <c r="CJ45" s="669"/>
      <c r="CK45" s="669"/>
      <c r="CL45" s="669"/>
      <c r="CM45" s="669"/>
      <c r="CN45" s="669"/>
      <c r="CO45" s="669"/>
      <c r="CP45" s="669"/>
      <c r="CQ45" s="669"/>
      <c r="CR45" s="669"/>
      <c r="CS45" s="669"/>
      <c r="CT45" s="669"/>
      <c r="CU45" s="669"/>
      <c r="CV45" s="669"/>
      <c r="CW45" s="669"/>
      <c r="CX45" s="669"/>
      <c r="CY45" s="669"/>
      <c r="CZ45" s="669"/>
      <c r="DA45" s="669"/>
      <c r="DB45" s="669"/>
      <c r="DC45" s="669"/>
      <c r="DD45" s="669"/>
      <c r="DE45" s="669"/>
      <c r="DF45" s="669"/>
      <c r="DG45" s="669"/>
      <c r="DH45" s="669"/>
      <c r="DI45" s="669"/>
      <c r="DJ45" s="669"/>
      <c r="DK45" s="669"/>
      <c r="DL45" s="669"/>
      <c r="DM45" s="669"/>
      <c r="DN45" s="669"/>
      <c r="DO45" s="669"/>
      <c r="DP45" s="669"/>
      <c r="DQ45" s="669"/>
      <c r="DR45" s="669"/>
      <c r="DS45" s="669"/>
      <c r="DT45" s="669"/>
      <c r="DU45" s="669"/>
      <c r="DV45" s="669"/>
      <c r="DW45" s="669"/>
      <c r="DX45" s="669"/>
      <c r="DY45" s="669"/>
      <c r="DZ45" s="669"/>
      <c r="EA45" s="669"/>
      <c r="EB45" s="669"/>
      <c r="EC45" s="669"/>
      <c r="ED45" s="669"/>
      <c r="EE45" s="669"/>
      <c r="EF45" s="669"/>
      <c r="EG45" s="669"/>
      <c r="EH45" s="669"/>
      <c r="EI45" s="669"/>
    </row>
    <row r="46" spans="1:139" ht="16.149999999999999" customHeight="1" x14ac:dyDescent="0.15">
      <c r="A46" s="669"/>
      <c r="B46" s="713" t="s">
        <v>628</v>
      </c>
      <c r="C46" s="713"/>
      <c r="D46" s="713" t="s">
        <v>511</v>
      </c>
      <c r="E46" s="713" t="s">
        <v>512</v>
      </c>
      <c r="F46" s="713"/>
      <c r="G46" s="713" t="s">
        <v>610</v>
      </c>
      <c r="H46" s="713" t="s">
        <v>611</v>
      </c>
      <c r="I46" s="713" t="s">
        <v>612</v>
      </c>
      <c r="J46" s="713" t="s">
        <v>620</v>
      </c>
      <c r="K46" s="713" t="s">
        <v>614</v>
      </c>
      <c r="L46" s="713" t="s">
        <v>615</v>
      </c>
      <c r="M46" s="713" t="s">
        <v>621</v>
      </c>
      <c r="N46" s="713" t="s">
        <v>622</v>
      </c>
      <c r="O46" s="713" t="s">
        <v>623</v>
      </c>
      <c r="P46" s="713" t="s">
        <v>606</v>
      </c>
      <c r="Q46" s="713" t="s">
        <v>624</v>
      </c>
      <c r="R46" s="713" t="s">
        <v>625</v>
      </c>
      <c r="S46" s="713" t="s">
        <v>626</v>
      </c>
      <c r="T46" s="713" t="s">
        <v>627</v>
      </c>
      <c r="U46" s="713" t="s">
        <v>606</v>
      </c>
      <c r="V46" s="713" t="s">
        <v>532</v>
      </c>
      <c r="W46" s="713" t="s">
        <v>618</v>
      </c>
      <c r="X46" s="714"/>
      <c r="Y46" s="77">
        <v>3</v>
      </c>
      <c r="Z46" s="265">
        <v>4</v>
      </c>
      <c r="AA46" s="711">
        <v>0</v>
      </c>
      <c r="AB46" s="80"/>
      <c r="AC46" s="176">
        <v>0</v>
      </c>
      <c r="AD46" s="80"/>
      <c r="AE46" s="80"/>
      <c r="AF46" s="79">
        <f t="shared" ref="AF46" si="12">SUM(AD46:AE46)</f>
        <v>0</v>
      </c>
      <c r="AG46" s="80"/>
      <c r="AH46" s="79">
        <f t="shared" si="1"/>
        <v>0</v>
      </c>
      <c r="AI46" s="79">
        <f t="shared" si="2"/>
        <v>0</v>
      </c>
      <c r="AJ46" s="176">
        <v>0</v>
      </c>
      <c r="AK46" s="80"/>
      <c r="AL46" s="80"/>
      <c r="AM46" s="186">
        <f t="shared" si="3"/>
        <v>0</v>
      </c>
      <c r="AN46" s="669"/>
      <c r="AO46" s="669"/>
      <c r="AP46" s="669"/>
      <c r="AQ46" s="669"/>
      <c r="AR46" s="669"/>
      <c r="AS46" s="669"/>
      <c r="AT46" s="669"/>
      <c r="AU46" s="669"/>
      <c r="AV46" s="669"/>
      <c r="AW46" s="669"/>
      <c r="AX46" s="669"/>
      <c r="AY46" s="669"/>
      <c r="AZ46" s="669"/>
      <c r="BA46" s="669"/>
      <c r="BB46" s="669"/>
      <c r="BC46" s="669"/>
      <c r="BD46" s="669"/>
      <c r="BE46" s="669"/>
      <c r="BF46" s="669"/>
      <c r="BG46" s="669"/>
      <c r="BH46" s="669"/>
      <c r="BI46" s="669"/>
      <c r="BJ46" s="669"/>
      <c r="BK46" s="669"/>
      <c r="BL46" s="669"/>
      <c r="BM46" s="669"/>
      <c r="BN46" s="669"/>
      <c r="BO46" s="669"/>
      <c r="BP46" s="669"/>
      <c r="BQ46" s="669"/>
      <c r="BR46" s="669"/>
      <c r="BS46" s="669"/>
      <c r="BT46" s="669"/>
      <c r="BU46" s="669"/>
      <c r="BV46" s="669"/>
      <c r="BW46" s="669"/>
      <c r="BX46" s="669"/>
      <c r="BY46" s="669"/>
      <c r="BZ46" s="669"/>
      <c r="CA46" s="669"/>
      <c r="CB46" s="669"/>
      <c r="CC46" s="669"/>
      <c r="CD46" s="669"/>
      <c r="CE46" s="669"/>
      <c r="CF46" s="669"/>
      <c r="CG46" s="669"/>
      <c r="CH46" s="669"/>
      <c r="CI46" s="669"/>
      <c r="CJ46" s="669"/>
      <c r="CK46" s="669"/>
      <c r="CL46" s="669"/>
      <c r="CM46" s="669"/>
      <c r="CN46" s="669"/>
      <c r="CO46" s="669"/>
      <c r="CP46" s="669"/>
      <c r="CQ46" s="669"/>
      <c r="CR46" s="669"/>
      <c r="CS46" s="669"/>
      <c r="CT46" s="669"/>
      <c r="CU46" s="669"/>
      <c r="CV46" s="669"/>
      <c r="CW46" s="669"/>
      <c r="CX46" s="669"/>
      <c r="CY46" s="669"/>
      <c r="CZ46" s="669"/>
      <c r="DA46" s="669"/>
      <c r="DB46" s="669"/>
      <c r="DC46" s="669"/>
      <c r="DD46" s="669"/>
      <c r="DE46" s="669"/>
      <c r="DF46" s="669"/>
      <c r="DG46" s="669"/>
      <c r="DH46" s="669"/>
      <c r="DI46" s="669"/>
      <c r="DJ46" s="669"/>
      <c r="DK46" s="669"/>
      <c r="DL46" s="669"/>
      <c r="DM46" s="669"/>
      <c r="DN46" s="669"/>
      <c r="DO46" s="669"/>
      <c r="DP46" s="669"/>
      <c r="DQ46" s="669"/>
      <c r="DR46" s="669"/>
      <c r="DS46" s="669"/>
      <c r="DT46" s="669"/>
      <c r="DU46" s="669"/>
      <c r="DV46" s="669"/>
      <c r="DW46" s="669"/>
      <c r="DX46" s="669"/>
      <c r="DY46" s="669"/>
      <c r="DZ46" s="669"/>
      <c r="EA46" s="669"/>
      <c r="EB46" s="669"/>
      <c r="EC46" s="669"/>
      <c r="ED46" s="669"/>
      <c r="EE46" s="669"/>
      <c r="EF46" s="669"/>
      <c r="EG46" s="669"/>
      <c r="EH46" s="669"/>
      <c r="EI46" s="669"/>
    </row>
    <row r="47" spans="1:139" ht="16.149999999999999" customHeight="1" x14ac:dyDescent="0.15">
      <c r="A47" s="669"/>
      <c r="B47" s="713" t="s">
        <v>629</v>
      </c>
      <c r="C47" s="713"/>
      <c r="D47" s="713" t="s">
        <v>511</v>
      </c>
      <c r="E47" s="713" t="s">
        <v>512</v>
      </c>
      <c r="F47" s="713"/>
      <c r="G47" s="713" t="s">
        <v>610</v>
      </c>
      <c r="H47" s="713" t="s">
        <v>611</v>
      </c>
      <c r="I47" s="713" t="s">
        <v>612</v>
      </c>
      <c r="J47" s="713" t="s">
        <v>620</v>
      </c>
      <c r="K47" s="713" t="s">
        <v>614</v>
      </c>
      <c r="L47" s="713" t="s">
        <v>615</v>
      </c>
      <c r="M47" s="713" t="s">
        <v>621</v>
      </c>
      <c r="N47" s="713" t="s">
        <v>622</v>
      </c>
      <c r="O47" s="713" t="s">
        <v>623</v>
      </c>
      <c r="P47" s="713" t="s">
        <v>606</v>
      </c>
      <c r="Q47" s="713" t="s">
        <v>624</v>
      </c>
      <c r="R47" s="713" t="s">
        <v>625</v>
      </c>
      <c r="S47" s="713" t="s">
        <v>626</v>
      </c>
      <c r="T47" s="713" t="s">
        <v>627</v>
      </c>
      <c r="U47" s="713" t="s">
        <v>606</v>
      </c>
      <c r="V47" s="713" t="s">
        <v>532</v>
      </c>
      <c r="W47" s="713" t="s">
        <v>618</v>
      </c>
      <c r="X47" s="714"/>
      <c r="Y47" s="77">
        <v>3</v>
      </c>
      <c r="Z47" s="265">
        <v>5</v>
      </c>
      <c r="AA47" s="711">
        <v>612200</v>
      </c>
      <c r="AB47" s="80"/>
      <c r="AC47" s="176">
        <v>0</v>
      </c>
      <c r="AD47" s="80">
        <v>77100</v>
      </c>
      <c r="AE47" s="80">
        <v>1651</v>
      </c>
      <c r="AF47" s="79">
        <f t="shared" ref="AF47" si="13">SUM(AD47:AE47)</f>
        <v>78751</v>
      </c>
      <c r="AG47" s="80"/>
      <c r="AH47" s="79">
        <f t="shared" si="1"/>
        <v>78751</v>
      </c>
      <c r="AI47" s="79">
        <f t="shared" si="2"/>
        <v>535100</v>
      </c>
      <c r="AJ47" s="176">
        <v>0</v>
      </c>
      <c r="AK47" s="80"/>
      <c r="AL47" s="80"/>
      <c r="AM47" s="186">
        <f t="shared" si="3"/>
        <v>535100</v>
      </c>
      <c r="AN47" s="669"/>
      <c r="AO47" s="669"/>
      <c r="AP47" s="669"/>
      <c r="AQ47" s="669"/>
      <c r="AR47" s="669"/>
      <c r="AS47" s="669"/>
      <c r="AT47" s="669"/>
      <c r="AU47" s="669"/>
      <c r="AV47" s="669"/>
      <c r="AW47" s="669"/>
      <c r="AX47" s="669"/>
      <c r="AY47" s="669"/>
      <c r="AZ47" s="669"/>
      <c r="BA47" s="669"/>
      <c r="BB47" s="669"/>
      <c r="BC47" s="669"/>
      <c r="BD47" s="669"/>
      <c r="BE47" s="669"/>
      <c r="BF47" s="669"/>
      <c r="BG47" s="669"/>
      <c r="BH47" s="669"/>
      <c r="BI47" s="669"/>
      <c r="BJ47" s="669"/>
      <c r="BK47" s="669"/>
      <c r="BL47" s="669"/>
      <c r="BM47" s="669"/>
      <c r="BN47" s="669"/>
      <c r="BO47" s="669"/>
      <c r="BP47" s="669"/>
      <c r="BQ47" s="669"/>
      <c r="BR47" s="669"/>
      <c r="BS47" s="669"/>
      <c r="BT47" s="669"/>
      <c r="BU47" s="669"/>
      <c r="BV47" s="669"/>
      <c r="BW47" s="669"/>
      <c r="BX47" s="669"/>
      <c r="BY47" s="669"/>
      <c r="BZ47" s="669"/>
      <c r="CA47" s="669"/>
      <c r="CB47" s="669"/>
      <c r="CC47" s="669"/>
      <c r="CD47" s="669"/>
      <c r="CE47" s="669"/>
      <c r="CF47" s="669"/>
      <c r="CG47" s="669"/>
      <c r="CH47" s="669"/>
      <c r="CI47" s="669"/>
      <c r="CJ47" s="669"/>
      <c r="CK47" s="669"/>
      <c r="CL47" s="669"/>
      <c r="CM47" s="669"/>
      <c r="CN47" s="669"/>
      <c r="CO47" s="669"/>
      <c r="CP47" s="669"/>
      <c r="CQ47" s="669"/>
      <c r="CR47" s="669"/>
      <c r="CS47" s="669"/>
      <c r="CT47" s="669"/>
      <c r="CU47" s="669"/>
      <c r="CV47" s="669"/>
      <c r="CW47" s="669"/>
      <c r="CX47" s="669"/>
      <c r="CY47" s="669"/>
      <c r="CZ47" s="669"/>
      <c r="DA47" s="669"/>
      <c r="DB47" s="669"/>
      <c r="DC47" s="669"/>
      <c r="DD47" s="669"/>
      <c r="DE47" s="669"/>
      <c r="DF47" s="669"/>
      <c r="DG47" s="669"/>
      <c r="DH47" s="669"/>
      <c r="DI47" s="669"/>
      <c r="DJ47" s="669"/>
      <c r="DK47" s="669"/>
      <c r="DL47" s="669"/>
      <c r="DM47" s="669"/>
      <c r="DN47" s="669"/>
      <c r="DO47" s="669"/>
      <c r="DP47" s="669"/>
      <c r="DQ47" s="669"/>
      <c r="DR47" s="669"/>
      <c r="DS47" s="669"/>
      <c r="DT47" s="669"/>
      <c r="DU47" s="669"/>
      <c r="DV47" s="669"/>
      <c r="DW47" s="669"/>
      <c r="DX47" s="669"/>
      <c r="DY47" s="669"/>
      <c r="DZ47" s="669"/>
      <c r="EA47" s="669"/>
      <c r="EB47" s="669"/>
      <c r="EC47" s="669"/>
      <c r="ED47" s="669"/>
      <c r="EE47" s="669"/>
      <c r="EF47" s="669"/>
      <c r="EG47" s="669"/>
      <c r="EH47" s="669"/>
      <c r="EI47" s="669"/>
    </row>
    <row r="48" spans="1:139" ht="16.149999999999999" customHeight="1" x14ac:dyDescent="0.15">
      <c r="A48" s="669"/>
      <c r="B48" s="709" t="s">
        <v>630</v>
      </c>
      <c r="C48" s="709"/>
      <c r="D48" s="709" t="s">
        <v>511</v>
      </c>
      <c r="E48" s="709" t="s">
        <v>512</v>
      </c>
      <c r="F48" s="709"/>
      <c r="G48" s="709" t="s">
        <v>575</v>
      </c>
      <c r="H48" s="709"/>
      <c r="I48" s="709"/>
      <c r="J48" s="709" t="s">
        <v>576</v>
      </c>
      <c r="K48" s="709"/>
      <c r="L48" s="709"/>
      <c r="M48" s="709" t="s">
        <v>631</v>
      </c>
      <c r="N48" s="709"/>
      <c r="O48" s="709" t="s">
        <v>632</v>
      </c>
      <c r="P48" s="709"/>
      <c r="Q48" s="709"/>
      <c r="R48" s="709" t="s">
        <v>524</v>
      </c>
      <c r="S48" s="709"/>
      <c r="T48" s="709"/>
      <c r="U48" s="709" t="s">
        <v>588</v>
      </c>
      <c r="V48" s="709"/>
      <c r="W48" s="709" t="s">
        <v>447</v>
      </c>
      <c r="X48" s="710"/>
      <c r="Y48" s="77">
        <v>3</v>
      </c>
      <c r="Z48" s="265">
        <v>6</v>
      </c>
      <c r="AA48" s="711">
        <v>17963342</v>
      </c>
      <c r="AB48" s="176">
        <v>0</v>
      </c>
      <c r="AC48" s="176">
        <v>0</v>
      </c>
      <c r="AD48" s="80">
        <v>977450</v>
      </c>
      <c r="AE48" s="80">
        <v>141193</v>
      </c>
      <c r="AF48" s="79">
        <f t="shared" si="4"/>
        <v>1118643</v>
      </c>
      <c r="AG48" s="80"/>
      <c r="AH48" s="79">
        <f t="shared" si="1"/>
        <v>1118643</v>
      </c>
      <c r="AI48" s="79">
        <f t="shared" si="2"/>
        <v>16985892</v>
      </c>
      <c r="AJ48" s="176">
        <v>0</v>
      </c>
      <c r="AK48" s="176">
        <v>0</v>
      </c>
      <c r="AL48" s="176">
        <v>0</v>
      </c>
      <c r="AM48" s="186">
        <f t="shared" si="3"/>
        <v>16985892</v>
      </c>
      <c r="AN48" s="669"/>
      <c r="AO48" s="669"/>
      <c r="AP48" s="669"/>
      <c r="AQ48" s="669"/>
      <c r="AR48" s="669"/>
      <c r="AS48" s="669"/>
      <c r="AT48" s="669"/>
      <c r="AU48" s="669"/>
      <c r="AV48" s="669"/>
      <c r="AW48" s="669"/>
      <c r="AX48" s="669"/>
      <c r="AY48" s="669"/>
      <c r="AZ48" s="669"/>
      <c r="BA48" s="669"/>
      <c r="BB48" s="669"/>
      <c r="BC48" s="669"/>
      <c r="BD48" s="669"/>
      <c r="BE48" s="669"/>
      <c r="BF48" s="669"/>
      <c r="BG48" s="669"/>
      <c r="BH48" s="669"/>
      <c r="BI48" s="669"/>
      <c r="BJ48" s="669"/>
      <c r="BK48" s="669"/>
      <c r="BL48" s="669"/>
      <c r="BM48" s="669"/>
      <c r="BN48" s="669"/>
      <c r="BO48" s="669"/>
      <c r="BP48" s="669"/>
      <c r="BQ48" s="669"/>
      <c r="BR48" s="669"/>
      <c r="BS48" s="669"/>
      <c r="BT48" s="669"/>
      <c r="BU48" s="669"/>
      <c r="BV48" s="669"/>
      <c r="BW48" s="669"/>
      <c r="BX48" s="669"/>
      <c r="BY48" s="669"/>
      <c r="BZ48" s="669"/>
      <c r="CA48" s="669"/>
      <c r="CB48" s="669"/>
      <c r="CC48" s="669"/>
      <c r="CD48" s="669"/>
      <c r="CE48" s="669"/>
      <c r="CF48" s="669"/>
      <c r="CG48" s="669"/>
      <c r="CH48" s="669"/>
      <c r="CI48" s="669"/>
      <c r="CJ48" s="669"/>
      <c r="CK48" s="669"/>
      <c r="CL48" s="669"/>
      <c r="CM48" s="669"/>
      <c r="CN48" s="669"/>
      <c r="CO48" s="669"/>
      <c r="CP48" s="669"/>
      <c r="CQ48" s="669"/>
      <c r="CR48" s="669"/>
      <c r="CS48" s="669"/>
      <c r="CT48" s="669"/>
      <c r="CU48" s="669"/>
      <c r="CV48" s="669"/>
      <c r="CW48" s="669"/>
      <c r="CX48" s="669"/>
      <c r="CY48" s="669"/>
      <c r="CZ48" s="669"/>
      <c r="DA48" s="669"/>
      <c r="DB48" s="669"/>
      <c r="DC48" s="669"/>
      <c r="DD48" s="669"/>
      <c r="DE48" s="669"/>
      <c r="DF48" s="669"/>
      <c r="DG48" s="669"/>
      <c r="DH48" s="669"/>
      <c r="DI48" s="669"/>
      <c r="DJ48" s="669"/>
      <c r="DK48" s="669"/>
      <c r="DL48" s="669"/>
      <c r="DM48" s="669"/>
      <c r="DN48" s="669"/>
      <c r="DO48" s="669"/>
      <c r="DP48" s="669"/>
      <c r="DQ48" s="669"/>
      <c r="DR48" s="669"/>
      <c r="DS48" s="669"/>
      <c r="DT48" s="669"/>
      <c r="DU48" s="669"/>
      <c r="DV48" s="669"/>
      <c r="DW48" s="669"/>
      <c r="DX48" s="669"/>
      <c r="DY48" s="669"/>
      <c r="DZ48" s="669"/>
      <c r="EA48" s="669"/>
      <c r="EB48" s="669"/>
      <c r="EC48" s="669"/>
      <c r="ED48" s="669"/>
      <c r="EE48" s="669"/>
      <c r="EF48" s="669"/>
      <c r="EG48" s="669"/>
      <c r="EH48" s="669"/>
      <c r="EI48" s="669"/>
    </row>
    <row r="49" spans="1:139" ht="16.149999999999999" customHeight="1" x14ac:dyDescent="0.15">
      <c r="A49" s="669"/>
      <c r="B49" s="712" t="s">
        <v>633</v>
      </c>
      <c r="C49" s="709"/>
      <c r="D49" s="709" t="s">
        <v>511</v>
      </c>
      <c r="E49" s="709" t="s">
        <v>512</v>
      </c>
      <c r="F49" s="709"/>
      <c r="G49" s="709"/>
      <c r="H49" s="709"/>
      <c r="I49" s="709"/>
      <c r="J49" s="709"/>
      <c r="K49" s="709"/>
      <c r="L49" s="709"/>
      <c r="M49" s="709"/>
      <c r="N49" s="709"/>
      <c r="O49" s="709"/>
      <c r="P49" s="709"/>
      <c r="Q49" s="709"/>
      <c r="R49" s="709"/>
      <c r="S49" s="709"/>
      <c r="T49" s="709"/>
      <c r="U49" s="709"/>
      <c r="V49" s="709"/>
      <c r="W49" s="709"/>
      <c r="X49" s="710"/>
      <c r="Y49" s="77">
        <v>3</v>
      </c>
      <c r="Z49" s="265">
        <v>7</v>
      </c>
      <c r="AA49" s="711">
        <v>968800</v>
      </c>
      <c r="AB49" s="176">
        <v>0</v>
      </c>
      <c r="AC49" s="176">
        <v>0</v>
      </c>
      <c r="AD49" s="80">
        <v>69200</v>
      </c>
      <c r="AE49" s="80">
        <v>11745</v>
      </c>
      <c r="AF49" s="79">
        <f t="shared" si="4"/>
        <v>80945</v>
      </c>
      <c r="AG49" s="80"/>
      <c r="AH49" s="79">
        <f t="shared" si="1"/>
        <v>80945</v>
      </c>
      <c r="AI49" s="79">
        <f t="shared" si="2"/>
        <v>899600</v>
      </c>
      <c r="AJ49" s="176">
        <v>0</v>
      </c>
      <c r="AK49" s="176">
        <v>0</v>
      </c>
      <c r="AL49" s="80"/>
      <c r="AM49" s="186">
        <f t="shared" si="3"/>
        <v>899600</v>
      </c>
      <c r="AN49" s="669"/>
      <c r="AO49" s="669"/>
      <c r="AP49" s="669"/>
      <c r="AQ49" s="669"/>
      <c r="AR49" s="669"/>
      <c r="AS49" s="669"/>
      <c r="AT49" s="669"/>
      <c r="AU49" s="669"/>
      <c r="AV49" s="669"/>
      <c r="AW49" s="669"/>
      <c r="AX49" s="669"/>
      <c r="AY49" s="669"/>
      <c r="AZ49" s="669"/>
      <c r="BA49" s="669"/>
      <c r="BB49" s="669"/>
      <c r="BC49" s="669"/>
      <c r="BD49" s="669"/>
      <c r="BE49" s="669"/>
      <c r="BF49" s="669"/>
      <c r="BG49" s="669"/>
      <c r="BH49" s="669"/>
      <c r="BI49" s="669"/>
      <c r="BJ49" s="669"/>
      <c r="BK49" s="669"/>
      <c r="BL49" s="669"/>
      <c r="BM49" s="669"/>
      <c r="BN49" s="669"/>
      <c r="BO49" s="669"/>
      <c r="BP49" s="669"/>
      <c r="BQ49" s="669"/>
      <c r="BR49" s="669"/>
      <c r="BS49" s="669"/>
      <c r="BT49" s="669"/>
      <c r="BU49" s="669"/>
      <c r="BV49" s="669"/>
      <c r="BW49" s="669"/>
      <c r="BX49" s="669"/>
      <c r="BY49" s="669"/>
      <c r="BZ49" s="669"/>
      <c r="CA49" s="669"/>
      <c r="CB49" s="669"/>
      <c r="CC49" s="669"/>
      <c r="CD49" s="669"/>
      <c r="CE49" s="669"/>
      <c r="CF49" s="669"/>
      <c r="CG49" s="669"/>
      <c r="CH49" s="669"/>
      <c r="CI49" s="669"/>
      <c r="CJ49" s="669"/>
      <c r="CK49" s="669"/>
      <c r="CL49" s="669"/>
      <c r="CM49" s="669"/>
      <c r="CN49" s="669"/>
      <c r="CO49" s="669"/>
      <c r="CP49" s="669"/>
      <c r="CQ49" s="669"/>
      <c r="CR49" s="669"/>
      <c r="CS49" s="669"/>
      <c r="CT49" s="669"/>
      <c r="CU49" s="669"/>
      <c r="CV49" s="669"/>
      <c r="CW49" s="669"/>
      <c r="CX49" s="669"/>
      <c r="CY49" s="669"/>
      <c r="CZ49" s="669"/>
      <c r="DA49" s="669"/>
      <c r="DB49" s="669"/>
      <c r="DC49" s="669"/>
      <c r="DD49" s="669"/>
      <c r="DE49" s="669"/>
      <c r="DF49" s="669"/>
      <c r="DG49" s="669"/>
      <c r="DH49" s="669"/>
      <c r="DI49" s="669"/>
      <c r="DJ49" s="669"/>
      <c r="DK49" s="669"/>
      <c r="DL49" s="669"/>
      <c r="DM49" s="669"/>
      <c r="DN49" s="669"/>
      <c r="DO49" s="669"/>
      <c r="DP49" s="669"/>
      <c r="DQ49" s="669"/>
      <c r="DR49" s="669"/>
      <c r="DS49" s="669"/>
      <c r="DT49" s="669"/>
      <c r="DU49" s="669"/>
      <c r="DV49" s="669"/>
      <c r="DW49" s="669"/>
      <c r="DX49" s="669"/>
      <c r="DY49" s="669"/>
      <c r="DZ49" s="669"/>
      <c r="EA49" s="669"/>
      <c r="EB49" s="669"/>
      <c r="EC49" s="669"/>
      <c r="ED49" s="669"/>
      <c r="EE49" s="669"/>
      <c r="EF49" s="669"/>
      <c r="EG49" s="669"/>
      <c r="EH49" s="669"/>
      <c r="EI49" s="669"/>
    </row>
    <row r="50" spans="1:139" ht="16.149999999999999" customHeight="1" x14ac:dyDescent="0.15">
      <c r="A50" s="669"/>
      <c r="B50" s="709" t="s">
        <v>634</v>
      </c>
      <c r="C50" s="709"/>
      <c r="D50" s="709" t="s">
        <v>511</v>
      </c>
      <c r="E50" s="709" t="s">
        <v>512</v>
      </c>
      <c r="F50" s="709"/>
      <c r="G50" s="709" t="s">
        <v>635</v>
      </c>
      <c r="H50" s="709"/>
      <c r="I50" s="709" t="s">
        <v>636</v>
      </c>
      <c r="J50" s="709"/>
      <c r="K50" s="709" t="s">
        <v>637</v>
      </c>
      <c r="L50" s="709"/>
      <c r="M50" s="709" t="s">
        <v>638</v>
      </c>
      <c r="N50" s="709"/>
      <c r="O50" s="709" t="s">
        <v>592</v>
      </c>
      <c r="P50" s="709"/>
      <c r="Q50" s="709" t="s">
        <v>516</v>
      </c>
      <c r="R50" s="709"/>
      <c r="S50" s="709" t="s">
        <v>524</v>
      </c>
      <c r="T50" s="709"/>
      <c r="U50" s="709" t="s">
        <v>396</v>
      </c>
      <c r="V50" s="709"/>
      <c r="W50" s="709" t="s">
        <v>447</v>
      </c>
      <c r="X50" s="710"/>
      <c r="Y50" s="77">
        <v>3</v>
      </c>
      <c r="Z50" s="265">
        <v>8</v>
      </c>
      <c r="AA50" s="711">
        <v>1165100</v>
      </c>
      <c r="AB50" s="176">
        <v>0</v>
      </c>
      <c r="AC50" s="176">
        <v>0</v>
      </c>
      <c r="AD50" s="80">
        <v>105195</v>
      </c>
      <c r="AE50" s="80">
        <v>17785</v>
      </c>
      <c r="AF50" s="79">
        <f t="shared" si="4"/>
        <v>122980</v>
      </c>
      <c r="AG50" s="80"/>
      <c r="AH50" s="79">
        <f t="shared" si="1"/>
        <v>122980</v>
      </c>
      <c r="AI50" s="79">
        <f t="shared" si="2"/>
        <v>1059905</v>
      </c>
      <c r="AJ50" s="176">
        <v>0</v>
      </c>
      <c r="AK50" s="176">
        <v>0</v>
      </c>
      <c r="AL50" s="80"/>
      <c r="AM50" s="186">
        <f t="shared" si="3"/>
        <v>1059905</v>
      </c>
      <c r="AN50" s="669"/>
      <c r="AO50" s="669"/>
      <c r="AP50" s="669"/>
      <c r="AQ50" s="669"/>
      <c r="AR50" s="669"/>
      <c r="AS50" s="669"/>
      <c r="AT50" s="669"/>
      <c r="AU50" s="669"/>
      <c r="AV50" s="669"/>
      <c r="AW50" s="669"/>
      <c r="AX50" s="669"/>
      <c r="AY50" s="669"/>
      <c r="AZ50" s="669"/>
      <c r="BA50" s="669"/>
      <c r="BB50" s="669"/>
      <c r="BC50" s="669"/>
      <c r="BD50" s="669"/>
      <c r="BE50" s="669"/>
      <c r="BF50" s="669"/>
      <c r="BG50" s="669"/>
      <c r="BH50" s="669"/>
      <c r="BI50" s="669"/>
      <c r="BJ50" s="669"/>
      <c r="BK50" s="669"/>
      <c r="BL50" s="669"/>
      <c r="BM50" s="669"/>
      <c r="BN50" s="669"/>
      <c r="BO50" s="669"/>
      <c r="BP50" s="669"/>
      <c r="BQ50" s="669"/>
      <c r="BR50" s="669"/>
      <c r="BS50" s="669"/>
      <c r="BT50" s="669"/>
      <c r="BU50" s="669"/>
      <c r="BV50" s="669"/>
      <c r="BW50" s="669"/>
      <c r="BX50" s="669"/>
      <c r="BY50" s="669"/>
      <c r="BZ50" s="669"/>
      <c r="CA50" s="669"/>
      <c r="CB50" s="669"/>
      <c r="CC50" s="669"/>
      <c r="CD50" s="669"/>
      <c r="CE50" s="669"/>
      <c r="CF50" s="669"/>
      <c r="CG50" s="669"/>
      <c r="CH50" s="669"/>
      <c r="CI50" s="669"/>
      <c r="CJ50" s="669"/>
      <c r="CK50" s="669"/>
      <c r="CL50" s="669"/>
      <c r="CM50" s="669"/>
      <c r="CN50" s="669"/>
      <c r="CO50" s="669"/>
      <c r="CP50" s="669"/>
      <c r="CQ50" s="669"/>
      <c r="CR50" s="669"/>
      <c r="CS50" s="669"/>
      <c r="CT50" s="669"/>
      <c r="CU50" s="669"/>
      <c r="CV50" s="669"/>
      <c r="CW50" s="669"/>
      <c r="CX50" s="669"/>
      <c r="CY50" s="669"/>
      <c r="CZ50" s="669"/>
      <c r="DA50" s="669"/>
      <c r="DB50" s="669"/>
      <c r="DC50" s="669"/>
      <c r="DD50" s="669"/>
      <c r="DE50" s="669"/>
      <c r="DF50" s="669"/>
      <c r="DG50" s="669"/>
      <c r="DH50" s="669"/>
      <c r="DI50" s="669"/>
      <c r="DJ50" s="669"/>
      <c r="DK50" s="669"/>
      <c r="DL50" s="669"/>
      <c r="DM50" s="669"/>
      <c r="DN50" s="669"/>
      <c r="DO50" s="669"/>
      <c r="DP50" s="669"/>
      <c r="DQ50" s="669"/>
      <c r="DR50" s="669"/>
      <c r="DS50" s="669"/>
      <c r="DT50" s="669"/>
      <c r="DU50" s="669"/>
      <c r="DV50" s="669"/>
      <c r="DW50" s="669"/>
      <c r="DX50" s="669"/>
      <c r="DY50" s="669"/>
      <c r="DZ50" s="669"/>
      <c r="EA50" s="669"/>
      <c r="EB50" s="669"/>
      <c r="EC50" s="669"/>
      <c r="ED50" s="669"/>
      <c r="EE50" s="669"/>
      <c r="EF50" s="669"/>
      <c r="EG50" s="669"/>
      <c r="EH50" s="669"/>
      <c r="EI50" s="669"/>
    </row>
    <row r="51" spans="1:139" ht="16.149999999999999" customHeight="1" x14ac:dyDescent="0.15">
      <c r="A51" s="669"/>
      <c r="B51" s="709" t="s">
        <v>526</v>
      </c>
      <c r="C51" s="709"/>
      <c r="D51" s="709" t="s">
        <v>511</v>
      </c>
      <c r="E51" s="709" t="s">
        <v>512</v>
      </c>
      <c r="F51" s="709"/>
      <c r="G51" s="709" t="s">
        <v>527</v>
      </c>
      <c r="H51" s="709"/>
      <c r="I51" s="709"/>
      <c r="J51" s="709" t="s">
        <v>528</v>
      </c>
      <c r="K51" s="709"/>
      <c r="L51" s="709" t="s">
        <v>529</v>
      </c>
      <c r="M51" s="709"/>
      <c r="N51" s="709" t="s">
        <v>527</v>
      </c>
      <c r="O51" s="709"/>
      <c r="P51" s="709"/>
      <c r="Q51" s="709" t="s">
        <v>530</v>
      </c>
      <c r="R51" s="709"/>
      <c r="S51" s="709" t="s">
        <v>524</v>
      </c>
      <c r="T51" s="709"/>
      <c r="U51" s="709" t="s">
        <v>396</v>
      </c>
      <c r="V51" s="709"/>
      <c r="W51" s="709" t="s">
        <v>532</v>
      </c>
      <c r="X51" s="710"/>
      <c r="Y51" s="77">
        <v>3</v>
      </c>
      <c r="Z51" s="265">
        <v>9</v>
      </c>
      <c r="AA51" s="711">
        <v>0</v>
      </c>
      <c r="AB51" s="80"/>
      <c r="AC51" s="176">
        <v>0</v>
      </c>
      <c r="AD51" s="80"/>
      <c r="AE51" s="80"/>
      <c r="AF51" s="79">
        <f>SUM(AD51:AE51)</f>
        <v>0</v>
      </c>
      <c r="AG51" s="80"/>
      <c r="AH51" s="79">
        <f t="shared" si="1"/>
        <v>0</v>
      </c>
      <c r="AI51" s="79">
        <f t="shared" si="2"/>
        <v>0</v>
      </c>
      <c r="AJ51" s="176">
        <v>0</v>
      </c>
      <c r="AK51" s="176">
        <v>0</v>
      </c>
      <c r="AL51" s="80"/>
      <c r="AM51" s="186">
        <f t="shared" si="3"/>
        <v>0</v>
      </c>
      <c r="AN51" s="669"/>
      <c r="AO51" s="669"/>
      <c r="AP51" s="669"/>
      <c r="AQ51" s="669"/>
      <c r="AR51" s="669"/>
      <c r="AS51" s="669"/>
      <c r="AT51" s="669"/>
      <c r="AU51" s="669"/>
      <c r="AV51" s="669"/>
      <c r="AW51" s="669"/>
      <c r="AX51" s="669"/>
      <c r="AY51" s="669"/>
      <c r="AZ51" s="669"/>
      <c r="BA51" s="669"/>
      <c r="BB51" s="669"/>
      <c r="BC51" s="669"/>
      <c r="BD51" s="669"/>
      <c r="BE51" s="669"/>
      <c r="BF51" s="669"/>
      <c r="BG51" s="669"/>
      <c r="BH51" s="669"/>
      <c r="BI51" s="669"/>
      <c r="BJ51" s="669"/>
      <c r="BK51" s="669"/>
      <c r="BL51" s="669"/>
      <c r="BM51" s="669"/>
      <c r="BN51" s="669"/>
      <c r="BO51" s="669"/>
      <c r="BP51" s="669"/>
      <c r="BQ51" s="669"/>
      <c r="BR51" s="669"/>
      <c r="BS51" s="669"/>
      <c r="BT51" s="669"/>
      <c r="BU51" s="669"/>
      <c r="BV51" s="669"/>
      <c r="BW51" s="669"/>
      <c r="BX51" s="669"/>
      <c r="BY51" s="669"/>
      <c r="BZ51" s="669"/>
      <c r="CA51" s="669"/>
      <c r="CB51" s="669"/>
      <c r="CC51" s="669"/>
      <c r="CD51" s="669"/>
      <c r="CE51" s="669"/>
      <c r="CF51" s="669"/>
      <c r="CG51" s="669"/>
      <c r="CH51" s="669"/>
      <c r="CI51" s="669"/>
      <c r="CJ51" s="669"/>
      <c r="CK51" s="669"/>
      <c r="CL51" s="669"/>
      <c r="CM51" s="669"/>
      <c r="CN51" s="669"/>
      <c r="CO51" s="669"/>
      <c r="CP51" s="669"/>
      <c r="CQ51" s="669"/>
      <c r="CR51" s="669"/>
      <c r="CS51" s="669"/>
      <c r="CT51" s="669"/>
      <c r="CU51" s="669"/>
      <c r="CV51" s="669"/>
      <c r="CW51" s="669"/>
      <c r="CX51" s="669"/>
      <c r="CY51" s="669"/>
      <c r="CZ51" s="669"/>
      <c r="DA51" s="669"/>
      <c r="DB51" s="669"/>
      <c r="DC51" s="669"/>
      <c r="DD51" s="669"/>
      <c r="DE51" s="669"/>
      <c r="DF51" s="669"/>
      <c r="DG51" s="669"/>
      <c r="DH51" s="669"/>
      <c r="DI51" s="669"/>
      <c r="DJ51" s="669"/>
      <c r="DK51" s="669"/>
      <c r="DL51" s="669"/>
      <c r="DM51" s="669"/>
      <c r="DN51" s="669"/>
      <c r="DO51" s="669"/>
      <c r="DP51" s="669"/>
      <c r="DQ51" s="669"/>
      <c r="DR51" s="669"/>
      <c r="DS51" s="669"/>
      <c r="DT51" s="669"/>
      <c r="DU51" s="669"/>
      <c r="DV51" s="669"/>
      <c r="DW51" s="669"/>
      <c r="DX51" s="669"/>
      <c r="DY51" s="669"/>
      <c r="DZ51" s="669"/>
      <c r="EA51" s="669"/>
      <c r="EB51" s="669"/>
      <c r="EC51" s="669"/>
      <c r="ED51" s="669"/>
      <c r="EE51" s="669"/>
      <c r="EF51" s="669"/>
      <c r="EG51" s="669"/>
      <c r="EH51" s="669"/>
      <c r="EI51" s="669"/>
    </row>
    <row r="52" spans="1:139" ht="16.149999999999999" customHeight="1" x14ac:dyDescent="0.15">
      <c r="A52" s="669"/>
      <c r="B52" s="713" t="s">
        <v>639</v>
      </c>
      <c r="C52" s="713"/>
      <c r="D52" s="713" t="s">
        <v>511</v>
      </c>
      <c r="E52" s="713" t="s">
        <v>512</v>
      </c>
      <c r="F52" s="713"/>
      <c r="G52" s="713" t="s">
        <v>527</v>
      </c>
      <c r="H52" s="713"/>
      <c r="I52" s="713"/>
      <c r="J52" s="713" t="s">
        <v>528</v>
      </c>
      <c r="K52" s="713"/>
      <c r="L52" s="713" t="s">
        <v>529</v>
      </c>
      <c r="M52" s="713"/>
      <c r="N52" s="713" t="s">
        <v>527</v>
      </c>
      <c r="O52" s="713"/>
      <c r="P52" s="713"/>
      <c r="Q52" s="713" t="s">
        <v>530</v>
      </c>
      <c r="R52" s="713"/>
      <c r="S52" s="713" t="s">
        <v>524</v>
      </c>
      <c r="T52" s="713"/>
      <c r="U52" s="713" t="s">
        <v>396</v>
      </c>
      <c r="V52" s="713"/>
      <c r="W52" s="713" t="s">
        <v>532</v>
      </c>
      <c r="X52" s="714"/>
      <c r="Y52" s="77">
        <v>4</v>
      </c>
      <c r="Z52" s="265">
        <v>0</v>
      </c>
      <c r="AA52" s="711">
        <v>6426767</v>
      </c>
      <c r="AB52" s="80">
        <v>2509000</v>
      </c>
      <c r="AC52" s="176">
        <v>0</v>
      </c>
      <c r="AD52" s="80">
        <v>318845</v>
      </c>
      <c r="AE52" s="80">
        <v>10054</v>
      </c>
      <c r="AF52" s="79">
        <f t="shared" si="4"/>
        <v>328899</v>
      </c>
      <c r="AG52" s="80"/>
      <c r="AH52" s="79">
        <f t="shared" si="1"/>
        <v>328899</v>
      </c>
      <c r="AI52" s="79">
        <f t="shared" si="2"/>
        <v>8616922</v>
      </c>
      <c r="AJ52" s="176">
        <v>0</v>
      </c>
      <c r="AK52" s="80"/>
      <c r="AL52" s="80"/>
      <c r="AM52" s="186">
        <f t="shared" si="3"/>
        <v>8616922</v>
      </c>
      <c r="AN52" s="669"/>
      <c r="AO52" s="669"/>
      <c r="AP52" s="669"/>
      <c r="AQ52" s="669"/>
      <c r="AR52" s="669"/>
      <c r="AS52" s="669"/>
      <c r="AT52" s="669"/>
      <c r="AU52" s="669"/>
      <c r="AV52" s="669"/>
      <c r="AW52" s="669"/>
      <c r="AX52" s="669"/>
      <c r="AY52" s="669"/>
      <c r="AZ52" s="669"/>
      <c r="BA52" s="669"/>
      <c r="BB52" s="669"/>
      <c r="BC52" s="669"/>
      <c r="BD52" s="669"/>
      <c r="BE52" s="669"/>
      <c r="BF52" s="669"/>
      <c r="BG52" s="669"/>
      <c r="BH52" s="669"/>
      <c r="BI52" s="669"/>
      <c r="BJ52" s="669"/>
      <c r="BK52" s="669"/>
      <c r="BL52" s="669"/>
      <c r="BM52" s="669"/>
      <c r="BN52" s="669"/>
      <c r="BO52" s="669"/>
      <c r="BP52" s="669"/>
      <c r="BQ52" s="669"/>
      <c r="BR52" s="669"/>
      <c r="BS52" s="669"/>
      <c r="BT52" s="669"/>
      <c r="BU52" s="669"/>
      <c r="BV52" s="669"/>
      <c r="BW52" s="669"/>
      <c r="BX52" s="669"/>
      <c r="BY52" s="669"/>
      <c r="BZ52" s="669"/>
      <c r="CA52" s="669"/>
      <c r="CB52" s="669"/>
      <c r="CC52" s="669"/>
      <c r="CD52" s="669"/>
      <c r="CE52" s="669"/>
      <c r="CF52" s="669"/>
      <c r="CG52" s="669"/>
      <c r="CH52" s="669"/>
      <c r="CI52" s="669"/>
      <c r="CJ52" s="669"/>
      <c r="CK52" s="669"/>
      <c r="CL52" s="669"/>
      <c r="CM52" s="669"/>
      <c r="CN52" s="669"/>
      <c r="CO52" s="669"/>
      <c r="CP52" s="669"/>
      <c r="CQ52" s="669"/>
      <c r="CR52" s="669"/>
      <c r="CS52" s="669"/>
      <c r="CT52" s="669"/>
      <c r="CU52" s="669"/>
      <c r="CV52" s="669"/>
      <c r="CW52" s="669"/>
      <c r="CX52" s="669"/>
      <c r="CY52" s="669"/>
      <c r="CZ52" s="669"/>
      <c r="DA52" s="669"/>
      <c r="DB52" s="669"/>
      <c r="DC52" s="669"/>
      <c r="DD52" s="669"/>
      <c r="DE52" s="669"/>
      <c r="DF52" s="669"/>
      <c r="DG52" s="669"/>
      <c r="DH52" s="669"/>
      <c r="DI52" s="669"/>
      <c r="DJ52" s="669"/>
      <c r="DK52" s="669"/>
      <c r="DL52" s="669"/>
      <c r="DM52" s="669"/>
      <c r="DN52" s="669"/>
      <c r="DO52" s="669"/>
      <c r="DP52" s="669"/>
      <c r="DQ52" s="669"/>
      <c r="DR52" s="669"/>
      <c r="DS52" s="669"/>
      <c r="DT52" s="669"/>
      <c r="DU52" s="669"/>
      <c r="DV52" s="669"/>
      <c r="DW52" s="669"/>
      <c r="DX52" s="669"/>
      <c r="DY52" s="669"/>
      <c r="DZ52" s="669"/>
      <c r="EA52" s="669"/>
      <c r="EB52" s="669"/>
      <c r="EC52" s="669"/>
      <c r="ED52" s="669"/>
      <c r="EE52" s="669"/>
      <c r="EF52" s="669"/>
      <c r="EG52" s="669"/>
      <c r="EH52" s="669"/>
      <c r="EI52" s="669"/>
    </row>
    <row r="53" spans="1:139" ht="16.149999999999999" customHeight="1" x14ac:dyDescent="0.15">
      <c r="A53" s="669"/>
      <c r="B53" s="713" t="s">
        <v>640</v>
      </c>
      <c r="C53" s="713"/>
      <c r="D53" s="713" t="s">
        <v>511</v>
      </c>
      <c r="E53" s="713" t="s">
        <v>512</v>
      </c>
      <c r="F53" s="713"/>
      <c r="G53" s="713" t="s">
        <v>527</v>
      </c>
      <c r="H53" s="713"/>
      <c r="I53" s="713"/>
      <c r="J53" s="713" t="s">
        <v>528</v>
      </c>
      <c r="K53" s="713"/>
      <c r="L53" s="713" t="s">
        <v>529</v>
      </c>
      <c r="M53" s="713"/>
      <c r="N53" s="713" t="s">
        <v>527</v>
      </c>
      <c r="O53" s="713"/>
      <c r="P53" s="713"/>
      <c r="Q53" s="713" t="s">
        <v>530</v>
      </c>
      <c r="R53" s="713"/>
      <c r="S53" s="713" t="s">
        <v>524</v>
      </c>
      <c r="T53" s="713"/>
      <c r="U53" s="713" t="s">
        <v>396</v>
      </c>
      <c r="V53" s="713"/>
      <c r="W53" s="713" t="s">
        <v>532</v>
      </c>
      <c r="X53" s="714"/>
      <c r="Y53" s="77">
        <v>4</v>
      </c>
      <c r="Z53" s="265">
        <v>1</v>
      </c>
      <c r="AA53" s="711">
        <v>533314</v>
      </c>
      <c r="AB53" s="80"/>
      <c r="AC53" s="176">
        <v>0</v>
      </c>
      <c r="AD53" s="80">
        <v>18843</v>
      </c>
      <c r="AE53" s="80">
        <v>457</v>
      </c>
      <c r="AF53" s="79">
        <f t="shared" si="4"/>
        <v>19300</v>
      </c>
      <c r="AG53" s="80"/>
      <c r="AH53" s="79">
        <f t="shared" si="1"/>
        <v>19300</v>
      </c>
      <c r="AI53" s="79">
        <f t="shared" si="2"/>
        <v>514471</v>
      </c>
      <c r="AJ53" s="176">
        <v>0</v>
      </c>
      <c r="AK53" s="80"/>
      <c r="AL53" s="80"/>
      <c r="AM53" s="186">
        <f t="shared" si="3"/>
        <v>514471</v>
      </c>
      <c r="AN53" s="669"/>
      <c r="AO53" s="669"/>
      <c r="AP53" s="669"/>
      <c r="AQ53" s="669"/>
      <c r="AR53" s="669"/>
      <c r="AS53" s="669"/>
      <c r="AT53" s="669"/>
      <c r="AU53" s="669"/>
      <c r="AV53" s="669"/>
      <c r="AW53" s="669"/>
      <c r="AX53" s="669"/>
      <c r="AY53" s="669"/>
      <c r="AZ53" s="669"/>
      <c r="BA53" s="669"/>
      <c r="BB53" s="669"/>
      <c r="BC53" s="669"/>
      <c r="BD53" s="669"/>
      <c r="BE53" s="669"/>
      <c r="BF53" s="669"/>
      <c r="BG53" s="669"/>
      <c r="BH53" s="669"/>
      <c r="BI53" s="669"/>
      <c r="BJ53" s="669"/>
      <c r="BK53" s="669"/>
      <c r="BL53" s="669"/>
      <c r="BM53" s="669"/>
      <c r="BN53" s="669"/>
      <c r="BO53" s="669"/>
      <c r="BP53" s="669"/>
      <c r="BQ53" s="669"/>
      <c r="BR53" s="669"/>
      <c r="BS53" s="669"/>
      <c r="BT53" s="669"/>
      <c r="BU53" s="669"/>
      <c r="BV53" s="669"/>
      <c r="BW53" s="669"/>
      <c r="BX53" s="669"/>
      <c r="BY53" s="669"/>
      <c r="BZ53" s="669"/>
      <c r="CA53" s="669"/>
      <c r="CB53" s="669"/>
      <c r="CC53" s="669"/>
      <c r="CD53" s="669"/>
      <c r="CE53" s="669"/>
      <c r="CF53" s="669"/>
      <c r="CG53" s="669"/>
      <c r="CH53" s="669"/>
      <c r="CI53" s="669"/>
      <c r="CJ53" s="669"/>
      <c r="CK53" s="669"/>
      <c r="CL53" s="669"/>
      <c r="CM53" s="669"/>
      <c r="CN53" s="669"/>
      <c r="CO53" s="669"/>
      <c r="CP53" s="669"/>
      <c r="CQ53" s="669"/>
      <c r="CR53" s="669"/>
      <c r="CS53" s="669"/>
      <c r="CT53" s="669"/>
      <c r="CU53" s="669"/>
      <c r="CV53" s="669"/>
      <c r="CW53" s="669"/>
      <c r="CX53" s="669"/>
      <c r="CY53" s="669"/>
      <c r="CZ53" s="669"/>
      <c r="DA53" s="669"/>
      <c r="DB53" s="669"/>
      <c r="DC53" s="669"/>
      <c r="DD53" s="669"/>
      <c r="DE53" s="669"/>
      <c r="DF53" s="669"/>
      <c r="DG53" s="669"/>
      <c r="DH53" s="669"/>
      <c r="DI53" s="669"/>
      <c r="DJ53" s="669"/>
      <c r="DK53" s="669"/>
      <c r="DL53" s="669"/>
      <c r="DM53" s="669"/>
      <c r="DN53" s="669"/>
      <c r="DO53" s="669"/>
      <c r="DP53" s="669"/>
      <c r="DQ53" s="669"/>
      <c r="DR53" s="669"/>
      <c r="DS53" s="669"/>
      <c r="DT53" s="669"/>
      <c r="DU53" s="669"/>
      <c r="DV53" s="669"/>
      <c r="DW53" s="669"/>
      <c r="DX53" s="669"/>
      <c r="DY53" s="669"/>
      <c r="DZ53" s="669"/>
      <c r="EA53" s="669"/>
      <c r="EB53" s="669"/>
      <c r="EC53" s="669"/>
      <c r="ED53" s="669"/>
      <c r="EE53" s="669"/>
      <c r="EF53" s="669"/>
      <c r="EG53" s="669"/>
      <c r="EH53" s="669"/>
      <c r="EI53" s="669"/>
    </row>
    <row r="54" spans="1:139" ht="16.149999999999999" customHeight="1" x14ac:dyDescent="0.15">
      <c r="A54" s="669"/>
      <c r="B54" s="713" t="s">
        <v>641</v>
      </c>
      <c r="C54" s="713"/>
      <c r="D54" s="713"/>
      <c r="E54" s="713"/>
      <c r="F54" s="713"/>
      <c r="G54" s="713"/>
      <c r="H54" s="713"/>
      <c r="I54" s="713"/>
      <c r="J54" s="713"/>
      <c r="K54" s="713"/>
      <c r="L54" s="713"/>
      <c r="M54" s="713"/>
      <c r="N54" s="713"/>
      <c r="O54" s="713"/>
      <c r="P54" s="713"/>
      <c r="Q54" s="713"/>
      <c r="R54" s="713"/>
      <c r="S54" s="713"/>
      <c r="T54" s="713"/>
      <c r="U54" s="713"/>
      <c r="V54" s="713"/>
      <c r="W54" s="713"/>
      <c r="X54" s="714"/>
      <c r="Y54" s="77">
        <v>4</v>
      </c>
      <c r="Z54" s="265">
        <v>2</v>
      </c>
      <c r="AA54" s="711">
        <v>443000</v>
      </c>
      <c r="AB54" s="80">
        <v>1987000</v>
      </c>
      <c r="AC54" s="176">
        <v>0</v>
      </c>
      <c r="AD54" s="80">
        <v>36595</v>
      </c>
      <c r="AE54" s="80">
        <v>287</v>
      </c>
      <c r="AF54" s="79">
        <f t="shared" si="4"/>
        <v>36882</v>
      </c>
      <c r="AG54" s="80"/>
      <c r="AH54" s="79">
        <f t="shared" si="1"/>
        <v>36882</v>
      </c>
      <c r="AI54" s="79">
        <f t="shared" si="2"/>
        <v>2393405</v>
      </c>
      <c r="AJ54" s="176">
        <v>0</v>
      </c>
      <c r="AK54" s="80"/>
      <c r="AL54" s="80"/>
      <c r="AM54" s="186">
        <f>SUM(AI54-AL54)</f>
        <v>2393405</v>
      </c>
      <c r="AN54" s="669"/>
      <c r="AO54" s="669"/>
      <c r="AP54" s="669"/>
      <c r="AQ54" s="669"/>
      <c r="AR54" s="669"/>
      <c r="AS54" s="669"/>
      <c r="AT54" s="669"/>
      <c r="AU54" s="669"/>
      <c r="AV54" s="669"/>
      <c r="AW54" s="669"/>
      <c r="AX54" s="669"/>
      <c r="AY54" s="669"/>
      <c r="AZ54" s="669"/>
      <c r="BA54" s="669"/>
      <c r="BB54" s="669"/>
      <c r="BC54" s="669"/>
      <c r="BD54" s="669"/>
      <c r="BE54" s="669"/>
      <c r="BF54" s="669"/>
      <c r="BG54" s="669"/>
      <c r="BH54" s="669"/>
      <c r="BI54" s="669"/>
      <c r="BJ54" s="669"/>
      <c r="BK54" s="669"/>
      <c r="BL54" s="669"/>
      <c r="BM54" s="669"/>
      <c r="BN54" s="669"/>
      <c r="BO54" s="669"/>
      <c r="BP54" s="669"/>
      <c r="BQ54" s="669"/>
      <c r="BR54" s="669"/>
      <c r="BS54" s="669"/>
      <c r="BT54" s="669"/>
      <c r="BU54" s="669"/>
      <c r="BV54" s="669"/>
      <c r="BW54" s="669"/>
      <c r="BX54" s="669"/>
      <c r="BY54" s="669"/>
      <c r="BZ54" s="669"/>
      <c r="CA54" s="669"/>
      <c r="CB54" s="669"/>
      <c r="CC54" s="669"/>
      <c r="CD54" s="669"/>
      <c r="CE54" s="669"/>
      <c r="CF54" s="669"/>
      <c r="CG54" s="669"/>
      <c r="CH54" s="669"/>
      <c r="CI54" s="669"/>
      <c r="CJ54" s="669"/>
      <c r="CK54" s="669"/>
      <c r="CL54" s="669"/>
      <c r="CM54" s="669"/>
      <c r="CN54" s="669"/>
      <c r="CO54" s="669"/>
      <c r="CP54" s="669"/>
      <c r="CQ54" s="669"/>
      <c r="CR54" s="669"/>
      <c r="CS54" s="669"/>
      <c r="CT54" s="669"/>
      <c r="CU54" s="669"/>
      <c r="CV54" s="669"/>
      <c r="CW54" s="669"/>
      <c r="CX54" s="669"/>
      <c r="CY54" s="669"/>
      <c r="CZ54" s="669"/>
      <c r="DA54" s="669"/>
      <c r="DB54" s="669"/>
      <c r="DC54" s="669"/>
      <c r="DD54" s="669"/>
      <c r="DE54" s="669"/>
      <c r="DF54" s="669"/>
      <c r="DG54" s="669"/>
      <c r="DH54" s="669"/>
      <c r="DI54" s="669"/>
      <c r="DJ54" s="669"/>
      <c r="DK54" s="669"/>
      <c r="DL54" s="669"/>
      <c r="DM54" s="669"/>
      <c r="DN54" s="669"/>
      <c r="DO54" s="669"/>
      <c r="DP54" s="669"/>
      <c r="DQ54" s="669"/>
      <c r="DR54" s="669"/>
      <c r="DS54" s="669"/>
      <c r="DT54" s="669"/>
      <c r="DU54" s="669"/>
      <c r="DV54" s="669"/>
      <c r="DW54" s="669"/>
      <c r="DX54" s="669"/>
      <c r="DY54" s="669"/>
      <c r="DZ54" s="669"/>
      <c r="EA54" s="669"/>
      <c r="EB54" s="669"/>
      <c r="EC54" s="669"/>
      <c r="ED54" s="669"/>
      <c r="EE54" s="669"/>
      <c r="EF54" s="669"/>
      <c r="EG54" s="669"/>
      <c r="EH54" s="669"/>
      <c r="EI54" s="669"/>
    </row>
    <row r="55" spans="1:139" ht="16.149999999999999" customHeight="1" x14ac:dyDescent="0.15">
      <c r="A55" s="669"/>
      <c r="B55" s="713" t="s">
        <v>642</v>
      </c>
      <c r="C55" s="713"/>
      <c r="D55" s="713"/>
      <c r="E55" s="713"/>
      <c r="F55" s="713"/>
      <c r="G55" s="713"/>
      <c r="H55" s="713"/>
      <c r="I55" s="713"/>
      <c r="J55" s="713"/>
      <c r="K55" s="713"/>
      <c r="L55" s="713"/>
      <c r="M55" s="713"/>
      <c r="N55" s="713"/>
      <c r="O55" s="713"/>
      <c r="P55" s="713"/>
      <c r="Q55" s="713"/>
      <c r="R55" s="713"/>
      <c r="S55" s="713"/>
      <c r="T55" s="713"/>
      <c r="U55" s="713"/>
      <c r="V55" s="713"/>
      <c r="W55" s="713"/>
      <c r="X55" s="714"/>
      <c r="Y55" s="371">
        <v>4</v>
      </c>
      <c r="Z55" s="265">
        <v>3</v>
      </c>
      <c r="AA55" s="711">
        <v>8000</v>
      </c>
      <c r="AB55" s="80">
        <v>1207000</v>
      </c>
      <c r="AC55" s="176">
        <v>0</v>
      </c>
      <c r="AD55" s="80">
        <v>264</v>
      </c>
      <c r="AE55" s="80">
        <v>12</v>
      </c>
      <c r="AF55" s="79">
        <f t="shared" si="4"/>
        <v>276</v>
      </c>
      <c r="AG55" s="80"/>
      <c r="AH55" s="79">
        <f t="shared" si="1"/>
        <v>276</v>
      </c>
      <c r="AI55" s="79">
        <f t="shared" si="2"/>
        <v>1214736</v>
      </c>
      <c r="AJ55" s="176">
        <v>0</v>
      </c>
      <c r="AK55" s="80"/>
      <c r="AL55" s="80"/>
      <c r="AM55" s="186">
        <f t="shared" si="3"/>
        <v>1214736</v>
      </c>
      <c r="AN55" s="669"/>
      <c r="AO55" s="669"/>
      <c r="AP55" s="669"/>
      <c r="AQ55" s="669"/>
      <c r="AR55" s="669"/>
      <c r="AS55" s="669"/>
      <c r="AT55" s="669"/>
      <c r="AU55" s="669"/>
      <c r="AV55" s="669"/>
      <c r="AW55" s="669"/>
      <c r="AX55" s="669"/>
      <c r="AY55" s="669"/>
      <c r="AZ55" s="669"/>
      <c r="BA55" s="669"/>
      <c r="BB55" s="669"/>
      <c r="BC55" s="669"/>
      <c r="BD55" s="669"/>
      <c r="BE55" s="669"/>
      <c r="BF55" s="669"/>
      <c r="BG55" s="669"/>
      <c r="BH55" s="669"/>
      <c r="BI55" s="669"/>
      <c r="BJ55" s="669"/>
      <c r="BK55" s="669"/>
      <c r="BL55" s="669"/>
      <c r="BM55" s="669"/>
      <c r="BN55" s="669"/>
      <c r="BO55" s="669"/>
      <c r="BP55" s="669"/>
      <c r="BQ55" s="669"/>
      <c r="BR55" s="669"/>
      <c r="BS55" s="669"/>
      <c r="BT55" s="669"/>
      <c r="BU55" s="669"/>
      <c r="BV55" s="669"/>
      <c r="BW55" s="669"/>
      <c r="BX55" s="669"/>
      <c r="BY55" s="669"/>
      <c r="BZ55" s="669"/>
      <c r="CA55" s="669"/>
      <c r="CB55" s="669"/>
      <c r="CC55" s="669"/>
      <c r="CD55" s="669"/>
      <c r="CE55" s="669"/>
      <c r="CF55" s="669"/>
      <c r="CG55" s="669"/>
      <c r="CH55" s="669"/>
      <c r="CI55" s="669"/>
      <c r="CJ55" s="669"/>
      <c r="CK55" s="669"/>
      <c r="CL55" s="669"/>
      <c r="CM55" s="669"/>
      <c r="CN55" s="669"/>
      <c r="CO55" s="669"/>
      <c r="CP55" s="669"/>
      <c r="CQ55" s="669"/>
      <c r="CR55" s="669"/>
      <c r="CS55" s="669"/>
      <c r="CT55" s="669"/>
      <c r="CU55" s="669"/>
      <c r="CV55" s="669"/>
      <c r="CW55" s="669"/>
      <c r="CX55" s="669"/>
      <c r="CY55" s="669"/>
      <c r="CZ55" s="669"/>
      <c r="DA55" s="669"/>
      <c r="DB55" s="669"/>
      <c r="DC55" s="669"/>
      <c r="DD55" s="669"/>
      <c r="DE55" s="669"/>
      <c r="DF55" s="669"/>
      <c r="DG55" s="669"/>
      <c r="DH55" s="669"/>
      <c r="DI55" s="669"/>
      <c r="DJ55" s="669"/>
      <c r="DK55" s="669"/>
      <c r="DL55" s="669"/>
      <c r="DM55" s="669"/>
      <c r="DN55" s="669"/>
      <c r="DO55" s="669"/>
      <c r="DP55" s="669"/>
      <c r="DQ55" s="669"/>
      <c r="DR55" s="669"/>
      <c r="DS55" s="669"/>
      <c r="DT55" s="669"/>
      <c r="DU55" s="669"/>
      <c r="DV55" s="669"/>
      <c r="DW55" s="669"/>
      <c r="DX55" s="669"/>
      <c r="DY55" s="669"/>
      <c r="DZ55" s="669"/>
      <c r="EA55" s="669"/>
      <c r="EB55" s="669"/>
      <c r="EC55" s="669"/>
      <c r="ED55" s="669"/>
      <c r="EE55" s="669"/>
      <c r="EF55" s="669"/>
      <c r="EG55" s="669"/>
      <c r="EH55" s="669"/>
      <c r="EI55" s="669"/>
    </row>
    <row r="56" spans="1:139" ht="16.149999999999999" customHeight="1" x14ac:dyDescent="0.15">
      <c r="A56" s="669"/>
      <c r="B56" s="713" t="s">
        <v>643</v>
      </c>
      <c r="C56" s="713"/>
      <c r="D56" s="713"/>
      <c r="E56" s="713"/>
      <c r="F56" s="713"/>
      <c r="G56" s="713"/>
      <c r="H56" s="713"/>
      <c r="I56" s="713"/>
      <c r="J56" s="713"/>
      <c r="K56" s="713"/>
      <c r="L56" s="713"/>
      <c r="M56" s="713"/>
      <c r="N56" s="713"/>
      <c r="O56" s="713"/>
      <c r="P56" s="713"/>
      <c r="Q56" s="713"/>
      <c r="R56" s="713"/>
      <c r="S56" s="713"/>
      <c r="T56" s="713"/>
      <c r="U56" s="713"/>
      <c r="V56" s="713"/>
      <c r="W56" s="713"/>
      <c r="X56" s="714"/>
      <c r="Y56" s="371">
        <v>4</v>
      </c>
      <c r="Z56" s="265">
        <v>4</v>
      </c>
      <c r="AA56" s="711">
        <v>0</v>
      </c>
      <c r="AB56" s="80"/>
      <c r="AC56" s="176">
        <v>0</v>
      </c>
      <c r="AD56" s="80"/>
      <c r="AE56" s="80"/>
      <c r="AF56" s="79">
        <f t="shared" si="4"/>
        <v>0</v>
      </c>
      <c r="AG56" s="80"/>
      <c r="AH56" s="79">
        <f t="shared" si="1"/>
        <v>0</v>
      </c>
      <c r="AI56" s="79">
        <f t="shared" si="2"/>
        <v>0</v>
      </c>
      <c r="AJ56" s="176">
        <v>0</v>
      </c>
      <c r="AK56" s="80"/>
      <c r="AL56" s="80"/>
      <c r="AM56" s="186">
        <f t="shared" si="3"/>
        <v>0</v>
      </c>
      <c r="AN56" s="669"/>
      <c r="AO56" s="669"/>
      <c r="AP56" s="669"/>
      <c r="AQ56" s="669"/>
      <c r="AR56" s="669"/>
      <c r="AS56" s="669"/>
      <c r="AT56" s="669"/>
      <c r="AU56" s="669"/>
      <c r="AV56" s="669"/>
      <c r="AW56" s="669"/>
      <c r="AX56" s="669"/>
      <c r="AY56" s="669"/>
      <c r="AZ56" s="669"/>
      <c r="BA56" s="669"/>
      <c r="BB56" s="669"/>
      <c r="BC56" s="669"/>
      <c r="BD56" s="669"/>
      <c r="BE56" s="669"/>
      <c r="BF56" s="669"/>
      <c r="BG56" s="669"/>
      <c r="BH56" s="669"/>
      <c r="BI56" s="669"/>
      <c r="BJ56" s="669"/>
      <c r="BK56" s="669"/>
      <c r="BL56" s="669"/>
      <c r="BM56" s="669"/>
      <c r="BN56" s="669"/>
      <c r="BO56" s="669"/>
      <c r="BP56" s="669"/>
      <c r="BQ56" s="669"/>
      <c r="BR56" s="669"/>
      <c r="BS56" s="669"/>
      <c r="BT56" s="669"/>
      <c r="BU56" s="669"/>
      <c r="BV56" s="669"/>
      <c r="BW56" s="669"/>
      <c r="BX56" s="669"/>
      <c r="BY56" s="669"/>
      <c r="BZ56" s="669"/>
      <c r="CA56" s="669"/>
      <c r="CB56" s="669"/>
      <c r="CC56" s="669"/>
      <c r="CD56" s="669"/>
      <c r="CE56" s="669"/>
      <c r="CF56" s="669"/>
      <c r="CG56" s="669"/>
      <c r="CH56" s="669"/>
      <c r="CI56" s="669"/>
      <c r="CJ56" s="669"/>
      <c r="CK56" s="669"/>
      <c r="CL56" s="669"/>
      <c r="CM56" s="669"/>
      <c r="CN56" s="669"/>
      <c r="CO56" s="669"/>
      <c r="CP56" s="669"/>
      <c r="CQ56" s="669"/>
      <c r="CR56" s="669"/>
      <c r="CS56" s="669"/>
      <c r="CT56" s="669"/>
      <c r="CU56" s="669"/>
      <c r="CV56" s="669"/>
      <c r="CW56" s="669"/>
      <c r="CX56" s="669"/>
      <c r="CY56" s="669"/>
      <c r="CZ56" s="669"/>
      <c r="DA56" s="669"/>
      <c r="DB56" s="669"/>
      <c r="DC56" s="669"/>
      <c r="DD56" s="669"/>
      <c r="DE56" s="669"/>
      <c r="DF56" s="669"/>
      <c r="DG56" s="669"/>
      <c r="DH56" s="669"/>
      <c r="DI56" s="669"/>
      <c r="DJ56" s="669"/>
      <c r="DK56" s="669"/>
      <c r="DL56" s="669"/>
      <c r="DM56" s="669"/>
      <c r="DN56" s="669"/>
      <c r="DO56" s="669"/>
      <c r="DP56" s="669"/>
      <c r="DQ56" s="669"/>
      <c r="DR56" s="669"/>
      <c r="DS56" s="669"/>
      <c r="DT56" s="669"/>
      <c r="DU56" s="669"/>
      <c r="DV56" s="669"/>
      <c r="DW56" s="669"/>
      <c r="DX56" s="669"/>
      <c r="DY56" s="669"/>
      <c r="DZ56" s="669"/>
      <c r="EA56" s="669"/>
      <c r="EB56" s="669"/>
      <c r="EC56" s="669"/>
      <c r="ED56" s="669"/>
      <c r="EE56" s="669"/>
      <c r="EF56" s="669"/>
      <c r="EG56" s="669"/>
      <c r="EH56" s="669"/>
      <c r="EI56" s="669"/>
    </row>
    <row r="57" spans="1:139" ht="15.75" customHeight="1" x14ac:dyDescent="0.15">
      <c r="A57" s="669"/>
      <c r="B57" s="713" t="s">
        <v>644</v>
      </c>
      <c r="C57" s="713"/>
      <c r="D57" s="713"/>
      <c r="E57" s="713"/>
      <c r="F57" s="713"/>
      <c r="G57" s="713"/>
      <c r="H57" s="713"/>
      <c r="I57" s="713"/>
      <c r="J57" s="713"/>
      <c r="K57" s="713"/>
      <c r="L57" s="713"/>
      <c r="M57" s="713"/>
      <c r="N57" s="713"/>
      <c r="O57" s="713"/>
      <c r="P57" s="713"/>
      <c r="Q57" s="713"/>
      <c r="R57" s="713"/>
      <c r="S57" s="713"/>
      <c r="T57" s="713"/>
      <c r="U57" s="713"/>
      <c r="V57" s="713"/>
      <c r="W57" s="713"/>
      <c r="X57" s="714"/>
      <c r="Y57" s="371">
        <v>4</v>
      </c>
      <c r="Z57" s="265">
        <v>5</v>
      </c>
      <c r="AA57" s="711">
        <v>74000</v>
      </c>
      <c r="AB57" s="80">
        <v>40000</v>
      </c>
      <c r="AC57" s="176">
        <v>0</v>
      </c>
      <c r="AD57" s="80">
        <v>231</v>
      </c>
      <c r="AE57" s="80">
        <v>13</v>
      </c>
      <c r="AF57" s="79">
        <f t="shared" si="4"/>
        <v>244</v>
      </c>
      <c r="AG57" s="80"/>
      <c r="AH57" s="79">
        <f t="shared" si="1"/>
        <v>244</v>
      </c>
      <c r="AI57" s="79">
        <f t="shared" si="2"/>
        <v>113769</v>
      </c>
      <c r="AJ57" s="176">
        <v>0</v>
      </c>
      <c r="AK57" s="80"/>
      <c r="AL57" s="80"/>
      <c r="AM57" s="186">
        <f t="shared" si="3"/>
        <v>113769</v>
      </c>
      <c r="AN57" s="669"/>
      <c r="AO57" s="669"/>
      <c r="AP57" s="669"/>
      <c r="AQ57" s="669"/>
      <c r="AR57" s="669"/>
      <c r="AS57" s="669"/>
      <c r="AT57" s="669"/>
      <c r="AU57" s="669"/>
      <c r="AV57" s="669"/>
      <c r="AW57" s="669"/>
      <c r="AX57" s="669"/>
      <c r="AY57" s="669"/>
      <c r="AZ57" s="669"/>
      <c r="BA57" s="669"/>
      <c r="BB57" s="669"/>
      <c r="BC57" s="669"/>
      <c r="BD57" s="669"/>
      <c r="BE57" s="669"/>
      <c r="BF57" s="669"/>
      <c r="BG57" s="669"/>
      <c r="BH57" s="669"/>
      <c r="BI57" s="669"/>
      <c r="BJ57" s="669"/>
      <c r="BK57" s="669"/>
      <c r="BL57" s="669"/>
      <c r="BM57" s="669"/>
      <c r="BN57" s="669"/>
      <c r="BO57" s="669"/>
      <c r="BP57" s="669"/>
      <c r="BQ57" s="669"/>
      <c r="BR57" s="669"/>
      <c r="BS57" s="669"/>
      <c r="BT57" s="669"/>
      <c r="BU57" s="669"/>
      <c r="BV57" s="669"/>
      <c r="BW57" s="669"/>
      <c r="BX57" s="669"/>
      <c r="BY57" s="669"/>
      <c r="BZ57" s="669"/>
      <c r="CA57" s="669"/>
      <c r="CB57" s="669"/>
      <c r="CC57" s="669"/>
      <c r="CD57" s="669"/>
      <c r="CE57" s="669"/>
      <c r="CF57" s="669"/>
      <c r="CG57" s="669"/>
      <c r="CH57" s="669"/>
      <c r="CI57" s="669"/>
      <c r="CJ57" s="669"/>
      <c r="CK57" s="669"/>
      <c r="CL57" s="669"/>
      <c r="CM57" s="669"/>
      <c r="CN57" s="669"/>
      <c r="CO57" s="669"/>
      <c r="CP57" s="669"/>
      <c r="CQ57" s="669"/>
      <c r="CR57" s="669"/>
      <c r="CS57" s="669"/>
      <c r="CT57" s="669"/>
      <c r="CU57" s="669"/>
      <c r="CV57" s="669"/>
      <c r="CW57" s="669"/>
      <c r="CX57" s="669"/>
      <c r="CY57" s="669"/>
      <c r="CZ57" s="669"/>
      <c r="DA57" s="669"/>
      <c r="DB57" s="669"/>
      <c r="DC57" s="669"/>
      <c r="DD57" s="669"/>
      <c r="DE57" s="669"/>
      <c r="DF57" s="669"/>
      <c r="DG57" s="669"/>
      <c r="DH57" s="669"/>
      <c r="DI57" s="669"/>
      <c r="DJ57" s="669"/>
      <c r="DK57" s="669"/>
      <c r="DL57" s="669"/>
      <c r="DM57" s="669"/>
      <c r="DN57" s="669"/>
      <c r="DO57" s="669"/>
      <c r="DP57" s="669"/>
      <c r="DQ57" s="669"/>
      <c r="DR57" s="669"/>
      <c r="DS57" s="669"/>
      <c r="DT57" s="669"/>
      <c r="DU57" s="669"/>
      <c r="DV57" s="669"/>
      <c r="DW57" s="669"/>
      <c r="DX57" s="669"/>
      <c r="DY57" s="669"/>
      <c r="DZ57" s="669"/>
      <c r="EA57" s="669"/>
      <c r="EB57" s="669"/>
      <c r="EC57" s="669"/>
      <c r="ED57" s="669"/>
      <c r="EE57" s="669"/>
      <c r="EF57" s="669"/>
      <c r="EG57" s="669"/>
      <c r="EH57" s="669"/>
      <c r="EI57" s="669"/>
    </row>
    <row r="58" spans="1:139" ht="15.75" customHeight="1" x14ac:dyDescent="0.15">
      <c r="A58" s="669"/>
      <c r="B58" s="713" t="s">
        <v>645</v>
      </c>
      <c r="C58" s="713"/>
      <c r="D58" s="713"/>
      <c r="E58" s="713"/>
      <c r="F58" s="713"/>
      <c r="G58" s="713"/>
      <c r="H58" s="713"/>
      <c r="I58" s="713"/>
      <c r="J58" s="713"/>
      <c r="K58" s="713"/>
      <c r="L58" s="713"/>
      <c r="M58" s="713"/>
      <c r="N58" s="713"/>
      <c r="O58" s="713"/>
      <c r="P58" s="713"/>
      <c r="Q58" s="713"/>
      <c r="R58" s="713"/>
      <c r="S58" s="713"/>
      <c r="T58" s="713"/>
      <c r="U58" s="713"/>
      <c r="V58" s="713"/>
      <c r="W58" s="713"/>
      <c r="X58" s="714"/>
      <c r="Y58" s="371">
        <v>4</v>
      </c>
      <c r="Z58" s="265">
        <v>6</v>
      </c>
      <c r="AA58" s="711">
        <v>74000</v>
      </c>
      <c r="AB58" s="80">
        <v>40000</v>
      </c>
      <c r="AC58" s="176">
        <v>0</v>
      </c>
      <c r="AD58" s="80">
        <v>231</v>
      </c>
      <c r="AE58" s="80">
        <v>13</v>
      </c>
      <c r="AF58" s="79">
        <f t="shared" ref="AF58" si="14">SUM(AD58:AE58)</f>
        <v>244</v>
      </c>
      <c r="AG58" s="80"/>
      <c r="AH58" s="79">
        <f t="shared" si="1"/>
        <v>244</v>
      </c>
      <c r="AI58" s="79">
        <f t="shared" si="2"/>
        <v>113769</v>
      </c>
      <c r="AJ58" s="176">
        <v>0</v>
      </c>
      <c r="AK58" s="80"/>
      <c r="AL58" s="80"/>
      <c r="AM58" s="186">
        <f>SUM(AI58-AL58)</f>
        <v>113769</v>
      </c>
      <c r="AN58" s="669"/>
      <c r="AO58" s="669"/>
      <c r="AP58" s="669"/>
      <c r="AQ58" s="669"/>
      <c r="AR58" s="669"/>
      <c r="AS58" s="669"/>
      <c r="AT58" s="669"/>
      <c r="AU58" s="669"/>
      <c r="AV58" s="669"/>
      <c r="AW58" s="669"/>
      <c r="AX58" s="669"/>
      <c r="AY58" s="669"/>
      <c r="AZ58" s="669"/>
      <c r="BA58" s="669"/>
      <c r="BB58" s="669"/>
      <c r="BC58" s="669"/>
      <c r="BD58" s="669"/>
      <c r="BE58" s="669"/>
      <c r="BF58" s="669"/>
      <c r="BG58" s="669"/>
      <c r="BH58" s="669"/>
      <c r="BI58" s="669"/>
      <c r="BJ58" s="669"/>
      <c r="BK58" s="669"/>
      <c r="BL58" s="669"/>
      <c r="BM58" s="669"/>
      <c r="BN58" s="669"/>
      <c r="BO58" s="669"/>
      <c r="BP58" s="669"/>
      <c r="BQ58" s="669"/>
      <c r="BR58" s="669"/>
      <c r="BS58" s="669"/>
      <c r="BT58" s="669"/>
      <c r="BU58" s="669"/>
      <c r="BV58" s="669"/>
      <c r="BW58" s="669"/>
      <c r="BX58" s="669"/>
      <c r="BY58" s="669"/>
      <c r="BZ58" s="669"/>
      <c r="CA58" s="669"/>
      <c r="CB58" s="669"/>
      <c r="CC58" s="669"/>
      <c r="CD58" s="669"/>
      <c r="CE58" s="669"/>
      <c r="CF58" s="669"/>
      <c r="CG58" s="669"/>
      <c r="CH58" s="669"/>
      <c r="CI58" s="669"/>
      <c r="CJ58" s="669"/>
      <c r="CK58" s="669"/>
      <c r="CL58" s="669"/>
      <c r="CM58" s="669"/>
      <c r="CN58" s="669"/>
      <c r="CO58" s="669"/>
      <c r="CP58" s="669"/>
      <c r="CQ58" s="669"/>
      <c r="CR58" s="669"/>
      <c r="CS58" s="669"/>
      <c r="CT58" s="669"/>
      <c r="CU58" s="669"/>
      <c r="CV58" s="669"/>
      <c r="CW58" s="669"/>
      <c r="CX58" s="669"/>
      <c r="CY58" s="669"/>
      <c r="CZ58" s="669"/>
      <c r="DA58" s="669"/>
      <c r="DB58" s="669"/>
      <c r="DC58" s="669"/>
      <c r="DD58" s="669"/>
      <c r="DE58" s="669"/>
      <c r="DF58" s="669"/>
      <c r="DG58" s="669"/>
      <c r="DH58" s="669"/>
      <c r="DI58" s="669"/>
      <c r="DJ58" s="669"/>
      <c r="DK58" s="669"/>
      <c r="DL58" s="669"/>
      <c r="DM58" s="669"/>
      <c r="DN58" s="669"/>
      <c r="DO58" s="669"/>
      <c r="DP58" s="669"/>
      <c r="DQ58" s="669"/>
      <c r="DR58" s="669"/>
      <c r="DS58" s="669"/>
      <c r="DT58" s="669"/>
      <c r="DU58" s="669"/>
      <c r="DV58" s="669"/>
      <c r="DW58" s="669"/>
      <c r="DX58" s="669"/>
      <c r="DY58" s="669"/>
      <c r="DZ58" s="669"/>
      <c r="EA58" s="669"/>
      <c r="EB58" s="669"/>
      <c r="EC58" s="669"/>
      <c r="ED58" s="669"/>
      <c r="EE58" s="669"/>
      <c r="EF58" s="669"/>
      <c r="EG58" s="669"/>
      <c r="EH58" s="669"/>
      <c r="EI58" s="669"/>
    </row>
    <row r="59" spans="1:139" ht="15.75" customHeight="1" x14ac:dyDescent="0.15">
      <c r="A59" s="669"/>
      <c r="B59" s="713" t="s">
        <v>646</v>
      </c>
      <c r="C59" s="713"/>
      <c r="D59" s="713"/>
      <c r="E59" s="713"/>
      <c r="F59" s="713"/>
      <c r="G59" s="713"/>
      <c r="H59" s="713"/>
      <c r="I59" s="713"/>
      <c r="J59" s="713"/>
      <c r="K59" s="713"/>
      <c r="L59" s="713"/>
      <c r="M59" s="713"/>
      <c r="N59" s="713"/>
      <c r="O59" s="713"/>
      <c r="P59" s="713"/>
      <c r="Q59" s="713"/>
      <c r="R59" s="713"/>
      <c r="S59" s="713"/>
      <c r="T59" s="713"/>
      <c r="U59" s="713"/>
      <c r="V59" s="713"/>
      <c r="W59" s="713"/>
      <c r="X59" s="714"/>
      <c r="Y59" s="371">
        <v>4</v>
      </c>
      <c r="Z59" s="265">
        <v>7</v>
      </c>
      <c r="AA59" s="711">
        <v>0</v>
      </c>
      <c r="AB59" s="80"/>
      <c r="AC59" s="176">
        <v>0</v>
      </c>
      <c r="AD59" s="80"/>
      <c r="AE59" s="80"/>
      <c r="AF59" s="79">
        <f t="shared" ref="AF59:AF64" si="15">SUM(AD59:AE59)</f>
        <v>0</v>
      </c>
      <c r="AG59" s="80"/>
      <c r="AH59" s="79">
        <f t="shared" si="1"/>
        <v>0</v>
      </c>
      <c r="AI59" s="79">
        <f t="shared" si="2"/>
        <v>0</v>
      </c>
      <c r="AJ59" s="176">
        <v>0</v>
      </c>
      <c r="AK59" s="80"/>
      <c r="AL59" s="80"/>
      <c r="AM59" s="186">
        <f t="shared" ref="AM59:AM64" si="16">SUM(AI59-AL59)</f>
        <v>0</v>
      </c>
      <c r="AN59" s="669"/>
      <c r="AO59" s="669"/>
      <c r="AP59" s="669"/>
      <c r="AQ59" s="669"/>
      <c r="AR59" s="669"/>
      <c r="AS59" s="669"/>
      <c r="AT59" s="669"/>
      <c r="AU59" s="669"/>
      <c r="AV59" s="669"/>
      <c r="AW59" s="669"/>
      <c r="AX59" s="669"/>
      <c r="AY59" s="669"/>
      <c r="AZ59" s="669"/>
      <c r="BA59" s="669"/>
      <c r="BB59" s="669"/>
      <c r="BC59" s="669"/>
      <c r="BD59" s="669"/>
      <c r="BE59" s="669"/>
      <c r="BF59" s="669"/>
      <c r="BG59" s="669"/>
      <c r="BH59" s="669"/>
      <c r="BI59" s="669"/>
      <c r="BJ59" s="669"/>
      <c r="BK59" s="669"/>
      <c r="BL59" s="669"/>
      <c r="BM59" s="669"/>
      <c r="BN59" s="669"/>
      <c r="BO59" s="669"/>
      <c r="BP59" s="669"/>
      <c r="BQ59" s="669"/>
      <c r="BR59" s="669"/>
      <c r="BS59" s="669"/>
      <c r="BT59" s="669"/>
      <c r="BU59" s="669"/>
      <c r="BV59" s="669"/>
      <c r="BW59" s="669"/>
      <c r="BX59" s="669"/>
      <c r="BY59" s="669"/>
      <c r="BZ59" s="669"/>
      <c r="CA59" s="669"/>
      <c r="CB59" s="669"/>
      <c r="CC59" s="669"/>
      <c r="CD59" s="669"/>
      <c r="CE59" s="669"/>
      <c r="CF59" s="669"/>
      <c r="CG59" s="669"/>
      <c r="CH59" s="669"/>
      <c r="CI59" s="669"/>
      <c r="CJ59" s="669"/>
      <c r="CK59" s="669"/>
      <c r="CL59" s="669"/>
      <c r="CM59" s="669"/>
      <c r="CN59" s="669"/>
      <c r="CO59" s="669"/>
      <c r="CP59" s="669"/>
      <c r="CQ59" s="669"/>
      <c r="CR59" s="669"/>
      <c r="CS59" s="669"/>
      <c r="CT59" s="669"/>
      <c r="CU59" s="669"/>
      <c r="CV59" s="669"/>
      <c r="CW59" s="669"/>
      <c r="CX59" s="669"/>
      <c r="CY59" s="669"/>
      <c r="CZ59" s="669"/>
      <c r="DA59" s="669"/>
      <c r="DB59" s="669"/>
      <c r="DC59" s="669"/>
      <c r="DD59" s="669"/>
      <c r="DE59" s="669"/>
      <c r="DF59" s="669"/>
      <c r="DG59" s="669"/>
      <c r="DH59" s="669"/>
      <c r="DI59" s="669"/>
      <c r="DJ59" s="669"/>
      <c r="DK59" s="669"/>
      <c r="DL59" s="669"/>
      <c r="DM59" s="669"/>
      <c r="DN59" s="669"/>
      <c r="DO59" s="669"/>
      <c r="DP59" s="669"/>
      <c r="DQ59" s="669"/>
      <c r="DR59" s="669"/>
      <c r="DS59" s="669"/>
      <c r="DT59" s="669"/>
      <c r="DU59" s="669"/>
      <c r="DV59" s="669"/>
      <c r="DW59" s="669"/>
      <c r="DX59" s="669"/>
      <c r="DY59" s="669"/>
      <c r="DZ59" s="669"/>
      <c r="EA59" s="669"/>
      <c r="EB59" s="669"/>
      <c r="EC59" s="669"/>
      <c r="ED59" s="669"/>
      <c r="EE59" s="669"/>
      <c r="EF59" s="669"/>
      <c r="EG59" s="669"/>
      <c r="EH59" s="669"/>
      <c r="EI59" s="669"/>
    </row>
    <row r="60" spans="1:139" ht="15.75" customHeight="1" x14ac:dyDescent="0.15">
      <c r="A60" s="669"/>
      <c r="B60" s="713" t="s">
        <v>647</v>
      </c>
      <c r="C60" s="713"/>
      <c r="D60" s="713"/>
      <c r="E60" s="713"/>
      <c r="F60" s="713"/>
      <c r="G60" s="713"/>
      <c r="H60" s="713"/>
      <c r="I60" s="713"/>
      <c r="J60" s="713"/>
      <c r="K60" s="713"/>
      <c r="L60" s="713"/>
      <c r="M60" s="713"/>
      <c r="N60" s="713"/>
      <c r="O60" s="713"/>
      <c r="P60" s="713"/>
      <c r="Q60" s="713"/>
      <c r="R60" s="713"/>
      <c r="S60" s="713"/>
      <c r="T60" s="713"/>
      <c r="U60" s="713"/>
      <c r="V60" s="713"/>
      <c r="W60" s="713"/>
      <c r="X60" s="714"/>
      <c r="Y60" s="371">
        <v>4</v>
      </c>
      <c r="Z60" s="265">
        <v>8</v>
      </c>
      <c r="AA60" s="711">
        <v>0</v>
      </c>
      <c r="AB60" s="80"/>
      <c r="AC60" s="176">
        <v>0</v>
      </c>
      <c r="AD60" s="80"/>
      <c r="AE60" s="80"/>
      <c r="AF60" s="79">
        <f t="shared" si="15"/>
        <v>0</v>
      </c>
      <c r="AG60" s="80"/>
      <c r="AH60" s="79">
        <f>SUM(AF60-AG60)</f>
        <v>0</v>
      </c>
      <c r="AI60" s="79">
        <f t="shared" si="2"/>
        <v>0</v>
      </c>
      <c r="AJ60" s="176">
        <v>0</v>
      </c>
      <c r="AK60" s="80"/>
      <c r="AL60" s="80"/>
      <c r="AM60" s="186">
        <f t="shared" si="16"/>
        <v>0</v>
      </c>
      <c r="AN60" s="669"/>
      <c r="AO60" s="669"/>
      <c r="AP60" s="669"/>
      <c r="AQ60" s="669"/>
      <c r="AR60" s="669"/>
      <c r="AS60" s="669"/>
      <c r="AT60" s="669"/>
      <c r="AU60" s="669"/>
      <c r="AV60" s="669"/>
      <c r="AW60" s="669"/>
      <c r="AX60" s="669"/>
      <c r="AY60" s="669"/>
      <c r="AZ60" s="669"/>
      <c r="BA60" s="669"/>
      <c r="BB60" s="669"/>
      <c r="BC60" s="669"/>
      <c r="BD60" s="669"/>
      <c r="BE60" s="669"/>
      <c r="BF60" s="669"/>
      <c r="BG60" s="669"/>
      <c r="BH60" s="669"/>
      <c r="BI60" s="669"/>
      <c r="BJ60" s="669"/>
      <c r="BK60" s="669"/>
      <c r="BL60" s="669"/>
      <c r="BM60" s="669"/>
      <c r="BN60" s="669"/>
      <c r="BO60" s="669"/>
      <c r="BP60" s="669"/>
      <c r="BQ60" s="669"/>
      <c r="BR60" s="669"/>
      <c r="BS60" s="669"/>
      <c r="BT60" s="669"/>
      <c r="BU60" s="669"/>
      <c r="BV60" s="669"/>
      <c r="BW60" s="669"/>
      <c r="BX60" s="669"/>
      <c r="BY60" s="669"/>
      <c r="BZ60" s="669"/>
      <c r="CA60" s="669"/>
      <c r="CB60" s="669"/>
      <c r="CC60" s="669"/>
      <c r="CD60" s="669"/>
      <c r="CE60" s="669"/>
      <c r="CF60" s="669"/>
      <c r="CG60" s="669"/>
      <c r="CH60" s="669"/>
      <c r="CI60" s="669"/>
      <c r="CJ60" s="669"/>
      <c r="CK60" s="669"/>
      <c r="CL60" s="669"/>
      <c r="CM60" s="669"/>
      <c r="CN60" s="669"/>
      <c r="CO60" s="669"/>
      <c r="CP60" s="669"/>
      <c r="CQ60" s="669"/>
      <c r="CR60" s="669"/>
      <c r="CS60" s="669"/>
      <c r="CT60" s="669"/>
      <c r="CU60" s="669"/>
      <c r="CV60" s="669"/>
      <c r="CW60" s="669"/>
      <c r="CX60" s="669"/>
      <c r="CY60" s="669"/>
      <c r="CZ60" s="669"/>
      <c r="DA60" s="669"/>
      <c r="DB60" s="669"/>
      <c r="DC60" s="669"/>
      <c r="DD60" s="669"/>
      <c r="DE60" s="669"/>
      <c r="DF60" s="669"/>
      <c r="DG60" s="669"/>
      <c r="DH60" s="669"/>
      <c r="DI60" s="669"/>
      <c r="DJ60" s="669"/>
      <c r="DK60" s="669"/>
      <c r="DL60" s="669"/>
      <c r="DM60" s="669"/>
      <c r="DN60" s="669"/>
      <c r="DO60" s="669"/>
      <c r="DP60" s="669"/>
      <c r="DQ60" s="669"/>
      <c r="DR60" s="669"/>
      <c r="DS60" s="669"/>
      <c r="DT60" s="669"/>
      <c r="DU60" s="669"/>
      <c r="DV60" s="669"/>
      <c r="DW60" s="669"/>
      <c r="DX60" s="669"/>
      <c r="DY60" s="669"/>
      <c r="DZ60" s="669"/>
      <c r="EA60" s="669"/>
      <c r="EB60" s="669"/>
      <c r="EC60" s="669"/>
      <c r="ED60" s="669"/>
      <c r="EE60" s="669"/>
      <c r="EF60" s="669"/>
      <c r="EG60" s="669"/>
      <c r="EH60" s="669"/>
      <c r="EI60" s="669"/>
    </row>
    <row r="61" spans="1:139" ht="15.75" customHeight="1" x14ac:dyDescent="0.15">
      <c r="A61" s="669"/>
      <c r="B61" s="713" t="s">
        <v>648</v>
      </c>
      <c r="C61" s="713"/>
      <c r="D61" s="713"/>
      <c r="E61" s="713"/>
      <c r="F61" s="713"/>
      <c r="G61" s="713"/>
      <c r="H61" s="713"/>
      <c r="I61" s="713"/>
      <c r="J61" s="713"/>
      <c r="K61" s="713"/>
      <c r="L61" s="713"/>
      <c r="M61" s="713"/>
      <c r="N61" s="713"/>
      <c r="O61" s="713"/>
      <c r="P61" s="713"/>
      <c r="Q61" s="713"/>
      <c r="R61" s="713"/>
      <c r="S61" s="713"/>
      <c r="T61" s="713"/>
      <c r="U61" s="713"/>
      <c r="V61" s="713"/>
      <c r="W61" s="713"/>
      <c r="X61" s="714"/>
      <c r="Y61" s="371">
        <v>4</v>
      </c>
      <c r="Z61" s="265">
        <v>9</v>
      </c>
      <c r="AA61" s="711">
        <v>0</v>
      </c>
      <c r="AB61" s="80"/>
      <c r="AC61" s="176">
        <v>0</v>
      </c>
      <c r="AD61" s="80"/>
      <c r="AE61" s="80"/>
      <c r="AF61" s="79">
        <f t="shared" si="15"/>
        <v>0</v>
      </c>
      <c r="AG61" s="80"/>
      <c r="AH61" s="79">
        <f t="shared" si="1"/>
        <v>0</v>
      </c>
      <c r="AI61" s="79">
        <f t="shared" si="2"/>
        <v>0</v>
      </c>
      <c r="AJ61" s="176">
        <v>0</v>
      </c>
      <c r="AK61" s="80"/>
      <c r="AL61" s="80"/>
      <c r="AM61" s="186">
        <f t="shared" si="16"/>
        <v>0</v>
      </c>
      <c r="AN61" s="669"/>
      <c r="AO61" s="669"/>
      <c r="AP61" s="669"/>
      <c r="AQ61" s="669"/>
      <c r="AR61" s="669"/>
      <c r="AS61" s="669"/>
      <c r="AT61" s="669"/>
      <c r="AU61" s="669"/>
      <c r="AV61" s="669"/>
      <c r="AW61" s="669"/>
      <c r="AX61" s="669"/>
      <c r="AY61" s="669"/>
      <c r="AZ61" s="669"/>
      <c r="BA61" s="669"/>
      <c r="BB61" s="669"/>
      <c r="BC61" s="669"/>
      <c r="BD61" s="669"/>
      <c r="BE61" s="669"/>
      <c r="BF61" s="669"/>
      <c r="BG61" s="669"/>
      <c r="BH61" s="669"/>
      <c r="BI61" s="669"/>
      <c r="BJ61" s="669"/>
      <c r="BK61" s="669"/>
      <c r="BL61" s="669"/>
      <c r="BM61" s="669"/>
      <c r="BN61" s="669"/>
      <c r="BO61" s="669"/>
      <c r="BP61" s="669"/>
      <c r="BQ61" s="669"/>
      <c r="BR61" s="669"/>
      <c r="BS61" s="669"/>
      <c r="BT61" s="669"/>
      <c r="BU61" s="669"/>
      <c r="BV61" s="669"/>
      <c r="BW61" s="669"/>
      <c r="BX61" s="669"/>
      <c r="BY61" s="669"/>
      <c r="BZ61" s="669"/>
      <c r="CA61" s="669"/>
      <c r="CB61" s="669"/>
      <c r="CC61" s="669"/>
      <c r="CD61" s="669"/>
      <c r="CE61" s="669"/>
      <c r="CF61" s="669"/>
      <c r="CG61" s="669"/>
      <c r="CH61" s="669"/>
      <c r="CI61" s="669"/>
      <c r="CJ61" s="669"/>
      <c r="CK61" s="669"/>
      <c r="CL61" s="669"/>
      <c r="CM61" s="669"/>
      <c r="CN61" s="669"/>
      <c r="CO61" s="669"/>
      <c r="CP61" s="669"/>
      <c r="CQ61" s="669"/>
      <c r="CR61" s="669"/>
      <c r="CS61" s="669"/>
      <c r="CT61" s="669"/>
      <c r="CU61" s="669"/>
      <c r="CV61" s="669"/>
      <c r="CW61" s="669"/>
      <c r="CX61" s="669"/>
      <c r="CY61" s="669"/>
      <c r="CZ61" s="669"/>
      <c r="DA61" s="669"/>
      <c r="DB61" s="669"/>
      <c r="DC61" s="669"/>
      <c r="DD61" s="669"/>
      <c r="DE61" s="669"/>
      <c r="DF61" s="669"/>
      <c r="DG61" s="669"/>
      <c r="DH61" s="669"/>
      <c r="DI61" s="669"/>
      <c r="DJ61" s="669"/>
      <c r="DK61" s="669"/>
      <c r="DL61" s="669"/>
      <c r="DM61" s="669"/>
      <c r="DN61" s="669"/>
      <c r="DO61" s="669"/>
      <c r="DP61" s="669"/>
      <c r="DQ61" s="669"/>
      <c r="DR61" s="669"/>
      <c r="DS61" s="669"/>
      <c r="DT61" s="669"/>
      <c r="DU61" s="669"/>
      <c r="DV61" s="669"/>
      <c r="DW61" s="669"/>
      <c r="DX61" s="669"/>
      <c r="DY61" s="669"/>
      <c r="DZ61" s="669"/>
      <c r="EA61" s="669"/>
      <c r="EB61" s="669"/>
      <c r="EC61" s="669"/>
      <c r="ED61" s="669"/>
      <c r="EE61" s="669"/>
      <c r="EF61" s="669"/>
      <c r="EG61" s="669"/>
      <c r="EH61" s="669"/>
      <c r="EI61" s="669"/>
    </row>
    <row r="62" spans="1:139" ht="15.75" customHeight="1" x14ac:dyDescent="0.15">
      <c r="A62" s="669"/>
      <c r="B62" s="713" t="s">
        <v>649</v>
      </c>
      <c r="C62" s="713"/>
      <c r="D62" s="713"/>
      <c r="E62" s="713"/>
      <c r="F62" s="713"/>
      <c r="G62" s="713"/>
      <c r="H62" s="713"/>
      <c r="I62" s="713"/>
      <c r="J62" s="713"/>
      <c r="K62" s="713"/>
      <c r="L62" s="713"/>
      <c r="M62" s="713"/>
      <c r="N62" s="713"/>
      <c r="O62" s="713"/>
      <c r="P62" s="713"/>
      <c r="Q62" s="713"/>
      <c r="R62" s="713"/>
      <c r="S62" s="713"/>
      <c r="T62" s="713"/>
      <c r="U62" s="713"/>
      <c r="V62" s="713"/>
      <c r="W62" s="713"/>
      <c r="X62" s="714"/>
      <c r="Y62" s="371">
        <v>5</v>
      </c>
      <c r="Z62" s="265">
        <v>0</v>
      </c>
      <c r="AA62" s="711">
        <v>0</v>
      </c>
      <c r="AB62" s="80"/>
      <c r="AC62" s="176">
        <v>0</v>
      </c>
      <c r="AD62" s="80"/>
      <c r="AE62" s="80"/>
      <c r="AF62" s="79">
        <f t="shared" si="15"/>
        <v>0</v>
      </c>
      <c r="AG62" s="80"/>
      <c r="AH62" s="79">
        <f t="shared" si="1"/>
        <v>0</v>
      </c>
      <c r="AI62" s="79">
        <f t="shared" si="2"/>
        <v>0</v>
      </c>
      <c r="AJ62" s="176">
        <v>0</v>
      </c>
      <c r="AK62" s="80"/>
      <c r="AL62" s="80"/>
      <c r="AM62" s="186">
        <f t="shared" si="16"/>
        <v>0</v>
      </c>
      <c r="AN62" s="669"/>
      <c r="AO62" s="669"/>
      <c r="AP62" s="669"/>
      <c r="AQ62" s="669"/>
      <c r="AR62" s="669"/>
      <c r="AS62" s="669"/>
      <c r="AT62" s="669"/>
      <c r="AU62" s="669"/>
      <c r="AV62" s="669"/>
      <c r="AW62" s="669"/>
      <c r="AX62" s="669"/>
      <c r="AY62" s="669"/>
      <c r="AZ62" s="669"/>
      <c r="BA62" s="669"/>
      <c r="BB62" s="669"/>
      <c r="BC62" s="669"/>
      <c r="BD62" s="669"/>
      <c r="BE62" s="669"/>
      <c r="BF62" s="669"/>
      <c r="BG62" s="669"/>
      <c r="BH62" s="669"/>
      <c r="BI62" s="669"/>
      <c r="BJ62" s="669"/>
      <c r="BK62" s="669"/>
      <c r="BL62" s="669"/>
      <c r="BM62" s="669"/>
      <c r="BN62" s="669"/>
      <c r="BO62" s="669"/>
      <c r="BP62" s="669"/>
      <c r="BQ62" s="669"/>
      <c r="BR62" s="669"/>
      <c r="BS62" s="669"/>
      <c r="BT62" s="669"/>
      <c r="BU62" s="669"/>
      <c r="BV62" s="669"/>
      <c r="BW62" s="669"/>
      <c r="BX62" s="669"/>
      <c r="BY62" s="669"/>
      <c r="BZ62" s="669"/>
      <c r="CA62" s="669"/>
      <c r="CB62" s="669"/>
      <c r="CC62" s="669"/>
      <c r="CD62" s="669"/>
      <c r="CE62" s="669"/>
      <c r="CF62" s="669"/>
      <c r="CG62" s="669"/>
      <c r="CH62" s="669"/>
      <c r="CI62" s="669"/>
      <c r="CJ62" s="669"/>
      <c r="CK62" s="669"/>
      <c r="CL62" s="669"/>
      <c r="CM62" s="669"/>
      <c r="CN62" s="669"/>
      <c r="CO62" s="669"/>
      <c r="CP62" s="669"/>
      <c r="CQ62" s="669"/>
      <c r="CR62" s="669"/>
      <c r="CS62" s="669"/>
      <c r="CT62" s="669"/>
      <c r="CU62" s="669"/>
      <c r="CV62" s="669"/>
      <c r="CW62" s="669"/>
      <c r="CX62" s="669"/>
      <c r="CY62" s="669"/>
      <c r="CZ62" s="669"/>
      <c r="DA62" s="669"/>
      <c r="DB62" s="669"/>
      <c r="DC62" s="669"/>
      <c r="DD62" s="669"/>
      <c r="DE62" s="669"/>
      <c r="DF62" s="669"/>
      <c r="DG62" s="669"/>
      <c r="DH62" s="669"/>
      <c r="DI62" s="669"/>
      <c r="DJ62" s="669"/>
      <c r="DK62" s="669"/>
      <c r="DL62" s="669"/>
      <c r="DM62" s="669"/>
      <c r="DN62" s="669"/>
      <c r="DO62" s="669"/>
      <c r="DP62" s="669"/>
      <c r="DQ62" s="669"/>
      <c r="DR62" s="669"/>
      <c r="DS62" s="669"/>
      <c r="DT62" s="669"/>
      <c r="DU62" s="669"/>
      <c r="DV62" s="669"/>
      <c r="DW62" s="669"/>
      <c r="DX62" s="669"/>
      <c r="DY62" s="669"/>
      <c r="DZ62" s="669"/>
      <c r="EA62" s="669"/>
      <c r="EB62" s="669"/>
      <c r="EC62" s="669"/>
      <c r="ED62" s="669"/>
      <c r="EE62" s="669"/>
      <c r="EF62" s="669"/>
      <c r="EG62" s="669"/>
      <c r="EH62" s="669"/>
      <c r="EI62" s="669"/>
    </row>
    <row r="63" spans="1:139" ht="15.75" customHeight="1" x14ac:dyDescent="0.15">
      <c r="A63" s="669"/>
      <c r="B63" s="713" t="s">
        <v>650</v>
      </c>
      <c r="C63" s="713"/>
      <c r="D63" s="713"/>
      <c r="E63" s="713"/>
      <c r="F63" s="713"/>
      <c r="G63" s="713"/>
      <c r="H63" s="713"/>
      <c r="I63" s="713"/>
      <c r="J63" s="713"/>
      <c r="K63" s="713"/>
      <c r="L63" s="713"/>
      <c r="M63" s="713"/>
      <c r="N63" s="713"/>
      <c r="O63" s="713"/>
      <c r="P63" s="713"/>
      <c r="Q63" s="713"/>
      <c r="R63" s="713"/>
      <c r="S63" s="713"/>
      <c r="T63" s="713"/>
      <c r="U63" s="713"/>
      <c r="V63" s="713"/>
      <c r="W63" s="713"/>
      <c r="X63" s="714"/>
      <c r="Y63" s="371">
        <v>5</v>
      </c>
      <c r="Z63" s="265">
        <v>1</v>
      </c>
      <c r="AA63" s="711">
        <v>0</v>
      </c>
      <c r="AB63" s="80"/>
      <c r="AC63" s="176">
        <v>0</v>
      </c>
      <c r="AD63" s="80"/>
      <c r="AE63" s="80"/>
      <c r="AF63" s="79">
        <f t="shared" si="15"/>
        <v>0</v>
      </c>
      <c r="AG63" s="80"/>
      <c r="AH63" s="79">
        <f t="shared" si="1"/>
        <v>0</v>
      </c>
      <c r="AI63" s="79">
        <f t="shared" si="2"/>
        <v>0</v>
      </c>
      <c r="AJ63" s="176">
        <v>0</v>
      </c>
      <c r="AK63" s="80"/>
      <c r="AL63" s="80"/>
      <c r="AM63" s="186">
        <f t="shared" si="16"/>
        <v>0</v>
      </c>
      <c r="AN63" s="669"/>
      <c r="AO63" s="669"/>
      <c r="AP63" s="669"/>
      <c r="AQ63" s="669"/>
      <c r="AR63" s="669"/>
      <c r="AS63" s="669"/>
      <c r="AT63" s="669"/>
      <c r="AU63" s="669"/>
      <c r="AV63" s="669"/>
      <c r="AW63" s="669"/>
      <c r="AX63" s="669"/>
      <c r="AY63" s="669"/>
      <c r="AZ63" s="669"/>
      <c r="BA63" s="669"/>
      <c r="BB63" s="669"/>
      <c r="BC63" s="669"/>
      <c r="BD63" s="669"/>
      <c r="BE63" s="669"/>
      <c r="BF63" s="669"/>
      <c r="BG63" s="669"/>
      <c r="BH63" s="669"/>
      <c r="BI63" s="669"/>
      <c r="BJ63" s="669"/>
      <c r="BK63" s="669"/>
      <c r="BL63" s="669"/>
      <c r="BM63" s="669"/>
      <c r="BN63" s="669"/>
      <c r="BO63" s="669"/>
      <c r="BP63" s="669"/>
      <c r="BQ63" s="669"/>
      <c r="BR63" s="669"/>
      <c r="BS63" s="669"/>
      <c r="BT63" s="669"/>
      <c r="BU63" s="669"/>
      <c r="BV63" s="669"/>
      <c r="BW63" s="669"/>
      <c r="BX63" s="669"/>
      <c r="BY63" s="669"/>
      <c r="BZ63" s="669"/>
      <c r="CA63" s="669"/>
      <c r="CB63" s="669"/>
      <c r="CC63" s="669"/>
      <c r="CD63" s="669"/>
      <c r="CE63" s="669"/>
      <c r="CF63" s="669"/>
      <c r="CG63" s="669"/>
      <c r="CH63" s="669"/>
      <c r="CI63" s="669"/>
      <c r="CJ63" s="669"/>
      <c r="CK63" s="669"/>
      <c r="CL63" s="669"/>
      <c r="CM63" s="669"/>
      <c r="CN63" s="669"/>
      <c r="CO63" s="669"/>
      <c r="CP63" s="669"/>
      <c r="CQ63" s="669"/>
      <c r="CR63" s="669"/>
      <c r="CS63" s="669"/>
      <c r="CT63" s="669"/>
      <c r="CU63" s="669"/>
      <c r="CV63" s="669"/>
      <c r="CW63" s="669"/>
      <c r="CX63" s="669"/>
      <c r="CY63" s="669"/>
      <c r="CZ63" s="669"/>
      <c r="DA63" s="669"/>
      <c r="DB63" s="669"/>
      <c r="DC63" s="669"/>
      <c r="DD63" s="669"/>
      <c r="DE63" s="669"/>
      <c r="DF63" s="669"/>
      <c r="DG63" s="669"/>
      <c r="DH63" s="669"/>
      <c r="DI63" s="669"/>
      <c r="DJ63" s="669"/>
      <c r="DK63" s="669"/>
      <c r="DL63" s="669"/>
      <c r="DM63" s="669"/>
      <c r="DN63" s="669"/>
      <c r="DO63" s="669"/>
      <c r="DP63" s="669"/>
      <c r="DQ63" s="669"/>
      <c r="DR63" s="669"/>
      <c r="DS63" s="669"/>
      <c r="DT63" s="669"/>
      <c r="DU63" s="669"/>
      <c r="DV63" s="669"/>
      <c r="DW63" s="669"/>
      <c r="DX63" s="669"/>
      <c r="DY63" s="669"/>
      <c r="DZ63" s="669"/>
      <c r="EA63" s="669"/>
      <c r="EB63" s="669"/>
      <c r="EC63" s="669"/>
      <c r="ED63" s="669"/>
      <c r="EE63" s="669"/>
      <c r="EF63" s="669"/>
      <c r="EG63" s="669"/>
      <c r="EH63" s="669"/>
      <c r="EI63" s="669"/>
    </row>
    <row r="64" spans="1:139" ht="15.75" customHeight="1" x14ac:dyDescent="0.15">
      <c r="A64" s="669"/>
      <c r="B64" s="713" t="s">
        <v>651</v>
      </c>
      <c r="C64" s="713"/>
      <c r="D64" s="713"/>
      <c r="E64" s="713"/>
      <c r="F64" s="713"/>
      <c r="G64" s="713"/>
      <c r="H64" s="713"/>
      <c r="I64" s="713"/>
      <c r="J64" s="713"/>
      <c r="K64" s="713"/>
      <c r="L64" s="713"/>
      <c r="M64" s="713"/>
      <c r="N64" s="713"/>
      <c r="O64" s="713"/>
      <c r="P64" s="713"/>
      <c r="Q64" s="713"/>
      <c r="R64" s="713"/>
      <c r="S64" s="713"/>
      <c r="T64" s="713"/>
      <c r="U64" s="713"/>
      <c r="V64" s="713"/>
      <c r="W64" s="713"/>
      <c r="X64" s="714"/>
      <c r="Y64" s="371">
        <v>5</v>
      </c>
      <c r="Z64" s="265">
        <v>2</v>
      </c>
      <c r="AA64" s="711">
        <v>0</v>
      </c>
      <c r="AB64" s="80"/>
      <c r="AC64" s="176">
        <v>0</v>
      </c>
      <c r="AD64" s="80"/>
      <c r="AE64" s="80"/>
      <c r="AF64" s="79">
        <f t="shared" si="15"/>
        <v>0</v>
      </c>
      <c r="AG64" s="80"/>
      <c r="AH64" s="79">
        <f t="shared" si="1"/>
        <v>0</v>
      </c>
      <c r="AI64" s="79">
        <f t="shared" si="2"/>
        <v>0</v>
      </c>
      <c r="AJ64" s="176">
        <v>0</v>
      </c>
      <c r="AK64" s="80"/>
      <c r="AL64" s="80"/>
      <c r="AM64" s="186">
        <f t="shared" si="16"/>
        <v>0</v>
      </c>
      <c r="AN64" s="669"/>
      <c r="AO64" s="669"/>
      <c r="AP64" s="669"/>
      <c r="AQ64" s="669"/>
      <c r="AR64" s="669"/>
      <c r="AS64" s="669"/>
      <c r="AT64" s="669"/>
      <c r="AU64" s="669"/>
      <c r="AV64" s="669"/>
      <c r="AW64" s="669"/>
      <c r="AX64" s="669"/>
      <c r="AY64" s="669"/>
      <c r="AZ64" s="669"/>
      <c r="BA64" s="669"/>
      <c r="BB64" s="669"/>
      <c r="BC64" s="669"/>
      <c r="BD64" s="669"/>
      <c r="BE64" s="669"/>
      <c r="BF64" s="669"/>
      <c r="BG64" s="669"/>
      <c r="BH64" s="669"/>
      <c r="BI64" s="669"/>
      <c r="BJ64" s="669"/>
      <c r="BK64" s="669"/>
      <c r="BL64" s="669"/>
      <c r="BM64" s="669"/>
      <c r="BN64" s="669"/>
      <c r="BO64" s="669"/>
      <c r="BP64" s="669"/>
      <c r="BQ64" s="669"/>
      <c r="BR64" s="669"/>
      <c r="BS64" s="669"/>
      <c r="BT64" s="669"/>
      <c r="BU64" s="669"/>
      <c r="BV64" s="669"/>
      <c r="BW64" s="669"/>
      <c r="BX64" s="669"/>
      <c r="BY64" s="669"/>
      <c r="BZ64" s="669"/>
      <c r="CA64" s="669"/>
      <c r="CB64" s="669"/>
      <c r="CC64" s="669"/>
      <c r="CD64" s="669"/>
      <c r="CE64" s="669"/>
      <c r="CF64" s="669"/>
      <c r="CG64" s="669"/>
      <c r="CH64" s="669"/>
      <c r="CI64" s="669"/>
      <c r="CJ64" s="669"/>
      <c r="CK64" s="669"/>
      <c r="CL64" s="669"/>
      <c r="CM64" s="669"/>
      <c r="CN64" s="669"/>
      <c r="CO64" s="669"/>
      <c r="CP64" s="669"/>
      <c r="CQ64" s="669"/>
      <c r="CR64" s="669"/>
      <c r="CS64" s="669"/>
      <c r="CT64" s="669"/>
      <c r="CU64" s="669"/>
      <c r="CV64" s="669"/>
      <c r="CW64" s="669"/>
      <c r="CX64" s="669"/>
      <c r="CY64" s="669"/>
      <c r="CZ64" s="669"/>
      <c r="DA64" s="669"/>
      <c r="DB64" s="669"/>
      <c r="DC64" s="669"/>
      <c r="DD64" s="669"/>
      <c r="DE64" s="669"/>
      <c r="DF64" s="669"/>
      <c r="DG64" s="669"/>
      <c r="DH64" s="669"/>
      <c r="DI64" s="669"/>
      <c r="DJ64" s="669"/>
      <c r="DK64" s="669"/>
      <c r="DL64" s="669"/>
      <c r="DM64" s="669"/>
      <c r="DN64" s="669"/>
      <c r="DO64" s="669"/>
      <c r="DP64" s="669"/>
      <c r="DQ64" s="669"/>
      <c r="DR64" s="669"/>
      <c r="DS64" s="669"/>
      <c r="DT64" s="669"/>
      <c r="DU64" s="669"/>
      <c r="DV64" s="669"/>
      <c r="DW64" s="669"/>
      <c r="DX64" s="669"/>
      <c r="DY64" s="669"/>
      <c r="DZ64" s="669"/>
      <c r="EA64" s="669"/>
      <c r="EB64" s="669"/>
      <c r="EC64" s="669"/>
      <c r="ED64" s="669"/>
      <c r="EE64" s="669"/>
      <c r="EF64" s="669"/>
      <c r="EG64" s="669"/>
      <c r="EH64" s="669"/>
      <c r="EI64" s="669"/>
    </row>
    <row r="65" spans="1:139" ht="15.75" customHeight="1" x14ac:dyDescent="0.15">
      <c r="A65" s="669"/>
      <c r="B65" s="713" t="s">
        <v>652</v>
      </c>
      <c r="C65" s="713"/>
      <c r="D65" s="713"/>
      <c r="E65" s="713"/>
      <c r="F65" s="713"/>
      <c r="G65" s="713"/>
      <c r="H65" s="713"/>
      <c r="I65" s="713"/>
      <c r="J65" s="713"/>
      <c r="K65" s="713"/>
      <c r="L65" s="713"/>
      <c r="M65" s="713"/>
      <c r="N65" s="713"/>
      <c r="O65" s="713"/>
      <c r="P65" s="713"/>
      <c r="Q65" s="713"/>
      <c r="R65" s="713"/>
      <c r="S65" s="713"/>
      <c r="T65" s="713"/>
      <c r="U65" s="713"/>
      <c r="V65" s="713"/>
      <c r="W65" s="713"/>
      <c r="X65" s="714"/>
      <c r="Y65" s="371">
        <v>5</v>
      </c>
      <c r="Z65" s="265">
        <v>3</v>
      </c>
      <c r="AA65" s="711">
        <v>0</v>
      </c>
      <c r="AB65" s="80"/>
      <c r="AC65" s="176">
        <v>0</v>
      </c>
      <c r="AD65" s="80"/>
      <c r="AE65" s="80"/>
      <c r="AF65" s="79">
        <f t="shared" ref="AF65" si="17">SUM(AD65:AE65)</f>
        <v>0</v>
      </c>
      <c r="AG65" s="80"/>
      <c r="AH65" s="79">
        <f t="shared" si="1"/>
        <v>0</v>
      </c>
      <c r="AI65" s="79">
        <f>SUM(AA65:AB65)-AD65</f>
        <v>0</v>
      </c>
      <c r="AJ65" s="176">
        <v>0</v>
      </c>
      <c r="AK65" s="80"/>
      <c r="AL65" s="80"/>
      <c r="AM65" s="186">
        <f t="shared" ref="AM65" si="18">SUM(AI65-AL65)</f>
        <v>0</v>
      </c>
      <c r="AN65" s="669"/>
      <c r="AO65" s="669"/>
      <c r="AP65" s="669"/>
      <c r="AQ65" s="669"/>
      <c r="AR65" s="669"/>
      <c r="AS65" s="669"/>
      <c r="AT65" s="669"/>
      <c r="AU65" s="669"/>
      <c r="AV65" s="669"/>
      <c r="AW65" s="669"/>
      <c r="AX65" s="669"/>
      <c r="AY65" s="669"/>
      <c r="AZ65" s="669"/>
      <c r="BA65" s="669"/>
      <c r="BB65" s="669"/>
      <c r="BC65" s="669"/>
      <c r="BD65" s="669"/>
      <c r="BE65" s="669"/>
      <c r="BF65" s="669"/>
      <c r="BG65" s="669"/>
      <c r="BH65" s="669"/>
      <c r="BI65" s="669"/>
      <c r="BJ65" s="669"/>
      <c r="BK65" s="669"/>
      <c r="BL65" s="669"/>
      <c r="BM65" s="669"/>
      <c r="BN65" s="669"/>
      <c r="BO65" s="669"/>
      <c r="BP65" s="669"/>
      <c r="BQ65" s="669"/>
      <c r="BR65" s="669"/>
      <c r="BS65" s="669"/>
      <c r="BT65" s="669"/>
      <c r="BU65" s="669"/>
      <c r="BV65" s="669"/>
      <c r="BW65" s="669"/>
      <c r="BX65" s="669"/>
      <c r="BY65" s="669"/>
      <c r="BZ65" s="669"/>
      <c r="CA65" s="669"/>
      <c r="CB65" s="669"/>
      <c r="CC65" s="669"/>
      <c r="CD65" s="669"/>
      <c r="CE65" s="669"/>
      <c r="CF65" s="669"/>
      <c r="CG65" s="669"/>
      <c r="CH65" s="669"/>
      <c r="CI65" s="669"/>
      <c r="CJ65" s="669"/>
      <c r="CK65" s="669"/>
      <c r="CL65" s="669"/>
      <c r="CM65" s="669"/>
      <c r="CN65" s="669"/>
      <c r="CO65" s="669"/>
      <c r="CP65" s="669"/>
      <c r="CQ65" s="669"/>
      <c r="CR65" s="669"/>
      <c r="CS65" s="669"/>
      <c r="CT65" s="669"/>
      <c r="CU65" s="669"/>
      <c r="CV65" s="669"/>
      <c r="CW65" s="669"/>
      <c r="CX65" s="669"/>
      <c r="CY65" s="669"/>
      <c r="CZ65" s="669"/>
      <c r="DA65" s="669"/>
      <c r="DB65" s="669"/>
      <c r="DC65" s="669"/>
      <c r="DD65" s="669"/>
      <c r="DE65" s="669"/>
      <c r="DF65" s="669"/>
      <c r="DG65" s="669"/>
      <c r="DH65" s="669"/>
      <c r="DI65" s="669"/>
      <c r="DJ65" s="669"/>
      <c r="DK65" s="669"/>
      <c r="DL65" s="669"/>
      <c r="DM65" s="669"/>
      <c r="DN65" s="669"/>
      <c r="DO65" s="669"/>
      <c r="DP65" s="669"/>
      <c r="DQ65" s="669"/>
      <c r="DR65" s="669"/>
      <c r="DS65" s="669"/>
      <c r="DT65" s="669"/>
      <c r="DU65" s="669"/>
      <c r="DV65" s="669"/>
      <c r="DW65" s="669"/>
      <c r="DX65" s="669"/>
      <c r="DY65" s="669"/>
      <c r="DZ65" s="669"/>
      <c r="EA65" s="669"/>
      <c r="EB65" s="669"/>
      <c r="EC65" s="669"/>
      <c r="ED65" s="669"/>
      <c r="EE65" s="669"/>
      <c r="EF65" s="669"/>
      <c r="EG65" s="669"/>
      <c r="EH65" s="669"/>
      <c r="EI65" s="669"/>
    </row>
    <row r="66" spans="1:139" ht="15.75" customHeight="1" x14ac:dyDescent="0.15">
      <c r="A66" s="669"/>
      <c r="B66" s="713" t="s">
        <v>653</v>
      </c>
      <c r="C66" s="713"/>
      <c r="D66" s="713"/>
      <c r="E66" s="713"/>
      <c r="F66" s="713"/>
      <c r="G66" s="713"/>
      <c r="H66" s="713"/>
      <c r="I66" s="713"/>
      <c r="J66" s="713"/>
      <c r="K66" s="713"/>
      <c r="L66" s="713"/>
      <c r="M66" s="713"/>
      <c r="N66" s="713"/>
      <c r="O66" s="713"/>
      <c r="P66" s="713"/>
      <c r="Q66" s="713"/>
      <c r="R66" s="713"/>
      <c r="S66" s="713"/>
      <c r="T66" s="713"/>
      <c r="U66" s="713"/>
      <c r="V66" s="713"/>
      <c r="W66" s="713"/>
      <c r="X66" s="714"/>
      <c r="Y66" s="371">
        <v>5</v>
      </c>
      <c r="Z66" s="265">
        <v>4</v>
      </c>
      <c r="AA66" s="711">
        <v>0</v>
      </c>
      <c r="AB66" s="80"/>
      <c r="AC66" s="176">
        <v>0</v>
      </c>
      <c r="AD66" s="80"/>
      <c r="AE66" s="80"/>
      <c r="AF66" s="79">
        <f t="shared" ref="AF66:AF67" si="19">SUM(AD66:AE66)</f>
        <v>0</v>
      </c>
      <c r="AG66" s="80"/>
      <c r="AH66" s="79">
        <f t="shared" si="1"/>
        <v>0</v>
      </c>
      <c r="AI66" s="79">
        <f t="shared" ref="AI66:AI67" si="20">SUM(AA66:AB66)-AD66</f>
        <v>0</v>
      </c>
      <c r="AJ66" s="176">
        <v>0</v>
      </c>
      <c r="AK66" s="80"/>
      <c r="AL66" s="80"/>
      <c r="AM66" s="186">
        <f t="shared" ref="AM66:AM67" si="21">SUM(AI66-AL66)</f>
        <v>0</v>
      </c>
      <c r="AN66" s="669"/>
      <c r="AO66" s="669"/>
      <c r="AP66" s="669"/>
      <c r="AQ66" s="669"/>
      <c r="AR66" s="669"/>
      <c r="AS66" s="669"/>
      <c r="AT66" s="669"/>
      <c r="AU66" s="669"/>
      <c r="AV66" s="669"/>
      <c r="AW66" s="669"/>
      <c r="AX66" s="669"/>
      <c r="AY66" s="669"/>
      <c r="AZ66" s="669"/>
      <c r="BA66" s="669"/>
      <c r="BB66" s="669"/>
      <c r="BC66" s="669"/>
      <c r="BD66" s="669"/>
      <c r="BE66" s="669"/>
      <c r="BF66" s="669"/>
      <c r="BG66" s="669"/>
      <c r="BH66" s="669"/>
      <c r="BI66" s="669"/>
      <c r="BJ66" s="669"/>
      <c r="BK66" s="669"/>
      <c r="BL66" s="669"/>
      <c r="BM66" s="669"/>
      <c r="BN66" s="669"/>
      <c r="BO66" s="669"/>
      <c r="BP66" s="669"/>
      <c r="BQ66" s="669"/>
      <c r="BR66" s="669"/>
      <c r="BS66" s="669"/>
      <c r="BT66" s="669"/>
      <c r="BU66" s="669"/>
      <c r="BV66" s="669"/>
      <c r="BW66" s="669"/>
      <c r="BX66" s="669"/>
      <c r="BY66" s="669"/>
      <c r="BZ66" s="669"/>
      <c r="CA66" s="669"/>
      <c r="CB66" s="669"/>
      <c r="CC66" s="669"/>
      <c r="CD66" s="669"/>
      <c r="CE66" s="669"/>
      <c r="CF66" s="669"/>
      <c r="CG66" s="669"/>
      <c r="CH66" s="669"/>
      <c r="CI66" s="669"/>
      <c r="CJ66" s="669"/>
      <c r="CK66" s="669"/>
      <c r="CL66" s="669"/>
      <c r="CM66" s="669"/>
      <c r="CN66" s="669"/>
      <c r="CO66" s="669"/>
      <c r="CP66" s="669"/>
      <c r="CQ66" s="669"/>
      <c r="CR66" s="669"/>
      <c r="CS66" s="669"/>
      <c r="CT66" s="669"/>
      <c r="CU66" s="669"/>
      <c r="CV66" s="669"/>
      <c r="CW66" s="669"/>
      <c r="CX66" s="669"/>
      <c r="CY66" s="669"/>
      <c r="CZ66" s="669"/>
      <c r="DA66" s="669"/>
      <c r="DB66" s="669"/>
      <c r="DC66" s="669"/>
      <c r="DD66" s="669"/>
      <c r="DE66" s="669"/>
      <c r="DF66" s="669"/>
      <c r="DG66" s="669"/>
      <c r="DH66" s="669"/>
      <c r="DI66" s="669"/>
      <c r="DJ66" s="669"/>
      <c r="DK66" s="669"/>
      <c r="DL66" s="669"/>
      <c r="DM66" s="669"/>
      <c r="DN66" s="669"/>
      <c r="DO66" s="669"/>
      <c r="DP66" s="669"/>
      <c r="DQ66" s="669"/>
      <c r="DR66" s="669"/>
      <c r="DS66" s="669"/>
      <c r="DT66" s="669"/>
      <c r="DU66" s="669"/>
      <c r="DV66" s="669"/>
      <c r="DW66" s="669"/>
      <c r="DX66" s="669"/>
      <c r="DY66" s="669"/>
      <c r="DZ66" s="669"/>
      <c r="EA66" s="669"/>
      <c r="EB66" s="669"/>
      <c r="EC66" s="669"/>
      <c r="ED66" s="669"/>
      <c r="EE66" s="669"/>
      <c r="EF66" s="669"/>
      <c r="EG66" s="669"/>
      <c r="EH66" s="669"/>
      <c r="EI66" s="669"/>
    </row>
    <row r="67" spans="1:139" ht="15.75" customHeight="1" x14ac:dyDescent="0.15">
      <c r="A67" s="669"/>
      <c r="B67" s="713" t="s">
        <v>654</v>
      </c>
      <c r="C67" s="713"/>
      <c r="D67" s="713"/>
      <c r="E67" s="713"/>
      <c r="F67" s="713"/>
      <c r="G67" s="713"/>
      <c r="H67" s="713"/>
      <c r="I67" s="713"/>
      <c r="J67" s="713"/>
      <c r="K67" s="713"/>
      <c r="L67" s="713"/>
      <c r="M67" s="713"/>
      <c r="N67" s="713"/>
      <c r="O67" s="713"/>
      <c r="P67" s="713"/>
      <c r="Q67" s="713"/>
      <c r="R67" s="713"/>
      <c r="S67" s="713"/>
      <c r="T67" s="713"/>
      <c r="U67" s="713"/>
      <c r="V67" s="713"/>
      <c r="W67" s="713"/>
      <c r="X67" s="714"/>
      <c r="Y67" s="371">
        <v>5</v>
      </c>
      <c r="Z67" s="265">
        <v>5</v>
      </c>
      <c r="AA67" s="711">
        <v>0</v>
      </c>
      <c r="AB67" s="80"/>
      <c r="AC67" s="176">
        <v>0</v>
      </c>
      <c r="AD67" s="80"/>
      <c r="AE67" s="80"/>
      <c r="AF67" s="79">
        <f t="shared" si="19"/>
        <v>0</v>
      </c>
      <c r="AG67" s="80"/>
      <c r="AH67" s="79">
        <f t="shared" si="1"/>
        <v>0</v>
      </c>
      <c r="AI67" s="79">
        <f t="shared" si="20"/>
        <v>0</v>
      </c>
      <c r="AJ67" s="176">
        <v>0</v>
      </c>
      <c r="AK67" s="80"/>
      <c r="AL67" s="80"/>
      <c r="AM67" s="186">
        <f t="shared" si="21"/>
        <v>0</v>
      </c>
      <c r="AN67" s="669"/>
      <c r="AO67" s="669"/>
      <c r="AP67" s="669"/>
      <c r="AQ67" s="669"/>
      <c r="AR67" s="669"/>
      <c r="AS67" s="669"/>
      <c r="AT67" s="669"/>
      <c r="AU67" s="669"/>
      <c r="AV67" s="669"/>
      <c r="AW67" s="669"/>
      <c r="AX67" s="669"/>
      <c r="AY67" s="669"/>
      <c r="AZ67" s="669"/>
      <c r="BA67" s="669"/>
      <c r="BB67" s="669"/>
      <c r="BC67" s="669"/>
      <c r="BD67" s="669"/>
      <c r="BE67" s="669"/>
      <c r="BF67" s="669"/>
      <c r="BG67" s="669"/>
      <c r="BH67" s="669"/>
      <c r="BI67" s="669"/>
      <c r="BJ67" s="669"/>
      <c r="BK67" s="669"/>
      <c r="BL67" s="669"/>
      <c r="BM67" s="669"/>
      <c r="BN67" s="669"/>
      <c r="BO67" s="669"/>
      <c r="BP67" s="669"/>
      <c r="BQ67" s="669"/>
      <c r="BR67" s="669"/>
      <c r="BS67" s="669"/>
      <c r="BT67" s="669"/>
      <c r="BU67" s="669"/>
      <c r="BV67" s="669"/>
      <c r="BW67" s="669"/>
      <c r="BX67" s="669"/>
      <c r="BY67" s="669"/>
      <c r="BZ67" s="669"/>
      <c r="CA67" s="669"/>
      <c r="CB67" s="669"/>
      <c r="CC67" s="669"/>
      <c r="CD67" s="669"/>
      <c r="CE67" s="669"/>
      <c r="CF67" s="669"/>
      <c r="CG67" s="669"/>
      <c r="CH67" s="669"/>
      <c r="CI67" s="669"/>
      <c r="CJ67" s="669"/>
      <c r="CK67" s="669"/>
      <c r="CL67" s="669"/>
      <c r="CM67" s="669"/>
      <c r="CN67" s="669"/>
      <c r="CO67" s="669"/>
      <c r="CP67" s="669"/>
      <c r="CQ67" s="669"/>
      <c r="CR67" s="669"/>
      <c r="CS67" s="669"/>
      <c r="CT67" s="669"/>
      <c r="CU67" s="669"/>
      <c r="CV67" s="669"/>
      <c r="CW67" s="669"/>
      <c r="CX67" s="669"/>
      <c r="CY67" s="669"/>
      <c r="CZ67" s="669"/>
      <c r="DA67" s="669"/>
      <c r="DB67" s="669"/>
      <c r="DC67" s="669"/>
      <c r="DD67" s="669"/>
      <c r="DE67" s="669"/>
      <c r="DF67" s="669"/>
      <c r="DG67" s="669"/>
      <c r="DH67" s="669"/>
      <c r="DI67" s="669"/>
      <c r="DJ67" s="669"/>
      <c r="DK67" s="669"/>
      <c r="DL67" s="669"/>
      <c r="DM67" s="669"/>
      <c r="DN67" s="669"/>
      <c r="DO67" s="669"/>
      <c r="DP67" s="669"/>
      <c r="DQ67" s="669"/>
      <c r="DR67" s="669"/>
      <c r="DS67" s="669"/>
      <c r="DT67" s="669"/>
      <c r="DU67" s="669"/>
      <c r="DV67" s="669"/>
      <c r="DW67" s="669"/>
      <c r="DX67" s="669"/>
      <c r="DY67" s="669"/>
      <c r="DZ67" s="669"/>
      <c r="EA67" s="669"/>
      <c r="EB67" s="669"/>
      <c r="EC67" s="669"/>
      <c r="ED67" s="669"/>
      <c r="EE67" s="669"/>
      <c r="EF67" s="669"/>
      <c r="EG67" s="669"/>
      <c r="EH67" s="669"/>
      <c r="EI67" s="669"/>
    </row>
    <row r="68" spans="1:139" ht="15.75" customHeight="1" x14ac:dyDescent="0.15">
      <c r="A68" s="669"/>
      <c r="B68" s="713" t="s">
        <v>655</v>
      </c>
      <c r="C68" s="713"/>
      <c r="D68" s="713"/>
      <c r="E68" s="713"/>
      <c r="F68" s="713"/>
      <c r="G68" s="713"/>
      <c r="H68" s="713"/>
      <c r="I68" s="713"/>
      <c r="J68" s="713"/>
      <c r="K68" s="713"/>
      <c r="L68" s="713"/>
      <c r="M68" s="713"/>
      <c r="N68" s="713"/>
      <c r="O68" s="713"/>
      <c r="P68" s="713"/>
      <c r="Q68" s="713"/>
      <c r="R68" s="713"/>
      <c r="S68" s="713"/>
      <c r="T68" s="713"/>
      <c r="U68" s="713"/>
      <c r="V68" s="713"/>
      <c r="W68" s="713"/>
      <c r="X68" s="714"/>
      <c r="Y68" s="371">
        <v>5</v>
      </c>
      <c r="Z68" s="265">
        <v>6</v>
      </c>
      <c r="AA68" s="711">
        <v>0</v>
      </c>
      <c r="AB68" s="80"/>
      <c r="AC68" s="176">
        <v>0</v>
      </c>
      <c r="AD68" s="80"/>
      <c r="AE68" s="80"/>
      <c r="AF68" s="79">
        <f t="shared" ref="AF68" si="22">SUM(AD68:AE68)</f>
        <v>0</v>
      </c>
      <c r="AG68" s="80"/>
      <c r="AH68" s="79">
        <f t="shared" si="1"/>
        <v>0</v>
      </c>
      <c r="AI68" s="79">
        <f>SUM(AA68:AB68)-AD68</f>
        <v>0</v>
      </c>
      <c r="AJ68" s="176">
        <v>0</v>
      </c>
      <c r="AK68" s="80"/>
      <c r="AL68" s="80"/>
      <c r="AM68" s="186">
        <f t="shared" ref="AM68" si="23">SUM(AI68-AL68)</f>
        <v>0</v>
      </c>
      <c r="AN68" s="669"/>
      <c r="AO68" s="669"/>
      <c r="AP68" s="669"/>
      <c r="AQ68" s="669"/>
      <c r="AR68" s="669"/>
      <c r="AS68" s="669"/>
      <c r="AT68" s="669"/>
      <c r="AU68" s="669"/>
      <c r="AV68" s="669"/>
      <c r="AW68" s="669"/>
      <c r="AX68" s="669"/>
      <c r="AY68" s="669"/>
      <c r="AZ68" s="669"/>
      <c r="BA68" s="669"/>
      <c r="BB68" s="669"/>
      <c r="BC68" s="669"/>
      <c r="BD68" s="669"/>
      <c r="BE68" s="669"/>
      <c r="BF68" s="669"/>
      <c r="BG68" s="669"/>
      <c r="BH68" s="669"/>
      <c r="BI68" s="669"/>
      <c r="BJ68" s="669"/>
      <c r="BK68" s="669"/>
      <c r="BL68" s="669"/>
      <c r="BM68" s="669"/>
      <c r="BN68" s="669"/>
      <c r="BO68" s="669"/>
      <c r="BP68" s="669"/>
      <c r="BQ68" s="669"/>
      <c r="BR68" s="669"/>
      <c r="BS68" s="669"/>
      <c r="BT68" s="669"/>
      <c r="BU68" s="669"/>
      <c r="BV68" s="669"/>
      <c r="BW68" s="669"/>
      <c r="BX68" s="669"/>
      <c r="BY68" s="669"/>
      <c r="BZ68" s="669"/>
      <c r="CA68" s="669"/>
      <c r="CB68" s="669"/>
      <c r="CC68" s="669"/>
      <c r="CD68" s="669"/>
      <c r="CE68" s="669"/>
      <c r="CF68" s="669"/>
      <c r="CG68" s="669"/>
      <c r="CH68" s="669"/>
      <c r="CI68" s="669"/>
      <c r="CJ68" s="669"/>
      <c r="CK68" s="669"/>
      <c r="CL68" s="669"/>
      <c r="CM68" s="669"/>
      <c r="CN68" s="669"/>
      <c r="CO68" s="669"/>
      <c r="CP68" s="669"/>
      <c r="CQ68" s="669"/>
      <c r="CR68" s="669"/>
      <c r="CS68" s="669"/>
      <c r="CT68" s="669"/>
      <c r="CU68" s="669"/>
      <c r="CV68" s="669"/>
      <c r="CW68" s="669"/>
      <c r="CX68" s="669"/>
      <c r="CY68" s="669"/>
      <c r="CZ68" s="669"/>
      <c r="DA68" s="669"/>
      <c r="DB68" s="669"/>
      <c r="DC68" s="669"/>
      <c r="DD68" s="669"/>
      <c r="DE68" s="669"/>
      <c r="DF68" s="669"/>
      <c r="DG68" s="669"/>
      <c r="DH68" s="669"/>
      <c r="DI68" s="669"/>
      <c r="DJ68" s="669"/>
      <c r="DK68" s="669"/>
      <c r="DL68" s="669"/>
      <c r="DM68" s="669"/>
      <c r="DN68" s="669"/>
      <c r="DO68" s="669"/>
      <c r="DP68" s="669"/>
      <c r="DQ68" s="669"/>
      <c r="DR68" s="669"/>
      <c r="DS68" s="669"/>
      <c r="DT68" s="669"/>
      <c r="DU68" s="669"/>
      <c r="DV68" s="669"/>
      <c r="DW68" s="669"/>
      <c r="DX68" s="669"/>
      <c r="DY68" s="669"/>
      <c r="DZ68" s="669"/>
      <c r="EA68" s="669"/>
      <c r="EB68" s="669"/>
      <c r="EC68" s="669"/>
      <c r="ED68" s="669"/>
      <c r="EE68" s="669"/>
      <c r="EF68" s="669"/>
      <c r="EG68" s="669"/>
      <c r="EH68" s="669"/>
      <c r="EI68" s="669"/>
    </row>
    <row r="69" spans="1:139" ht="15.75" customHeight="1" x14ac:dyDescent="0.15">
      <c r="A69" s="669"/>
      <c r="B69" s="713" t="s">
        <v>656</v>
      </c>
      <c r="C69" s="713"/>
      <c r="D69" s="713"/>
      <c r="E69" s="713"/>
      <c r="F69" s="713"/>
      <c r="G69" s="713"/>
      <c r="H69" s="713"/>
      <c r="I69" s="713"/>
      <c r="J69" s="713"/>
      <c r="K69" s="713"/>
      <c r="L69" s="713"/>
      <c r="M69" s="713"/>
      <c r="N69" s="713"/>
      <c r="O69" s="713"/>
      <c r="P69" s="713"/>
      <c r="Q69" s="713"/>
      <c r="R69" s="713"/>
      <c r="S69" s="713"/>
      <c r="T69" s="713"/>
      <c r="U69" s="713"/>
      <c r="V69" s="713"/>
      <c r="W69" s="713"/>
      <c r="X69" s="714"/>
      <c r="Y69" s="371">
        <v>5</v>
      </c>
      <c r="Z69" s="265">
        <v>7</v>
      </c>
      <c r="AA69" s="711">
        <v>0</v>
      </c>
      <c r="AB69" s="80"/>
      <c r="AC69" s="176">
        <v>0</v>
      </c>
      <c r="AD69" s="80"/>
      <c r="AE69" s="80"/>
      <c r="AF69" s="79">
        <f t="shared" ref="AF69" si="24">SUM(AD69:AE69)</f>
        <v>0</v>
      </c>
      <c r="AG69" s="80"/>
      <c r="AH69" s="79">
        <f t="shared" si="1"/>
        <v>0</v>
      </c>
      <c r="AI69" s="79">
        <f>SUM(AA69:AB69)-AD69</f>
        <v>0</v>
      </c>
      <c r="AJ69" s="176">
        <v>0</v>
      </c>
      <c r="AK69" s="80"/>
      <c r="AL69" s="80"/>
      <c r="AM69" s="186">
        <f t="shared" ref="AM69" si="25">SUM(AI69-AL69)</f>
        <v>0</v>
      </c>
      <c r="AN69" s="669"/>
      <c r="AO69" s="669"/>
      <c r="AP69" s="669"/>
      <c r="AQ69" s="669"/>
      <c r="AR69" s="669"/>
      <c r="AS69" s="669"/>
      <c r="AT69" s="669"/>
      <c r="AU69" s="669"/>
      <c r="AV69" s="669"/>
      <c r="AW69" s="669"/>
      <c r="AX69" s="669"/>
      <c r="AY69" s="669"/>
      <c r="AZ69" s="669"/>
      <c r="BA69" s="669"/>
      <c r="BB69" s="669"/>
      <c r="BC69" s="669"/>
      <c r="BD69" s="669"/>
      <c r="BE69" s="669"/>
      <c r="BF69" s="669"/>
      <c r="BG69" s="669"/>
      <c r="BH69" s="669"/>
      <c r="BI69" s="669"/>
      <c r="BJ69" s="669"/>
      <c r="BK69" s="669"/>
      <c r="BL69" s="669"/>
      <c r="BM69" s="669"/>
      <c r="BN69" s="669"/>
      <c r="BO69" s="669"/>
      <c r="BP69" s="669"/>
      <c r="BQ69" s="669"/>
      <c r="BR69" s="669"/>
      <c r="BS69" s="669"/>
      <c r="BT69" s="669"/>
      <c r="BU69" s="669"/>
      <c r="BV69" s="669"/>
      <c r="BW69" s="669"/>
      <c r="BX69" s="669"/>
      <c r="BY69" s="669"/>
      <c r="BZ69" s="669"/>
      <c r="CA69" s="669"/>
      <c r="CB69" s="669"/>
      <c r="CC69" s="669"/>
      <c r="CD69" s="669"/>
      <c r="CE69" s="669"/>
      <c r="CF69" s="669"/>
      <c r="CG69" s="669"/>
      <c r="CH69" s="669"/>
      <c r="CI69" s="669"/>
      <c r="CJ69" s="669"/>
      <c r="CK69" s="669"/>
      <c r="CL69" s="669"/>
      <c r="CM69" s="669"/>
      <c r="CN69" s="669"/>
      <c r="CO69" s="669"/>
      <c r="CP69" s="669"/>
      <c r="CQ69" s="669"/>
      <c r="CR69" s="669"/>
      <c r="CS69" s="669"/>
      <c r="CT69" s="669"/>
      <c r="CU69" s="669"/>
      <c r="CV69" s="669"/>
      <c r="CW69" s="669"/>
      <c r="CX69" s="669"/>
      <c r="CY69" s="669"/>
      <c r="CZ69" s="669"/>
      <c r="DA69" s="669"/>
      <c r="DB69" s="669"/>
      <c r="DC69" s="669"/>
      <c r="DD69" s="669"/>
      <c r="DE69" s="669"/>
      <c r="DF69" s="669"/>
      <c r="DG69" s="669"/>
      <c r="DH69" s="669"/>
      <c r="DI69" s="669"/>
      <c r="DJ69" s="669"/>
      <c r="DK69" s="669"/>
      <c r="DL69" s="669"/>
      <c r="DM69" s="669"/>
      <c r="DN69" s="669"/>
      <c r="DO69" s="669"/>
      <c r="DP69" s="669"/>
      <c r="DQ69" s="669"/>
      <c r="DR69" s="669"/>
      <c r="DS69" s="669"/>
      <c r="DT69" s="669"/>
      <c r="DU69" s="669"/>
      <c r="DV69" s="669"/>
      <c r="DW69" s="669"/>
      <c r="DX69" s="669"/>
      <c r="DY69" s="669"/>
      <c r="DZ69" s="669"/>
      <c r="EA69" s="669"/>
      <c r="EB69" s="669"/>
      <c r="EC69" s="669"/>
      <c r="ED69" s="669"/>
      <c r="EE69" s="669"/>
      <c r="EF69" s="669"/>
      <c r="EG69" s="669"/>
      <c r="EH69" s="669"/>
      <c r="EI69" s="669"/>
    </row>
    <row r="70" spans="1:139" ht="16.149999999999999" customHeight="1" x14ac:dyDescent="0.15">
      <c r="A70" s="669"/>
      <c r="B70" s="713" t="s">
        <v>657</v>
      </c>
      <c r="C70" s="713"/>
      <c r="D70" s="713"/>
      <c r="E70" s="713"/>
      <c r="F70" s="713"/>
      <c r="G70" s="713"/>
      <c r="H70" s="713"/>
      <c r="I70" s="713"/>
      <c r="J70" s="713"/>
      <c r="K70" s="713"/>
      <c r="L70" s="713"/>
      <c r="M70" s="713"/>
      <c r="N70" s="713"/>
      <c r="O70" s="713"/>
      <c r="P70" s="713"/>
      <c r="Q70" s="713"/>
      <c r="R70" s="713"/>
      <c r="S70" s="713"/>
      <c r="T70" s="713"/>
      <c r="U70" s="713"/>
      <c r="V70" s="713"/>
      <c r="W70" s="713"/>
      <c r="X70" s="714"/>
      <c r="Y70" s="371">
        <v>5</v>
      </c>
      <c r="Z70" s="265">
        <v>8</v>
      </c>
      <c r="AA70" s="711">
        <v>0</v>
      </c>
      <c r="AB70" s="80"/>
      <c r="AC70" s="176">
        <v>0</v>
      </c>
      <c r="AD70" s="80"/>
      <c r="AE70" s="80"/>
      <c r="AF70" s="79">
        <f t="shared" si="4"/>
        <v>0</v>
      </c>
      <c r="AG70" s="80"/>
      <c r="AH70" s="79">
        <f t="shared" si="1"/>
        <v>0</v>
      </c>
      <c r="AI70" s="79">
        <f>SUM(AA70:AB70)-AD70</f>
        <v>0</v>
      </c>
      <c r="AJ70" s="176">
        <v>0</v>
      </c>
      <c r="AK70" s="80"/>
      <c r="AL70" s="80"/>
      <c r="AM70" s="186">
        <f t="shared" si="3"/>
        <v>0</v>
      </c>
      <c r="AN70" s="669"/>
      <c r="AO70" s="669"/>
      <c r="AP70" s="669"/>
      <c r="AQ70" s="669"/>
      <c r="AR70" s="669"/>
      <c r="AS70" s="669"/>
      <c r="AT70" s="669"/>
      <c r="AU70" s="669"/>
      <c r="AV70" s="669"/>
      <c r="AW70" s="669"/>
      <c r="AX70" s="669"/>
      <c r="AY70" s="669"/>
      <c r="AZ70" s="669"/>
      <c r="BA70" s="669"/>
      <c r="BB70" s="669"/>
      <c r="BC70" s="669"/>
      <c r="BD70" s="669"/>
      <c r="BE70" s="669"/>
      <c r="BF70" s="669"/>
      <c r="BG70" s="669"/>
      <c r="BH70" s="669"/>
      <c r="BI70" s="669"/>
      <c r="BJ70" s="669"/>
      <c r="BK70" s="669"/>
      <c r="BL70" s="669"/>
      <c r="BM70" s="669"/>
      <c r="BN70" s="669"/>
      <c r="BO70" s="669"/>
      <c r="BP70" s="669"/>
      <c r="BQ70" s="669"/>
      <c r="BR70" s="669"/>
      <c r="BS70" s="669"/>
      <c r="BT70" s="669"/>
      <c r="BU70" s="669"/>
      <c r="BV70" s="669"/>
      <c r="BW70" s="669"/>
      <c r="BX70" s="669"/>
      <c r="BY70" s="669"/>
      <c r="BZ70" s="669"/>
      <c r="CA70" s="669"/>
      <c r="CB70" s="669"/>
      <c r="CC70" s="669"/>
      <c r="CD70" s="669"/>
      <c r="CE70" s="669"/>
      <c r="CF70" s="669"/>
      <c r="CG70" s="669"/>
      <c r="CH70" s="669"/>
      <c r="CI70" s="669"/>
      <c r="CJ70" s="669"/>
      <c r="CK70" s="669"/>
      <c r="CL70" s="669"/>
      <c r="CM70" s="669"/>
      <c r="CN70" s="669"/>
      <c r="CO70" s="669"/>
      <c r="CP70" s="669"/>
      <c r="CQ70" s="669"/>
      <c r="CR70" s="669"/>
      <c r="CS70" s="669"/>
      <c r="CT70" s="669"/>
      <c r="CU70" s="669"/>
      <c r="CV70" s="669"/>
      <c r="CW70" s="669"/>
      <c r="CX70" s="669"/>
      <c r="CY70" s="669"/>
      <c r="CZ70" s="669"/>
      <c r="DA70" s="669"/>
      <c r="DB70" s="669"/>
      <c r="DC70" s="669"/>
      <c r="DD70" s="669"/>
      <c r="DE70" s="669"/>
      <c r="DF70" s="669"/>
      <c r="DG70" s="669"/>
      <c r="DH70" s="669"/>
      <c r="DI70" s="669"/>
      <c r="DJ70" s="669"/>
      <c r="DK70" s="669"/>
      <c r="DL70" s="669"/>
      <c r="DM70" s="669"/>
      <c r="DN70" s="669"/>
      <c r="DO70" s="669"/>
      <c r="DP70" s="669"/>
      <c r="DQ70" s="669"/>
      <c r="DR70" s="669"/>
      <c r="DS70" s="669"/>
      <c r="DT70" s="669"/>
      <c r="DU70" s="669"/>
      <c r="DV70" s="669"/>
      <c r="DW70" s="669"/>
      <c r="DX70" s="669"/>
      <c r="DY70" s="669"/>
      <c r="DZ70" s="669"/>
      <c r="EA70" s="669"/>
      <c r="EB70" s="669"/>
      <c r="EC70" s="669"/>
      <c r="ED70" s="669"/>
      <c r="EE70" s="669"/>
      <c r="EF70" s="669"/>
      <c r="EG70" s="669"/>
      <c r="EH70" s="669"/>
      <c r="EI70" s="669"/>
    </row>
    <row r="71" spans="1:139" ht="16.149999999999999" customHeight="1" x14ac:dyDescent="0.15">
      <c r="A71" s="669"/>
      <c r="B71" s="713" t="s">
        <v>658</v>
      </c>
      <c r="C71" s="713"/>
      <c r="D71" s="713"/>
      <c r="E71" s="713"/>
      <c r="F71" s="713"/>
      <c r="G71" s="713"/>
      <c r="H71" s="713"/>
      <c r="I71" s="713"/>
      <c r="J71" s="713"/>
      <c r="K71" s="713"/>
      <c r="L71" s="713"/>
      <c r="M71" s="713"/>
      <c r="N71" s="713"/>
      <c r="O71" s="713"/>
      <c r="P71" s="713"/>
      <c r="Q71" s="713"/>
      <c r="R71" s="713"/>
      <c r="S71" s="713"/>
      <c r="T71" s="713"/>
      <c r="U71" s="713"/>
      <c r="V71" s="713"/>
      <c r="W71" s="713"/>
      <c r="X71" s="714"/>
      <c r="Y71" s="371">
        <v>5</v>
      </c>
      <c r="Z71" s="265">
        <v>9</v>
      </c>
      <c r="AA71" s="711">
        <v>0</v>
      </c>
      <c r="AB71" s="80"/>
      <c r="AC71" s="176">
        <v>0</v>
      </c>
      <c r="AD71" s="80"/>
      <c r="AE71" s="80"/>
      <c r="AF71" s="79">
        <f t="shared" si="4"/>
        <v>0</v>
      </c>
      <c r="AG71" s="80"/>
      <c r="AH71" s="79">
        <f t="shared" si="1"/>
        <v>0</v>
      </c>
      <c r="AI71" s="79">
        <f t="shared" si="2"/>
        <v>0</v>
      </c>
      <c r="AJ71" s="176">
        <v>0</v>
      </c>
      <c r="AK71" s="80"/>
      <c r="AL71" s="80"/>
      <c r="AM71" s="186">
        <f t="shared" si="3"/>
        <v>0</v>
      </c>
      <c r="AN71" s="669"/>
      <c r="AO71" s="669"/>
      <c r="AP71" s="669"/>
      <c r="AQ71" s="669"/>
      <c r="AR71" s="669"/>
      <c r="AS71" s="669"/>
      <c r="AT71" s="669"/>
      <c r="AU71" s="669"/>
      <c r="AV71" s="669"/>
      <c r="AW71" s="669"/>
      <c r="AX71" s="669"/>
      <c r="AY71" s="669"/>
      <c r="AZ71" s="669"/>
      <c r="BA71" s="669"/>
      <c r="BB71" s="669"/>
      <c r="BC71" s="669"/>
      <c r="BD71" s="669"/>
      <c r="BE71" s="669"/>
      <c r="BF71" s="669"/>
      <c r="BG71" s="669"/>
      <c r="BH71" s="669"/>
      <c r="BI71" s="669"/>
      <c r="BJ71" s="669"/>
      <c r="BK71" s="669"/>
      <c r="BL71" s="669"/>
      <c r="BM71" s="669"/>
      <c r="BN71" s="669"/>
      <c r="BO71" s="669"/>
      <c r="BP71" s="669"/>
      <c r="BQ71" s="669"/>
      <c r="BR71" s="669"/>
      <c r="BS71" s="669"/>
      <c r="BT71" s="669"/>
      <c r="BU71" s="669"/>
      <c r="BV71" s="669"/>
      <c r="BW71" s="669"/>
      <c r="BX71" s="669"/>
      <c r="BY71" s="669"/>
      <c r="BZ71" s="669"/>
      <c r="CA71" s="669"/>
      <c r="CB71" s="669"/>
      <c r="CC71" s="669"/>
      <c r="CD71" s="669"/>
      <c r="CE71" s="669"/>
      <c r="CF71" s="669"/>
      <c r="CG71" s="669"/>
      <c r="CH71" s="669"/>
      <c r="CI71" s="669"/>
      <c r="CJ71" s="669"/>
      <c r="CK71" s="669"/>
      <c r="CL71" s="669"/>
      <c r="CM71" s="669"/>
      <c r="CN71" s="669"/>
      <c r="CO71" s="669"/>
      <c r="CP71" s="669"/>
      <c r="CQ71" s="669"/>
      <c r="CR71" s="669"/>
      <c r="CS71" s="669"/>
      <c r="CT71" s="669"/>
      <c r="CU71" s="669"/>
      <c r="CV71" s="669"/>
      <c r="CW71" s="669"/>
      <c r="CX71" s="669"/>
      <c r="CY71" s="669"/>
      <c r="CZ71" s="669"/>
      <c r="DA71" s="669"/>
      <c r="DB71" s="669"/>
      <c r="DC71" s="669"/>
      <c r="DD71" s="669"/>
      <c r="DE71" s="669"/>
      <c r="DF71" s="669"/>
      <c r="DG71" s="669"/>
      <c r="DH71" s="669"/>
      <c r="DI71" s="669"/>
      <c r="DJ71" s="669"/>
      <c r="DK71" s="669"/>
      <c r="DL71" s="669"/>
      <c r="DM71" s="669"/>
      <c r="DN71" s="669"/>
      <c r="DO71" s="669"/>
      <c r="DP71" s="669"/>
      <c r="DQ71" s="669"/>
      <c r="DR71" s="669"/>
      <c r="DS71" s="669"/>
      <c r="DT71" s="669"/>
      <c r="DU71" s="669"/>
      <c r="DV71" s="669"/>
      <c r="DW71" s="669"/>
      <c r="DX71" s="669"/>
      <c r="DY71" s="669"/>
      <c r="DZ71" s="669"/>
      <c r="EA71" s="669"/>
      <c r="EB71" s="669"/>
      <c r="EC71" s="669"/>
      <c r="ED71" s="669"/>
      <c r="EE71" s="669"/>
      <c r="EF71" s="669"/>
      <c r="EG71" s="669"/>
      <c r="EH71" s="669"/>
      <c r="EI71" s="669"/>
    </row>
    <row r="72" spans="1:139" ht="16.149999999999999" customHeight="1" x14ac:dyDescent="0.15">
      <c r="A72" s="669"/>
      <c r="B72" s="713" t="s">
        <v>659</v>
      </c>
      <c r="C72" s="713"/>
      <c r="D72" s="713"/>
      <c r="E72" s="713"/>
      <c r="F72" s="713"/>
      <c r="G72" s="713"/>
      <c r="H72" s="713"/>
      <c r="I72" s="713"/>
      <c r="J72" s="713"/>
      <c r="K72" s="713"/>
      <c r="L72" s="713"/>
      <c r="M72" s="713"/>
      <c r="N72" s="713"/>
      <c r="O72" s="713"/>
      <c r="P72" s="713"/>
      <c r="Q72" s="713"/>
      <c r="R72" s="713"/>
      <c r="S72" s="713"/>
      <c r="T72" s="713"/>
      <c r="U72" s="713"/>
      <c r="V72" s="713"/>
      <c r="W72" s="713"/>
      <c r="X72" s="714"/>
      <c r="Y72" s="371">
        <v>6</v>
      </c>
      <c r="Z72" s="265">
        <v>0</v>
      </c>
      <c r="AA72" s="711">
        <v>0</v>
      </c>
      <c r="AB72" s="80"/>
      <c r="AC72" s="176">
        <v>0</v>
      </c>
      <c r="AD72" s="80"/>
      <c r="AE72" s="80"/>
      <c r="AF72" s="79">
        <f t="shared" ref="AF72" si="26">SUM(AD72:AE72)</f>
        <v>0</v>
      </c>
      <c r="AG72" s="80"/>
      <c r="AH72" s="79">
        <f t="shared" ref="AH72" si="27">SUM(AF72-AG72)</f>
        <v>0</v>
      </c>
      <c r="AI72" s="79">
        <f t="shared" ref="AI72" si="28">SUM(AA72:AB72)-AD72</f>
        <v>0</v>
      </c>
      <c r="AJ72" s="176">
        <v>0</v>
      </c>
      <c r="AK72" s="80"/>
      <c r="AL72" s="80"/>
      <c r="AM72" s="186">
        <f t="shared" si="3"/>
        <v>0</v>
      </c>
      <c r="AN72" s="669"/>
      <c r="AO72" s="669"/>
      <c r="AP72" s="669"/>
      <c r="AQ72" s="669"/>
      <c r="AR72" s="669"/>
      <c r="AS72" s="669"/>
      <c r="AT72" s="669"/>
      <c r="AU72" s="669"/>
      <c r="AV72" s="669"/>
      <c r="AW72" s="669"/>
      <c r="AX72" s="669"/>
      <c r="AY72" s="669"/>
      <c r="AZ72" s="669"/>
      <c r="BA72" s="669"/>
      <c r="BB72" s="669"/>
      <c r="BC72" s="669"/>
      <c r="BD72" s="669"/>
      <c r="BE72" s="669"/>
      <c r="BF72" s="669"/>
      <c r="BG72" s="669"/>
      <c r="BH72" s="669"/>
      <c r="BI72" s="669"/>
      <c r="BJ72" s="669"/>
      <c r="BK72" s="669"/>
      <c r="BL72" s="669"/>
      <c r="BM72" s="669"/>
      <c r="BN72" s="669"/>
      <c r="BO72" s="669"/>
      <c r="BP72" s="669"/>
      <c r="BQ72" s="669"/>
      <c r="BR72" s="669"/>
      <c r="BS72" s="669"/>
      <c r="BT72" s="669"/>
      <c r="BU72" s="669"/>
      <c r="BV72" s="669"/>
      <c r="BW72" s="669"/>
      <c r="BX72" s="669"/>
      <c r="BY72" s="669"/>
      <c r="BZ72" s="669"/>
      <c r="CA72" s="669"/>
      <c r="CB72" s="669"/>
      <c r="CC72" s="669"/>
      <c r="CD72" s="669"/>
      <c r="CE72" s="669"/>
      <c r="CF72" s="669"/>
      <c r="CG72" s="669"/>
      <c r="CH72" s="669"/>
      <c r="CI72" s="669"/>
      <c r="CJ72" s="669"/>
      <c r="CK72" s="669"/>
      <c r="CL72" s="669"/>
      <c r="CM72" s="669"/>
      <c r="CN72" s="669"/>
      <c r="CO72" s="669"/>
      <c r="CP72" s="669"/>
      <c r="CQ72" s="669"/>
      <c r="CR72" s="669"/>
      <c r="CS72" s="669"/>
      <c r="CT72" s="669"/>
      <c r="CU72" s="669"/>
      <c r="CV72" s="669"/>
      <c r="CW72" s="669"/>
      <c r="CX72" s="669"/>
      <c r="CY72" s="669"/>
      <c r="CZ72" s="669"/>
      <c r="DA72" s="669"/>
      <c r="DB72" s="669"/>
      <c r="DC72" s="669"/>
      <c r="DD72" s="669"/>
      <c r="DE72" s="669"/>
      <c r="DF72" s="669"/>
      <c r="DG72" s="669"/>
      <c r="DH72" s="669"/>
      <c r="DI72" s="669"/>
      <c r="DJ72" s="669"/>
      <c r="DK72" s="669"/>
      <c r="DL72" s="669"/>
      <c r="DM72" s="669"/>
      <c r="DN72" s="669"/>
      <c r="DO72" s="669"/>
      <c r="DP72" s="669"/>
      <c r="DQ72" s="669"/>
      <c r="DR72" s="669"/>
      <c r="DS72" s="669"/>
      <c r="DT72" s="669"/>
      <c r="DU72" s="669"/>
      <c r="DV72" s="669"/>
      <c r="DW72" s="669"/>
      <c r="DX72" s="669"/>
      <c r="DY72" s="669"/>
      <c r="DZ72" s="669"/>
      <c r="EA72" s="669"/>
      <c r="EB72" s="669"/>
      <c r="EC72" s="669"/>
      <c r="ED72" s="669"/>
      <c r="EE72" s="669"/>
      <c r="EF72" s="669"/>
      <c r="EG72" s="669"/>
      <c r="EH72" s="669"/>
      <c r="EI72" s="669"/>
    </row>
    <row r="73" spans="1:139" ht="16.149999999999999" customHeight="1" x14ac:dyDescent="0.15">
      <c r="A73" s="669"/>
      <c r="B73" s="713" t="s">
        <v>660</v>
      </c>
      <c r="C73" s="713"/>
      <c r="D73" s="713"/>
      <c r="E73" s="713"/>
      <c r="F73" s="713"/>
      <c r="G73" s="713"/>
      <c r="H73" s="713"/>
      <c r="I73" s="713"/>
      <c r="J73" s="713"/>
      <c r="K73" s="713"/>
      <c r="L73" s="713"/>
      <c r="M73" s="713"/>
      <c r="N73" s="713"/>
      <c r="O73" s="713"/>
      <c r="P73" s="713"/>
      <c r="Q73" s="713"/>
      <c r="R73" s="713"/>
      <c r="S73" s="713"/>
      <c r="T73" s="713"/>
      <c r="U73" s="713"/>
      <c r="V73" s="713"/>
      <c r="W73" s="713"/>
      <c r="X73" s="714"/>
      <c r="Y73" s="77">
        <v>6</v>
      </c>
      <c r="Z73" s="265">
        <v>1</v>
      </c>
      <c r="AA73" s="711">
        <v>0</v>
      </c>
      <c r="AB73" s="80">
        <v>177000</v>
      </c>
      <c r="AC73" s="176">
        <v>0</v>
      </c>
      <c r="AD73" s="80"/>
      <c r="AE73" s="80"/>
      <c r="AF73" s="79">
        <f t="shared" si="4"/>
        <v>0</v>
      </c>
      <c r="AG73" s="80"/>
      <c r="AH73" s="79">
        <f t="shared" si="1"/>
        <v>0</v>
      </c>
      <c r="AI73" s="79">
        <f t="shared" si="2"/>
        <v>177000</v>
      </c>
      <c r="AJ73" s="176">
        <v>0</v>
      </c>
      <c r="AK73" s="80"/>
      <c r="AL73" s="80"/>
      <c r="AM73" s="186">
        <f t="shared" si="3"/>
        <v>177000</v>
      </c>
      <c r="AN73" s="669"/>
      <c r="AO73" s="669"/>
      <c r="AP73" s="669"/>
      <c r="AQ73" s="669"/>
      <c r="AR73" s="669"/>
      <c r="AS73" s="669"/>
      <c r="AT73" s="669"/>
      <c r="AU73" s="669"/>
      <c r="AV73" s="669"/>
      <c r="AW73" s="669"/>
      <c r="AX73" s="669"/>
      <c r="AY73" s="669"/>
      <c r="AZ73" s="669"/>
      <c r="BA73" s="669"/>
      <c r="BB73" s="669"/>
      <c r="BC73" s="669"/>
      <c r="BD73" s="669"/>
      <c r="BE73" s="669"/>
      <c r="BF73" s="669"/>
      <c r="BG73" s="669"/>
      <c r="BH73" s="669"/>
      <c r="BI73" s="669"/>
      <c r="BJ73" s="669"/>
      <c r="BK73" s="669"/>
      <c r="BL73" s="669"/>
      <c r="BM73" s="669"/>
      <c r="BN73" s="669"/>
      <c r="BO73" s="669"/>
      <c r="BP73" s="669"/>
      <c r="BQ73" s="669"/>
      <c r="BR73" s="669"/>
      <c r="BS73" s="669"/>
      <c r="BT73" s="669"/>
      <c r="BU73" s="669"/>
      <c r="BV73" s="669"/>
      <c r="BW73" s="669"/>
      <c r="BX73" s="669"/>
      <c r="BY73" s="669"/>
      <c r="BZ73" s="669"/>
      <c r="CA73" s="669"/>
      <c r="CB73" s="669"/>
      <c r="CC73" s="669"/>
      <c r="CD73" s="669"/>
      <c r="CE73" s="669"/>
      <c r="CF73" s="669"/>
      <c r="CG73" s="669"/>
      <c r="CH73" s="669"/>
      <c r="CI73" s="669"/>
      <c r="CJ73" s="669"/>
      <c r="CK73" s="669"/>
      <c r="CL73" s="669"/>
      <c r="CM73" s="669"/>
      <c r="CN73" s="669"/>
      <c r="CO73" s="669"/>
      <c r="CP73" s="669"/>
      <c r="CQ73" s="669"/>
      <c r="CR73" s="669"/>
      <c r="CS73" s="669"/>
      <c r="CT73" s="669"/>
      <c r="CU73" s="669"/>
      <c r="CV73" s="669"/>
      <c r="CW73" s="669"/>
      <c r="CX73" s="669"/>
      <c r="CY73" s="669"/>
      <c r="CZ73" s="669"/>
      <c r="DA73" s="669"/>
      <c r="DB73" s="669"/>
      <c r="DC73" s="669"/>
      <c r="DD73" s="669"/>
      <c r="DE73" s="669"/>
      <c r="DF73" s="669"/>
      <c r="DG73" s="669"/>
      <c r="DH73" s="669"/>
      <c r="DI73" s="669"/>
      <c r="DJ73" s="669"/>
      <c r="DK73" s="669"/>
      <c r="DL73" s="669"/>
      <c r="DM73" s="669"/>
      <c r="DN73" s="669"/>
      <c r="DO73" s="669"/>
      <c r="DP73" s="669"/>
      <c r="DQ73" s="669"/>
      <c r="DR73" s="669"/>
      <c r="DS73" s="669"/>
      <c r="DT73" s="669"/>
      <c r="DU73" s="669"/>
      <c r="DV73" s="669"/>
      <c r="DW73" s="669"/>
      <c r="DX73" s="669"/>
      <c r="DY73" s="669"/>
      <c r="DZ73" s="669"/>
      <c r="EA73" s="669"/>
      <c r="EB73" s="669"/>
      <c r="EC73" s="669"/>
      <c r="ED73" s="669"/>
      <c r="EE73" s="669"/>
      <c r="EF73" s="669"/>
      <c r="EG73" s="669"/>
      <c r="EH73" s="669"/>
      <c r="EI73" s="669"/>
    </row>
    <row r="74" spans="1:139" ht="16.149999999999999" customHeight="1" x14ac:dyDescent="0.15">
      <c r="A74" s="669"/>
      <c r="B74" s="713" t="s">
        <v>661</v>
      </c>
      <c r="C74" s="713"/>
      <c r="D74" s="713"/>
      <c r="E74" s="713"/>
      <c r="F74" s="713"/>
      <c r="G74" s="713"/>
      <c r="H74" s="713"/>
      <c r="I74" s="713"/>
      <c r="J74" s="713"/>
      <c r="K74" s="713"/>
      <c r="L74" s="713"/>
      <c r="M74" s="713"/>
      <c r="N74" s="713"/>
      <c r="O74" s="713"/>
      <c r="P74" s="713"/>
      <c r="Q74" s="713"/>
      <c r="R74" s="713"/>
      <c r="S74" s="713"/>
      <c r="T74" s="713"/>
      <c r="U74" s="713"/>
      <c r="V74" s="713"/>
      <c r="W74" s="713"/>
      <c r="X74" s="714"/>
      <c r="Y74" s="371">
        <v>6</v>
      </c>
      <c r="Z74" s="265">
        <v>2</v>
      </c>
      <c r="AA74" s="711">
        <v>361000</v>
      </c>
      <c r="AB74" s="80">
        <v>563000</v>
      </c>
      <c r="AC74" s="176">
        <v>0</v>
      </c>
      <c r="AD74" s="80">
        <v>36100</v>
      </c>
      <c r="AE74" s="80">
        <v>262</v>
      </c>
      <c r="AF74" s="79">
        <f>SUM(AD74:AE74)</f>
        <v>36362</v>
      </c>
      <c r="AG74" s="80"/>
      <c r="AH74" s="79">
        <f t="shared" si="1"/>
        <v>36362</v>
      </c>
      <c r="AI74" s="79">
        <f t="shared" si="2"/>
        <v>887900</v>
      </c>
      <c r="AJ74" s="176">
        <v>0</v>
      </c>
      <c r="AK74" s="80"/>
      <c r="AL74" s="80"/>
      <c r="AM74" s="186">
        <f t="shared" si="3"/>
        <v>887900</v>
      </c>
      <c r="AN74" s="669"/>
      <c r="AO74" s="669"/>
      <c r="AP74" s="669"/>
      <c r="AQ74" s="669"/>
      <c r="AR74" s="669"/>
      <c r="AS74" s="669"/>
      <c r="AT74" s="669"/>
      <c r="AU74" s="669"/>
      <c r="AV74" s="669"/>
      <c r="AW74" s="669"/>
      <c r="AX74" s="669"/>
      <c r="AY74" s="669"/>
      <c r="AZ74" s="669"/>
      <c r="BA74" s="669"/>
      <c r="BB74" s="669"/>
      <c r="BC74" s="669"/>
      <c r="BD74" s="669"/>
      <c r="BE74" s="669"/>
      <c r="BF74" s="669"/>
      <c r="BG74" s="669"/>
      <c r="BH74" s="669"/>
      <c r="BI74" s="669"/>
      <c r="BJ74" s="669"/>
      <c r="BK74" s="669"/>
      <c r="BL74" s="669"/>
      <c r="BM74" s="669"/>
      <c r="BN74" s="669"/>
      <c r="BO74" s="669"/>
      <c r="BP74" s="669"/>
      <c r="BQ74" s="669"/>
      <c r="BR74" s="669"/>
      <c r="BS74" s="669"/>
      <c r="BT74" s="669"/>
      <c r="BU74" s="669"/>
      <c r="BV74" s="669"/>
      <c r="BW74" s="669"/>
      <c r="BX74" s="669"/>
      <c r="BY74" s="669"/>
      <c r="BZ74" s="669"/>
      <c r="CA74" s="669"/>
      <c r="CB74" s="669"/>
      <c r="CC74" s="669"/>
      <c r="CD74" s="669"/>
      <c r="CE74" s="669"/>
      <c r="CF74" s="669"/>
      <c r="CG74" s="669"/>
      <c r="CH74" s="669"/>
      <c r="CI74" s="669"/>
      <c r="CJ74" s="669"/>
      <c r="CK74" s="669"/>
      <c r="CL74" s="669"/>
      <c r="CM74" s="669"/>
      <c r="CN74" s="669"/>
      <c r="CO74" s="669"/>
      <c r="CP74" s="669"/>
      <c r="CQ74" s="669"/>
      <c r="CR74" s="669"/>
      <c r="CS74" s="669"/>
      <c r="CT74" s="669"/>
      <c r="CU74" s="669"/>
      <c r="CV74" s="669"/>
      <c r="CW74" s="669"/>
      <c r="CX74" s="669"/>
      <c r="CY74" s="669"/>
      <c r="CZ74" s="669"/>
      <c r="DA74" s="669"/>
      <c r="DB74" s="669"/>
      <c r="DC74" s="669"/>
      <c r="DD74" s="669"/>
      <c r="DE74" s="669"/>
      <c r="DF74" s="669"/>
      <c r="DG74" s="669"/>
      <c r="DH74" s="669"/>
      <c r="DI74" s="669"/>
      <c r="DJ74" s="669"/>
      <c r="DK74" s="669"/>
      <c r="DL74" s="669"/>
      <c r="DM74" s="669"/>
      <c r="DN74" s="669"/>
      <c r="DO74" s="669"/>
      <c r="DP74" s="669"/>
      <c r="DQ74" s="669"/>
      <c r="DR74" s="669"/>
      <c r="DS74" s="669"/>
      <c r="DT74" s="669"/>
      <c r="DU74" s="669"/>
      <c r="DV74" s="669"/>
      <c r="DW74" s="669"/>
      <c r="DX74" s="669"/>
      <c r="DY74" s="669"/>
      <c r="DZ74" s="669"/>
      <c r="EA74" s="669"/>
      <c r="EB74" s="669"/>
      <c r="EC74" s="669"/>
      <c r="ED74" s="669"/>
      <c r="EE74" s="669"/>
      <c r="EF74" s="669"/>
      <c r="EG74" s="669"/>
      <c r="EH74" s="669"/>
      <c r="EI74" s="669"/>
    </row>
    <row r="75" spans="1:139" ht="16.149999999999999" customHeight="1" x14ac:dyDescent="0.15">
      <c r="A75" s="669"/>
      <c r="B75" s="713" t="s">
        <v>662</v>
      </c>
      <c r="C75" s="713"/>
      <c r="D75" s="713"/>
      <c r="E75" s="713"/>
      <c r="F75" s="713"/>
      <c r="G75" s="713"/>
      <c r="H75" s="713"/>
      <c r="I75" s="713"/>
      <c r="J75" s="713"/>
      <c r="K75" s="713"/>
      <c r="L75" s="713"/>
      <c r="M75" s="713"/>
      <c r="N75" s="713"/>
      <c r="O75" s="713"/>
      <c r="P75" s="713"/>
      <c r="Q75" s="713"/>
      <c r="R75" s="713"/>
      <c r="S75" s="713"/>
      <c r="T75" s="713"/>
      <c r="U75" s="713"/>
      <c r="V75" s="713"/>
      <c r="W75" s="713"/>
      <c r="X75" s="714"/>
      <c r="Y75" s="371">
        <v>6</v>
      </c>
      <c r="Z75" s="265">
        <v>3</v>
      </c>
      <c r="AA75" s="711">
        <v>0</v>
      </c>
      <c r="AB75" s="80">
        <v>6000</v>
      </c>
      <c r="AC75" s="176">
        <v>0</v>
      </c>
      <c r="AD75" s="80"/>
      <c r="AE75" s="80"/>
      <c r="AF75" s="79">
        <f t="shared" ref="AF75" si="29">SUM(AD75:AE75)</f>
        <v>0</v>
      </c>
      <c r="AG75" s="80"/>
      <c r="AH75" s="79">
        <f t="shared" si="1"/>
        <v>0</v>
      </c>
      <c r="AI75" s="79">
        <f t="shared" si="2"/>
        <v>6000</v>
      </c>
      <c r="AJ75" s="176">
        <v>0</v>
      </c>
      <c r="AK75" s="176">
        <v>0</v>
      </c>
      <c r="AL75" s="80"/>
      <c r="AM75" s="186">
        <f t="shared" si="3"/>
        <v>6000</v>
      </c>
      <c r="AN75" s="669"/>
      <c r="AO75" s="669"/>
      <c r="AP75" s="669"/>
      <c r="AQ75" s="669"/>
      <c r="AR75" s="669"/>
      <c r="AS75" s="669"/>
      <c r="AT75" s="669"/>
      <c r="AU75" s="669"/>
      <c r="AV75" s="669"/>
      <c r="AW75" s="669"/>
      <c r="AX75" s="669"/>
      <c r="AY75" s="669"/>
      <c r="AZ75" s="669"/>
      <c r="BA75" s="669"/>
      <c r="BB75" s="669"/>
      <c r="BC75" s="669"/>
      <c r="BD75" s="669"/>
      <c r="BE75" s="669"/>
      <c r="BF75" s="669"/>
      <c r="BG75" s="669"/>
      <c r="BH75" s="669"/>
      <c r="BI75" s="669"/>
      <c r="BJ75" s="669"/>
      <c r="BK75" s="669"/>
      <c r="BL75" s="669"/>
      <c r="BM75" s="669"/>
      <c r="BN75" s="669"/>
      <c r="BO75" s="669"/>
      <c r="BP75" s="669"/>
      <c r="BQ75" s="669"/>
      <c r="BR75" s="669"/>
      <c r="BS75" s="669"/>
      <c r="BT75" s="669"/>
      <c r="BU75" s="669"/>
      <c r="BV75" s="669"/>
      <c r="BW75" s="669"/>
      <c r="BX75" s="669"/>
      <c r="BY75" s="669"/>
      <c r="BZ75" s="669"/>
      <c r="CA75" s="669"/>
      <c r="CB75" s="669"/>
      <c r="CC75" s="669"/>
      <c r="CD75" s="669"/>
      <c r="CE75" s="669"/>
      <c r="CF75" s="669"/>
      <c r="CG75" s="669"/>
      <c r="CH75" s="669"/>
      <c r="CI75" s="669"/>
      <c r="CJ75" s="669"/>
      <c r="CK75" s="669"/>
      <c r="CL75" s="669"/>
      <c r="CM75" s="669"/>
      <c r="CN75" s="669"/>
      <c r="CO75" s="669"/>
      <c r="CP75" s="669"/>
      <c r="CQ75" s="669"/>
      <c r="CR75" s="669"/>
      <c r="CS75" s="669"/>
      <c r="CT75" s="669"/>
      <c r="CU75" s="669"/>
      <c r="CV75" s="669"/>
      <c r="CW75" s="669"/>
      <c r="CX75" s="669"/>
      <c r="CY75" s="669"/>
      <c r="CZ75" s="669"/>
      <c r="DA75" s="669"/>
      <c r="DB75" s="669"/>
      <c r="DC75" s="669"/>
      <c r="DD75" s="669"/>
      <c r="DE75" s="669"/>
      <c r="DF75" s="669"/>
      <c r="DG75" s="669"/>
      <c r="DH75" s="669"/>
      <c r="DI75" s="669"/>
      <c r="DJ75" s="669"/>
      <c r="DK75" s="669"/>
      <c r="DL75" s="669"/>
      <c r="DM75" s="669"/>
      <c r="DN75" s="669"/>
      <c r="DO75" s="669"/>
      <c r="DP75" s="669"/>
      <c r="DQ75" s="669"/>
      <c r="DR75" s="669"/>
      <c r="DS75" s="669"/>
      <c r="DT75" s="669"/>
      <c r="DU75" s="669"/>
      <c r="DV75" s="669"/>
      <c r="DW75" s="669"/>
      <c r="DX75" s="669"/>
      <c r="DY75" s="669"/>
      <c r="DZ75" s="669"/>
      <c r="EA75" s="669"/>
      <c r="EB75" s="669"/>
      <c r="EC75" s="669"/>
      <c r="ED75" s="669"/>
      <c r="EE75" s="669"/>
      <c r="EF75" s="669"/>
      <c r="EG75" s="669"/>
      <c r="EH75" s="669"/>
      <c r="EI75" s="669"/>
    </row>
    <row r="76" spans="1:139" ht="16.149999999999999" customHeight="1" x14ac:dyDescent="0.15">
      <c r="A76" s="669"/>
      <c r="B76" s="709" t="s">
        <v>663</v>
      </c>
      <c r="C76" s="709"/>
      <c r="D76" s="709" t="s">
        <v>664</v>
      </c>
      <c r="E76" s="709"/>
      <c r="F76" s="709"/>
      <c r="G76" s="709" t="s">
        <v>575</v>
      </c>
      <c r="H76" s="709"/>
      <c r="I76" s="709"/>
      <c r="J76" s="709" t="s">
        <v>592</v>
      </c>
      <c r="K76" s="709"/>
      <c r="L76" s="709"/>
      <c r="M76" s="709"/>
      <c r="N76" s="709" t="s">
        <v>665</v>
      </c>
      <c r="O76" s="709"/>
      <c r="P76" s="709"/>
      <c r="Q76" s="709" t="s">
        <v>524</v>
      </c>
      <c r="R76" s="709"/>
      <c r="S76" s="709"/>
      <c r="T76" s="709" t="s">
        <v>396</v>
      </c>
      <c r="U76" s="709"/>
      <c r="V76" s="709"/>
      <c r="W76" s="709" t="s">
        <v>447</v>
      </c>
      <c r="X76" s="710"/>
      <c r="Y76" s="371">
        <v>6</v>
      </c>
      <c r="Z76" s="265">
        <v>4</v>
      </c>
      <c r="AA76" s="711">
        <v>0</v>
      </c>
      <c r="AB76" s="80"/>
      <c r="AC76" s="176">
        <v>0</v>
      </c>
      <c r="AD76" s="80"/>
      <c r="AE76" s="80"/>
      <c r="AF76" s="79">
        <f t="shared" si="4"/>
        <v>0</v>
      </c>
      <c r="AG76" s="80"/>
      <c r="AH76" s="79">
        <f t="shared" si="1"/>
        <v>0</v>
      </c>
      <c r="AI76" s="79">
        <f t="shared" si="2"/>
        <v>0</v>
      </c>
      <c r="AJ76" s="176">
        <v>0</v>
      </c>
      <c r="AK76" s="176">
        <v>0</v>
      </c>
      <c r="AL76" s="79">
        <f>SUM(AI76-AM76)</f>
        <v>0</v>
      </c>
      <c r="AM76" s="715">
        <v>0</v>
      </c>
      <c r="AN76" s="669"/>
      <c r="AO76" s="669"/>
      <c r="AP76" s="669"/>
      <c r="AQ76" s="669"/>
      <c r="AR76" s="669"/>
      <c r="AS76" s="669"/>
      <c r="AT76" s="669"/>
      <c r="AU76" s="669"/>
      <c r="AV76" s="669"/>
      <c r="AW76" s="669"/>
      <c r="AX76" s="669"/>
      <c r="AY76" s="669"/>
      <c r="AZ76" s="669"/>
      <c r="BA76" s="669"/>
      <c r="BB76" s="669"/>
      <c r="BC76" s="669"/>
      <c r="BD76" s="669"/>
      <c r="BE76" s="669"/>
      <c r="BF76" s="669"/>
      <c r="BG76" s="669"/>
      <c r="BH76" s="669"/>
      <c r="BI76" s="669"/>
      <c r="BJ76" s="669"/>
      <c r="BK76" s="669"/>
      <c r="BL76" s="669"/>
      <c r="BM76" s="669"/>
      <c r="BN76" s="669"/>
      <c r="BO76" s="669"/>
      <c r="BP76" s="669"/>
      <c r="BQ76" s="669"/>
      <c r="BR76" s="669"/>
      <c r="BS76" s="669"/>
      <c r="BT76" s="669"/>
      <c r="BU76" s="669"/>
      <c r="BV76" s="669"/>
      <c r="BW76" s="669"/>
      <c r="BX76" s="669"/>
      <c r="BY76" s="669"/>
      <c r="BZ76" s="669"/>
      <c r="CA76" s="669"/>
      <c r="CB76" s="669"/>
      <c r="CC76" s="669"/>
      <c r="CD76" s="669"/>
      <c r="CE76" s="669"/>
      <c r="CF76" s="669"/>
      <c r="CG76" s="669"/>
      <c r="CH76" s="669"/>
      <c r="CI76" s="669"/>
      <c r="CJ76" s="669"/>
      <c r="CK76" s="669"/>
      <c r="CL76" s="669"/>
      <c r="CM76" s="669"/>
      <c r="CN76" s="669"/>
      <c r="CO76" s="669"/>
      <c r="CP76" s="669"/>
      <c r="CQ76" s="669"/>
      <c r="CR76" s="669"/>
      <c r="CS76" s="669"/>
      <c r="CT76" s="669"/>
      <c r="CU76" s="669"/>
      <c r="CV76" s="669"/>
      <c r="CW76" s="669"/>
      <c r="CX76" s="669"/>
      <c r="CY76" s="669"/>
      <c r="CZ76" s="669"/>
      <c r="DA76" s="669"/>
      <c r="DB76" s="669"/>
      <c r="DC76" s="669"/>
      <c r="DD76" s="669"/>
      <c r="DE76" s="669"/>
      <c r="DF76" s="669"/>
      <c r="DG76" s="669"/>
      <c r="DH76" s="669"/>
      <c r="DI76" s="669"/>
      <c r="DJ76" s="669"/>
      <c r="DK76" s="669"/>
      <c r="DL76" s="669"/>
      <c r="DM76" s="669"/>
      <c r="DN76" s="669"/>
      <c r="DO76" s="669"/>
      <c r="DP76" s="669"/>
      <c r="DQ76" s="669"/>
      <c r="DR76" s="669"/>
      <c r="DS76" s="669"/>
      <c r="DT76" s="669"/>
      <c r="DU76" s="669"/>
      <c r="DV76" s="669"/>
      <c r="DW76" s="669"/>
      <c r="DX76" s="669"/>
      <c r="DY76" s="669"/>
      <c r="DZ76" s="669"/>
      <c r="EA76" s="669"/>
      <c r="EB76" s="669"/>
      <c r="EC76" s="669"/>
      <c r="ED76" s="669"/>
      <c r="EE76" s="669"/>
      <c r="EF76" s="669"/>
      <c r="EG76" s="669"/>
      <c r="EH76" s="669"/>
      <c r="EI76" s="669"/>
    </row>
    <row r="77" spans="1:139" ht="16.149999999999999" customHeight="1" x14ac:dyDescent="0.15">
      <c r="A77" s="669"/>
      <c r="B77" s="709" t="s">
        <v>666</v>
      </c>
      <c r="C77" s="709"/>
      <c r="D77" s="709" t="s">
        <v>667</v>
      </c>
      <c r="E77" s="709"/>
      <c r="F77" s="709"/>
      <c r="G77" s="709" t="s">
        <v>668</v>
      </c>
      <c r="H77" s="709"/>
      <c r="I77" s="709"/>
      <c r="J77" s="709" t="s">
        <v>592</v>
      </c>
      <c r="K77" s="709"/>
      <c r="L77" s="709"/>
      <c r="M77" s="709"/>
      <c r="N77" s="709" t="s">
        <v>669</v>
      </c>
      <c r="O77" s="709"/>
      <c r="P77" s="709"/>
      <c r="Q77" s="709" t="s">
        <v>524</v>
      </c>
      <c r="R77" s="709"/>
      <c r="S77" s="709"/>
      <c r="T77" s="709" t="s">
        <v>396</v>
      </c>
      <c r="U77" s="709"/>
      <c r="V77" s="709"/>
      <c r="W77" s="709" t="s">
        <v>447</v>
      </c>
      <c r="X77" s="710"/>
      <c r="Y77" s="371">
        <v>6</v>
      </c>
      <c r="Z77" s="265">
        <v>5</v>
      </c>
      <c r="AA77" s="711">
        <v>0</v>
      </c>
      <c r="AB77" s="80"/>
      <c r="AC77" s="176">
        <v>0</v>
      </c>
      <c r="AD77" s="80"/>
      <c r="AE77" s="80"/>
      <c r="AF77" s="79">
        <f t="shared" si="4"/>
        <v>0</v>
      </c>
      <c r="AG77" s="80"/>
      <c r="AH77" s="79">
        <f t="shared" si="1"/>
        <v>0</v>
      </c>
      <c r="AI77" s="79">
        <f t="shared" si="2"/>
        <v>0</v>
      </c>
      <c r="AJ77" s="176">
        <v>0</v>
      </c>
      <c r="AK77" s="176">
        <v>0</v>
      </c>
      <c r="AL77" s="80"/>
      <c r="AM77" s="186">
        <f>SUM(AI77-AL77)</f>
        <v>0</v>
      </c>
      <c r="AN77" s="669"/>
      <c r="AO77" s="669"/>
      <c r="AP77" s="669"/>
      <c r="AQ77" s="669"/>
      <c r="AR77" s="669"/>
      <c r="AS77" s="669"/>
      <c r="AT77" s="669"/>
      <c r="AU77" s="669"/>
      <c r="AV77" s="669"/>
      <c r="AW77" s="669"/>
      <c r="AX77" s="669"/>
      <c r="AY77" s="669"/>
      <c r="AZ77" s="669"/>
      <c r="BA77" s="669"/>
      <c r="BB77" s="669"/>
      <c r="BC77" s="669"/>
      <c r="BD77" s="669"/>
      <c r="BE77" s="669"/>
      <c r="BF77" s="669"/>
      <c r="BG77" s="669"/>
      <c r="BH77" s="669"/>
      <c r="BI77" s="669"/>
      <c r="BJ77" s="669"/>
      <c r="BK77" s="669"/>
      <c r="BL77" s="669"/>
      <c r="BM77" s="669"/>
      <c r="BN77" s="669"/>
      <c r="BO77" s="669"/>
      <c r="BP77" s="669"/>
      <c r="BQ77" s="669"/>
      <c r="BR77" s="669"/>
      <c r="BS77" s="669"/>
      <c r="BT77" s="669"/>
      <c r="BU77" s="669"/>
      <c r="BV77" s="669"/>
      <c r="BW77" s="669"/>
      <c r="BX77" s="669"/>
      <c r="BY77" s="669"/>
      <c r="BZ77" s="669"/>
      <c r="CA77" s="669"/>
      <c r="CB77" s="669"/>
      <c r="CC77" s="669"/>
      <c r="CD77" s="669"/>
      <c r="CE77" s="669"/>
      <c r="CF77" s="669"/>
      <c r="CG77" s="669"/>
      <c r="CH77" s="669"/>
      <c r="CI77" s="669"/>
      <c r="CJ77" s="669"/>
      <c r="CK77" s="669"/>
      <c r="CL77" s="669"/>
      <c r="CM77" s="669"/>
      <c r="CN77" s="669"/>
      <c r="CO77" s="669"/>
      <c r="CP77" s="669"/>
      <c r="CQ77" s="669"/>
      <c r="CR77" s="669"/>
      <c r="CS77" s="669"/>
      <c r="CT77" s="669"/>
      <c r="CU77" s="669"/>
      <c r="CV77" s="669"/>
      <c r="CW77" s="669"/>
      <c r="CX77" s="669"/>
      <c r="CY77" s="669"/>
      <c r="CZ77" s="669"/>
      <c r="DA77" s="669"/>
      <c r="DB77" s="669"/>
      <c r="DC77" s="669"/>
      <c r="DD77" s="669"/>
      <c r="DE77" s="669"/>
      <c r="DF77" s="669"/>
      <c r="DG77" s="669"/>
      <c r="DH77" s="669"/>
      <c r="DI77" s="669"/>
      <c r="DJ77" s="669"/>
      <c r="DK77" s="669"/>
      <c r="DL77" s="669"/>
      <c r="DM77" s="669"/>
      <c r="DN77" s="669"/>
      <c r="DO77" s="669"/>
      <c r="DP77" s="669"/>
      <c r="DQ77" s="669"/>
      <c r="DR77" s="669"/>
      <c r="DS77" s="669"/>
      <c r="DT77" s="669"/>
      <c r="DU77" s="669"/>
      <c r="DV77" s="669"/>
      <c r="DW77" s="669"/>
      <c r="DX77" s="669"/>
      <c r="DY77" s="669"/>
      <c r="DZ77" s="669"/>
      <c r="EA77" s="669"/>
      <c r="EB77" s="669"/>
      <c r="EC77" s="669"/>
      <c r="ED77" s="669"/>
      <c r="EE77" s="669"/>
      <c r="EF77" s="669"/>
      <c r="EG77" s="669"/>
      <c r="EH77" s="669"/>
      <c r="EI77" s="669"/>
    </row>
    <row r="78" spans="1:139" ht="16.149999999999999" customHeight="1" x14ac:dyDescent="0.15">
      <c r="A78" s="669"/>
      <c r="B78" s="713" t="s">
        <v>670</v>
      </c>
      <c r="C78" s="713"/>
      <c r="D78" s="713"/>
      <c r="E78" s="713"/>
      <c r="F78" s="713"/>
      <c r="G78" s="713"/>
      <c r="H78" s="713"/>
      <c r="I78" s="713"/>
      <c r="J78" s="713"/>
      <c r="K78" s="713"/>
      <c r="L78" s="713"/>
      <c r="M78" s="713"/>
      <c r="N78" s="713"/>
      <c r="O78" s="713"/>
      <c r="P78" s="713"/>
      <c r="Q78" s="713"/>
      <c r="R78" s="713"/>
      <c r="S78" s="713"/>
      <c r="T78" s="713"/>
      <c r="U78" s="713"/>
      <c r="V78" s="713"/>
      <c r="W78" s="713"/>
      <c r="X78" s="714"/>
      <c r="Y78" s="371">
        <v>6</v>
      </c>
      <c r="Z78" s="265">
        <v>6</v>
      </c>
      <c r="AA78" s="711">
        <v>0</v>
      </c>
      <c r="AB78" s="80"/>
      <c r="AC78" s="176">
        <v>0</v>
      </c>
      <c r="AD78" s="80"/>
      <c r="AE78" s="80"/>
      <c r="AF78" s="79">
        <f t="shared" si="4"/>
        <v>0</v>
      </c>
      <c r="AG78" s="80"/>
      <c r="AH78" s="79">
        <f t="shared" si="1"/>
        <v>0</v>
      </c>
      <c r="AI78" s="79">
        <f>SUM(AA78:AB78)-AD78</f>
        <v>0</v>
      </c>
      <c r="AJ78" s="176">
        <v>0</v>
      </c>
      <c r="AK78" s="176">
        <v>0</v>
      </c>
      <c r="AL78" s="80"/>
      <c r="AM78" s="186">
        <f>SUM(AI78-AL78)</f>
        <v>0</v>
      </c>
      <c r="AN78" s="669"/>
      <c r="AO78" s="669"/>
      <c r="AP78" s="669"/>
      <c r="AQ78" s="669"/>
      <c r="AR78" s="669"/>
      <c r="AS78" s="669"/>
      <c r="AT78" s="669"/>
      <c r="AU78" s="669"/>
      <c r="AV78" s="669"/>
      <c r="AW78" s="669"/>
      <c r="AX78" s="669"/>
      <c r="AY78" s="669"/>
      <c r="AZ78" s="669"/>
      <c r="BA78" s="669"/>
      <c r="BB78" s="669"/>
      <c r="BC78" s="669"/>
      <c r="BD78" s="669"/>
      <c r="BE78" s="669"/>
      <c r="BF78" s="669"/>
      <c r="BG78" s="669"/>
      <c r="BH78" s="669"/>
      <c r="BI78" s="669"/>
      <c r="BJ78" s="669"/>
      <c r="BK78" s="669"/>
      <c r="BL78" s="669"/>
      <c r="BM78" s="669"/>
      <c r="BN78" s="669"/>
      <c r="BO78" s="669"/>
      <c r="BP78" s="669"/>
      <c r="BQ78" s="669"/>
      <c r="BR78" s="669"/>
      <c r="BS78" s="669"/>
      <c r="BT78" s="669"/>
      <c r="BU78" s="669"/>
      <c r="BV78" s="669"/>
      <c r="BW78" s="669"/>
      <c r="BX78" s="669"/>
      <c r="BY78" s="669"/>
      <c r="BZ78" s="669"/>
      <c r="CA78" s="669"/>
      <c r="CB78" s="669"/>
      <c r="CC78" s="669"/>
      <c r="CD78" s="669"/>
      <c r="CE78" s="669"/>
      <c r="CF78" s="669"/>
      <c r="CG78" s="669"/>
      <c r="CH78" s="669"/>
      <c r="CI78" s="669"/>
      <c r="CJ78" s="669"/>
      <c r="CK78" s="669"/>
      <c r="CL78" s="669"/>
      <c r="CM78" s="669"/>
      <c r="CN78" s="669"/>
      <c r="CO78" s="669"/>
      <c r="CP78" s="669"/>
      <c r="CQ78" s="669"/>
      <c r="CR78" s="669"/>
      <c r="CS78" s="669"/>
      <c r="CT78" s="669"/>
      <c r="CU78" s="669"/>
      <c r="CV78" s="669"/>
      <c r="CW78" s="669"/>
      <c r="CX78" s="669"/>
      <c r="CY78" s="669"/>
      <c r="CZ78" s="669"/>
      <c r="DA78" s="669"/>
      <c r="DB78" s="669"/>
      <c r="DC78" s="669"/>
      <c r="DD78" s="669"/>
      <c r="DE78" s="669"/>
      <c r="DF78" s="669"/>
      <c r="DG78" s="669"/>
      <c r="DH78" s="669"/>
      <c r="DI78" s="669"/>
      <c r="DJ78" s="669"/>
      <c r="DK78" s="669"/>
      <c r="DL78" s="669"/>
      <c r="DM78" s="669"/>
      <c r="DN78" s="669"/>
      <c r="DO78" s="669"/>
      <c r="DP78" s="669"/>
      <c r="DQ78" s="669"/>
      <c r="DR78" s="669"/>
      <c r="DS78" s="669"/>
      <c r="DT78" s="669"/>
      <c r="DU78" s="669"/>
      <c r="DV78" s="669"/>
      <c r="DW78" s="669"/>
      <c r="DX78" s="669"/>
      <c r="DY78" s="669"/>
      <c r="DZ78" s="669"/>
      <c r="EA78" s="669"/>
      <c r="EB78" s="669"/>
      <c r="EC78" s="669"/>
      <c r="ED78" s="669"/>
      <c r="EE78" s="669"/>
      <c r="EF78" s="669"/>
      <c r="EG78" s="669"/>
      <c r="EH78" s="669"/>
      <c r="EI78" s="669"/>
    </row>
    <row r="79" spans="1:139" ht="16.149999999999999" customHeight="1" x14ac:dyDescent="0.15">
      <c r="A79" s="669"/>
      <c r="B79" s="709" t="s">
        <v>671</v>
      </c>
      <c r="C79" s="709"/>
      <c r="D79" s="709" t="s">
        <v>672</v>
      </c>
      <c r="E79" s="709" t="s">
        <v>673</v>
      </c>
      <c r="F79" s="709"/>
      <c r="G79" s="709" t="s">
        <v>674</v>
      </c>
      <c r="H79" s="709"/>
      <c r="I79" s="709" t="s">
        <v>575</v>
      </c>
      <c r="J79" s="709"/>
      <c r="K79" s="709" t="s">
        <v>675</v>
      </c>
      <c r="L79" s="709"/>
      <c r="M79" s="709" t="s">
        <v>676</v>
      </c>
      <c r="N79" s="709"/>
      <c r="O79" s="709" t="s">
        <v>677</v>
      </c>
      <c r="P79" s="709" t="s">
        <v>678</v>
      </c>
      <c r="Q79" s="709"/>
      <c r="R79" s="709" t="s">
        <v>517</v>
      </c>
      <c r="S79" s="709"/>
      <c r="T79" s="709" t="s">
        <v>607</v>
      </c>
      <c r="U79" s="709"/>
      <c r="V79" s="709" t="s">
        <v>679</v>
      </c>
      <c r="W79" s="709" t="s">
        <v>447</v>
      </c>
      <c r="X79" s="710"/>
      <c r="Y79" s="371">
        <v>6</v>
      </c>
      <c r="Z79" s="265">
        <v>7</v>
      </c>
      <c r="AA79" s="711">
        <v>5987400</v>
      </c>
      <c r="AB79" s="80">
        <v>128000</v>
      </c>
      <c r="AC79" s="176">
        <v>0</v>
      </c>
      <c r="AD79" s="80">
        <v>2076560</v>
      </c>
      <c r="AE79" s="80">
        <v>43156</v>
      </c>
      <c r="AF79" s="79">
        <f t="shared" si="4"/>
        <v>2119716</v>
      </c>
      <c r="AG79" s="80"/>
      <c r="AH79" s="79">
        <f t="shared" ref="AH79:AH164" si="30">SUM(AF79-AG79)</f>
        <v>2119716</v>
      </c>
      <c r="AI79" s="79">
        <f t="shared" ref="AI79:AI163" si="31">SUM(AA79:AB79)-AD79</f>
        <v>4038840</v>
      </c>
      <c r="AJ79" s="176">
        <v>0</v>
      </c>
      <c r="AK79" s="176">
        <v>0</v>
      </c>
      <c r="AL79" s="80"/>
      <c r="AM79" s="186">
        <f t="shared" ref="AM79:AM101" si="32">SUM(AI79-AL79)</f>
        <v>4038840</v>
      </c>
      <c r="AN79" s="669"/>
      <c r="AO79" s="669"/>
      <c r="AP79" s="669"/>
      <c r="AQ79" s="669"/>
      <c r="AR79" s="669"/>
      <c r="AS79" s="669"/>
      <c r="AT79" s="669"/>
      <c r="AU79" s="669"/>
      <c r="AV79" s="669"/>
      <c r="AW79" s="669"/>
      <c r="AX79" s="669"/>
      <c r="AY79" s="669"/>
      <c r="AZ79" s="669"/>
      <c r="BA79" s="669"/>
      <c r="BB79" s="669"/>
      <c r="BC79" s="669"/>
      <c r="BD79" s="669"/>
      <c r="BE79" s="669"/>
      <c r="BF79" s="669"/>
      <c r="BG79" s="669"/>
      <c r="BH79" s="669"/>
      <c r="BI79" s="669"/>
      <c r="BJ79" s="669"/>
      <c r="BK79" s="669"/>
      <c r="BL79" s="669"/>
      <c r="BM79" s="669"/>
      <c r="BN79" s="669"/>
      <c r="BO79" s="669"/>
      <c r="BP79" s="669"/>
      <c r="BQ79" s="669"/>
      <c r="BR79" s="669"/>
      <c r="BS79" s="669"/>
      <c r="BT79" s="669"/>
      <c r="BU79" s="669"/>
      <c r="BV79" s="669"/>
      <c r="BW79" s="669"/>
      <c r="BX79" s="669"/>
      <c r="BY79" s="669"/>
      <c r="BZ79" s="669"/>
      <c r="CA79" s="669"/>
      <c r="CB79" s="669"/>
      <c r="CC79" s="669"/>
      <c r="CD79" s="669"/>
      <c r="CE79" s="669"/>
      <c r="CF79" s="669"/>
      <c r="CG79" s="669"/>
      <c r="CH79" s="669"/>
      <c r="CI79" s="669"/>
      <c r="CJ79" s="669"/>
      <c r="CK79" s="669"/>
      <c r="CL79" s="669"/>
      <c r="CM79" s="669"/>
      <c r="CN79" s="669"/>
      <c r="CO79" s="669"/>
      <c r="CP79" s="669"/>
      <c r="CQ79" s="669"/>
      <c r="CR79" s="669"/>
      <c r="CS79" s="669"/>
      <c r="CT79" s="669"/>
      <c r="CU79" s="669"/>
      <c r="CV79" s="669"/>
      <c r="CW79" s="669"/>
      <c r="CX79" s="669"/>
      <c r="CY79" s="669"/>
      <c r="CZ79" s="669"/>
      <c r="DA79" s="669"/>
      <c r="DB79" s="669"/>
      <c r="DC79" s="669"/>
      <c r="DD79" s="669"/>
      <c r="DE79" s="669"/>
      <c r="DF79" s="669"/>
      <c r="DG79" s="669"/>
      <c r="DH79" s="669"/>
      <c r="DI79" s="669"/>
      <c r="DJ79" s="669"/>
      <c r="DK79" s="669"/>
      <c r="DL79" s="669"/>
      <c r="DM79" s="669"/>
      <c r="DN79" s="669"/>
      <c r="DO79" s="669"/>
      <c r="DP79" s="669"/>
      <c r="DQ79" s="669"/>
      <c r="DR79" s="669"/>
      <c r="DS79" s="669"/>
      <c r="DT79" s="669"/>
      <c r="DU79" s="669"/>
      <c r="DV79" s="669"/>
      <c r="DW79" s="669"/>
      <c r="DX79" s="669"/>
      <c r="DY79" s="669"/>
      <c r="DZ79" s="669"/>
      <c r="EA79" s="669"/>
      <c r="EB79" s="669"/>
      <c r="EC79" s="669"/>
      <c r="ED79" s="669"/>
      <c r="EE79" s="669"/>
      <c r="EF79" s="669"/>
      <c r="EG79" s="669"/>
      <c r="EH79" s="669"/>
      <c r="EI79" s="669"/>
    </row>
    <row r="80" spans="1:139" ht="16.149999999999999" customHeight="1" x14ac:dyDescent="0.15">
      <c r="A80" s="669"/>
      <c r="B80" s="709" t="s">
        <v>680</v>
      </c>
      <c r="C80" s="709"/>
      <c r="D80" s="709" t="s">
        <v>681</v>
      </c>
      <c r="E80" s="709"/>
      <c r="F80" s="709"/>
      <c r="G80" s="709" t="s">
        <v>682</v>
      </c>
      <c r="H80" s="709"/>
      <c r="I80" s="709"/>
      <c r="J80" s="709" t="s">
        <v>683</v>
      </c>
      <c r="K80" s="709"/>
      <c r="L80" s="709"/>
      <c r="M80" s="709"/>
      <c r="N80" s="709" t="s">
        <v>684</v>
      </c>
      <c r="O80" s="709"/>
      <c r="P80" s="709"/>
      <c r="Q80" s="709" t="s">
        <v>685</v>
      </c>
      <c r="R80" s="709"/>
      <c r="S80" s="709"/>
      <c r="T80" s="709" t="s">
        <v>686</v>
      </c>
      <c r="U80" s="709"/>
      <c r="V80" s="709"/>
      <c r="W80" s="709" t="s">
        <v>447</v>
      </c>
      <c r="X80" s="710"/>
      <c r="Y80" s="371">
        <v>6</v>
      </c>
      <c r="Z80" s="265">
        <v>8</v>
      </c>
      <c r="AA80" s="711">
        <v>24275474</v>
      </c>
      <c r="AB80" s="80">
        <v>3317000</v>
      </c>
      <c r="AC80" s="176">
        <v>0</v>
      </c>
      <c r="AD80" s="80">
        <v>1180172</v>
      </c>
      <c r="AE80" s="80">
        <v>93656</v>
      </c>
      <c r="AF80" s="79">
        <f t="shared" si="4"/>
        <v>1273828</v>
      </c>
      <c r="AG80" s="80"/>
      <c r="AH80" s="79">
        <f t="shared" si="30"/>
        <v>1273828</v>
      </c>
      <c r="AI80" s="79">
        <f t="shared" si="31"/>
        <v>26412302</v>
      </c>
      <c r="AJ80" s="176">
        <v>0</v>
      </c>
      <c r="AK80" s="176">
        <v>0</v>
      </c>
      <c r="AL80" s="80"/>
      <c r="AM80" s="186">
        <f t="shared" si="32"/>
        <v>26412302</v>
      </c>
      <c r="AN80" s="669"/>
      <c r="AO80" s="669"/>
      <c r="AP80" s="669"/>
      <c r="AQ80" s="669"/>
      <c r="AR80" s="669"/>
      <c r="AS80" s="669"/>
      <c r="AT80" s="669"/>
      <c r="AU80" s="669"/>
      <c r="AV80" s="669"/>
      <c r="AW80" s="669"/>
      <c r="AX80" s="669"/>
      <c r="AY80" s="669"/>
      <c r="AZ80" s="669"/>
      <c r="BA80" s="669"/>
      <c r="BB80" s="669"/>
      <c r="BC80" s="669"/>
      <c r="BD80" s="669"/>
      <c r="BE80" s="669"/>
      <c r="BF80" s="669"/>
      <c r="BG80" s="669"/>
      <c r="BH80" s="669"/>
      <c r="BI80" s="669"/>
      <c r="BJ80" s="669"/>
      <c r="BK80" s="669"/>
      <c r="BL80" s="669"/>
      <c r="BM80" s="669"/>
      <c r="BN80" s="669"/>
      <c r="BO80" s="669"/>
      <c r="BP80" s="669"/>
      <c r="BQ80" s="669"/>
      <c r="BR80" s="669"/>
      <c r="BS80" s="669"/>
      <c r="BT80" s="669"/>
      <c r="BU80" s="669"/>
      <c r="BV80" s="669"/>
      <c r="BW80" s="669"/>
      <c r="BX80" s="669"/>
      <c r="BY80" s="669"/>
      <c r="BZ80" s="669"/>
      <c r="CA80" s="669"/>
      <c r="CB80" s="669"/>
      <c r="CC80" s="669"/>
      <c r="CD80" s="669"/>
      <c r="CE80" s="669"/>
      <c r="CF80" s="669"/>
      <c r="CG80" s="669"/>
      <c r="CH80" s="669"/>
      <c r="CI80" s="669"/>
      <c r="CJ80" s="669"/>
      <c r="CK80" s="669"/>
      <c r="CL80" s="669"/>
      <c r="CM80" s="669"/>
      <c r="CN80" s="669"/>
      <c r="CO80" s="669"/>
      <c r="CP80" s="669"/>
      <c r="CQ80" s="669"/>
      <c r="CR80" s="669"/>
      <c r="CS80" s="669"/>
      <c r="CT80" s="669"/>
      <c r="CU80" s="669"/>
      <c r="CV80" s="669"/>
      <c r="CW80" s="669"/>
      <c r="CX80" s="669"/>
      <c r="CY80" s="669"/>
      <c r="CZ80" s="669"/>
      <c r="DA80" s="669"/>
      <c r="DB80" s="669"/>
      <c r="DC80" s="669"/>
      <c r="DD80" s="669"/>
      <c r="DE80" s="669"/>
      <c r="DF80" s="669"/>
      <c r="DG80" s="669"/>
      <c r="DH80" s="669"/>
      <c r="DI80" s="669"/>
      <c r="DJ80" s="669"/>
      <c r="DK80" s="669"/>
      <c r="DL80" s="669"/>
      <c r="DM80" s="669"/>
      <c r="DN80" s="669"/>
      <c r="DO80" s="669"/>
      <c r="DP80" s="669"/>
      <c r="DQ80" s="669"/>
      <c r="DR80" s="669"/>
      <c r="DS80" s="669"/>
      <c r="DT80" s="669"/>
      <c r="DU80" s="669"/>
      <c r="DV80" s="669"/>
      <c r="DW80" s="669"/>
      <c r="DX80" s="669"/>
      <c r="DY80" s="669"/>
      <c r="DZ80" s="669"/>
      <c r="EA80" s="669"/>
      <c r="EB80" s="669"/>
      <c r="EC80" s="669"/>
      <c r="ED80" s="669"/>
      <c r="EE80" s="669"/>
      <c r="EF80" s="669"/>
      <c r="EG80" s="669"/>
      <c r="EH80" s="669"/>
      <c r="EI80" s="669"/>
    </row>
    <row r="81" spans="1:139" ht="16.149999999999999" customHeight="1" x14ac:dyDescent="0.15">
      <c r="A81" s="669"/>
      <c r="B81" s="709" t="s">
        <v>687</v>
      </c>
      <c r="C81" s="709"/>
      <c r="D81" s="709" t="s">
        <v>688</v>
      </c>
      <c r="E81" s="709" t="s">
        <v>689</v>
      </c>
      <c r="F81" s="709"/>
      <c r="G81" s="709" t="s">
        <v>690</v>
      </c>
      <c r="H81" s="709"/>
      <c r="I81" s="709" t="s">
        <v>691</v>
      </c>
      <c r="J81" s="709"/>
      <c r="K81" s="709" t="s">
        <v>692</v>
      </c>
      <c r="L81" s="709"/>
      <c r="M81" s="709" t="s">
        <v>523</v>
      </c>
      <c r="N81" s="709"/>
      <c r="O81" s="709"/>
      <c r="P81" s="709" t="s">
        <v>693</v>
      </c>
      <c r="Q81" s="709"/>
      <c r="R81" s="709" t="s">
        <v>694</v>
      </c>
      <c r="S81" s="709"/>
      <c r="T81" s="709" t="s">
        <v>695</v>
      </c>
      <c r="U81" s="709"/>
      <c r="V81" s="709" t="s">
        <v>679</v>
      </c>
      <c r="W81" s="709" t="s">
        <v>447</v>
      </c>
      <c r="X81" s="710"/>
      <c r="Y81" s="371">
        <v>6</v>
      </c>
      <c r="Z81" s="265">
        <v>9</v>
      </c>
      <c r="AA81" s="711">
        <v>652038</v>
      </c>
      <c r="AB81" s="176">
        <v>0</v>
      </c>
      <c r="AC81" s="176">
        <v>0</v>
      </c>
      <c r="AD81" s="80">
        <v>182563</v>
      </c>
      <c r="AE81" s="80">
        <v>3839</v>
      </c>
      <c r="AF81" s="79">
        <f t="shared" si="4"/>
        <v>186402</v>
      </c>
      <c r="AG81" s="80"/>
      <c r="AH81" s="79">
        <f t="shared" si="30"/>
        <v>186402</v>
      </c>
      <c r="AI81" s="79">
        <f t="shared" si="31"/>
        <v>469475</v>
      </c>
      <c r="AJ81" s="176">
        <v>0</v>
      </c>
      <c r="AK81" s="80"/>
      <c r="AL81" s="80">
        <v>81475</v>
      </c>
      <c r="AM81" s="186">
        <f t="shared" si="32"/>
        <v>388000</v>
      </c>
      <c r="AN81" s="669"/>
      <c r="AO81" s="669"/>
      <c r="AP81" s="669"/>
      <c r="AQ81" s="669"/>
      <c r="AR81" s="669"/>
      <c r="AS81" s="669"/>
      <c r="AT81" s="669"/>
      <c r="AU81" s="669"/>
      <c r="AV81" s="669"/>
      <c r="AW81" s="669"/>
      <c r="AX81" s="669"/>
      <c r="AY81" s="669"/>
      <c r="AZ81" s="669"/>
      <c r="BA81" s="669"/>
      <c r="BB81" s="669"/>
      <c r="BC81" s="669"/>
      <c r="BD81" s="669"/>
      <c r="BE81" s="669"/>
      <c r="BF81" s="669"/>
      <c r="BG81" s="669"/>
      <c r="BH81" s="669"/>
      <c r="BI81" s="669"/>
      <c r="BJ81" s="669"/>
      <c r="BK81" s="669"/>
      <c r="BL81" s="669"/>
      <c r="BM81" s="669"/>
      <c r="BN81" s="669"/>
      <c r="BO81" s="669"/>
      <c r="BP81" s="669"/>
      <c r="BQ81" s="669"/>
      <c r="BR81" s="669"/>
      <c r="BS81" s="669"/>
      <c r="BT81" s="669"/>
      <c r="BU81" s="669"/>
      <c r="BV81" s="669"/>
      <c r="BW81" s="669"/>
      <c r="BX81" s="669"/>
      <c r="BY81" s="669"/>
      <c r="BZ81" s="669"/>
      <c r="CA81" s="669"/>
      <c r="CB81" s="669"/>
      <c r="CC81" s="669"/>
      <c r="CD81" s="669"/>
      <c r="CE81" s="669"/>
      <c r="CF81" s="669"/>
      <c r="CG81" s="669"/>
      <c r="CH81" s="669"/>
      <c r="CI81" s="669"/>
      <c r="CJ81" s="669"/>
      <c r="CK81" s="669"/>
      <c r="CL81" s="669"/>
      <c r="CM81" s="669"/>
      <c r="CN81" s="669"/>
      <c r="CO81" s="669"/>
      <c r="CP81" s="669"/>
      <c r="CQ81" s="669"/>
      <c r="CR81" s="669"/>
      <c r="CS81" s="669"/>
      <c r="CT81" s="669"/>
      <c r="CU81" s="669"/>
      <c r="CV81" s="669"/>
      <c r="CW81" s="669"/>
      <c r="CX81" s="669"/>
      <c r="CY81" s="669"/>
      <c r="CZ81" s="669"/>
      <c r="DA81" s="669"/>
      <c r="DB81" s="669"/>
      <c r="DC81" s="669"/>
      <c r="DD81" s="669"/>
      <c r="DE81" s="669"/>
      <c r="DF81" s="669"/>
      <c r="DG81" s="669"/>
      <c r="DH81" s="669"/>
      <c r="DI81" s="669"/>
      <c r="DJ81" s="669"/>
      <c r="DK81" s="669"/>
      <c r="DL81" s="669"/>
      <c r="DM81" s="669"/>
      <c r="DN81" s="669"/>
      <c r="DO81" s="669"/>
      <c r="DP81" s="669"/>
      <c r="DQ81" s="669"/>
      <c r="DR81" s="669"/>
      <c r="DS81" s="669"/>
      <c r="DT81" s="669"/>
      <c r="DU81" s="669"/>
      <c r="DV81" s="669"/>
      <c r="DW81" s="669"/>
      <c r="DX81" s="669"/>
      <c r="DY81" s="669"/>
      <c r="DZ81" s="669"/>
      <c r="EA81" s="669"/>
      <c r="EB81" s="669"/>
      <c r="EC81" s="669"/>
      <c r="ED81" s="669"/>
      <c r="EE81" s="669"/>
      <c r="EF81" s="669"/>
      <c r="EG81" s="669"/>
      <c r="EH81" s="669"/>
      <c r="EI81" s="669"/>
    </row>
    <row r="82" spans="1:139" ht="16.149999999999999" customHeight="1" x14ac:dyDescent="0.15">
      <c r="A82" s="669"/>
      <c r="B82" s="709" t="s">
        <v>696</v>
      </c>
      <c r="C82" s="709"/>
      <c r="D82" s="709" t="s">
        <v>575</v>
      </c>
      <c r="E82" s="709"/>
      <c r="F82" s="709" t="s">
        <v>697</v>
      </c>
      <c r="G82" s="709"/>
      <c r="H82" s="709"/>
      <c r="I82" s="709" t="s">
        <v>698</v>
      </c>
      <c r="J82" s="709"/>
      <c r="K82" s="709" t="s">
        <v>699</v>
      </c>
      <c r="L82" s="709"/>
      <c r="M82" s="709"/>
      <c r="N82" s="709" t="s">
        <v>700</v>
      </c>
      <c r="O82" s="709"/>
      <c r="P82" s="709" t="s">
        <v>701</v>
      </c>
      <c r="Q82" s="709"/>
      <c r="R82" s="709" t="s">
        <v>592</v>
      </c>
      <c r="S82" s="709"/>
      <c r="T82" s="709"/>
      <c r="U82" s="709" t="s">
        <v>702</v>
      </c>
      <c r="V82" s="709"/>
      <c r="W82" s="709" t="s">
        <v>447</v>
      </c>
      <c r="X82" s="710"/>
      <c r="Y82" s="371">
        <v>7</v>
      </c>
      <c r="Z82" s="265">
        <v>0</v>
      </c>
      <c r="AA82" s="711">
        <v>0</v>
      </c>
      <c r="AB82" s="176">
        <v>0</v>
      </c>
      <c r="AC82" s="176">
        <v>0</v>
      </c>
      <c r="AD82" s="80"/>
      <c r="AE82" s="80"/>
      <c r="AF82" s="79">
        <f t="shared" si="4"/>
        <v>0</v>
      </c>
      <c r="AG82" s="80"/>
      <c r="AH82" s="79">
        <f t="shared" si="30"/>
        <v>0</v>
      </c>
      <c r="AI82" s="79">
        <f t="shared" si="31"/>
        <v>0</v>
      </c>
      <c r="AJ82" s="176">
        <v>0</v>
      </c>
      <c r="AK82" s="176">
        <v>0</v>
      </c>
      <c r="AL82" s="80"/>
      <c r="AM82" s="186">
        <f t="shared" si="32"/>
        <v>0</v>
      </c>
      <c r="AN82" s="669"/>
      <c r="AO82" s="669"/>
      <c r="AP82" s="669"/>
      <c r="AQ82" s="669"/>
      <c r="AR82" s="669"/>
      <c r="AS82" s="669"/>
      <c r="AT82" s="669"/>
      <c r="AU82" s="669"/>
      <c r="AV82" s="669"/>
      <c r="AW82" s="669"/>
      <c r="AX82" s="669"/>
      <c r="AY82" s="669"/>
      <c r="AZ82" s="669"/>
      <c r="BA82" s="669"/>
      <c r="BB82" s="669"/>
      <c r="BC82" s="669"/>
      <c r="BD82" s="669"/>
      <c r="BE82" s="669"/>
      <c r="BF82" s="669"/>
      <c r="BG82" s="669"/>
      <c r="BH82" s="669"/>
      <c r="BI82" s="669"/>
      <c r="BJ82" s="669"/>
      <c r="BK82" s="669"/>
      <c r="BL82" s="669"/>
      <c r="BM82" s="669"/>
      <c r="BN82" s="669"/>
      <c r="BO82" s="669"/>
      <c r="BP82" s="669"/>
      <c r="BQ82" s="669"/>
      <c r="BR82" s="669"/>
      <c r="BS82" s="669"/>
      <c r="BT82" s="669"/>
      <c r="BU82" s="669"/>
      <c r="BV82" s="669"/>
      <c r="BW82" s="669"/>
      <c r="BX82" s="669"/>
      <c r="BY82" s="669"/>
      <c r="BZ82" s="669"/>
      <c r="CA82" s="669"/>
      <c r="CB82" s="669"/>
      <c r="CC82" s="669"/>
      <c r="CD82" s="669"/>
      <c r="CE82" s="669"/>
      <c r="CF82" s="669"/>
      <c r="CG82" s="669"/>
      <c r="CH82" s="669"/>
      <c r="CI82" s="669"/>
      <c r="CJ82" s="669"/>
      <c r="CK82" s="669"/>
      <c r="CL82" s="669"/>
      <c r="CM82" s="669"/>
      <c r="CN82" s="669"/>
      <c r="CO82" s="669"/>
      <c r="CP82" s="669"/>
      <c r="CQ82" s="669"/>
      <c r="CR82" s="669"/>
      <c r="CS82" s="669"/>
      <c r="CT82" s="669"/>
      <c r="CU82" s="669"/>
      <c r="CV82" s="669"/>
      <c r="CW82" s="669"/>
      <c r="CX82" s="669"/>
      <c r="CY82" s="669"/>
      <c r="CZ82" s="669"/>
      <c r="DA82" s="669"/>
      <c r="DB82" s="669"/>
      <c r="DC82" s="669"/>
      <c r="DD82" s="669"/>
      <c r="DE82" s="669"/>
      <c r="DF82" s="669"/>
      <c r="DG82" s="669"/>
      <c r="DH82" s="669"/>
      <c r="DI82" s="669"/>
      <c r="DJ82" s="669"/>
      <c r="DK82" s="669"/>
      <c r="DL82" s="669"/>
      <c r="DM82" s="669"/>
      <c r="DN82" s="669"/>
      <c r="DO82" s="669"/>
      <c r="DP82" s="669"/>
      <c r="DQ82" s="669"/>
      <c r="DR82" s="669"/>
      <c r="DS82" s="669"/>
      <c r="DT82" s="669"/>
      <c r="DU82" s="669"/>
      <c r="DV82" s="669"/>
      <c r="DW82" s="669"/>
      <c r="DX82" s="669"/>
      <c r="DY82" s="669"/>
      <c r="DZ82" s="669"/>
      <c r="EA82" s="669"/>
      <c r="EB82" s="669"/>
      <c r="EC82" s="669"/>
      <c r="ED82" s="669"/>
      <c r="EE82" s="669"/>
      <c r="EF82" s="669"/>
      <c r="EG82" s="669"/>
      <c r="EH82" s="669"/>
      <c r="EI82" s="669"/>
    </row>
    <row r="83" spans="1:139" ht="16.149999999999999" customHeight="1" x14ac:dyDescent="0.15">
      <c r="A83" s="669"/>
      <c r="B83" s="709" t="s">
        <v>703</v>
      </c>
      <c r="C83" s="709"/>
      <c r="D83" s="709"/>
      <c r="E83" s="709"/>
      <c r="F83" s="709"/>
      <c r="G83" s="709"/>
      <c r="H83" s="709"/>
      <c r="I83" s="709"/>
      <c r="J83" s="709"/>
      <c r="K83" s="709"/>
      <c r="L83" s="709"/>
      <c r="M83" s="709"/>
      <c r="N83" s="709"/>
      <c r="O83" s="709"/>
      <c r="P83" s="709"/>
      <c r="Q83" s="709"/>
      <c r="R83" s="709"/>
      <c r="S83" s="709"/>
      <c r="T83" s="709"/>
      <c r="U83" s="709"/>
      <c r="V83" s="709"/>
      <c r="W83" s="709" t="s">
        <v>704</v>
      </c>
      <c r="X83" s="710"/>
      <c r="Y83" s="472">
        <v>7</v>
      </c>
      <c r="Z83" s="716">
        <v>1</v>
      </c>
      <c r="AA83" s="711">
        <v>0</v>
      </c>
      <c r="AB83" s="176">
        <v>0</v>
      </c>
      <c r="AC83" s="176">
        <v>0</v>
      </c>
      <c r="AD83" s="80"/>
      <c r="AE83" s="80"/>
      <c r="AF83" s="79">
        <f t="shared" si="4"/>
        <v>0</v>
      </c>
      <c r="AG83" s="176">
        <v>0</v>
      </c>
      <c r="AH83" s="79">
        <f t="shared" si="30"/>
        <v>0</v>
      </c>
      <c r="AI83" s="79">
        <f t="shared" si="31"/>
        <v>0</v>
      </c>
      <c r="AJ83" s="176">
        <v>0</v>
      </c>
      <c r="AK83" s="176">
        <v>0</v>
      </c>
      <c r="AL83" s="176">
        <v>0</v>
      </c>
      <c r="AM83" s="186">
        <f t="shared" si="32"/>
        <v>0</v>
      </c>
      <c r="AN83" s="669"/>
      <c r="AO83" s="669"/>
      <c r="AP83" s="669"/>
      <c r="AQ83" s="669"/>
      <c r="AR83" s="669"/>
      <c r="AS83" s="669"/>
      <c r="AT83" s="669"/>
      <c r="AU83" s="669"/>
      <c r="AV83" s="669"/>
      <c r="AW83" s="669"/>
      <c r="AX83" s="669"/>
      <c r="AY83" s="669"/>
      <c r="AZ83" s="669"/>
      <c r="BA83" s="669"/>
      <c r="BB83" s="669"/>
      <c r="BC83" s="669"/>
      <c r="BD83" s="669"/>
      <c r="BE83" s="669"/>
      <c r="BF83" s="669"/>
      <c r="BG83" s="669"/>
      <c r="BH83" s="669"/>
      <c r="BI83" s="669"/>
      <c r="BJ83" s="669"/>
      <c r="BK83" s="669"/>
      <c r="BL83" s="669"/>
      <c r="BM83" s="669"/>
      <c r="BN83" s="669"/>
      <c r="BO83" s="669"/>
      <c r="BP83" s="669"/>
      <c r="BQ83" s="669"/>
      <c r="BR83" s="669"/>
      <c r="BS83" s="669"/>
      <c r="BT83" s="669"/>
      <c r="BU83" s="669"/>
      <c r="BV83" s="669"/>
      <c r="BW83" s="669"/>
      <c r="BX83" s="669"/>
      <c r="BY83" s="669"/>
      <c r="BZ83" s="669"/>
      <c r="CA83" s="669"/>
      <c r="CB83" s="669"/>
      <c r="CC83" s="669"/>
      <c r="CD83" s="669"/>
      <c r="CE83" s="669"/>
      <c r="CF83" s="669"/>
      <c r="CG83" s="669"/>
      <c r="CH83" s="669"/>
      <c r="CI83" s="669"/>
      <c r="CJ83" s="669"/>
      <c r="CK83" s="669"/>
      <c r="CL83" s="669"/>
      <c r="CM83" s="669"/>
      <c r="CN83" s="669"/>
      <c r="CO83" s="669"/>
      <c r="CP83" s="669"/>
      <c r="CQ83" s="669"/>
      <c r="CR83" s="669"/>
      <c r="CS83" s="669"/>
      <c r="CT83" s="669"/>
      <c r="CU83" s="669"/>
      <c r="CV83" s="669"/>
      <c r="CW83" s="669"/>
      <c r="CX83" s="669"/>
      <c r="CY83" s="669"/>
      <c r="CZ83" s="669"/>
      <c r="DA83" s="669"/>
      <c r="DB83" s="669"/>
      <c r="DC83" s="669"/>
      <c r="DD83" s="669"/>
      <c r="DE83" s="669"/>
      <c r="DF83" s="669"/>
      <c r="DG83" s="669"/>
      <c r="DH83" s="669"/>
      <c r="DI83" s="669"/>
      <c r="DJ83" s="669"/>
      <c r="DK83" s="669"/>
      <c r="DL83" s="669"/>
      <c r="DM83" s="669"/>
      <c r="DN83" s="669"/>
      <c r="DO83" s="669"/>
      <c r="DP83" s="669"/>
      <c r="DQ83" s="669"/>
      <c r="DR83" s="669"/>
      <c r="DS83" s="669"/>
      <c r="DT83" s="669"/>
      <c r="DU83" s="669"/>
      <c r="DV83" s="669"/>
      <c r="DW83" s="669"/>
      <c r="DX83" s="669"/>
      <c r="DY83" s="669"/>
      <c r="DZ83" s="669"/>
      <c r="EA83" s="669"/>
      <c r="EB83" s="669"/>
      <c r="EC83" s="669"/>
      <c r="ED83" s="669"/>
      <c r="EE83" s="669"/>
      <c r="EF83" s="669"/>
      <c r="EG83" s="669"/>
      <c r="EH83" s="669"/>
      <c r="EI83" s="669"/>
    </row>
    <row r="84" spans="1:139" ht="16.149999999999999" customHeight="1" x14ac:dyDescent="0.15">
      <c r="A84" s="669"/>
      <c r="B84" s="709" t="s">
        <v>705</v>
      </c>
      <c r="C84" s="709"/>
      <c r="D84" s="709"/>
      <c r="E84" s="709"/>
      <c r="F84" s="709"/>
      <c r="G84" s="709"/>
      <c r="H84" s="709"/>
      <c r="I84" s="709"/>
      <c r="J84" s="709"/>
      <c r="K84" s="709"/>
      <c r="L84" s="709"/>
      <c r="M84" s="709"/>
      <c r="N84" s="709"/>
      <c r="O84" s="709"/>
      <c r="P84" s="709"/>
      <c r="Q84" s="709"/>
      <c r="R84" s="709"/>
      <c r="S84" s="709"/>
      <c r="T84" s="709"/>
      <c r="U84" s="709"/>
      <c r="V84" s="709"/>
      <c r="W84" s="709" t="s">
        <v>706</v>
      </c>
      <c r="X84" s="710"/>
      <c r="Y84" s="371">
        <v>7</v>
      </c>
      <c r="Z84" s="265">
        <v>2</v>
      </c>
      <c r="AA84" s="711">
        <v>11348906</v>
      </c>
      <c r="AB84" s="80"/>
      <c r="AC84" s="176">
        <v>0</v>
      </c>
      <c r="AD84" s="80">
        <v>1137786</v>
      </c>
      <c r="AE84" s="80">
        <v>24588</v>
      </c>
      <c r="AF84" s="79">
        <f t="shared" si="4"/>
        <v>1162374</v>
      </c>
      <c r="AG84" s="80"/>
      <c r="AH84" s="79">
        <f t="shared" si="30"/>
        <v>1162374</v>
      </c>
      <c r="AI84" s="79">
        <f t="shared" si="31"/>
        <v>10211120</v>
      </c>
      <c r="AJ84" s="176">
        <v>0</v>
      </c>
      <c r="AK84" s="176">
        <v>0</v>
      </c>
      <c r="AL84" s="176">
        <v>0</v>
      </c>
      <c r="AM84" s="186">
        <f t="shared" si="32"/>
        <v>10211120</v>
      </c>
      <c r="AN84" s="669"/>
      <c r="AO84" s="669"/>
      <c r="AP84" s="669"/>
      <c r="AQ84" s="669"/>
      <c r="AR84" s="669"/>
      <c r="AS84" s="669"/>
      <c r="AT84" s="669"/>
      <c r="AU84" s="669"/>
      <c r="AV84" s="669"/>
      <c r="AW84" s="669"/>
      <c r="AX84" s="669"/>
      <c r="AY84" s="669"/>
      <c r="AZ84" s="669"/>
      <c r="BA84" s="669"/>
      <c r="BB84" s="669"/>
      <c r="BC84" s="669"/>
      <c r="BD84" s="669"/>
      <c r="BE84" s="669"/>
      <c r="BF84" s="669"/>
      <c r="BG84" s="669"/>
      <c r="BH84" s="669"/>
      <c r="BI84" s="669"/>
      <c r="BJ84" s="669"/>
      <c r="BK84" s="669"/>
      <c r="BL84" s="669"/>
      <c r="BM84" s="669"/>
      <c r="BN84" s="669"/>
      <c r="BO84" s="669"/>
      <c r="BP84" s="669"/>
      <c r="BQ84" s="669"/>
      <c r="BR84" s="669"/>
      <c r="BS84" s="669"/>
      <c r="BT84" s="669"/>
      <c r="BU84" s="669"/>
      <c r="BV84" s="669"/>
      <c r="BW84" s="669"/>
      <c r="BX84" s="669"/>
      <c r="BY84" s="669"/>
      <c r="BZ84" s="669"/>
      <c r="CA84" s="669"/>
      <c r="CB84" s="669"/>
      <c r="CC84" s="669"/>
      <c r="CD84" s="669"/>
      <c r="CE84" s="669"/>
      <c r="CF84" s="669"/>
      <c r="CG84" s="669"/>
      <c r="CH84" s="669"/>
      <c r="CI84" s="669"/>
      <c r="CJ84" s="669"/>
      <c r="CK84" s="669"/>
      <c r="CL84" s="669"/>
      <c r="CM84" s="669"/>
      <c r="CN84" s="669"/>
      <c r="CO84" s="669"/>
      <c r="CP84" s="669"/>
      <c r="CQ84" s="669"/>
      <c r="CR84" s="669"/>
      <c r="CS84" s="669"/>
      <c r="CT84" s="669"/>
      <c r="CU84" s="669"/>
      <c r="CV84" s="669"/>
      <c r="CW84" s="669"/>
      <c r="CX84" s="669"/>
      <c r="CY84" s="669"/>
      <c r="CZ84" s="669"/>
      <c r="DA84" s="669"/>
      <c r="DB84" s="669"/>
      <c r="DC84" s="669"/>
      <c r="DD84" s="669"/>
      <c r="DE84" s="669"/>
      <c r="DF84" s="669"/>
      <c r="DG84" s="669"/>
      <c r="DH84" s="669"/>
      <c r="DI84" s="669"/>
      <c r="DJ84" s="669"/>
      <c r="DK84" s="669"/>
      <c r="DL84" s="669"/>
      <c r="DM84" s="669"/>
      <c r="DN84" s="669"/>
      <c r="DO84" s="669"/>
      <c r="DP84" s="669"/>
      <c r="DQ84" s="669"/>
      <c r="DR84" s="669"/>
      <c r="DS84" s="669"/>
      <c r="DT84" s="669"/>
      <c r="DU84" s="669"/>
      <c r="DV84" s="669"/>
      <c r="DW84" s="669"/>
      <c r="DX84" s="669"/>
      <c r="DY84" s="669"/>
      <c r="DZ84" s="669"/>
      <c r="EA84" s="669"/>
      <c r="EB84" s="669"/>
      <c r="EC84" s="669"/>
      <c r="ED84" s="669"/>
      <c r="EE84" s="669"/>
      <c r="EF84" s="669"/>
      <c r="EG84" s="669"/>
      <c r="EH84" s="669"/>
      <c r="EI84" s="669"/>
    </row>
    <row r="85" spans="1:139" ht="16.149999999999999" customHeight="1" x14ac:dyDescent="0.15">
      <c r="A85" s="669"/>
      <c r="B85" s="709" t="s">
        <v>707</v>
      </c>
      <c r="C85" s="709"/>
      <c r="D85" s="709"/>
      <c r="E85" s="709"/>
      <c r="F85" s="709"/>
      <c r="G85" s="709"/>
      <c r="H85" s="709"/>
      <c r="I85" s="709"/>
      <c r="J85" s="709"/>
      <c r="K85" s="709"/>
      <c r="L85" s="709"/>
      <c r="M85" s="709"/>
      <c r="N85" s="709"/>
      <c r="O85" s="709"/>
      <c r="P85" s="709"/>
      <c r="Q85" s="709"/>
      <c r="R85" s="709"/>
      <c r="S85" s="709"/>
      <c r="T85" s="709"/>
      <c r="U85" s="709"/>
      <c r="V85" s="709"/>
      <c r="W85" s="709"/>
      <c r="X85" s="710"/>
      <c r="Y85" s="371">
        <v>7</v>
      </c>
      <c r="Z85" s="265">
        <v>3</v>
      </c>
      <c r="AA85" s="711">
        <v>125021</v>
      </c>
      <c r="AB85" s="80">
        <v>7900</v>
      </c>
      <c r="AC85" s="176">
        <v>0</v>
      </c>
      <c r="AD85" s="80">
        <v>11285</v>
      </c>
      <c r="AE85" s="80"/>
      <c r="AF85" s="79">
        <f t="shared" si="4"/>
        <v>11285</v>
      </c>
      <c r="AG85" s="80">
        <v>3152</v>
      </c>
      <c r="AH85" s="79">
        <f t="shared" si="30"/>
        <v>8133</v>
      </c>
      <c r="AI85" s="79">
        <f t="shared" si="31"/>
        <v>121636</v>
      </c>
      <c r="AJ85" s="176">
        <v>0</v>
      </c>
      <c r="AK85" s="176">
        <v>0</v>
      </c>
      <c r="AL85" s="176">
        <v>0</v>
      </c>
      <c r="AM85" s="186">
        <f t="shared" si="32"/>
        <v>121636</v>
      </c>
      <c r="AN85" s="669"/>
      <c r="AO85" s="669"/>
      <c r="AP85" s="669"/>
      <c r="AQ85" s="669"/>
      <c r="AR85" s="669"/>
      <c r="AS85" s="669"/>
      <c r="AT85" s="669"/>
      <c r="AU85" s="669"/>
      <c r="AV85" s="669"/>
      <c r="AW85" s="669"/>
      <c r="AX85" s="669"/>
      <c r="AY85" s="669"/>
      <c r="AZ85" s="669"/>
      <c r="BA85" s="669"/>
      <c r="BB85" s="669"/>
      <c r="BC85" s="669"/>
      <c r="BD85" s="669"/>
      <c r="BE85" s="669"/>
      <c r="BF85" s="669"/>
      <c r="BG85" s="669"/>
      <c r="BH85" s="669"/>
      <c r="BI85" s="669"/>
      <c r="BJ85" s="669"/>
      <c r="BK85" s="669"/>
      <c r="BL85" s="669"/>
      <c r="BM85" s="669"/>
      <c r="BN85" s="669"/>
      <c r="BO85" s="669"/>
      <c r="BP85" s="669"/>
      <c r="BQ85" s="669"/>
      <c r="BR85" s="669"/>
      <c r="BS85" s="669"/>
      <c r="BT85" s="669"/>
      <c r="BU85" s="669"/>
      <c r="BV85" s="669"/>
      <c r="BW85" s="669"/>
      <c r="BX85" s="669"/>
      <c r="BY85" s="669"/>
      <c r="BZ85" s="669"/>
      <c r="CA85" s="669"/>
      <c r="CB85" s="669"/>
      <c r="CC85" s="669"/>
      <c r="CD85" s="669"/>
      <c r="CE85" s="669"/>
      <c r="CF85" s="669"/>
      <c r="CG85" s="669"/>
      <c r="CH85" s="669"/>
      <c r="CI85" s="669"/>
      <c r="CJ85" s="669"/>
      <c r="CK85" s="669"/>
      <c r="CL85" s="669"/>
      <c r="CM85" s="669"/>
      <c r="CN85" s="669"/>
      <c r="CO85" s="669"/>
      <c r="CP85" s="669"/>
      <c r="CQ85" s="669"/>
      <c r="CR85" s="669"/>
      <c r="CS85" s="669"/>
      <c r="CT85" s="669"/>
      <c r="CU85" s="669"/>
      <c r="CV85" s="669"/>
      <c r="CW85" s="669"/>
      <c r="CX85" s="669"/>
      <c r="CY85" s="669"/>
      <c r="CZ85" s="669"/>
      <c r="DA85" s="669"/>
      <c r="DB85" s="669"/>
      <c r="DC85" s="669"/>
      <c r="DD85" s="669"/>
      <c r="DE85" s="669"/>
      <c r="DF85" s="669"/>
      <c r="DG85" s="669"/>
      <c r="DH85" s="669"/>
      <c r="DI85" s="669"/>
      <c r="DJ85" s="669"/>
      <c r="DK85" s="669"/>
      <c r="DL85" s="669"/>
      <c r="DM85" s="669"/>
      <c r="DN85" s="669"/>
      <c r="DO85" s="669"/>
      <c r="DP85" s="669"/>
      <c r="DQ85" s="669"/>
      <c r="DR85" s="669"/>
      <c r="DS85" s="669"/>
      <c r="DT85" s="669"/>
      <c r="DU85" s="669"/>
      <c r="DV85" s="669"/>
      <c r="DW85" s="669"/>
      <c r="DX85" s="669"/>
      <c r="DY85" s="669"/>
      <c r="DZ85" s="669"/>
      <c r="EA85" s="669"/>
      <c r="EB85" s="669"/>
      <c r="EC85" s="669"/>
      <c r="ED85" s="669"/>
      <c r="EE85" s="669"/>
      <c r="EF85" s="669"/>
      <c r="EG85" s="669"/>
      <c r="EH85" s="669"/>
      <c r="EI85" s="669"/>
    </row>
    <row r="86" spans="1:139" ht="16.149999999999999" customHeight="1" x14ac:dyDescent="0.15">
      <c r="A86" s="669"/>
      <c r="B86" s="709" t="s">
        <v>708</v>
      </c>
      <c r="C86" s="709"/>
      <c r="D86" s="709"/>
      <c r="E86" s="709"/>
      <c r="F86" s="709"/>
      <c r="G86" s="709"/>
      <c r="H86" s="709"/>
      <c r="I86" s="709"/>
      <c r="J86" s="709"/>
      <c r="K86" s="709"/>
      <c r="L86" s="709"/>
      <c r="M86" s="709"/>
      <c r="N86" s="709"/>
      <c r="O86" s="709"/>
      <c r="P86" s="709"/>
      <c r="Q86" s="709"/>
      <c r="R86" s="709"/>
      <c r="S86" s="709"/>
      <c r="T86" s="709"/>
      <c r="U86" s="709"/>
      <c r="V86" s="709"/>
      <c r="W86" s="709"/>
      <c r="X86" s="710"/>
      <c r="Y86" s="371">
        <v>7</v>
      </c>
      <c r="Z86" s="265">
        <v>4</v>
      </c>
      <c r="AA86" s="711">
        <v>0</v>
      </c>
      <c r="AB86" s="80"/>
      <c r="AC86" s="176">
        <v>0</v>
      </c>
      <c r="AD86" s="80"/>
      <c r="AE86" s="80"/>
      <c r="AF86" s="79">
        <f t="shared" si="4"/>
        <v>0</v>
      </c>
      <c r="AG86" s="80"/>
      <c r="AH86" s="79">
        <f t="shared" si="30"/>
        <v>0</v>
      </c>
      <c r="AI86" s="79">
        <f t="shared" si="31"/>
        <v>0</v>
      </c>
      <c r="AJ86" s="176">
        <v>0</v>
      </c>
      <c r="AK86" s="176">
        <v>0</v>
      </c>
      <c r="AL86" s="176">
        <v>0</v>
      </c>
      <c r="AM86" s="186">
        <f t="shared" si="32"/>
        <v>0</v>
      </c>
      <c r="AN86" s="669"/>
      <c r="AO86" s="669"/>
      <c r="AP86" s="669"/>
      <c r="AQ86" s="669"/>
      <c r="AR86" s="669"/>
      <c r="AS86" s="669"/>
      <c r="AT86" s="669"/>
      <c r="AU86" s="669"/>
      <c r="AV86" s="669"/>
      <c r="AW86" s="669"/>
      <c r="AX86" s="669"/>
      <c r="AY86" s="669"/>
      <c r="AZ86" s="669"/>
      <c r="BA86" s="669"/>
      <c r="BB86" s="669"/>
      <c r="BC86" s="669"/>
      <c r="BD86" s="669"/>
      <c r="BE86" s="669"/>
      <c r="BF86" s="669"/>
      <c r="BG86" s="669"/>
      <c r="BH86" s="669"/>
      <c r="BI86" s="669"/>
      <c r="BJ86" s="669"/>
      <c r="BK86" s="669"/>
      <c r="BL86" s="669"/>
      <c r="BM86" s="669"/>
      <c r="BN86" s="669"/>
      <c r="BO86" s="669"/>
      <c r="BP86" s="669"/>
      <c r="BQ86" s="669"/>
      <c r="BR86" s="669"/>
      <c r="BS86" s="669"/>
      <c r="BT86" s="669"/>
      <c r="BU86" s="669"/>
      <c r="BV86" s="669"/>
      <c r="BW86" s="669"/>
      <c r="BX86" s="669"/>
      <c r="BY86" s="669"/>
      <c r="BZ86" s="669"/>
      <c r="CA86" s="669"/>
      <c r="CB86" s="669"/>
      <c r="CC86" s="669"/>
      <c r="CD86" s="669"/>
      <c r="CE86" s="669"/>
      <c r="CF86" s="669"/>
      <c r="CG86" s="669"/>
      <c r="CH86" s="669"/>
      <c r="CI86" s="669"/>
      <c r="CJ86" s="669"/>
      <c r="CK86" s="669"/>
      <c r="CL86" s="669"/>
      <c r="CM86" s="669"/>
      <c r="CN86" s="669"/>
      <c r="CO86" s="669"/>
      <c r="CP86" s="669"/>
      <c r="CQ86" s="669"/>
      <c r="CR86" s="669"/>
      <c r="CS86" s="669"/>
      <c r="CT86" s="669"/>
      <c r="CU86" s="669"/>
      <c r="CV86" s="669"/>
      <c r="CW86" s="669"/>
      <c r="CX86" s="669"/>
      <c r="CY86" s="669"/>
      <c r="CZ86" s="669"/>
      <c r="DA86" s="669"/>
      <c r="DB86" s="669"/>
      <c r="DC86" s="669"/>
      <c r="DD86" s="669"/>
      <c r="DE86" s="669"/>
      <c r="DF86" s="669"/>
      <c r="DG86" s="669"/>
      <c r="DH86" s="669"/>
      <c r="DI86" s="669"/>
      <c r="DJ86" s="669"/>
      <c r="DK86" s="669"/>
      <c r="DL86" s="669"/>
      <c r="DM86" s="669"/>
      <c r="DN86" s="669"/>
      <c r="DO86" s="669"/>
      <c r="DP86" s="669"/>
      <c r="DQ86" s="669"/>
      <c r="DR86" s="669"/>
      <c r="DS86" s="669"/>
      <c r="DT86" s="669"/>
      <c r="DU86" s="669"/>
      <c r="DV86" s="669"/>
      <c r="DW86" s="669"/>
      <c r="DX86" s="669"/>
      <c r="DY86" s="669"/>
      <c r="DZ86" s="669"/>
      <c r="EA86" s="669"/>
      <c r="EB86" s="669"/>
      <c r="EC86" s="669"/>
      <c r="ED86" s="669"/>
      <c r="EE86" s="669"/>
      <c r="EF86" s="669"/>
      <c r="EG86" s="669"/>
      <c r="EH86" s="669"/>
      <c r="EI86" s="669"/>
    </row>
    <row r="87" spans="1:139" ht="16.149999999999999" customHeight="1" x14ac:dyDescent="0.15">
      <c r="A87" s="669"/>
      <c r="B87" s="709" t="s">
        <v>709</v>
      </c>
      <c r="C87" s="709"/>
      <c r="D87" s="709"/>
      <c r="E87" s="709"/>
      <c r="F87" s="709"/>
      <c r="G87" s="709"/>
      <c r="H87" s="709"/>
      <c r="I87" s="709"/>
      <c r="J87" s="709"/>
      <c r="K87" s="709"/>
      <c r="L87" s="709"/>
      <c r="M87" s="709"/>
      <c r="N87" s="709"/>
      <c r="O87" s="709"/>
      <c r="P87" s="709"/>
      <c r="Q87" s="709"/>
      <c r="R87" s="709"/>
      <c r="S87" s="709"/>
      <c r="T87" s="709"/>
      <c r="U87" s="709"/>
      <c r="V87" s="709"/>
      <c r="W87" s="709"/>
      <c r="X87" s="710"/>
      <c r="Y87" s="371">
        <v>7</v>
      </c>
      <c r="Z87" s="265">
        <v>5</v>
      </c>
      <c r="AA87" s="711">
        <v>111000</v>
      </c>
      <c r="AB87" s="176">
        <v>0</v>
      </c>
      <c r="AC87" s="176">
        <v>0</v>
      </c>
      <c r="AD87" s="80">
        <v>8133</v>
      </c>
      <c r="AE87" s="80"/>
      <c r="AF87" s="79">
        <f t="shared" si="4"/>
        <v>8133</v>
      </c>
      <c r="AG87" s="80"/>
      <c r="AH87" s="79">
        <f t="shared" si="30"/>
        <v>8133</v>
      </c>
      <c r="AI87" s="79">
        <f t="shared" si="31"/>
        <v>102867</v>
      </c>
      <c r="AJ87" s="176">
        <v>0</v>
      </c>
      <c r="AK87" s="176">
        <v>0</v>
      </c>
      <c r="AL87" s="80"/>
      <c r="AM87" s="186">
        <f t="shared" si="32"/>
        <v>102867</v>
      </c>
      <c r="AN87" s="669"/>
      <c r="AO87" s="669"/>
      <c r="AP87" s="669"/>
      <c r="AQ87" s="669"/>
      <c r="AR87" s="669"/>
      <c r="AS87" s="669"/>
      <c r="AT87" s="669"/>
      <c r="AU87" s="669"/>
      <c r="AV87" s="669"/>
      <c r="AW87" s="669"/>
      <c r="AX87" s="669"/>
      <c r="AY87" s="669"/>
      <c r="AZ87" s="669"/>
      <c r="BA87" s="669"/>
      <c r="BB87" s="669"/>
      <c r="BC87" s="669"/>
      <c r="BD87" s="669"/>
      <c r="BE87" s="669"/>
      <c r="BF87" s="669"/>
      <c r="BG87" s="669"/>
      <c r="BH87" s="669"/>
      <c r="BI87" s="669"/>
      <c r="BJ87" s="669"/>
      <c r="BK87" s="669"/>
      <c r="BL87" s="669"/>
      <c r="BM87" s="669"/>
      <c r="BN87" s="669"/>
      <c r="BO87" s="669"/>
      <c r="BP87" s="669"/>
      <c r="BQ87" s="669"/>
      <c r="BR87" s="669"/>
      <c r="BS87" s="669"/>
      <c r="BT87" s="669"/>
      <c r="BU87" s="669"/>
      <c r="BV87" s="669"/>
      <c r="BW87" s="669"/>
      <c r="BX87" s="669"/>
      <c r="BY87" s="669"/>
      <c r="BZ87" s="669"/>
      <c r="CA87" s="669"/>
      <c r="CB87" s="669"/>
      <c r="CC87" s="669"/>
      <c r="CD87" s="669"/>
      <c r="CE87" s="669"/>
      <c r="CF87" s="669"/>
      <c r="CG87" s="669"/>
      <c r="CH87" s="669"/>
      <c r="CI87" s="669"/>
      <c r="CJ87" s="669"/>
      <c r="CK87" s="669"/>
      <c r="CL87" s="669"/>
      <c r="CM87" s="669"/>
      <c r="CN87" s="669"/>
      <c r="CO87" s="669"/>
      <c r="CP87" s="669"/>
      <c r="CQ87" s="669"/>
      <c r="CR87" s="669"/>
      <c r="CS87" s="669"/>
      <c r="CT87" s="669"/>
      <c r="CU87" s="669"/>
      <c r="CV87" s="669"/>
      <c r="CW87" s="669"/>
      <c r="CX87" s="669"/>
      <c r="CY87" s="669"/>
      <c r="CZ87" s="669"/>
      <c r="DA87" s="669"/>
      <c r="DB87" s="669"/>
      <c r="DC87" s="669"/>
      <c r="DD87" s="669"/>
      <c r="DE87" s="669"/>
      <c r="DF87" s="669"/>
      <c r="DG87" s="669"/>
      <c r="DH87" s="669"/>
      <c r="DI87" s="669"/>
      <c r="DJ87" s="669"/>
      <c r="DK87" s="669"/>
      <c r="DL87" s="669"/>
      <c r="DM87" s="669"/>
      <c r="DN87" s="669"/>
      <c r="DO87" s="669"/>
      <c r="DP87" s="669"/>
      <c r="DQ87" s="669"/>
      <c r="DR87" s="669"/>
      <c r="DS87" s="669"/>
      <c r="DT87" s="669"/>
      <c r="DU87" s="669"/>
      <c r="DV87" s="669"/>
      <c r="DW87" s="669"/>
      <c r="DX87" s="669"/>
      <c r="DY87" s="669"/>
      <c r="DZ87" s="669"/>
      <c r="EA87" s="669"/>
      <c r="EB87" s="669"/>
      <c r="EC87" s="669"/>
      <c r="ED87" s="669"/>
      <c r="EE87" s="669"/>
      <c r="EF87" s="669"/>
      <c r="EG87" s="669"/>
      <c r="EH87" s="669"/>
      <c r="EI87" s="669"/>
    </row>
    <row r="88" spans="1:139" ht="16.149999999999999" customHeight="1" x14ac:dyDescent="0.15">
      <c r="A88" s="669"/>
      <c r="B88" s="709" t="s">
        <v>710</v>
      </c>
      <c r="C88" s="709"/>
      <c r="D88" s="709" t="s">
        <v>575</v>
      </c>
      <c r="E88" s="709"/>
      <c r="F88" s="709" t="s">
        <v>576</v>
      </c>
      <c r="G88" s="709"/>
      <c r="H88" s="709" t="s">
        <v>711</v>
      </c>
      <c r="I88" s="709" t="s">
        <v>712</v>
      </c>
      <c r="J88" s="709"/>
      <c r="K88" s="709" t="s">
        <v>592</v>
      </c>
      <c r="L88" s="709"/>
      <c r="M88" s="709" t="s">
        <v>516</v>
      </c>
      <c r="N88" s="709"/>
      <c r="O88" s="709" t="s">
        <v>597</v>
      </c>
      <c r="P88" s="709"/>
      <c r="Q88" s="709" t="s">
        <v>713</v>
      </c>
      <c r="R88" s="709"/>
      <c r="S88" s="709"/>
      <c r="T88" s="709" t="s">
        <v>695</v>
      </c>
      <c r="U88" s="709"/>
      <c r="V88" s="709" t="s">
        <v>608</v>
      </c>
      <c r="W88" s="709" t="s">
        <v>447</v>
      </c>
      <c r="X88" s="710"/>
      <c r="Y88" s="371">
        <v>7</v>
      </c>
      <c r="Z88" s="265">
        <v>6</v>
      </c>
      <c r="AA88" s="711">
        <v>0</v>
      </c>
      <c r="AB88" s="176">
        <v>0</v>
      </c>
      <c r="AC88" s="176">
        <v>0</v>
      </c>
      <c r="AD88" s="80"/>
      <c r="AE88" s="80"/>
      <c r="AF88" s="79">
        <f t="shared" si="4"/>
        <v>0</v>
      </c>
      <c r="AG88" s="80"/>
      <c r="AH88" s="79">
        <f t="shared" si="30"/>
        <v>0</v>
      </c>
      <c r="AI88" s="79">
        <f t="shared" si="31"/>
        <v>0</v>
      </c>
      <c r="AJ88" s="176">
        <v>0</v>
      </c>
      <c r="AK88" s="176">
        <v>0</v>
      </c>
      <c r="AL88" s="80"/>
      <c r="AM88" s="186">
        <f t="shared" si="32"/>
        <v>0</v>
      </c>
      <c r="AN88" s="669"/>
      <c r="AO88" s="669"/>
      <c r="AP88" s="669"/>
      <c r="AQ88" s="669"/>
      <c r="AR88" s="669"/>
      <c r="AS88" s="669"/>
      <c r="AT88" s="669"/>
      <c r="AU88" s="669"/>
      <c r="AV88" s="669"/>
      <c r="AW88" s="669"/>
      <c r="AX88" s="669"/>
      <c r="AY88" s="669"/>
      <c r="AZ88" s="669"/>
      <c r="BA88" s="669"/>
      <c r="BB88" s="669"/>
      <c r="BC88" s="669"/>
      <c r="BD88" s="669"/>
      <c r="BE88" s="669"/>
      <c r="BF88" s="669"/>
      <c r="BG88" s="669"/>
      <c r="BH88" s="669"/>
      <c r="BI88" s="669"/>
      <c r="BJ88" s="669"/>
      <c r="BK88" s="669"/>
      <c r="BL88" s="669"/>
      <c r="BM88" s="669"/>
      <c r="BN88" s="669"/>
      <c r="BO88" s="669"/>
      <c r="BP88" s="669"/>
      <c r="BQ88" s="669"/>
      <c r="BR88" s="669"/>
      <c r="BS88" s="669"/>
      <c r="BT88" s="669"/>
      <c r="BU88" s="669"/>
      <c r="BV88" s="669"/>
      <c r="BW88" s="669"/>
      <c r="BX88" s="669"/>
      <c r="BY88" s="669"/>
      <c r="BZ88" s="669"/>
      <c r="CA88" s="669"/>
      <c r="CB88" s="669"/>
      <c r="CC88" s="669"/>
      <c r="CD88" s="669"/>
      <c r="CE88" s="669"/>
      <c r="CF88" s="669"/>
      <c r="CG88" s="669"/>
      <c r="CH88" s="669"/>
      <c r="CI88" s="669"/>
      <c r="CJ88" s="669"/>
      <c r="CK88" s="669"/>
      <c r="CL88" s="669"/>
      <c r="CM88" s="669"/>
      <c r="CN88" s="669"/>
      <c r="CO88" s="669"/>
      <c r="CP88" s="669"/>
      <c r="CQ88" s="669"/>
      <c r="CR88" s="669"/>
      <c r="CS88" s="669"/>
      <c r="CT88" s="669"/>
      <c r="CU88" s="669"/>
      <c r="CV88" s="669"/>
      <c r="CW88" s="669"/>
      <c r="CX88" s="669"/>
      <c r="CY88" s="669"/>
      <c r="CZ88" s="669"/>
      <c r="DA88" s="669"/>
      <c r="DB88" s="669"/>
      <c r="DC88" s="669"/>
      <c r="DD88" s="669"/>
      <c r="DE88" s="669"/>
      <c r="DF88" s="669"/>
      <c r="DG88" s="669"/>
      <c r="DH88" s="669"/>
      <c r="DI88" s="669"/>
      <c r="DJ88" s="669"/>
      <c r="DK88" s="669"/>
      <c r="DL88" s="669"/>
      <c r="DM88" s="669"/>
      <c r="DN88" s="669"/>
      <c r="DO88" s="669"/>
      <c r="DP88" s="669"/>
      <c r="DQ88" s="669"/>
      <c r="DR88" s="669"/>
      <c r="DS88" s="669"/>
      <c r="DT88" s="669"/>
      <c r="DU88" s="669"/>
      <c r="DV88" s="669"/>
      <c r="DW88" s="669"/>
      <c r="DX88" s="669"/>
      <c r="DY88" s="669"/>
      <c r="DZ88" s="669"/>
      <c r="EA88" s="669"/>
      <c r="EB88" s="669"/>
      <c r="EC88" s="669"/>
      <c r="ED88" s="669"/>
      <c r="EE88" s="669"/>
      <c r="EF88" s="669"/>
      <c r="EG88" s="669"/>
      <c r="EH88" s="669"/>
      <c r="EI88" s="669"/>
    </row>
    <row r="89" spans="1:139" ht="16.149999999999999" customHeight="1" x14ac:dyDescent="0.15">
      <c r="A89" s="669"/>
      <c r="B89" s="709" t="s">
        <v>714</v>
      </c>
      <c r="C89" s="709"/>
      <c r="D89" s="709" t="s">
        <v>511</v>
      </c>
      <c r="E89" s="709"/>
      <c r="F89" s="709" t="s">
        <v>512</v>
      </c>
      <c r="G89" s="709"/>
      <c r="H89" s="709" t="s">
        <v>715</v>
      </c>
      <c r="I89" s="709" t="s">
        <v>716</v>
      </c>
      <c r="J89" s="709"/>
      <c r="K89" s="709">
        <v>5</v>
      </c>
      <c r="L89" s="709"/>
      <c r="M89" s="709"/>
      <c r="N89" s="709" t="s">
        <v>717</v>
      </c>
      <c r="O89" s="709"/>
      <c r="P89" s="709" t="s">
        <v>718</v>
      </c>
      <c r="Q89" s="709"/>
      <c r="R89" s="709" t="s">
        <v>719</v>
      </c>
      <c r="S89" s="709" t="s">
        <v>720</v>
      </c>
      <c r="T89" s="709"/>
      <c r="U89" s="709" t="s">
        <v>721</v>
      </c>
      <c r="V89" s="709"/>
      <c r="W89" s="709" t="s">
        <v>381</v>
      </c>
      <c r="X89" s="710"/>
      <c r="Y89" s="371">
        <v>7</v>
      </c>
      <c r="Z89" s="265">
        <v>7</v>
      </c>
      <c r="AA89" s="711">
        <v>0</v>
      </c>
      <c r="AB89" s="176">
        <v>0</v>
      </c>
      <c r="AC89" s="176">
        <v>0</v>
      </c>
      <c r="AD89" s="80"/>
      <c r="AE89" s="80"/>
      <c r="AF89" s="79">
        <f t="shared" si="4"/>
        <v>0</v>
      </c>
      <c r="AG89" s="80"/>
      <c r="AH89" s="79">
        <f t="shared" si="30"/>
        <v>0</v>
      </c>
      <c r="AI89" s="79">
        <f t="shared" si="31"/>
        <v>0</v>
      </c>
      <c r="AJ89" s="176">
        <v>0</v>
      </c>
      <c r="AK89" s="176">
        <v>0</v>
      </c>
      <c r="AL89" s="80"/>
      <c r="AM89" s="186">
        <f t="shared" si="32"/>
        <v>0</v>
      </c>
      <c r="AN89" s="669"/>
      <c r="AO89" s="669"/>
      <c r="AP89" s="669"/>
      <c r="AQ89" s="669"/>
      <c r="AR89" s="669"/>
      <c r="AS89" s="669"/>
      <c r="AT89" s="669"/>
      <c r="AU89" s="669"/>
      <c r="AV89" s="669"/>
      <c r="AW89" s="669"/>
      <c r="AX89" s="669"/>
      <c r="AY89" s="669"/>
      <c r="AZ89" s="669"/>
      <c r="BA89" s="669"/>
      <c r="BB89" s="669"/>
      <c r="BC89" s="669"/>
      <c r="BD89" s="669"/>
      <c r="BE89" s="669"/>
      <c r="BF89" s="669"/>
      <c r="BG89" s="669"/>
      <c r="BH89" s="669"/>
      <c r="BI89" s="669"/>
      <c r="BJ89" s="669"/>
      <c r="BK89" s="669"/>
      <c r="BL89" s="669"/>
      <c r="BM89" s="669"/>
      <c r="BN89" s="669"/>
      <c r="BO89" s="669"/>
      <c r="BP89" s="669"/>
      <c r="BQ89" s="669"/>
      <c r="BR89" s="669"/>
      <c r="BS89" s="669"/>
      <c r="BT89" s="669"/>
      <c r="BU89" s="669"/>
      <c r="BV89" s="669"/>
      <c r="BW89" s="669"/>
      <c r="BX89" s="669"/>
      <c r="BY89" s="669"/>
      <c r="BZ89" s="669"/>
      <c r="CA89" s="669"/>
      <c r="CB89" s="669"/>
      <c r="CC89" s="669"/>
      <c r="CD89" s="669"/>
      <c r="CE89" s="669"/>
      <c r="CF89" s="669"/>
      <c r="CG89" s="669"/>
      <c r="CH89" s="669"/>
      <c r="CI89" s="669"/>
      <c r="CJ89" s="669"/>
      <c r="CK89" s="669"/>
      <c r="CL89" s="669"/>
      <c r="CM89" s="669"/>
      <c r="CN89" s="669"/>
      <c r="CO89" s="669"/>
      <c r="CP89" s="669"/>
      <c r="CQ89" s="669"/>
      <c r="CR89" s="669"/>
      <c r="CS89" s="669"/>
      <c r="CT89" s="669"/>
      <c r="CU89" s="669"/>
      <c r="CV89" s="669"/>
      <c r="CW89" s="669"/>
      <c r="CX89" s="669"/>
      <c r="CY89" s="669"/>
      <c r="CZ89" s="669"/>
      <c r="DA89" s="669"/>
      <c r="DB89" s="669"/>
      <c r="DC89" s="669"/>
      <c r="DD89" s="669"/>
      <c r="DE89" s="669"/>
      <c r="DF89" s="669"/>
      <c r="DG89" s="669"/>
      <c r="DH89" s="669"/>
      <c r="DI89" s="669"/>
      <c r="DJ89" s="669"/>
      <c r="DK89" s="669"/>
      <c r="DL89" s="669"/>
      <c r="DM89" s="669"/>
      <c r="DN89" s="669"/>
      <c r="DO89" s="669"/>
      <c r="DP89" s="669"/>
      <c r="DQ89" s="669"/>
      <c r="DR89" s="669"/>
      <c r="DS89" s="669"/>
      <c r="DT89" s="669"/>
      <c r="DU89" s="669"/>
      <c r="DV89" s="669"/>
      <c r="DW89" s="669"/>
      <c r="DX89" s="669"/>
      <c r="DY89" s="669"/>
      <c r="DZ89" s="669"/>
      <c r="EA89" s="669"/>
      <c r="EB89" s="669"/>
      <c r="EC89" s="669"/>
      <c r="ED89" s="669"/>
      <c r="EE89" s="669"/>
      <c r="EF89" s="669"/>
      <c r="EG89" s="669"/>
      <c r="EH89" s="669"/>
      <c r="EI89" s="669"/>
    </row>
    <row r="90" spans="1:139" ht="16.149999999999999" customHeight="1" x14ac:dyDescent="0.15">
      <c r="A90" s="669"/>
      <c r="B90" s="709" t="s">
        <v>722</v>
      </c>
      <c r="C90" s="709"/>
      <c r="D90" s="709" t="s">
        <v>513</v>
      </c>
      <c r="E90" s="709"/>
      <c r="F90" s="709"/>
      <c r="G90" s="709"/>
      <c r="H90" s="709"/>
      <c r="I90" s="709" t="s">
        <v>514</v>
      </c>
      <c r="J90" s="709"/>
      <c r="K90" s="709"/>
      <c r="L90" s="709"/>
      <c r="M90" s="709"/>
      <c r="N90" s="709" t="s">
        <v>515</v>
      </c>
      <c r="O90" s="709"/>
      <c r="P90" s="709"/>
      <c r="Q90" s="709"/>
      <c r="R90" s="709"/>
      <c r="S90" s="709" t="s">
        <v>665</v>
      </c>
      <c r="T90" s="709"/>
      <c r="U90" s="709"/>
      <c r="V90" s="709"/>
      <c r="W90" s="709" t="s">
        <v>447</v>
      </c>
      <c r="X90" s="710"/>
      <c r="Y90" s="371">
        <v>7</v>
      </c>
      <c r="Z90" s="265">
        <v>8</v>
      </c>
      <c r="AA90" s="711">
        <v>11777527</v>
      </c>
      <c r="AB90" s="80">
        <v>1788800</v>
      </c>
      <c r="AC90" s="176">
        <v>0</v>
      </c>
      <c r="AD90" s="80">
        <v>732422</v>
      </c>
      <c r="AE90" s="80">
        <v>84450</v>
      </c>
      <c r="AF90" s="79">
        <f t="shared" si="4"/>
        <v>816872</v>
      </c>
      <c r="AG90" s="80"/>
      <c r="AH90" s="79">
        <f t="shared" si="30"/>
        <v>816872</v>
      </c>
      <c r="AI90" s="79">
        <f t="shared" si="31"/>
        <v>12833905</v>
      </c>
      <c r="AJ90" s="176">
        <v>0</v>
      </c>
      <c r="AK90" s="176">
        <v>0</v>
      </c>
      <c r="AL90" s="80">
        <v>2438917</v>
      </c>
      <c r="AM90" s="186">
        <f t="shared" si="32"/>
        <v>10394988</v>
      </c>
      <c r="AN90" s="669"/>
      <c r="AO90" s="669"/>
      <c r="AP90" s="669"/>
      <c r="AQ90" s="669"/>
      <c r="AR90" s="669"/>
      <c r="AS90" s="669"/>
      <c r="AT90" s="669"/>
      <c r="AU90" s="669"/>
      <c r="AV90" s="669"/>
      <c r="AW90" s="669"/>
      <c r="AX90" s="669"/>
      <c r="AY90" s="669"/>
      <c r="AZ90" s="669"/>
      <c r="BA90" s="669"/>
      <c r="BB90" s="669"/>
      <c r="BC90" s="669"/>
      <c r="BD90" s="669"/>
      <c r="BE90" s="669"/>
      <c r="BF90" s="669"/>
      <c r="BG90" s="669"/>
      <c r="BH90" s="669"/>
      <c r="BI90" s="669"/>
      <c r="BJ90" s="669"/>
      <c r="BK90" s="669"/>
      <c r="BL90" s="669"/>
      <c r="BM90" s="669"/>
      <c r="BN90" s="669"/>
      <c r="BO90" s="669"/>
      <c r="BP90" s="669"/>
      <c r="BQ90" s="669"/>
      <c r="BR90" s="669"/>
      <c r="BS90" s="669"/>
      <c r="BT90" s="669"/>
      <c r="BU90" s="669"/>
      <c r="BV90" s="669"/>
      <c r="BW90" s="669"/>
      <c r="BX90" s="669"/>
      <c r="BY90" s="669"/>
      <c r="BZ90" s="669"/>
      <c r="CA90" s="669"/>
      <c r="CB90" s="669"/>
      <c r="CC90" s="669"/>
      <c r="CD90" s="669"/>
      <c r="CE90" s="669"/>
      <c r="CF90" s="669"/>
      <c r="CG90" s="669"/>
      <c r="CH90" s="669"/>
      <c r="CI90" s="669"/>
      <c r="CJ90" s="669"/>
      <c r="CK90" s="669"/>
      <c r="CL90" s="669"/>
      <c r="CM90" s="669"/>
      <c r="CN90" s="669"/>
      <c r="CO90" s="669"/>
      <c r="CP90" s="669"/>
      <c r="CQ90" s="669"/>
      <c r="CR90" s="669"/>
      <c r="CS90" s="669"/>
      <c r="CT90" s="669"/>
      <c r="CU90" s="669"/>
      <c r="CV90" s="669"/>
      <c r="CW90" s="669"/>
      <c r="CX90" s="669"/>
      <c r="CY90" s="669"/>
      <c r="CZ90" s="669"/>
      <c r="DA90" s="669"/>
      <c r="DB90" s="669"/>
      <c r="DC90" s="669"/>
      <c r="DD90" s="669"/>
      <c r="DE90" s="669"/>
      <c r="DF90" s="669"/>
      <c r="DG90" s="669"/>
      <c r="DH90" s="669"/>
      <c r="DI90" s="669"/>
      <c r="DJ90" s="669"/>
      <c r="DK90" s="669"/>
      <c r="DL90" s="669"/>
      <c r="DM90" s="669"/>
      <c r="DN90" s="669"/>
      <c r="DO90" s="669"/>
      <c r="DP90" s="669"/>
      <c r="DQ90" s="669"/>
      <c r="DR90" s="669"/>
      <c r="DS90" s="669"/>
      <c r="DT90" s="669"/>
      <c r="DU90" s="669"/>
      <c r="DV90" s="669"/>
      <c r="DW90" s="669"/>
      <c r="DX90" s="669"/>
      <c r="DY90" s="669"/>
      <c r="DZ90" s="669"/>
      <c r="EA90" s="669"/>
      <c r="EB90" s="669"/>
      <c r="EC90" s="669"/>
      <c r="ED90" s="669"/>
      <c r="EE90" s="669"/>
      <c r="EF90" s="669"/>
      <c r="EG90" s="669"/>
      <c r="EH90" s="669"/>
      <c r="EI90" s="669"/>
    </row>
    <row r="91" spans="1:139" ht="16.149999999999999" customHeight="1" x14ac:dyDescent="0.15">
      <c r="A91" s="669"/>
      <c r="B91" s="717" t="s">
        <v>723</v>
      </c>
      <c r="C91" s="718"/>
      <c r="D91" s="718"/>
      <c r="E91" s="718"/>
      <c r="F91" s="718"/>
      <c r="G91" s="718"/>
      <c r="H91" s="718"/>
      <c r="I91" s="718"/>
      <c r="J91" s="718"/>
      <c r="K91" s="718"/>
      <c r="L91" s="718"/>
      <c r="M91" s="718"/>
      <c r="N91" s="718"/>
      <c r="O91" s="718"/>
      <c r="P91" s="718"/>
      <c r="Q91" s="718"/>
      <c r="R91" s="718"/>
      <c r="S91" s="718"/>
      <c r="T91" s="718"/>
      <c r="U91" s="718"/>
      <c r="V91" s="718"/>
      <c r="W91" s="718"/>
      <c r="X91" s="719"/>
      <c r="Y91" s="472">
        <v>7</v>
      </c>
      <c r="Z91" s="716">
        <v>9</v>
      </c>
      <c r="AA91" s="711">
        <v>6366311</v>
      </c>
      <c r="AB91" s="80"/>
      <c r="AC91" s="176">
        <v>0</v>
      </c>
      <c r="AD91" s="80">
        <v>806025</v>
      </c>
      <c r="AE91" s="80">
        <v>49551</v>
      </c>
      <c r="AF91" s="79">
        <f t="shared" si="4"/>
        <v>855576</v>
      </c>
      <c r="AG91" s="80"/>
      <c r="AH91" s="79">
        <f t="shared" si="30"/>
        <v>855576</v>
      </c>
      <c r="AI91" s="79">
        <f t="shared" si="31"/>
        <v>5560286</v>
      </c>
      <c r="AJ91" s="176">
        <v>0</v>
      </c>
      <c r="AK91" s="176">
        <v>0</v>
      </c>
      <c r="AL91" s="80"/>
      <c r="AM91" s="186">
        <f t="shared" si="32"/>
        <v>5560286</v>
      </c>
      <c r="AN91" s="669"/>
      <c r="AO91" s="669"/>
      <c r="AP91" s="669"/>
      <c r="AQ91" s="669"/>
      <c r="AR91" s="669"/>
      <c r="AS91" s="669"/>
      <c r="AT91" s="669"/>
      <c r="AU91" s="669"/>
      <c r="AV91" s="669"/>
      <c r="AW91" s="669"/>
      <c r="AX91" s="669"/>
      <c r="AY91" s="669"/>
      <c r="AZ91" s="669"/>
      <c r="BA91" s="669"/>
      <c r="BB91" s="669"/>
      <c r="BC91" s="669"/>
      <c r="BD91" s="669"/>
      <c r="BE91" s="669"/>
      <c r="BF91" s="669"/>
      <c r="BG91" s="669"/>
      <c r="BH91" s="669"/>
      <c r="BI91" s="669"/>
      <c r="BJ91" s="669"/>
      <c r="BK91" s="669"/>
      <c r="BL91" s="669"/>
      <c r="BM91" s="669"/>
      <c r="BN91" s="669"/>
      <c r="BO91" s="669"/>
      <c r="BP91" s="669"/>
      <c r="BQ91" s="669"/>
      <c r="BR91" s="669"/>
      <c r="BS91" s="669"/>
      <c r="BT91" s="669"/>
      <c r="BU91" s="669"/>
      <c r="BV91" s="669"/>
      <c r="BW91" s="669"/>
      <c r="BX91" s="669"/>
      <c r="BY91" s="669"/>
      <c r="BZ91" s="669"/>
      <c r="CA91" s="669"/>
      <c r="CB91" s="669"/>
      <c r="CC91" s="669"/>
      <c r="CD91" s="669"/>
      <c r="CE91" s="669"/>
      <c r="CF91" s="669"/>
      <c r="CG91" s="669"/>
      <c r="CH91" s="669"/>
      <c r="CI91" s="669"/>
      <c r="CJ91" s="669"/>
      <c r="CK91" s="669"/>
      <c r="CL91" s="669"/>
      <c r="CM91" s="669"/>
      <c r="CN91" s="669"/>
      <c r="CO91" s="669"/>
      <c r="CP91" s="669"/>
      <c r="CQ91" s="669"/>
      <c r="CR91" s="669"/>
      <c r="CS91" s="669"/>
      <c r="CT91" s="669"/>
      <c r="CU91" s="669"/>
      <c r="CV91" s="669"/>
      <c r="CW91" s="669"/>
      <c r="CX91" s="669"/>
      <c r="CY91" s="669"/>
      <c r="CZ91" s="669"/>
      <c r="DA91" s="669"/>
      <c r="DB91" s="669"/>
      <c r="DC91" s="669"/>
      <c r="DD91" s="669"/>
      <c r="DE91" s="669"/>
      <c r="DF91" s="669"/>
      <c r="DG91" s="669"/>
      <c r="DH91" s="669"/>
      <c r="DI91" s="669"/>
      <c r="DJ91" s="669"/>
      <c r="DK91" s="669"/>
      <c r="DL91" s="669"/>
      <c r="DM91" s="669"/>
      <c r="DN91" s="669"/>
      <c r="DO91" s="669"/>
      <c r="DP91" s="669"/>
      <c r="DQ91" s="669"/>
      <c r="DR91" s="669"/>
      <c r="DS91" s="669"/>
      <c r="DT91" s="669"/>
      <c r="DU91" s="669"/>
      <c r="DV91" s="669"/>
      <c r="DW91" s="669"/>
      <c r="DX91" s="669"/>
      <c r="DY91" s="669"/>
      <c r="DZ91" s="669"/>
      <c r="EA91" s="669"/>
      <c r="EB91" s="669"/>
      <c r="EC91" s="669"/>
      <c r="ED91" s="669"/>
      <c r="EE91" s="669"/>
      <c r="EF91" s="669"/>
      <c r="EG91" s="669"/>
      <c r="EH91" s="669"/>
      <c r="EI91" s="669"/>
    </row>
    <row r="92" spans="1:139" ht="16.149999999999999" customHeight="1" x14ac:dyDescent="0.15">
      <c r="A92" s="669"/>
      <c r="B92" s="709" t="s">
        <v>724</v>
      </c>
      <c r="C92" s="709"/>
      <c r="D92" s="709" t="s">
        <v>635</v>
      </c>
      <c r="E92" s="709"/>
      <c r="F92" s="709"/>
      <c r="G92" s="709" t="s">
        <v>636</v>
      </c>
      <c r="H92" s="709"/>
      <c r="I92" s="709"/>
      <c r="J92" s="709" t="s">
        <v>513</v>
      </c>
      <c r="K92" s="709"/>
      <c r="L92" s="709"/>
      <c r="M92" s="709"/>
      <c r="N92" s="709" t="s">
        <v>725</v>
      </c>
      <c r="O92" s="709"/>
      <c r="P92" s="709"/>
      <c r="Q92" s="709" t="s">
        <v>597</v>
      </c>
      <c r="R92" s="709"/>
      <c r="S92" s="709"/>
      <c r="T92" s="709" t="s">
        <v>726</v>
      </c>
      <c r="U92" s="709"/>
      <c r="V92" s="709"/>
      <c r="W92" s="709" t="s">
        <v>447</v>
      </c>
      <c r="X92" s="710"/>
      <c r="Y92" s="371">
        <v>8</v>
      </c>
      <c r="Z92" s="265">
        <v>0</v>
      </c>
      <c r="AA92" s="711">
        <v>0</v>
      </c>
      <c r="AB92" s="176">
        <v>0</v>
      </c>
      <c r="AC92" s="176">
        <v>0</v>
      </c>
      <c r="AD92" s="80"/>
      <c r="AE92" s="80"/>
      <c r="AF92" s="79">
        <f t="shared" si="4"/>
        <v>0</v>
      </c>
      <c r="AG92" s="80"/>
      <c r="AH92" s="79">
        <f t="shared" si="30"/>
        <v>0</v>
      </c>
      <c r="AI92" s="79">
        <f t="shared" si="31"/>
        <v>0</v>
      </c>
      <c r="AJ92" s="176">
        <v>0</v>
      </c>
      <c r="AK92" s="176">
        <v>0</v>
      </c>
      <c r="AL92" s="80"/>
      <c r="AM92" s="186">
        <f t="shared" si="32"/>
        <v>0</v>
      </c>
      <c r="AN92" s="669"/>
      <c r="AO92" s="669"/>
      <c r="AP92" s="669"/>
      <c r="AQ92" s="669"/>
      <c r="AR92" s="669"/>
      <c r="AS92" s="669"/>
      <c r="AT92" s="669"/>
      <c r="AU92" s="669"/>
      <c r="AV92" s="669"/>
      <c r="AW92" s="669"/>
      <c r="AX92" s="669"/>
      <c r="AY92" s="669"/>
      <c r="AZ92" s="669"/>
      <c r="BA92" s="669"/>
      <c r="BB92" s="669"/>
      <c r="BC92" s="669"/>
      <c r="BD92" s="669"/>
      <c r="BE92" s="669"/>
      <c r="BF92" s="669"/>
      <c r="BG92" s="669"/>
      <c r="BH92" s="669"/>
      <c r="BI92" s="669"/>
      <c r="BJ92" s="669"/>
      <c r="BK92" s="669"/>
      <c r="BL92" s="669"/>
      <c r="BM92" s="669"/>
      <c r="BN92" s="669"/>
      <c r="BO92" s="669"/>
      <c r="BP92" s="669"/>
      <c r="BQ92" s="669"/>
      <c r="BR92" s="669"/>
      <c r="BS92" s="669"/>
      <c r="BT92" s="669"/>
      <c r="BU92" s="669"/>
      <c r="BV92" s="669"/>
      <c r="BW92" s="669"/>
      <c r="BX92" s="669"/>
      <c r="BY92" s="669"/>
      <c r="BZ92" s="669"/>
      <c r="CA92" s="669"/>
      <c r="CB92" s="669"/>
      <c r="CC92" s="669"/>
      <c r="CD92" s="669"/>
      <c r="CE92" s="669"/>
      <c r="CF92" s="669"/>
      <c r="CG92" s="669"/>
      <c r="CH92" s="669"/>
      <c r="CI92" s="669"/>
      <c r="CJ92" s="669"/>
      <c r="CK92" s="669"/>
      <c r="CL92" s="669"/>
      <c r="CM92" s="669"/>
      <c r="CN92" s="669"/>
      <c r="CO92" s="669"/>
      <c r="CP92" s="669"/>
      <c r="CQ92" s="669"/>
      <c r="CR92" s="669"/>
      <c r="CS92" s="669"/>
      <c r="CT92" s="669"/>
      <c r="CU92" s="669"/>
      <c r="CV92" s="669"/>
      <c r="CW92" s="669"/>
      <c r="CX92" s="669"/>
      <c r="CY92" s="669"/>
      <c r="CZ92" s="669"/>
      <c r="DA92" s="669"/>
      <c r="DB92" s="669"/>
      <c r="DC92" s="669"/>
      <c r="DD92" s="669"/>
      <c r="DE92" s="669"/>
      <c r="DF92" s="669"/>
      <c r="DG92" s="669"/>
      <c r="DH92" s="669"/>
      <c r="DI92" s="669"/>
      <c r="DJ92" s="669"/>
      <c r="DK92" s="669"/>
      <c r="DL92" s="669"/>
      <c r="DM92" s="669"/>
      <c r="DN92" s="669"/>
      <c r="DO92" s="669"/>
      <c r="DP92" s="669"/>
      <c r="DQ92" s="669"/>
      <c r="DR92" s="669"/>
      <c r="DS92" s="669"/>
      <c r="DT92" s="669"/>
      <c r="DU92" s="669"/>
      <c r="DV92" s="669"/>
      <c r="DW92" s="669"/>
      <c r="DX92" s="669"/>
      <c r="DY92" s="669"/>
      <c r="DZ92" s="669"/>
      <c r="EA92" s="669"/>
      <c r="EB92" s="669"/>
      <c r="EC92" s="669"/>
      <c r="ED92" s="669"/>
      <c r="EE92" s="669"/>
      <c r="EF92" s="669"/>
      <c r="EG92" s="669"/>
      <c r="EH92" s="669"/>
      <c r="EI92" s="669"/>
    </row>
    <row r="93" spans="1:139" ht="16.149999999999999" customHeight="1" x14ac:dyDescent="0.15">
      <c r="A93" s="669"/>
      <c r="B93" s="709" t="s">
        <v>727</v>
      </c>
      <c r="C93" s="709"/>
      <c r="D93" s="709" t="s">
        <v>672</v>
      </c>
      <c r="E93" s="709"/>
      <c r="F93" s="709" t="s">
        <v>728</v>
      </c>
      <c r="G93" s="709"/>
      <c r="H93" s="709" t="s">
        <v>524</v>
      </c>
      <c r="I93" s="709"/>
      <c r="J93" s="709" t="s">
        <v>396</v>
      </c>
      <c r="K93" s="709"/>
      <c r="L93" s="709" t="s">
        <v>517</v>
      </c>
      <c r="M93" s="709"/>
      <c r="N93" s="709" t="s">
        <v>729</v>
      </c>
      <c r="O93" s="709"/>
      <c r="P93" s="709"/>
      <c r="Q93" s="709" t="s">
        <v>636</v>
      </c>
      <c r="R93" s="709"/>
      <c r="S93" s="709" t="s">
        <v>597</v>
      </c>
      <c r="T93" s="709"/>
      <c r="U93" s="709" t="s">
        <v>726</v>
      </c>
      <c r="V93" s="709"/>
      <c r="W93" s="709" t="s">
        <v>447</v>
      </c>
      <c r="X93" s="710"/>
      <c r="Y93" s="371">
        <v>8</v>
      </c>
      <c r="Z93" s="265">
        <v>1</v>
      </c>
      <c r="AA93" s="711">
        <v>0</v>
      </c>
      <c r="AB93" s="176">
        <v>0</v>
      </c>
      <c r="AC93" s="176">
        <v>0</v>
      </c>
      <c r="AD93" s="80"/>
      <c r="AE93" s="80"/>
      <c r="AF93" s="79">
        <f t="shared" si="4"/>
        <v>0</v>
      </c>
      <c r="AG93" s="80"/>
      <c r="AH93" s="79">
        <f t="shared" si="30"/>
        <v>0</v>
      </c>
      <c r="AI93" s="79">
        <f t="shared" si="31"/>
        <v>0</v>
      </c>
      <c r="AJ93" s="176">
        <v>0</v>
      </c>
      <c r="AK93" s="176">
        <v>0</v>
      </c>
      <c r="AL93" s="79">
        <f>SUM(AI93-AM93)</f>
        <v>0</v>
      </c>
      <c r="AM93" s="715">
        <v>0</v>
      </c>
      <c r="AN93" s="669"/>
      <c r="AO93" s="669"/>
      <c r="AP93" s="669"/>
      <c r="AQ93" s="669"/>
      <c r="AR93" s="669"/>
      <c r="AS93" s="669"/>
      <c r="AT93" s="669"/>
      <c r="AU93" s="669"/>
      <c r="AV93" s="669"/>
      <c r="AW93" s="669"/>
      <c r="AX93" s="669"/>
      <c r="AY93" s="669"/>
      <c r="AZ93" s="669"/>
      <c r="BA93" s="669"/>
      <c r="BB93" s="669"/>
      <c r="BC93" s="669"/>
      <c r="BD93" s="669"/>
      <c r="BE93" s="669"/>
      <c r="BF93" s="669"/>
      <c r="BG93" s="669"/>
      <c r="BH93" s="669"/>
      <c r="BI93" s="669"/>
      <c r="BJ93" s="669"/>
      <c r="BK93" s="669"/>
      <c r="BL93" s="669"/>
      <c r="BM93" s="669"/>
      <c r="BN93" s="669"/>
      <c r="BO93" s="669"/>
      <c r="BP93" s="669"/>
      <c r="BQ93" s="669"/>
      <c r="BR93" s="669"/>
      <c r="BS93" s="669"/>
      <c r="BT93" s="669"/>
      <c r="BU93" s="669"/>
      <c r="BV93" s="669"/>
      <c r="BW93" s="669"/>
      <c r="BX93" s="669"/>
      <c r="BY93" s="669"/>
      <c r="BZ93" s="669"/>
      <c r="CA93" s="669"/>
      <c r="CB93" s="669"/>
      <c r="CC93" s="669"/>
      <c r="CD93" s="669"/>
      <c r="CE93" s="669"/>
      <c r="CF93" s="669"/>
      <c r="CG93" s="669"/>
      <c r="CH93" s="669"/>
      <c r="CI93" s="669"/>
      <c r="CJ93" s="669"/>
      <c r="CK93" s="669"/>
      <c r="CL93" s="669"/>
      <c r="CM93" s="669"/>
      <c r="CN93" s="669"/>
      <c r="CO93" s="669"/>
      <c r="CP93" s="669"/>
      <c r="CQ93" s="669"/>
      <c r="CR93" s="669"/>
      <c r="CS93" s="669"/>
      <c r="CT93" s="669"/>
      <c r="CU93" s="669"/>
      <c r="CV93" s="669"/>
      <c r="CW93" s="669"/>
      <c r="CX93" s="669"/>
      <c r="CY93" s="669"/>
      <c r="CZ93" s="669"/>
      <c r="DA93" s="669"/>
      <c r="DB93" s="669"/>
      <c r="DC93" s="669"/>
      <c r="DD93" s="669"/>
      <c r="DE93" s="669"/>
      <c r="DF93" s="669"/>
      <c r="DG93" s="669"/>
      <c r="DH93" s="669"/>
      <c r="DI93" s="669"/>
      <c r="DJ93" s="669"/>
      <c r="DK93" s="669"/>
      <c r="DL93" s="669"/>
      <c r="DM93" s="669"/>
      <c r="DN93" s="669"/>
      <c r="DO93" s="669"/>
      <c r="DP93" s="669"/>
      <c r="DQ93" s="669"/>
      <c r="DR93" s="669"/>
      <c r="DS93" s="669"/>
      <c r="DT93" s="669"/>
      <c r="DU93" s="669"/>
      <c r="DV93" s="669"/>
      <c r="DW93" s="669"/>
      <c r="DX93" s="669"/>
      <c r="DY93" s="669"/>
      <c r="DZ93" s="669"/>
      <c r="EA93" s="669"/>
      <c r="EB93" s="669"/>
      <c r="EC93" s="669"/>
      <c r="ED93" s="669"/>
      <c r="EE93" s="669"/>
      <c r="EF93" s="669"/>
      <c r="EG93" s="669"/>
      <c r="EH93" s="669"/>
      <c r="EI93" s="669"/>
    </row>
    <row r="94" spans="1:139" ht="16.149999999999999" customHeight="1" x14ac:dyDescent="0.15">
      <c r="A94" s="669"/>
      <c r="B94" s="709" t="s">
        <v>730</v>
      </c>
      <c r="C94" s="709"/>
      <c r="D94" s="709" t="s">
        <v>731</v>
      </c>
      <c r="E94" s="709"/>
      <c r="F94" s="709"/>
      <c r="G94" s="709"/>
      <c r="H94" s="709"/>
      <c r="I94" s="709" t="s">
        <v>732</v>
      </c>
      <c r="J94" s="709"/>
      <c r="K94" s="709"/>
      <c r="L94" s="709"/>
      <c r="M94" s="709"/>
      <c r="N94" s="709" t="s">
        <v>733</v>
      </c>
      <c r="O94" s="709"/>
      <c r="P94" s="709"/>
      <c r="Q94" s="709"/>
      <c r="R94" s="709"/>
      <c r="S94" s="709" t="s">
        <v>734</v>
      </c>
      <c r="T94" s="709"/>
      <c r="U94" s="709"/>
      <c r="V94" s="709"/>
      <c r="W94" s="709" t="s">
        <v>447</v>
      </c>
      <c r="X94" s="710"/>
      <c r="Y94" s="371">
        <v>8</v>
      </c>
      <c r="Z94" s="265">
        <v>2</v>
      </c>
      <c r="AA94" s="711">
        <v>20092967</v>
      </c>
      <c r="AB94" s="176">
        <v>0</v>
      </c>
      <c r="AC94" s="176">
        <v>0</v>
      </c>
      <c r="AD94" s="80">
        <v>2014597</v>
      </c>
      <c r="AE94" s="80">
        <v>133156</v>
      </c>
      <c r="AF94" s="79">
        <f t="shared" si="4"/>
        <v>2147753</v>
      </c>
      <c r="AG94" s="80"/>
      <c r="AH94" s="79">
        <f t="shared" si="30"/>
        <v>2147753</v>
      </c>
      <c r="AI94" s="79">
        <f t="shared" si="31"/>
        <v>18078370</v>
      </c>
      <c r="AJ94" s="176">
        <v>0</v>
      </c>
      <c r="AK94" s="176">
        <v>0</v>
      </c>
      <c r="AL94" s="80"/>
      <c r="AM94" s="186">
        <f t="shared" si="32"/>
        <v>18078370</v>
      </c>
      <c r="AN94" s="669"/>
      <c r="AO94" s="669"/>
      <c r="AP94" s="669"/>
      <c r="AQ94" s="669"/>
      <c r="AR94" s="669"/>
      <c r="AS94" s="669"/>
      <c r="AT94" s="669"/>
      <c r="AU94" s="669"/>
      <c r="AV94" s="669"/>
      <c r="AW94" s="669"/>
      <c r="AX94" s="669"/>
      <c r="AY94" s="669"/>
      <c r="AZ94" s="669"/>
      <c r="BA94" s="669"/>
      <c r="BB94" s="669"/>
      <c r="BC94" s="669"/>
      <c r="BD94" s="669"/>
      <c r="BE94" s="669"/>
      <c r="BF94" s="669"/>
      <c r="BG94" s="669"/>
      <c r="BH94" s="669"/>
      <c r="BI94" s="669"/>
      <c r="BJ94" s="669"/>
      <c r="BK94" s="669"/>
      <c r="BL94" s="669"/>
      <c r="BM94" s="669"/>
      <c r="BN94" s="669"/>
      <c r="BO94" s="669"/>
      <c r="BP94" s="669"/>
      <c r="BQ94" s="669"/>
      <c r="BR94" s="669"/>
      <c r="BS94" s="669"/>
      <c r="BT94" s="669"/>
      <c r="BU94" s="669"/>
      <c r="BV94" s="669"/>
      <c r="BW94" s="669"/>
      <c r="BX94" s="669"/>
      <c r="BY94" s="669"/>
      <c r="BZ94" s="669"/>
      <c r="CA94" s="669"/>
      <c r="CB94" s="669"/>
      <c r="CC94" s="669"/>
      <c r="CD94" s="669"/>
      <c r="CE94" s="669"/>
      <c r="CF94" s="669"/>
      <c r="CG94" s="669"/>
      <c r="CH94" s="669"/>
      <c r="CI94" s="669"/>
      <c r="CJ94" s="669"/>
      <c r="CK94" s="669"/>
      <c r="CL94" s="669"/>
      <c r="CM94" s="669"/>
      <c r="CN94" s="669"/>
      <c r="CO94" s="669"/>
      <c r="CP94" s="669"/>
      <c r="CQ94" s="669"/>
      <c r="CR94" s="669"/>
      <c r="CS94" s="669"/>
      <c r="CT94" s="669"/>
      <c r="CU94" s="669"/>
      <c r="CV94" s="669"/>
      <c r="CW94" s="669"/>
      <c r="CX94" s="669"/>
      <c r="CY94" s="669"/>
      <c r="CZ94" s="669"/>
      <c r="DA94" s="669"/>
      <c r="DB94" s="669"/>
      <c r="DC94" s="669"/>
      <c r="DD94" s="669"/>
      <c r="DE94" s="669"/>
      <c r="DF94" s="669"/>
      <c r="DG94" s="669"/>
      <c r="DH94" s="669"/>
      <c r="DI94" s="669"/>
      <c r="DJ94" s="669"/>
      <c r="DK94" s="669"/>
      <c r="DL94" s="669"/>
      <c r="DM94" s="669"/>
      <c r="DN94" s="669"/>
      <c r="DO94" s="669"/>
      <c r="DP94" s="669"/>
      <c r="DQ94" s="669"/>
      <c r="DR94" s="669"/>
      <c r="DS94" s="669"/>
      <c r="DT94" s="669"/>
      <c r="DU94" s="669"/>
      <c r="DV94" s="669"/>
      <c r="DW94" s="669"/>
      <c r="DX94" s="669"/>
      <c r="DY94" s="669"/>
      <c r="DZ94" s="669"/>
      <c r="EA94" s="669"/>
      <c r="EB94" s="669"/>
      <c r="EC94" s="669"/>
      <c r="ED94" s="669"/>
      <c r="EE94" s="669"/>
      <c r="EF94" s="669"/>
      <c r="EG94" s="669"/>
      <c r="EH94" s="669"/>
      <c r="EI94" s="669"/>
    </row>
    <row r="95" spans="1:139" ht="16.149999999999999" customHeight="1" x14ac:dyDescent="0.15">
      <c r="A95" s="669"/>
      <c r="B95" s="709" t="s">
        <v>735</v>
      </c>
      <c r="C95" s="709"/>
      <c r="D95" s="709" t="s">
        <v>635</v>
      </c>
      <c r="E95" s="709"/>
      <c r="F95" s="709"/>
      <c r="G95" s="709" t="s">
        <v>636</v>
      </c>
      <c r="H95" s="709"/>
      <c r="I95" s="709"/>
      <c r="J95" s="709" t="s">
        <v>732</v>
      </c>
      <c r="K95" s="709"/>
      <c r="L95" s="709"/>
      <c r="M95" s="709"/>
      <c r="N95" s="709" t="s">
        <v>736</v>
      </c>
      <c r="O95" s="709"/>
      <c r="P95" s="709"/>
      <c r="Q95" s="709" t="s">
        <v>737</v>
      </c>
      <c r="R95" s="709"/>
      <c r="S95" s="709"/>
      <c r="T95" s="709" t="s">
        <v>738</v>
      </c>
      <c r="U95" s="709"/>
      <c r="V95" s="709"/>
      <c r="W95" s="709" t="s">
        <v>447</v>
      </c>
      <c r="X95" s="710"/>
      <c r="Y95" s="371">
        <v>8</v>
      </c>
      <c r="Z95" s="265">
        <v>3</v>
      </c>
      <c r="AA95" s="711">
        <v>232600</v>
      </c>
      <c r="AB95" s="176">
        <v>0</v>
      </c>
      <c r="AC95" s="176">
        <v>0</v>
      </c>
      <c r="AD95" s="80">
        <v>23260</v>
      </c>
      <c r="AE95" s="80">
        <v>383</v>
      </c>
      <c r="AF95" s="79">
        <f t="shared" si="4"/>
        <v>23643</v>
      </c>
      <c r="AG95" s="80"/>
      <c r="AH95" s="79">
        <f t="shared" si="30"/>
        <v>23643</v>
      </c>
      <c r="AI95" s="79">
        <f t="shared" si="31"/>
        <v>209340</v>
      </c>
      <c r="AJ95" s="176">
        <v>0</v>
      </c>
      <c r="AK95" s="176">
        <v>0</v>
      </c>
      <c r="AL95" s="80"/>
      <c r="AM95" s="186">
        <f t="shared" si="32"/>
        <v>209340</v>
      </c>
      <c r="AN95" s="669"/>
      <c r="AO95" s="669"/>
      <c r="AP95" s="669"/>
      <c r="AQ95" s="669"/>
      <c r="AR95" s="669"/>
      <c r="AS95" s="669"/>
      <c r="AT95" s="669"/>
      <c r="AU95" s="669"/>
      <c r="AV95" s="669"/>
      <c r="AW95" s="669"/>
      <c r="AX95" s="669"/>
      <c r="AY95" s="669"/>
      <c r="AZ95" s="669"/>
      <c r="BA95" s="669"/>
      <c r="BB95" s="669"/>
      <c r="BC95" s="669"/>
      <c r="BD95" s="669"/>
      <c r="BE95" s="669"/>
      <c r="BF95" s="669"/>
      <c r="BG95" s="669"/>
      <c r="BH95" s="669"/>
      <c r="BI95" s="669"/>
      <c r="BJ95" s="669"/>
      <c r="BK95" s="669"/>
      <c r="BL95" s="669"/>
      <c r="BM95" s="669"/>
      <c r="BN95" s="669"/>
      <c r="BO95" s="669"/>
      <c r="BP95" s="669"/>
      <c r="BQ95" s="669"/>
      <c r="BR95" s="669"/>
      <c r="BS95" s="669"/>
      <c r="BT95" s="669"/>
      <c r="BU95" s="669"/>
      <c r="BV95" s="669"/>
      <c r="BW95" s="669"/>
      <c r="BX95" s="669"/>
      <c r="BY95" s="669"/>
      <c r="BZ95" s="669"/>
      <c r="CA95" s="669"/>
      <c r="CB95" s="669"/>
      <c r="CC95" s="669"/>
      <c r="CD95" s="669"/>
      <c r="CE95" s="669"/>
      <c r="CF95" s="669"/>
      <c r="CG95" s="669"/>
      <c r="CH95" s="669"/>
      <c r="CI95" s="669"/>
      <c r="CJ95" s="669"/>
      <c r="CK95" s="669"/>
      <c r="CL95" s="669"/>
      <c r="CM95" s="669"/>
      <c r="CN95" s="669"/>
      <c r="CO95" s="669"/>
      <c r="CP95" s="669"/>
      <c r="CQ95" s="669"/>
      <c r="CR95" s="669"/>
      <c r="CS95" s="669"/>
      <c r="CT95" s="669"/>
      <c r="CU95" s="669"/>
      <c r="CV95" s="669"/>
      <c r="CW95" s="669"/>
      <c r="CX95" s="669"/>
      <c r="CY95" s="669"/>
      <c r="CZ95" s="669"/>
      <c r="DA95" s="669"/>
      <c r="DB95" s="669"/>
      <c r="DC95" s="669"/>
      <c r="DD95" s="669"/>
      <c r="DE95" s="669"/>
      <c r="DF95" s="669"/>
      <c r="DG95" s="669"/>
      <c r="DH95" s="669"/>
      <c r="DI95" s="669"/>
      <c r="DJ95" s="669"/>
      <c r="DK95" s="669"/>
      <c r="DL95" s="669"/>
      <c r="DM95" s="669"/>
      <c r="DN95" s="669"/>
      <c r="DO95" s="669"/>
      <c r="DP95" s="669"/>
      <c r="DQ95" s="669"/>
      <c r="DR95" s="669"/>
      <c r="DS95" s="669"/>
      <c r="DT95" s="669"/>
      <c r="DU95" s="669"/>
      <c r="DV95" s="669"/>
      <c r="DW95" s="669"/>
      <c r="DX95" s="669"/>
      <c r="DY95" s="669"/>
      <c r="DZ95" s="669"/>
      <c r="EA95" s="669"/>
      <c r="EB95" s="669"/>
      <c r="EC95" s="669"/>
      <c r="ED95" s="669"/>
      <c r="EE95" s="669"/>
      <c r="EF95" s="669"/>
      <c r="EG95" s="669"/>
      <c r="EH95" s="669"/>
      <c r="EI95" s="669"/>
    </row>
    <row r="96" spans="1:139" ht="16.149999999999999" customHeight="1" x14ac:dyDescent="0.15">
      <c r="A96" s="669"/>
      <c r="B96" s="709" t="s">
        <v>739</v>
      </c>
      <c r="C96" s="709"/>
      <c r="D96" s="709" t="s">
        <v>635</v>
      </c>
      <c r="E96" s="709"/>
      <c r="F96" s="709"/>
      <c r="G96" s="709" t="s">
        <v>636</v>
      </c>
      <c r="H96" s="709"/>
      <c r="I96" s="709"/>
      <c r="J96" s="709" t="s">
        <v>513</v>
      </c>
      <c r="K96" s="709"/>
      <c r="L96" s="709"/>
      <c r="M96" s="709"/>
      <c r="N96" s="709" t="s">
        <v>725</v>
      </c>
      <c r="O96" s="709"/>
      <c r="P96" s="709"/>
      <c r="Q96" s="709" t="s">
        <v>592</v>
      </c>
      <c r="R96" s="709"/>
      <c r="S96" s="709"/>
      <c r="T96" s="709" t="s">
        <v>516</v>
      </c>
      <c r="U96" s="709"/>
      <c r="V96" s="709"/>
      <c r="W96" s="709" t="s">
        <v>447</v>
      </c>
      <c r="X96" s="710"/>
      <c r="Y96" s="371">
        <v>8</v>
      </c>
      <c r="Z96" s="265">
        <v>4</v>
      </c>
      <c r="AA96" s="711">
        <v>226968065</v>
      </c>
      <c r="AB96" s="80">
        <v>17714857</v>
      </c>
      <c r="AC96" s="176">
        <v>0</v>
      </c>
      <c r="AD96" s="80">
        <v>10557460</v>
      </c>
      <c r="AE96" s="80">
        <v>1306463</v>
      </c>
      <c r="AF96" s="79">
        <f t="shared" si="4"/>
        <v>11863923</v>
      </c>
      <c r="AG96" s="80"/>
      <c r="AH96" s="79">
        <f t="shared" si="30"/>
        <v>11863923</v>
      </c>
      <c r="AI96" s="79">
        <f t="shared" si="31"/>
        <v>234125462</v>
      </c>
      <c r="AJ96" s="176">
        <v>0</v>
      </c>
      <c r="AK96" s="176">
        <v>0</v>
      </c>
      <c r="AL96" s="80">
        <v>27399264</v>
      </c>
      <c r="AM96" s="186">
        <f t="shared" si="32"/>
        <v>206726198</v>
      </c>
      <c r="AN96" s="669"/>
      <c r="AO96" s="669"/>
      <c r="AP96" s="669"/>
      <c r="AQ96" s="669"/>
      <c r="AR96" s="669"/>
      <c r="AS96" s="669"/>
      <c r="AT96" s="669"/>
      <c r="AU96" s="669"/>
      <c r="AV96" s="669"/>
      <c r="AW96" s="669"/>
      <c r="AX96" s="669"/>
      <c r="AY96" s="669"/>
      <c r="AZ96" s="669"/>
      <c r="BA96" s="669"/>
      <c r="BB96" s="669"/>
      <c r="BC96" s="669"/>
      <c r="BD96" s="669"/>
      <c r="BE96" s="669"/>
      <c r="BF96" s="669"/>
      <c r="BG96" s="669"/>
      <c r="BH96" s="669"/>
      <c r="BI96" s="669"/>
      <c r="BJ96" s="669"/>
      <c r="BK96" s="669"/>
      <c r="BL96" s="669"/>
      <c r="BM96" s="669"/>
      <c r="BN96" s="669"/>
      <c r="BO96" s="669"/>
      <c r="BP96" s="669"/>
      <c r="BQ96" s="669"/>
      <c r="BR96" s="669"/>
      <c r="BS96" s="669"/>
      <c r="BT96" s="669"/>
      <c r="BU96" s="669"/>
      <c r="BV96" s="669"/>
      <c r="BW96" s="669"/>
      <c r="BX96" s="669"/>
      <c r="BY96" s="669"/>
      <c r="BZ96" s="669"/>
      <c r="CA96" s="669"/>
      <c r="CB96" s="669"/>
      <c r="CC96" s="669"/>
      <c r="CD96" s="669"/>
      <c r="CE96" s="669"/>
      <c r="CF96" s="669"/>
      <c r="CG96" s="669"/>
      <c r="CH96" s="669"/>
      <c r="CI96" s="669"/>
      <c r="CJ96" s="669"/>
      <c r="CK96" s="669"/>
      <c r="CL96" s="669"/>
      <c r="CM96" s="669"/>
      <c r="CN96" s="669"/>
      <c r="CO96" s="669"/>
      <c r="CP96" s="669"/>
      <c r="CQ96" s="669"/>
      <c r="CR96" s="669"/>
      <c r="CS96" s="669"/>
      <c r="CT96" s="669"/>
      <c r="CU96" s="669"/>
      <c r="CV96" s="669"/>
      <c r="CW96" s="669"/>
      <c r="CX96" s="669"/>
      <c r="CY96" s="669"/>
      <c r="CZ96" s="669"/>
      <c r="DA96" s="669"/>
      <c r="DB96" s="669"/>
      <c r="DC96" s="669"/>
      <c r="DD96" s="669"/>
      <c r="DE96" s="669"/>
      <c r="DF96" s="669"/>
      <c r="DG96" s="669"/>
      <c r="DH96" s="669"/>
      <c r="DI96" s="669"/>
      <c r="DJ96" s="669"/>
      <c r="DK96" s="669"/>
      <c r="DL96" s="669"/>
      <c r="DM96" s="669"/>
      <c r="DN96" s="669"/>
      <c r="DO96" s="669"/>
      <c r="DP96" s="669"/>
      <c r="DQ96" s="669"/>
      <c r="DR96" s="669"/>
      <c r="DS96" s="669"/>
      <c r="DT96" s="669"/>
      <c r="DU96" s="669"/>
      <c r="DV96" s="669"/>
      <c r="DW96" s="669"/>
      <c r="DX96" s="669"/>
      <c r="DY96" s="669"/>
      <c r="DZ96" s="669"/>
      <c r="EA96" s="669"/>
      <c r="EB96" s="669"/>
      <c r="EC96" s="669"/>
      <c r="ED96" s="669"/>
      <c r="EE96" s="669"/>
      <c r="EF96" s="669"/>
      <c r="EG96" s="669"/>
      <c r="EH96" s="669"/>
      <c r="EI96" s="669"/>
    </row>
    <row r="97" spans="1:139" ht="16.149999999999999" customHeight="1" x14ac:dyDescent="0.15">
      <c r="A97" s="669"/>
      <c r="B97" s="709" t="s">
        <v>740</v>
      </c>
      <c r="C97" s="709"/>
      <c r="D97" s="709" t="s">
        <v>741</v>
      </c>
      <c r="E97" s="709"/>
      <c r="F97" s="709"/>
      <c r="G97" s="709"/>
      <c r="H97" s="709" t="s">
        <v>579</v>
      </c>
      <c r="I97" s="709"/>
      <c r="J97" s="709"/>
      <c r="K97" s="709"/>
      <c r="L97" s="709" t="s">
        <v>447</v>
      </c>
      <c r="M97" s="709"/>
      <c r="N97" s="709"/>
      <c r="O97" s="709"/>
      <c r="P97" s="709"/>
      <c r="Q97" s="709"/>
      <c r="R97" s="709"/>
      <c r="S97" s="709"/>
      <c r="T97" s="709"/>
      <c r="U97" s="709"/>
      <c r="V97" s="709"/>
      <c r="W97" s="709" t="s">
        <v>742</v>
      </c>
      <c r="X97" s="710"/>
      <c r="Y97" s="371">
        <v>8</v>
      </c>
      <c r="Z97" s="265">
        <v>5</v>
      </c>
      <c r="AA97" s="711">
        <v>0</v>
      </c>
      <c r="AB97" s="176">
        <v>0</v>
      </c>
      <c r="AC97" s="176">
        <v>0</v>
      </c>
      <c r="AD97" s="80"/>
      <c r="AE97" s="80"/>
      <c r="AF97" s="79">
        <f t="shared" si="4"/>
        <v>0</v>
      </c>
      <c r="AG97" s="80"/>
      <c r="AH97" s="79">
        <f t="shared" si="30"/>
        <v>0</v>
      </c>
      <c r="AI97" s="79">
        <f t="shared" si="31"/>
        <v>0</v>
      </c>
      <c r="AJ97" s="176">
        <v>0</v>
      </c>
      <c r="AK97" s="176">
        <v>0</v>
      </c>
      <c r="AL97" s="80"/>
      <c r="AM97" s="186">
        <f t="shared" si="32"/>
        <v>0</v>
      </c>
      <c r="AN97" s="669"/>
      <c r="AO97" s="669"/>
      <c r="AP97" s="669"/>
      <c r="AQ97" s="669"/>
      <c r="AR97" s="669"/>
      <c r="AS97" s="669"/>
      <c r="AT97" s="669"/>
      <c r="AU97" s="669"/>
      <c r="AV97" s="669"/>
      <c r="AW97" s="669"/>
      <c r="AX97" s="669"/>
      <c r="AY97" s="669"/>
      <c r="AZ97" s="669"/>
      <c r="BA97" s="669"/>
      <c r="BB97" s="669"/>
      <c r="BC97" s="669"/>
      <c r="BD97" s="669"/>
      <c r="BE97" s="669"/>
      <c r="BF97" s="669"/>
      <c r="BG97" s="669"/>
      <c r="BH97" s="669"/>
      <c r="BI97" s="669"/>
      <c r="BJ97" s="669"/>
      <c r="BK97" s="669"/>
      <c r="BL97" s="669"/>
      <c r="BM97" s="669"/>
      <c r="BN97" s="669"/>
      <c r="BO97" s="669"/>
      <c r="BP97" s="669"/>
      <c r="BQ97" s="669"/>
      <c r="BR97" s="669"/>
      <c r="BS97" s="669"/>
      <c r="BT97" s="669"/>
      <c r="BU97" s="669"/>
      <c r="BV97" s="669"/>
      <c r="BW97" s="669"/>
      <c r="BX97" s="669"/>
      <c r="BY97" s="669"/>
      <c r="BZ97" s="669"/>
      <c r="CA97" s="669"/>
      <c r="CB97" s="669"/>
      <c r="CC97" s="669"/>
      <c r="CD97" s="669"/>
      <c r="CE97" s="669"/>
      <c r="CF97" s="669"/>
      <c r="CG97" s="669"/>
      <c r="CH97" s="669"/>
      <c r="CI97" s="669"/>
      <c r="CJ97" s="669"/>
      <c r="CK97" s="669"/>
      <c r="CL97" s="669"/>
      <c r="CM97" s="669"/>
      <c r="CN97" s="669"/>
      <c r="CO97" s="669"/>
      <c r="CP97" s="669"/>
      <c r="CQ97" s="669"/>
      <c r="CR97" s="669"/>
      <c r="CS97" s="669"/>
      <c r="CT97" s="669"/>
      <c r="CU97" s="669"/>
      <c r="CV97" s="669"/>
      <c r="CW97" s="669"/>
      <c r="CX97" s="669"/>
      <c r="CY97" s="669"/>
      <c r="CZ97" s="669"/>
      <c r="DA97" s="669"/>
      <c r="DB97" s="669"/>
      <c r="DC97" s="669"/>
      <c r="DD97" s="669"/>
      <c r="DE97" s="669"/>
      <c r="DF97" s="669"/>
      <c r="DG97" s="669"/>
      <c r="DH97" s="669"/>
      <c r="DI97" s="669"/>
      <c r="DJ97" s="669"/>
      <c r="DK97" s="669"/>
      <c r="DL97" s="669"/>
      <c r="DM97" s="669"/>
      <c r="DN97" s="669"/>
      <c r="DO97" s="669"/>
      <c r="DP97" s="669"/>
      <c r="DQ97" s="669"/>
      <c r="DR97" s="669"/>
      <c r="DS97" s="669"/>
      <c r="DT97" s="669"/>
      <c r="DU97" s="669"/>
      <c r="DV97" s="669"/>
      <c r="DW97" s="669"/>
      <c r="DX97" s="669"/>
      <c r="DY97" s="669"/>
      <c r="DZ97" s="669"/>
      <c r="EA97" s="669"/>
      <c r="EB97" s="669"/>
      <c r="EC97" s="669"/>
      <c r="ED97" s="669"/>
      <c r="EE97" s="669"/>
      <c r="EF97" s="669"/>
      <c r="EG97" s="669"/>
      <c r="EH97" s="669"/>
      <c r="EI97" s="669"/>
    </row>
    <row r="98" spans="1:139" ht="16.149999999999999" customHeight="1" x14ac:dyDescent="0.15">
      <c r="A98" s="669"/>
      <c r="B98" s="718" t="s">
        <v>743</v>
      </c>
      <c r="C98" s="718"/>
      <c r="D98" s="718"/>
      <c r="E98" s="718"/>
      <c r="F98" s="718"/>
      <c r="G98" s="718"/>
      <c r="H98" s="718"/>
      <c r="I98" s="718"/>
      <c r="J98" s="718"/>
      <c r="K98" s="718"/>
      <c r="L98" s="718"/>
      <c r="M98" s="718"/>
      <c r="N98" s="718"/>
      <c r="O98" s="718"/>
      <c r="P98" s="718"/>
      <c r="Q98" s="718"/>
      <c r="R98" s="718"/>
      <c r="S98" s="718"/>
      <c r="T98" s="718"/>
      <c r="U98" s="718"/>
      <c r="V98" s="718"/>
      <c r="W98" s="718"/>
      <c r="X98" s="719"/>
      <c r="Y98" s="371">
        <v>8</v>
      </c>
      <c r="Z98" s="265">
        <v>6</v>
      </c>
      <c r="AA98" s="711">
        <v>8413419</v>
      </c>
      <c r="AB98" s="80">
        <v>540000</v>
      </c>
      <c r="AC98" s="176">
        <v>0</v>
      </c>
      <c r="AD98" s="80">
        <v>385121</v>
      </c>
      <c r="AE98" s="80">
        <v>38557</v>
      </c>
      <c r="AF98" s="79">
        <f t="shared" si="4"/>
        <v>423678</v>
      </c>
      <c r="AG98" s="80"/>
      <c r="AH98" s="79">
        <f t="shared" si="30"/>
        <v>423678</v>
      </c>
      <c r="AI98" s="79">
        <f t="shared" si="31"/>
        <v>8568298</v>
      </c>
      <c r="AJ98" s="176">
        <v>0</v>
      </c>
      <c r="AK98" s="176">
        <v>0</v>
      </c>
      <c r="AL98" s="176">
        <v>0</v>
      </c>
      <c r="AM98" s="186">
        <f t="shared" si="32"/>
        <v>8568298</v>
      </c>
      <c r="AN98" s="669"/>
      <c r="AO98" s="669"/>
      <c r="AP98" s="669"/>
      <c r="AQ98" s="669"/>
      <c r="AR98" s="669"/>
      <c r="AS98" s="669"/>
      <c r="AT98" s="669"/>
      <c r="AU98" s="669"/>
      <c r="AV98" s="669"/>
      <c r="AW98" s="669"/>
      <c r="AX98" s="669"/>
      <c r="AY98" s="669"/>
      <c r="AZ98" s="669"/>
      <c r="BA98" s="669"/>
      <c r="BB98" s="669"/>
      <c r="BC98" s="669"/>
      <c r="BD98" s="669"/>
      <c r="BE98" s="669"/>
      <c r="BF98" s="669"/>
      <c r="BG98" s="669"/>
      <c r="BH98" s="669"/>
      <c r="BI98" s="669"/>
      <c r="BJ98" s="669"/>
      <c r="BK98" s="669"/>
      <c r="BL98" s="669"/>
      <c r="BM98" s="669"/>
      <c r="BN98" s="669"/>
      <c r="BO98" s="669"/>
      <c r="BP98" s="669"/>
      <c r="BQ98" s="669"/>
      <c r="BR98" s="669"/>
      <c r="BS98" s="669"/>
      <c r="BT98" s="669"/>
      <c r="BU98" s="669"/>
      <c r="BV98" s="669"/>
      <c r="BW98" s="669"/>
      <c r="BX98" s="669"/>
      <c r="BY98" s="669"/>
      <c r="BZ98" s="669"/>
      <c r="CA98" s="669"/>
      <c r="CB98" s="669"/>
      <c r="CC98" s="669"/>
      <c r="CD98" s="669"/>
      <c r="CE98" s="669"/>
      <c r="CF98" s="669"/>
      <c r="CG98" s="669"/>
      <c r="CH98" s="669"/>
      <c r="CI98" s="669"/>
      <c r="CJ98" s="669"/>
      <c r="CK98" s="669"/>
      <c r="CL98" s="669"/>
      <c r="CM98" s="669"/>
      <c r="CN98" s="669"/>
      <c r="CO98" s="669"/>
      <c r="CP98" s="669"/>
      <c r="CQ98" s="669"/>
      <c r="CR98" s="669"/>
      <c r="CS98" s="669"/>
      <c r="CT98" s="669"/>
      <c r="CU98" s="669"/>
      <c r="CV98" s="669"/>
      <c r="CW98" s="669"/>
      <c r="CX98" s="669"/>
      <c r="CY98" s="669"/>
      <c r="CZ98" s="669"/>
      <c r="DA98" s="669"/>
      <c r="DB98" s="669"/>
      <c r="DC98" s="669"/>
      <c r="DD98" s="669"/>
      <c r="DE98" s="669"/>
      <c r="DF98" s="669"/>
      <c r="DG98" s="669"/>
      <c r="DH98" s="669"/>
      <c r="DI98" s="669"/>
      <c r="DJ98" s="669"/>
      <c r="DK98" s="669"/>
      <c r="DL98" s="669"/>
      <c r="DM98" s="669"/>
      <c r="DN98" s="669"/>
      <c r="DO98" s="669"/>
      <c r="DP98" s="669"/>
      <c r="DQ98" s="669"/>
      <c r="DR98" s="669"/>
      <c r="DS98" s="669"/>
      <c r="DT98" s="669"/>
      <c r="DU98" s="669"/>
      <c r="DV98" s="669"/>
      <c r="DW98" s="669"/>
      <c r="DX98" s="669"/>
      <c r="DY98" s="669"/>
      <c r="DZ98" s="669"/>
      <c r="EA98" s="669"/>
      <c r="EB98" s="669"/>
      <c r="EC98" s="669"/>
      <c r="ED98" s="669"/>
      <c r="EE98" s="669"/>
      <c r="EF98" s="669"/>
      <c r="EG98" s="669"/>
      <c r="EH98" s="669"/>
      <c r="EI98" s="669"/>
    </row>
    <row r="99" spans="1:139" ht="16.149999999999999" customHeight="1" x14ac:dyDescent="0.15">
      <c r="A99" s="669"/>
      <c r="B99" s="709" t="s">
        <v>744</v>
      </c>
      <c r="C99" s="709"/>
      <c r="D99" s="709" t="s">
        <v>745</v>
      </c>
      <c r="E99" s="709"/>
      <c r="F99" s="709"/>
      <c r="G99" s="709" t="s">
        <v>746</v>
      </c>
      <c r="H99" s="709"/>
      <c r="I99" s="709"/>
      <c r="J99" s="709" t="s">
        <v>747</v>
      </c>
      <c r="K99" s="709"/>
      <c r="L99" s="709"/>
      <c r="M99" s="709"/>
      <c r="N99" s="709" t="s">
        <v>748</v>
      </c>
      <c r="O99" s="709"/>
      <c r="P99" s="709"/>
      <c r="Q99" s="709" t="s">
        <v>749</v>
      </c>
      <c r="R99" s="709"/>
      <c r="S99" s="709"/>
      <c r="T99" s="709" t="s">
        <v>750</v>
      </c>
      <c r="U99" s="709"/>
      <c r="V99" s="709"/>
      <c r="W99" s="709" t="s">
        <v>751</v>
      </c>
      <c r="X99" s="710"/>
      <c r="Y99" s="371">
        <v>8</v>
      </c>
      <c r="Z99" s="265">
        <v>7</v>
      </c>
      <c r="AA99" s="720">
        <v>0</v>
      </c>
      <c r="AB99" s="194"/>
      <c r="AC99" s="193">
        <v>0</v>
      </c>
      <c r="AD99" s="194"/>
      <c r="AE99" s="194"/>
      <c r="AF99" s="131">
        <f t="shared" si="4"/>
        <v>0</v>
      </c>
      <c r="AG99" s="194"/>
      <c r="AH99" s="131">
        <f t="shared" si="30"/>
        <v>0</v>
      </c>
      <c r="AI99" s="131">
        <f t="shared" si="31"/>
        <v>0</v>
      </c>
      <c r="AJ99" s="193">
        <v>0</v>
      </c>
      <c r="AK99" s="193">
        <v>0</v>
      </c>
      <c r="AL99" s="193">
        <v>0</v>
      </c>
      <c r="AM99" s="474">
        <f t="shared" si="32"/>
        <v>0</v>
      </c>
      <c r="AN99" s="669"/>
      <c r="AO99" s="669"/>
      <c r="AP99" s="669"/>
      <c r="AQ99" s="669"/>
      <c r="AR99" s="669"/>
      <c r="AS99" s="669"/>
      <c r="AT99" s="669"/>
      <c r="AU99" s="669"/>
      <c r="AV99" s="669"/>
      <c r="AW99" s="669"/>
      <c r="AX99" s="669"/>
      <c r="AY99" s="669"/>
      <c r="AZ99" s="669"/>
      <c r="BA99" s="669"/>
      <c r="BB99" s="669"/>
      <c r="BC99" s="669"/>
      <c r="BD99" s="669"/>
      <c r="BE99" s="669"/>
      <c r="BF99" s="669"/>
      <c r="BG99" s="669"/>
      <c r="BH99" s="669"/>
      <c r="BI99" s="669"/>
      <c r="BJ99" s="669"/>
      <c r="BK99" s="669"/>
      <c r="BL99" s="669"/>
      <c r="BM99" s="669"/>
      <c r="BN99" s="669"/>
      <c r="BO99" s="669"/>
      <c r="BP99" s="669"/>
      <c r="BQ99" s="669"/>
      <c r="BR99" s="669"/>
      <c r="BS99" s="669"/>
      <c r="BT99" s="669"/>
      <c r="BU99" s="669"/>
      <c r="BV99" s="669"/>
      <c r="BW99" s="669"/>
      <c r="BX99" s="669"/>
      <c r="BY99" s="669"/>
      <c r="BZ99" s="669"/>
      <c r="CA99" s="669"/>
      <c r="CB99" s="669"/>
      <c r="CC99" s="669"/>
      <c r="CD99" s="669"/>
      <c r="CE99" s="669"/>
      <c r="CF99" s="669"/>
      <c r="CG99" s="669"/>
      <c r="CH99" s="669"/>
      <c r="CI99" s="669"/>
      <c r="CJ99" s="669"/>
      <c r="CK99" s="669"/>
      <c r="CL99" s="669"/>
      <c r="CM99" s="669"/>
      <c r="CN99" s="669"/>
      <c r="CO99" s="669"/>
      <c r="CP99" s="669"/>
      <c r="CQ99" s="669"/>
      <c r="CR99" s="669"/>
      <c r="CS99" s="669"/>
      <c r="CT99" s="669"/>
      <c r="CU99" s="669"/>
      <c r="CV99" s="669"/>
      <c r="CW99" s="669"/>
      <c r="CX99" s="669"/>
      <c r="CY99" s="669"/>
      <c r="CZ99" s="669"/>
      <c r="DA99" s="669"/>
      <c r="DB99" s="669"/>
      <c r="DC99" s="669"/>
      <c r="DD99" s="669"/>
      <c r="DE99" s="669"/>
      <c r="DF99" s="669"/>
      <c r="DG99" s="669"/>
      <c r="DH99" s="669"/>
      <c r="DI99" s="669"/>
      <c r="DJ99" s="669"/>
      <c r="DK99" s="669"/>
      <c r="DL99" s="669"/>
      <c r="DM99" s="669"/>
      <c r="DN99" s="669"/>
      <c r="DO99" s="669"/>
      <c r="DP99" s="669"/>
      <c r="DQ99" s="669"/>
      <c r="DR99" s="669"/>
      <c r="DS99" s="669"/>
      <c r="DT99" s="669"/>
      <c r="DU99" s="669"/>
      <c r="DV99" s="669"/>
      <c r="DW99" s="669"/>
      <c r="DX99" s="669"/>
      <c r="DY99" s="669"/>
      <c r="DZ99" s="669"/>
      <c r="EA99" s="669"/>
      <c r="EB99" s="669"/>
      <c r="EC99" s="669"/>
      <c r="ED99" s="669"/>
      <c r="EE99" s="669"/>
      <c r="EF99" s="669"/>
      <c r="EG99" s="669"/>
      <c r="EH99" s="669"/>
      <c r="EI99" s="669"/>
    </row>
    <row r="100" spans="1:139" ht="16.149999999999999" customHeight="1" x14ac:dyDescent="0.15">
      <c r="A100" s="669"/>
      <c r="B100" s="709" t="s">
        <v>752</v>
      </c>
      <c r="C100" s="709"/>
      <c r="D100" s="709" t="s">
        <v>511</v>
      </c>
      <c r="E100" s="709"/>
      <c r="F100" s="709" t="s">
        <v>512</v>
      </c>
      <c r="G100" s="709"/>
      <c r="H100" s="709" t="s">
        <v>753</v>
      </c>
      <c r="I100" s="709"/>
      <c r="J100" s="709" t="s">
        <v>754</v>
      </c>
      <c r="K100" s="709"/>
      <c r="L100" s="709" t="s">
        <v>749</v>
      </c>
      <c r="M100" s="709"/>
      <c r="N100" s="709" t="s">
        <v>750</v>
      </c>
      <c r="O100" s="709"/>
      <c r="P100" s="709" t="s">
        <v>755</v>
      </c>
      <c r="Q100" s="709"/>
      <c r="R100" s="709" t="s">
        <v>756</v>
      </c>
      <c r="S100" s="709"/>
      <c r="T100" s="709" t="s">
        <v>757</v>
      </c>
      <c r="U100" s="709"/>
      <c r="V100" s="709" t="s">
        <v>758</v>
      </c>
      <c r="W100" s="709" t="s">
        <v>381</v>
      </c>
      <c r="X100" s="710"/>
      <c r="Y100" s="371">
        <v>8</v>
      </c>
      <c r="Z100" s="265">
        <v>8</v>
      </c>
      <c r="AA100" s="711">
        <v>0</v>
      </c>
      <c r="AB100" s="80"/>
      <c r="AC100" s="176">
        <v>0</v>
      </c>
      <c r="AD100" s="80"/>
      <c r="AE100" s="80"/>
      <c r="AF100" s="79">
        <f t="shared" si="4"/>
        <v>0</v>
      </c>
      <c r="AG100" s="80"/>
      <c r="AH100" s="79">
        <f t="shared" si="30"/>
        <v>0</v>
      </c>
      <c r="AI100" s="79">
        <f t="shared" si="31"/>
        <v>0</v>
      </c>
      <c r="AJ100" s="176">
        <v>0</v>
      </c>
      <c r="AK100" s="176">
        <v>0</v>
      </c>
      <c r="AL100" s="176">
        <v>0</v>
      </c>
      <c r="AM100" s="186">
        <f t="shared" si="32"/>
        <v>0</v>
      </c>
      <c r="AN100" s="669"/>
      <c r="AO100" s="669"/>
      <c r="AP100" s="669"/>
      <c r="AQ100" s="669"/>
      <c r="AR100" s="669"/>
      <c r="AS100" s="669"/>
      <c r="AT100" s="669"/>
      <c r="AU100" s="669"/>
      <c r="AV100" s="669"/>
      <c r="AW100" s="669"/>
      <c r="AX100" s="669"/>
      <c r="AY100" s="669"/>
      <c r="AZ100" s="669"/>
      <c r="BA100" s="669"/>
      <c r="BB100" s="669"/>
      <c r="BC100" s="669"/>
      <c r="BD100" s="669"/>
      <c r="BE100" s="669"/>
      <c r="BF100" s="669"/>
      <c r="BG100" s="669"/>
      <c r="BH100" s="669"/>
      <c r="BI100" s="669"/>
      <c r="BJ100" s="669"/>
      <c r="BK100" s="669"/>
      <c r="BL100" s="669"/>
      <c r="BM100" s="669"/>
      <c r="BN100" s="669"/>
      <c r="BO100" s="669"/>
      <c r="BP100" s="669"/>
      <c r="BQ100" s="669"/>
      <c r="BR100" s="669"/>
      <c r="BS100" s="669"/>
      <c r="BT100" s="669"/>
      <c r="BU100" s="669"/>
      <c r="BV100" s="669"/>
      <c r="BW100" s="669"/>
      <c r="BX100" s="669"/>
      <c r="BY100" s="669"/>
      <c r="BZ100" s="669"/>
      <c r="CA100" s="669"/>
      <c r="CB100" s="669"/>
      <c r="CC100" s="669"/>
      <c r="CD100" s="669"/>
      <c r="CE100" s="669"/>
      <c r="CF100" s="669"/>
      <c r="CG100" s="669"/>
      <c r="CH100" s="669"/>
      <c r="CI100" s="669"/>
      <c r="CJ100" s="669"/>
      <c r="CK100" s="669"/>
      <c r="CL100" s="669"/>
      <c r="CM100" s="669"/>
      <c r="CN100" s="669"/>
      <c r="CO100" s="669"/>
      <c r="CP100" s="669"/>
      <c r="CQ100" s="669"/>
      <c r="CR100" s="669"/>
      <c r="CS100" s="669"/>
      <c r="CT100" s="669"/>
      <c r="CU100" s="669"/>
      <c r="CV100" s="669"/>
      <c r="CW100" s="669"/>
      <c r="CX100" s="669"/>
      <c r="CY100" s="669"/>
      <c r="CZ100" s="669"/>
      <c r="DA100" s="669"/>
      <c r="DB100" s="669"/>
      <c r="DC100" s="669"/>
      <c r="DD100" s="669"/>
      <c r="DE100" s="669"/>
      <c r="DF100" s="669"/>
      <c r="DG100" s="669"/>
      <c r="DH100" s="669"/>
      <c r="DI100" s="669"/>
      <c r="DJ100" s="669"/>
      <c r="DK100" s="669"/>
      <c r="DL100" s="669"/>
      <c r="DM100" s="669"/>
      <c r="DN100" s="669"/>
      <c r="DO100" s="669"/>
      <c r="DP100" s="669"/>
      <c r="DQ100" s="669"/>
      <c r="DR100" s="669"/>
      <c r="DS100" s="669"/>
      <c r="DT100" s="669"/>
      <c r="DU100" s="669"/>
      <c r="DV100" s="669"/>
      <c r="DW100" s="669"/>
      <c r="DX100" s="669"/>
      <c r="DY100" s="669"/>
      <c r="DZ100" s="669"/>
      <c r="EA100" s="669"/>
      <c r="EB100" s="669"/>
      <c r="EC100" s="669"/>
      <c r="ED100" s="669"/>
      <c r="EE100" s="669"/>
      <c r="EF100" s="669"/>
      <c r="EG100" s="669"/>
      <c r="EH100" s="669"/>
      <c r="EI100" s="669"/>
    </row>
    <row r="101" spans="1:139" ht="16.149999999999999" customHeight="1" thickBot="1" x14ac:dyDescent="0.2">
      <c r="A101" s="669"/>
      <c r="B101" s="709" t="s">
        <v>759</v>
      </c>
      <c r="C101" s="709"/>
      <c r="D101" s="709" t="s">
        <v>380</v>
      </c>
      <c r="E101" s="709"/>
      <c r="F101" s="709"/>
      <c r="G101" s="709"/>
      <c r="H101" s="709"/>
      <c r="I101" s="709"/>
      <c r="J101" s="709"/>
      <c r="K101" s="709"/>
      <c r="L101" s="709"/>
      <c r="M101" s="709"/>
      <c r="N101" s="709" t="s">
        <v>760</v>
      </c>
      <c r="O101" s="709"/>
      <c r="P101" s="709"/>
      <c r="Q101" s="709"/>
      <c r="R101" s="709"/>
      <c r="S101" s="709"/>
      <c r="T101" s="709"/>
      <c r="U101" s="709"/>
      <c r="V101" s="709"/>
      <c r="W101" s="709" t="s">
        <v>382</v>
      </c>
      <c r="X101" s="710"/>
      <c r="Y101" s="376">
        <v>8</v>
      </c>
      <c r="Z101" s="266">
        <v>9</v>
      </c>
      <c r="AA101" s="721">
        <v>11184843</v>
      </c>
      <c r="AB101" s="123"/>
      <c r="AC101" s="187">
        <v>0</v>
      </c>
      <c r="AD101" s="123">
        <v>1118436</v>
      </c>
      <c r="AE101" s="123">
        <v>209241</v>
      </c>
      <c r="AF101" s="122">
        <f>SUM(AD101:AE101)</f>
        <v>1327677</v>
      </c>
      <c r="AG101" s="123"/>
      <c r="AH101" s="122">
        <f t="shared" si="30"/>
        <v>1327677</v>
      </c>
      <c r="AI101" s="122">
        <f>SUM(AA101:AB101)-AD101</f>
        <v>10066407</v>
      </c>
      <c r="AJ101" s="187">
        <v>0</v>
      </c>
      <c r="AK101" s="123"/>
      <c r="AL101" s="123">
        <v>1590149</v>
      </c>
      <c r="AM101" s="203">
        <f t="shared" si="32"/>
        <v>8476258</v>
      </c>
      <c r="AN101" s="669"/>
      <c r="AO101" s="669"/>
      <c r="AP101" s="669"/>
      <c r="AQ101" s="669"/>
      <c r="AR101" s="669"/>
      <c r="AS101" s="669"/>
      <c r="AT101" s="669"/>
      <c r="AU101" s="669"/>
      <c r="AV101" s="669"/>
      <c r="AW101" s="669"/>
      <c r="AX101" s="669"/>
      <c r="AY101" s="669"/>
      <c r="AZ101" s="669"/>
      <c r="BA101" s="669"/>
      <c r="BB101" s="669"/>
      <c r="BC101" s="669"/>
      <c r="BD101" s="669"/>
      <c r="BE101" s="669"/>
      <c r="BF101" s="669"/>
      <c r="BG101" s="669"/>
      <c r="BH101" s="669"/>
      <c r="BI101" s="669"/>
      <c r="BJ101" s="669"/>
      <c r="BK101" s="669"/>
      <c r="BL101" s="669"/>
      <c r="BM101" s="669"/>
      <c r="BN101" s="669"/>
      <c r="BO101" s="669"/>
      <c r="BP101" s="669"/>
      <c r="BQ101" s="669"/>
      <c r="BR101" s="669"/>
      <c r="BS101" s="669"/>
      <c r="BT101" s="669"/>
      <c r="BU101" s="669"/>
      <c r="BV101" s="669"/>
      <c r="BW101" s="669"/>
      <c r="BX101" s="669"/>
      <c r="BY101" s="669"/>
      <c r="BZ101" s="669"/>
      <c r="CA101" s="669"/>
      <c r="CB101" s="669"/>
      <c r="CC101" s="669"/>
      <c r="CD101" s="669"/>
      <c r="CE101" s="669"/>
      <c r="CF101" s="669"/>
      <c r="CG101" s="669"/>
      <c r="CH101" s="669"/>
      <c r="CI101" s="669"/>
      <c r="CJ101" s="669"/>
      <c r="CK101" s="669"/>
      <c r="CL101" s="669"/>
      <c r="CM101" s="669"/>
      <c r="CN101" s="669"/>
      <c r="CO101" s="669"/>
      <c r="CP101" s="669"/>
      <c r="CQ101" s="669"/>
      <c r="CR101" s="669"/>
      <c r="CS101" s="669"/>
      <c r="CT101" s="669"/>
      <c r="CU101" s="669"/>
      <c r="CV101" s="669"/>
      <c r="CW101" s="669"/>
      <c r="CX101" s="669"/>
      <c r="CY101" s="669"/>
      <c r="CZ101" s="669"/>
      <c r="DA101" s="669"/>
      <c r="DB101" s="669"/>
      <c r="DC101" s="669"/>
      <c r="DD101" s="669"/>
      <c r="DE101" s="669"/>
      <c r="DF101" s="669"/>
      <c r="DG101" s="669"/>
      <c r="DH101" s="669"/>
      <c r="DI101" s="669"/>
      <c r="DJ101" s="669"/>
      <c r="DK101" s="669"/>
      <c r="DL101" s="669"/>
      <c r="DM101" s="669"/>
      <c r="DN101" s="669"/>
      <c r="DO101" s="669"/>
      <c r="DP101" s="669"/>
      <c r="DQ101" s="669"/>
      <c r="DR101" s="669"/>
      <c r="DS101" s="669"/>
      <c r="DT101" s="669"/>
      <c r="DU101" s="669"/>
      <c r="DV101" s="669"/>
      <c r="DW101" s="669"/>
      <c r="DX101" s="669"/>
      <c r="DY101" s="669"/>
      <c r="DZ101" s="669"/>
      <c r="EA101" s="669"/>
      <c r="EB101" s="669"/>
      <c r="EC101" s="669"/>
      <c r="ED101" s="669"/>
      <c r="EE101" s="669"/>
      <c r="EF101" s="669"/>
      <c r="EG101" s="669"/>
      <c r="EH101" s="669"/>
      <c r="EI101" s="669"/>
    </row>
    <row r="102" spans="1:139" ht="16.350000000000001" customHeight="1" x14ac:dyDescent="0.15">
      <c r="A102" s="669"/>
      <c r="B102" s="722" t="s">
        <v>761</v>
      </c>
      <c r="C102" s="722"/>
      <c r="D102" s="722"/>
      <c r="E102" s="722"/>
      <c r="F102" s="722" t="s">
        <v>762</v>
      </c>
      <c r="G102" s="722"/>
      <c r="H102" s="722"/>
      <c r="I102" s="722"/>
      <c r="J102" s="722"/>
      <c r="K102" s="709"/>
      <c r="L102" s="709" t="s">
        <v>458</v>
      </c>
      <c r="M102" s="709"/>
      <c r="N102" s="709"/>
      <c r="O102" s="709"/>
      <c r="P102" s="709" t="s">
        <v>763</v>
      </c>
      <c r="Q102" s="709"/>
      <c r="R102" s="709"/>
      <c r="S102" s="709"/>
      <c r="T102" s="709"/>
      <c r="U102" s="709"/>
      <c r="V102" s="709"/>
      <c r="W102" s="709"/>
      <c r="X102" s="710"/>
      <c r="Y102" s="472">
        <v>9</v>
      </c>
      <c r="Z102" s="716">
        <v>0</v>
      </c>
      <c r="AA102" s="131">
        <f t="shared" ref="AA102:AI102" si="33">SUM(AA13,AA15,AA16,AA19,AA22,AA26:AA27,AA34,AA76:AA77,AA79:AA85,AA88,AA90:AA99,AA101)</f>
        <v>694411956</v>
      </c>
      <c r="AB102" s="131">
        <f t="shared" si="33"/>
        <v>49937757</v>
      </c>
      <c r="AC102" s="723">
        <f t="shared" si="33"/>
        <v>0</v>
      </c>
      <c r="AD102" s="131">
        <f t="shared" si="33"/>
        <v>48698293</v>
      </c>
      <c r="AE102" s="724">
        <f t="shared" si="33"/>
        <v>4768347</v>
      </c>
      <c r="AF102" s="724">
        <f t="shared" si="33"/>
        <v>53466640</v>
      </c>
      <c r="AG102" s="131">
        <f t="shared" si="33"/>
        <v>655377</v>
      </c>
      <c r="AH102" s="724">
        <f t="shared" si="33"/>
        <v>52811263</v>
      </c>
      <c r="AI102" s="724">
        <f t="shared" si="33"/>
        <v>695651420</v>
      </c>
      <c r="AJ102" s="194">
        <v>803793701</v>
      </c>
      <c r="AK102" s="724">
        <f>SUM(AK13,AK15,AK16,AK19,AK22,AK26:AK27,AK34,AK76:AK77,AK79:AK85,AK88,AK90:AK99,AK101)</f>
        <v>12833905</v>
      </c>
      <c r="AL102" s="724">
        <f>SUM(AL13,AL15,AL16,AL19,AL22,AL26:AL27,AL34,AL76:AL77,AL79:AL85,AL88,AL90:AL99,AL101)</f>
        <v>49657602</v>
      </c>
      <c r="AM102" s="474">
        <f>SUM(AM13,AM15,AM16,AM19,AM22,AM26:AM27,AM34,AM76:AM77,AM79:AM85,AM88,AM90:AM99,AM101)</f>
        <v>645993818</v>
      </c>
      <c r="AN102" s="669"/>
      <c r="AO102" s="669"/>
      <c r="AP102" s="669"/>
      <c r="AQ102" s="669"/>
      <c r="AR102" s="669"/>
      <c r="AS102" s="669"/>
      <c r="AT102" s="669"/>
      <c r="AU102" s="669"/>
      <c r="AV102" s="669"/>
      <c r="AW102" s="669"/>
      <c r="AX102" s="669"/>
      <c r="AY102" s="669"/>
      <c r="AZ102" s="669"/>
      <c r="BA102" s="669"/>
      <c r="BB102" s="669"/>
      <c r="BC102" s="669"/>
      <c r="BD102" s="669"/>
      <c r="BE102" s="669"/>
      <c r="BF102" s="669"/>
      <c r="BG102" s="669"/>
      <c r="BH102" s="669"/>
      <c r="BI102" s="669"/>
      <c r="BJ102" s="669"/>
      <c r="BK102" s="669"/>
      <c r="BL102" s="669"/>
      <c r="BM102" s="669"/>
      <c r="BN102" s="669"/>
      <c r="BO102" s="669"/>
      <c r="BP102" s="669"/>
      <c r="BQ102" s="669"/>
      <c r="BR102" s="669"/>
      <c r="BS102" s="669"/>
      <c r="BT102" s="669"/>
      <c r="BU102" s="669"/>
      <c r="BV102" s="669"/>
      <c r="BW102" s="669"/>
      <c r="BX102" s="669"/>
      <c r="BY102" s="669"/>
      <c r="BZ102" s="669"/>
      <c r="CA102" s="669"/>
      <c r="CB102" s="669"/>
      <c r="CC102" s="669"/>
      <c r="CD102" s="669"/>
      <c r="CE102" s="669"/>
      <c r="CF102" s="669"/>
      <c r="CG102" s="669"/>
      <c r="CH102" s="669"/>
      <c r="CI102" s="669"/>
      <c r="CJ102" s="669"/>
      <c r="CK102" s="669"/>
      <c r="CL102" s="669"/>
      <c r="CM102" s="669"/>
      <c r="CN102" s="669"/>
      <c r="CO102" s="669"/>
      <c r="CP102" s="669"/>
      <c r="CQ102" s="669"/>
      <c r="CR102" s="669"/>
      <c r="CS102" s="669"/>
      <c r="CT102" s="669"/>
      <c r="CU102" s="669"/>
      <c r="CV102" s="669"/>
      <c r="CW102" s="669"/>
      <c r="CX102" s="669"/>
      <c r="CY102" s="669"/>
      <c r="CZ102" s="669"/>
      <c r="DA102" s="669"/>
      <c r="DB102" s="669"/>
      <c r="DC102" s="669"/>
      <c r="DD102" s="669"/>
      <c r="DE102" s="669"/>
      <c r="DF102" s="669"/>
      <c r="DG102" s="669"/>
      <c r="DH102" s="669"/>
      <c r="DI102" s="669"/>
      <c r="DJ102" s="669"/>
      <c r="DK102" s="669"/>
      <c r="DL102" s="669"/>
      <c r="DM102" s="669"/>
      <c r="DN102" s="669"/>
      <c r="DO102" s="669"/>
      <c r="DP102" s="669"/>
      <c r="DQ102" s="669"/>
      <c r="DR102" s="669"/>
      <c r="DS102" s="669"/>
      <c r="DT102" s="669"/>
      <c r="DU102" s="669"/>
      <c r="DV102" s="669"/>
      <c r="DW102" s="669"/>
      <c r="DX102" s="669"/>
      <c r="DY102" s="669"/>
      <c r="DZ102" s="669"/>
      <c r="EA102" s="669"/>
      <c r="EB102" s="669"/>
      <c r="EC102" s="669"/>
      <c r="ED102" s="669"/>
      <c r="EE102" s="669"/>
      <c r="EF102" s="669"/>
      <c r="EG102" s="669"/>
      <c r="EH102" s="669"/>
      <c r="EI102" s="669"/>
    </row>
    <row r="103" spans="1:139" ht="16.350000000000001" customHeight="1" x14ac:dyDescent="0.15">
      <c r="A103" s="669"/>
      <c r="B103" s="725"/>
      <c r="C103" s="726"/>
      <c r="D103" s="727"/>
      <c r="E103" s="726"/>
      <c r="F103" s="726"/>
      <c r="G103" s="726"/>
      <c r="H103" s="726"/>
      <c r="I103" s="726"/>
      <c r="J103" s="728"/>
      <c r="K103" s="729" t="s">
        <v>764</v>
      </c>
      <c r="L103" s="729"/>
      <c r="M103" s="729"/>
      <c r="N103" s="729"/>
      <c r="O103" s="729"/>
      <c r="P103" s="729"/>
      <c r="Q103" s="729"/>
      <c r="R103" s="729"/>
      <c r="S103" s="729"/>
      <c r="T103" s="729"/>
      <c r="U103" s="729"/>
      <c r="V103" s="729"/>
      <c r="W103" s="729"/>
      <c r="X103" s="730"/>
      <c r="Y103" s="731"/>
      <c r="Z103" s="732"/>
      <c r="AA103" s="132">
        <f>SUM(AA14,AA90)</f>
        <v>15529354</v>
      </c>
      <c r="AB103" s="79">
        <f>SUM(AB14,AB90)</f>
        <v>1788800</v>
      </c>
      <c r="AC103" s="185">
        <f>SUM(AC14,AC90)</f>
        <v>0</v>
      </c>
      <c r="AD103" s="79">
        <f>SUM(AD14,AD90)</f>
        <v>1804244</v>
      </c>
      <c r="AE103" s="79">
        <f>SUM(AE14,AE90)</f>
        <v>138819</v>
      </c>
      <c r="AF103" s="79">
        <f>SUM(AD103:AE103)</f>
        <v>1943063</v>
      </c>
      <c r="AG103" s="131">
        <f>SUM(AG14,AG90)</f>
        <v>0</v>
      </c>
      <c r="AH103" s="131">
        <f>SUM(AF103-AG103)</f>
        <v>1943063</v>
      </c>
      <c r="AI103" s="131">
        <f>SUM(AA103:AB103)-AD103</f>
        <v>15513910</v>
      </c>
      <c r="AJ103" s="723">
        <f>SUM(AJ14,AJ90)</f>
        <v>0</v>
      </c>
      <c r="AK103" s="723">
        <f>SUM(AK14,AK90)</f>
        <v>0</v>
      </c>
      <c r="AL103" s="131">
        <f>SUM(AL14,AL90)</f>
        <v>4945618</v>
      </c>
      <c r="AM103" s="186">
        <f>SUM(AI103-AL103)</f>
        <v>10568292</v>
      </c>
      <c r="AN103" s="669"/>
      <c r="AO103" s="669"/>
      <c r="AP103" s="669"/>
      <c r="AQ103" s="669"/>
      <c r="AR103" s="669"/>
      <c r="AS103" s="669"/>
      <c r="AT103" s="669"/>
      <c r="AU103" s="669"/>
      <c r="AV103" s="669"/>
      <c r="AW103" s="669"/>
      <c r="AX103" s="669"/>
      <c r="AY103" s="669"/>
      <c r="AZ103" s="669"/>
      <c r="BA103" s="669"/>
      <c r="BB103" s="669"/>
      <c r="BC103" s="669"/>
      <c r="BD103" s="669"/>
      <c r="BE103" s="669"/>
      <c r="BF103" s="669"/>
      <c r="BG103" s="669"/>
      <c r="BH103" s="669"/>
      <c r="BI103" s="669"/>
      <c r="BJ103" s="669"/>
      <c r="BK103" s="669"/>
      <c r="BL103" s="669"/>
      <c r="BM103" s="669"/>
      <c r="BN103" s="669"/>
      <c r="BO103" s="669"/>
      <c r="BP103" s="669"/>
      <c r="BQ103" s="669"/>
      <c r="BR103" s="669"/>
      <c r="BS103" s="669"/>
      <c r="BT103" s="669"/>
      <c r="BU103" s="669"/>
      <c r="BV103" s="669"/>
      <c r="BW103" s="669"/>
      <c r="BX103" s="669"/>
      <c r="BY103" s="669"/>
      <c r="BZ103" s="669"/>
      <c r="CA103" s="669"/>
      <c r="CB103" s="669"/>
      <c r="CC103" s="669"/>
      <c r="CD103" s="669"/>
      <c r="CE103" s="669"/>
      <c r="CF103" s="669"/>
      <c r="CG103" s="669"/>
      <c r="CH103" s="669"/>
      <c r="CI103" s="669"/>
      <c r="CJ103" s="669"/>
      <c r="CK103" s="669"/>
      <c r="CL103" s="669"/>
      <c r="CM103" s="669"/>
      <c r="CN103" s="669"/>
      <c r="CO103" s="669"/>
      <c r="CP103" s="669"/>
      <c r="CQ103" s="669"/>
      <c r="CR103" s="669"/>
      <c r="CS103" s="669"/>
      <c r="CT103" s="669"/>
      <c r="CU103" s="669"/>
      <c r="CV103" s="669"/>
      <c r="CW103" s="669"/>
      <c r="CX103" s="669"/>
      <c r="CY103" s="669"/>
      <c r="CZ103" s="669"/>
      <c r="DA103" s="669"/>
      <c r="DB103" s="669"/>
      <c r="DC103" s="669"/>
      <c r="DD103" s="669"/>
      <c r="DE103" s="669"/>
      <c r="DF103" s="669"/>
      <c r="DG103" s="669"/>
      <c r="DH103" s="669"/>
      <c r="DI103" s="669"/>
      <c r="DJ103" s="669"/>
      <c r="DK103" s="669"/>
      <c r="DL103" s="669"/>
      <c r="DM103" s="669"/>
      <c r="DN103" s="669"/>
      <c r="DO103" s="669"/>
      <c r="DP103" s="669"/>
      <c r="DQ103" s="669"/>
      <c r="DR103" s="669"/>
      <c r="DS103" s="669"/>
      <c r="DT103" s="669"/>
      <c r="DU103" s="669"/>
      <c r="DV103" s="669"/>
      <c r="DW103" s="669"/>
      <c r="DX103" s="669"/>
      <c r="DY103" s="669"/>
      <c r="DZ103" s="669"/>
      <c r="EA103" s="669"/>
      <c r="EB103" s="669"/>
      <c r="EC103" s="669"/>
      <c r="ED103" s="669"/>
      <c r="EE103" s="669"/>
      <c r="EF103" s="669"/>
      <c r="EG103" s="669"/>
      <c r="EH103" s="669"/>
      <c r="EI103" s="669"/>
    </row>
    <row r="104" spans="1:139" ht="16.350000000000001" customHeight="1" thickBot="1" x14ac:dyDescent="0.2">
      <c r="A104" s="669"/>
      <c r="B104" s="733"/>
      <c r="C104" s="734"/>
      <c r="D104" s="735"/>
      <c r="E104" s="734"/>
      <c r="F104" s="734"/>
      <c r="G104" s="734"/>
      <c r="H104" s="734"/>
      <c r="I104" s="734"/>
      <c r="J104" s="736"/>
      <c r="K104" s="729" t="s">
        <v>765</v>
      </c>
      <c r="L104" s="729"/>
      <c r="M104" s="729"/>
      <c r="N104" s="729"/>
      <c r="O104" s="729"/>
      <c r="P104" s="729"/>
      <c r="Q104" s="729"/>
      <c r="R104" s="729"/>
      <c r="S104" s="729"/>
      <c r="T104" s="729"/>
      <c r="U104" s="729"/>
      <c r="V104" s="729"/>
      <c r="W104" s="729"/>
      <c r="X104" s="730"/>
      <c r="Y104" s="376">
        <v>9</v>
      </c>
      <c r="Z104" s="266">
        <v>1</v>
      </c>
      <c r="AA104" s="721">
        <v>14779730</v>
      </c>
      <c r="AB104" s="123">
        <v>540000</v>
      </c>
      <c r="AC104" s="187">
        <v>0</v>
      </c>
      <c r="AD104" s="123">
        <v>1191146</v>
      </c>
      <c r="AE104" s="123">
        <v>88108</v>
      </c>
      <c r="AF104" s="122">
        <f>SUM(AD104:AE104)</f>
        <v>1279254</v>
      </c>
      <c r="AG104" s="123"/>
      <c r="AH104" s="122">
        <f>SUM(AF104-AG104)</f>
        <v>1279254</v>
      </c>
      <c r="AI104" s="122">
        <f>SUM(AA104:AB104)-AD104</f>
        <v>14128584</v>
      </c>
      <c r="AJ104" s="187">
        <v>0</v>
      </c>
      <c r="AK104" s="187">
        <v>0</v>
      </c>
      <c r="AL104" s="123"/>
      <c r="AM104" s="737">
        <f>SUM(AI104-AL104)</f>
        <v>14128584</v>
      </c>
      <c r="AN104" s="669"/>
      <c r="AO104" s="669"/>
      <c r="AP104" s="669"/>
      <c r="AQ104" s="669"/>
      <c r="AR104" s="669"/>
      <c r="AS104" s="669"/>
      <c r="AT104" s="669"/>
      <c r="AU104" s="669"/>
      <c r="AV104" s="669"/>
      <c r="AW104" s="669"/>
      <c r="AX104" s="669"/>
      <c r="AY104" s="669"/>
      <c r="AZ104" s="669"/>
      <c r="BA104" s="669"/>
      <c r="BB104" s="669"/>
      <c r="BC104" s="669"/>
      <c r="BD104" s="669"/>
      <c r="BE104" s="669"/>
      <c r="BF104" s="669"/>
      <c r="BG104" s="669"/>
      <c r="BH104" s="669"/>
      <c r="BI104" s="669"/>
      <c r="BJ104" s="669"/>
      <c r="BK104" s="669"/>
      <c r="BL104" s="669"/>
      <c r="BM104" s="669"/>
      <c r="BN104" s="669"/>
      <c r="BO104" s="669"/>
      <c r="BP104" s="669"/>
      <c r="BQ104" s="669"/>
      <c r="BR104" s="669"/>
      <c r="BS104" s="669"/>
      <c r="BT104" s="669"/>
      <c r="BU104" s="669"/>
      <c r="BV104" s="669"/>
      <c r="BW104" s="669"/>
      <c r="BX104" s="669"/>
      <c r="BY104" s="669"/>
      <c r="BZ104" s="669"/>
      <c r="CA104" s="669"/>
      <c r="CB104" s="669"/>
      <c r="CC104" s="669"/>
      <c r="CD104" s="669"/>
      <c r="CE104" s="669"/>
      <c r="CF104" s="669"/>
      <c r="CG104" s="669"/>
      <c r="CH104" s="669"/>
      <c r="CI104" s="669"/>
      <c r="CJ104" s="669"/>
      <c r="CK104" s="669"/>
      <c r="CL104" s="669"/>
      <c r="CM104" s="669"/>
      <c r="CN104" s="669"/>
      <c r="CO104" s="669"/>
      <c r="CP104" s="669"/>
      <c r="CQ104" s="669"/>
      <c r="CR104" s="669"/>
      <c r="CS104" s="669"/>
      <c r="CT104" s="669"/>
      <c r="CU104" s="669"/>
      <c r="CV104" s="669"/>
      <c r="CW104" s="669"/>
      <c r="CX104" s="669"/>
      <c r="CY104" s="669"/>
      <c r="CZ104" s="669"/>
      <c r="DA104" s="669"/>
      <c r="DB104" s="669"/>
      <c r="DC104" s="669"/>
      <c r="DD104" s="669"/>
      <c r="DE104" s="669"/>
      <c r="DF104" s="669"/>
      <c r="DG104" s="669"/>
      <c r="DH104" s="669"/>
      <c r="DI104" s="669"/>
      <c r="DJ104" s="669"/>
      <c r="DK104" s="669"/>
      <c r="DL104" s="669"/>
      <c r="DM104" s="669"/>
      <c r="DN104" s="669"/>
      <c r="DO104" s="669"/>
      <c r="DP104" s="669"/>
      <c r="DQ104" s="669"/>
      <c r="DR104" s="669"/>
      <c r="DS104" s="669"/>
      <c r="DT104" s="669"/>
      <c r="DU104" s="669"/>
      <c r="DV104" s="669"/>
      <c r="DW104" s="669"/>
      <c r="DX104" s="669"/>
      <c r="DY104" s="669"/>
      <c r="DZ104" s="669"/>
      <c r="EA104" s="669"/>
      <c r="EB104" s="669"/>
      <c r="EC104" s="669"/>
      <c r="ED104" s="669"/>
      <c r="EE104" s="669"/>
      <c r="EF104" s="669"/>
      <c r="EG104" s="669"/>
      <c r="EH104" s="669"/>
      <c r="EI104" s="669"/>
    </row>
    <row r="105" spans="1:139" ht="16.350000000000001" hidden="1" customHeight="1" x14ac:dyDescent="0.15">
      <c r="A105" s="669"/>
      <c r="B105" s="669"/>
      <c r="C105" s="738"/>
      <c r="D105" s="669"/>
      <c r="E105" s="669"/>
      <c r="F105" s="669"/>
      <c r="G105" s="669"/>
      <c r="H105" s="669"/>
      <c r="I105" s="669"/>
      <c r="J105" s="669"/>
      <c r="K105" s="669"/>
      <c r="L105" s="669"/>
      <c r="M105" s="669"/>
      <c r="N105" s="669"/>
      <c r="O105" s="669"/>
      <c r="P105" s="669"/>
      <c r="Q105" s="669"/>
      <c r="R105" s="669"/>
      <c r="S105" s="669"/>
      <c r="T105" s="669"/>
      <c r="U105" s="669"/>
      <c r="V105" s="669"/>
      <c r="W105" s="247"/>
      <c r="X105" s="247"/>
      <c r="Y105" s="669"/>
      <c r="Z105" s="669"/>
      <c r="AA105" s="669"/>
      <c r="AB105" s="669"/>
      <c r="AC105" s="669"/>
      <c r="AD105" s="669"/>
      <c r="AE105" s="669"/>
      <c r="AF105" s="669"/>
      <c r="AG105" s="669"/>
      <c r="AH105" s="669"/>
      <c r="AI105" s="669"/>
      <c r="AJ105" s="669"/>
      <c r="AK105" s="669"/>
      <c r="AL105" s="669"/>
      <c r="AM105" s="669"/>
      <c r="AN105" s="669"/>
      <c r="AO105" s="669"/>
      <c r="AP105" s="669"/>
      <c r="AQ105" s="669"/>
      <c r="AR105" s="669"/>
      <c r="AS105" s="669"/>
      <c r="AT105" s="669"/>
      <c r="AU105" s="669"/>
      <c r="AV105" s="669"/>
      <c r="AW105" s="669"/>
      <c r="AX105" s="669"/>
      <c r="AY105" s="669"/>
      <c r="AZ105" s="669"/>
      <c r="BA105" s="669"/>
      <c r="BB105" s="669"/>
      <c r="BC105" s="669"/>
      <c r="BD105" s="669"/>
      <c r="BE105" s="669"/>
      <c r="BF105" s="669"/>
      <c r="BG105" s="669"/>
      <c r="BH105" s="669"/>
      <c r="BI105" s="669"/>
      <c r="BJ105" s="669"/>
      <c r="BK105" s="669"/>
      <c r="BL105" s="669"/>
      <c r="BM105" s="669"/>
      <c r="BN105" s="669"/>
      <c r="BO105" s="669"/>
      <c r="BP105" s="669"/>
      <c r="BQ105" s="669"/>
      <c r="BR105" s="669"/>
      <c r="BS105" s="669"/>
      <c r="BT105" s="669"/>
      <c r="BU105" s="669"/>
      <c r="BV105" s="669"/>
      <c r="BW105" s="669"/>
      <c r="BX105" s="669"/>
      <c r="BY105" s="669"/>
      <c r="BZ105" s="669"/>
      <c r="CA105" s="669"/>
      <c r="CB105" s="669"/>
      <c r="CC105" s="669"/>
      <c r="CD105" s="669"/>
      <c r="CE105" s="669"/>
      <c r="CF105" s="669"/>
      <c r="CG105" s="669"/>
      <c r="CH105" s="669"/>
      <c r="CI105" s="669"/>
      <c r="CJ105" s="669"/>
      <c r="CK105" s="669"/>
      <c r="CL105" s="669"/>
      <c r="CM105" s="669"/>
      <c r="CN105" s="669"/>
      <c r="CO105" s="669"/>
      <c r="CP105" s="669"/>
      <c r="CQ105" s="669"/>
      <c r="CR105" s="669"/>
      <c r="CS105" s="669"/>
      <c r="CT105" s="669"/>
      <c r="CU105" s="669"/>
      <c r="CV105" s="669"/>
      <c r="CW105" s="669"/>
      <c r="CX105" s="669"/>
      <c r="CY105" s="669"/>
      <c r="CZ105" s="669"/>
      <c r="DA105" s="669"/>
      <c r="DB105" s="669"/>
      <c r="DC105" s="669"/>
      <c r="DD105" s="669"/>
      <c r="DE105" s="669"/>
      <c r="DF105" s="669"/>
      <c r="DG105" s="669"/>
      <c r="DH105" s="669"/>
      <c r="DI105" s="669"/>
      <c r="DJ105" s="669"/>
      <c r="DK105" s="669"/>
      <c r="DL105" s="669"/>
      <c r="DM105" s="669"/>
      <c r="DN105" s="669"/>
      <c r="DO105" s="669"/>
      <c r="DP105" s="669"/>
      <c r="DQ105" s="669"/>
      <c r="DR105" s="669"/>
      <c r="DS105" s="669"/>
      <c r="DT105" s="669"/>
      <c r="DU105" s="669"/>
      <c r="DV105" s="669"/>
      <c r="DW105" s="669"/>
      <c r="DX105" s="669"/>
      <c r="DY105" s="669"/>
      <c r="DZ105" s="669"/>
      <c r="EA105" s="669"/>
      <c r="EB105" s="669"/>
      <c r="EC105" s="669"/>
      <c r="ED105" s="669"/>
      <c r="EE105" s="669"/>
      <c r="EF105" s="669"/>
      <c r="EG105" s="669"/>
      <c r="EH105" s="669"/>
      <c r="EI105" s="669"/>
    </row>
    <row r="106" spans="1:139" ht="15" hidden="1" customHeight="1" x14ac:dyDescent="0.15">
      <c r="A106" s="669"/>
      <c r="B106" s="669"/>
      <c r="C106" s="669"/>
      <c r="D106" s="669"/>
      <c r="E106" s="739"/>
      <c r="F106" s="739"/>
      <c r="G106" s="669"/>
      <c r="H106" s="740"/>
      <c r="I106" s="669"/>
      <c r="J106" s="669"/>
      <c r="K106" s="669"/>
      <c r="L106" s="669"/>
      <c r="M106" s="669"/>
      <c r="N106" s="669"/>
      <c r="O106" s="669"/>
      <c r="P106" s="669"/>
      <c r="Q106" s="669"/>
      <c r="R106" s="669"/>
      <c r="S106" s="669"/>
      <c r="T106" s="669"/>
      <c r="U106" s="669"/>
      <c r="V106" s="669"/>
      <c r="W106" s="247"/>
      <c r="X106" s="247"/>
      <c r="Y106" s="669"/>
      <c r="Z106" s="669"/>
      <c r="AA106" s="669"/>
      <c r="AB106" s="669"/>
      <c r="AC106" s="741"/>
      <c r="AD106" s="247"/>
      <c r="AE106" s="669"/>
      <c r="AF106" s="669"/>
      <c r="AG106" s="669"/>
      <c r="AH106" s="669"/>
      <c r="AI106" s="669"/>
      <c r="AJ106" s="669"/>
      <c r="AK106" s="669"/>
      <c r="AL106" s="669"/>
      <c r="AM106" s="669"/>
      <c r="AN106" s="669"/>
      <c r="AO106" s="669"/>
      <c r="AP106" s="669"/>
      <c r="AQ106" s="669"/>
      <c r="AR106" s="669"/>
      <c r="AS106" s="669"/>
      <c r="AT106" s="669"/>
      <c r="AU106" s="669"/>
      <c r="AV106" s="669"/>
      <c r="AW106" s="669"/>
      <c r="AX106" s="669"/>
      <c r="AY106" s="669"/>
      <c r="AZ106" s="669"/>
      <c r="BA106" s="669"/>
      <c r="BB106" s="669"/>
      <c r="BC106" s="669"/>
      <c r="BD106" s="669"/>
      <c r="BE106" s="669"/>
      <c r="BF106" s="669"/>
      <c r="BG106" s="669"/>
      <c r="BH106" s="669"/>
      <c r="BI106" s="669"/>
      <c r="BJ106" s="669"/>
      <c r="BK106" s="669"/>
      <c r="BL106" s="669"/>
      <c r="BM106" s="669"/>
      <c r="BN106" s="669"/>
      <c r="BO106" s="669"/>
      <c r="BP106" s="669"/>
      <c r="BQ106" s="669"/>
      <c r="BR106" s="669"/>
      <c r="BS106" s="669"/>
      <c r="BT106" s="669"/>
      <c r="BU106" s="669"/>
      <c r="BV106" s="669"/>
      <c r="BW106" s="669"/>
      <c r="BX106" s="669"/>
      <c r="BY106" s="669"/>
      <c r="BZ106" s="669"/>
      <c r="CA106" s="669"/>
      <c r="CB106" s="669"/>
      <c r="CC106" s="669"/>
      <c r="CD106" s="669"/>
      <c r="CE106" s="669"/>
      <c r="CF106" s="669"/>
      <c r="CG106" s="669"/>
      <c r="CH106" s="669"/>
      <c r="CI106" s="669"/>
      <c r="CJ106" s="669"/>
      <c r="CK106" s="669"/>
      <c r="CL106" s="669"/>
      <c r="CM106" s="669"/>
      <c r="CN106" s="669"/>
      <c r="CO106" s="669"/>
      <c r="CP106" s="669"/>
      <c r="CQ106" s="669"/>
      <c r="CR106" s="669"/>
      <c r="CS106" s="669"/>
      <c r="CT106" s="669"/>
      <c r="CU106" s="669"/>
      <c r="CV106" s="669"/>
      <c r="CW106" s="669"/>
      <c r="CX106" s="669"/>
      <c r="CY106" s="669"/>
      <c r="CZ106" s="669"/>
      <c r="DA106" s="669"/>
      <c r="DB106" s="669"/>
      <c r="DC106" s="669"/>
      <c r="DD106" s="669"/>
      <c r="DE106" s="669"/>
      <c r="DF106" s="669"/>
      <c r="DG106" s="669"/>
      <c r="DH106" s="669"/>
      <c r="DI106" s="669"/>
      <c r="DJ106" s="669"/>
      <c r="DK106" s="669"/>
      <c r="DL106" s="669"/>
      <c r="DM106" s="669"/>
      <c r="DN106" s="669"/>
      <c r="DO106" s="669"/>
      <c r="DP106" s="669"/>
      <c r="DQ106" s="669"/>
      <c r="DR106" s="669"/>
      <c r="DS106" s="669"/>
      <c r="DT106" s="669"/>
      <c r="DU106" s="669"/>
      <c r="DV106" s="669"/>
      <c r="DW106" s="669"/>
      <c r="DX106" s="669"/>
      <c r="DY106" s="669"/>
      <c r="DZ106" s="669"/>
      <c r="EA106" s="669"/>
      <c r="EB106" s="669"/>
      <c r="EC106" s="669"/>
      <c r="ED106" s="669"/>
      <c r="EE106" s="669"/>
      <c r="EF106" s="669"/>
      <c r="EG106" s="669"/>
      <c r="EH106" s="669"/>
      <c r="EI106" s="669"/>
    </row>
    <row r="107" spans="1:139" ht="6" hidden="1" customHeight="1" x14ac:dyDescent="0.15">
      <c r="A107" s="669"/>
      <c r="B107" s="669"/>
      <c r="C107" s="669"/>
      <c r="D107" s="669"/>
      <c r="E107" s="669"/>
      <c r="F107" s="669"/>
      <c r="G107" s="669"/>
      <c r="H107" s="669"/>
      <c r="I107" s="669"/>
      <c r="J107" s="669"/>
      <c r="K107" s="669"/>
      <c r="L107" s="669"/>
      <c r="M107" s="669"/>
      <c r="N107" s="669"/>
      <c r="O107" s="669"/>
      <c r="P107" s="669"/>
      <c r="Q107" s="669"/>
      <c r="R107" s="669"/>
      <c r="S107" s="669"/>
      <c r="T107" s="669"/>
      <c r="U107" s="669"/>
      <c r="V107" s="669"/>
      <c r="W107" s="247"/>
      <c r="X107" s="247"/>
      <c r="Y107" s="669"/>
      <c r="Z107" s="669"/>
      <c r="AA107" s="669"/>
      <c r="AB107" s="669"/>
      <c r="AC107" s="669"/>
      <c r="AD107" s="669"/>
      <c r="AE107" s="669"/>
      <c r="AF107" s="669"/>
      <c r="AG107" s="669"/>
      <c r="AH107" s="669"/>
      <c r="AI107" s="669"/>
      <c r="AJ107" s="669"/>
      <c r="AK107" s="669"/>
      <c r="AL107" s="669"/>
      <c r="AM107" s="669"/>
      <c r="AN107" s="669"/>
      <c r="AO107" s="669"/>
      <c r="AP107" s="669"/>
      <c r="AQ107" s="669"/>
      <c r="AR107" s="669"/>
      <c r="AS107" s="669"/>
      <c r="AT107" s="669"/>
      <c r="AU107" s="669"/>
      <c r="AV107" s="669"/>
      <c r="AW107" s="669"/>
      <c r="AX107" s="669"/>
      <c r="AY107" s="669"/>
      <c r="AZ107" s="669"/>
      <c r="BA107" s="669"/>
      <c r="BB107" s="669"/>
      <c r="BC107" s="669"/>
      <c r="BD107" s="669"/>
      <c r="BE107" s="669"/>
      <c r="BF107" s="669"/>
      <c r="BG107" s="669"/>
      <c r="BH107" s="669"/>
      <c r="BI107" s="669"/>
      <c r="BJ107" s="669"/>
      <c r="BK107" s="669"/>
      <c r="BL107" s="669"/>
      <c r="BM107" s="669"/>
      <c r="BN107" s="669"/>
      <c r="BO107" s="669"/>
      <c r="BP107" s="669"/>
      <c r="BQ107" s="669"/>
      <c r="BR107" s="669"/>
      <c r="BS107" s="669"/>
      <c r="BT107" s="669"/>
      <c r="BU107" s="669"/>
      <c r="BV107" s="669"/>
      <c r="BW107" s="669"/>
      <c r="BX107" s="669"/>
      <c r="BY107" s="669"/>
      <c r="BZ107" s="669"/>
      <c r="CA107" s="669"/>
      <c r="CB107" s="669"/>
      <c r="CC107" s="669"/>
      <c r="CD107" s="669"/>
      <c r="CE107" s="669"/>
      <c r="CF107" s="669"/>
      <c r="CG107" s="669"/>
      <c r="CH107" s="669"/>
      <c r="CI107" s="669"/>
      <c r="CJ107" s="669"/>
      <c r="CK107" s="669"/>
      <c r="CL107" s="669"/>
      <c r="CM107" s="669"/>
      <c r="CN107" s="669"/>
      <c r="CO107" s="669"/>
      <c r="CP107" s="669"/>
      <c r="CQ107" s="669"/>
      <c r="CR107" s="669"/>
      <c r="CS107" s="669"/>
      <c r="CT107" s="669"/>
      <c r="CU107" s="669"/>
      <c r="CV107" s="669"/>
      <c r="CW107" s="669"/>
      <c r="CX107" s="669"/>
      <c r="CY107" s="669"/>
      <c r="CZ107" s="669"/>
      <c r="DA107" s="669"/>
      <c r="DB107" s="669"/>
      <c r="DC107" s="669"/>
      <c r="DD107" s="669"/>
      <c r="DE107" s="669"/>
      <c r="DF107" s="669"/>
      <c r="DG107" s="669"/>
      <c r="DH107" s="669"/>
      <c r="DI107" s="669"/>
      <c r="DJ107" s="669"/>
      <c r="DK107" s="669"/>
      <c r="DL107" s="669"/>
      <c r="DM107" s="669"/>
      <c r="DN107" s="669"/>
      <c r="DO107" s="669"/>
      <c r="DP107" s="669"/>
      <c r="DQ107" s="669"/>
      <c r="DR107" s="669"/>
      <c r="DS107" s="669"/>
      <c r="DT107" s="669"/>
      <c r="DU107" s="669"/>
      <c r="DV107" s="669"/>
      <c r="DW107" s="669"/>
      <c r="DX107" s="669"/>
      <c r="DY107" s="669"/>
      <c r="DZ107" s="669"/>
      <c r="EA107" s="669"/>
      <c r="EB107" s="669"/>
      <c r="EC107" s="669"/>
      <c r="ED107" s="669"/>
      <c r="EE107" s="669"/>
      <c r="EF107" s="669"/>
      <c r="EG107" s="669"/>
      <c r="EH107" s="669"/>
      <c r="EI107" s="669"/>
    </row>
    <row r="108" spans="1:139" hidden="1" x14ac:dyDescent="0.15">
      <c r="A108" s="669"/>
      <c r="B108" s="669"/>
      <c r="C108" s="669"/>
      <c r="D108" s="669"/>
      <c r="E108" s="669"/>
      <c r="F108" s="669"/>
      <c r="G108" s="669"/>
      <c r="H108" s="669"/>
      <c r="I108" s="669"/>
      <c r="J108" s="669"/>
      <c r="K108" s="669"/>
      <c r="L108" s="669"/>
      <c r="M108" s="669"/>
      <c r="N108" s="669"/>
      <c r="O108" s="669"/>
      <c r="P108" s="669"/>
      <c r="Q108" s="669"/>
      <c r="R108" s="669"/>
      <c r="S108" s="669"/>
      <c r="T108" s="669"/>
      <c r="U108" s="669"/>
      <c r="V108" s="669"/>
      <c r="W108" s="247"/>
      <c r="X108" s="247"/>
      <c r="Y108" s="669"/>
      <c r="Z108" s="669"/>
      <c r="AA108" s="669"/>
      <c r="AB108" s="669"/>
      <c r="AC108" s="669"/>
      <c r="AD108" s="669"/>
      <c r="AE108" s="669"/>
      <c r="AF108" s="669"/>
      <c r="AG108" s="669"/>
      <c r="AH108" s="669"/>
      <c r="AI108" s="669"/>
      <c r="AJ108" s="669"/>
      <c r="AK108" s="669"/>
      <c r="AL108" s="669"/>
      <c r="AM108" s="669"/>
      <c r="AN108" s="669"/>
      <c r="AO108" s="669"/>
      <c r="AP108" s="669"/>
      <c r="AQ108" s="669"/>
      <c r="AR108" s="669"/>
      <c r="AS108" s="669"/>
      <c r="AT108" s="669"/>
      <c r="AU108" s="669"/>
      <c r="AV108" s="669"/>
      <c r="AW108" s="669"/>
      <c r="AX108" s="669"/>
      <c r="AY108" s="669"/>
      <c r="AZ108" s="669"/>
      <c r="BA108" s="669"/>
      <c r="BB108" s="669"/>
      <c r="BC108" s="669"/>
      <c r="BD108" s="669"/>
      <c r="BE108" s="669"/>
      <c r="BF108" s="669"/>
      <c r="BG108" s="669"/>
      <c r="BH108" s="669"/>
      <c r="BI108" s="669"/>
      <c r="BJ108" s="669"/>
      <c r="BK108" s="669"/>
      <c r="BL108" s="669"/>
      <c r="BM108" s="669"/>
      <c r="BN108" s="669"/>
      <c r="BO108" s="669"/>
      <c r="BP108" s="669"/>
      <c r="BQ108" s="669"/>
      <c r="BR108" s="669"/>
      <c r="BS108" s="669"/>
      <c r="BT108" s="669"/>
      <c r="BU108" s="669"/>
      <c r="BV108" s="669"/>
      <c r="BW108" s="669"/>
      <c r="BX108" s="669"/>
      <c r="BY108" s="669"/>
      <c r="BZ108" s="669"/>
      <c r="CA108" s="669"/>
      <c r="CB108" s="669"/>
      <c r="CC108" s="669"/>
      <c r="CD108" s="669"/>
      <c r="CE108" s="669"/>
      <c r="CF108" s="669"/>
      <c r="CG108" s="669"/>
      <c r="CH108" s="669"/>
      <c r="CI108" s="669"/>
      <c r="CJ108" s="669"/>
      <c r="CK108" s="669"/>
      <c r="CL108" s="669"/>
      <c r="CM108" s="669"/>
      <c r="CN108" s="669"/>
      <c r="CO108" s="669"/>
      <c r="CP108" s="669"/>
      <c r="CQ108" s="669"/>
      <c r="CR108" s="669"/>
      <c r="CS108" s="669"/>
      <c r="CT108" s="669"/>
      <c r="CU108" s="669"/>
      <c r="CV108" s="669"/>
      <c r="CW108" s="669"/>
      <c r="CX108" s="669"/>
      <c r="CY108" s="669"/>
      <c r="CZ108" s="669"/>
      <c r="DA108" s="669"/>
      <c r="DB108" s="669"/>
      <c r="DC108" s="669"/>
      <c r="DD108" s="669"/>
      <c r="DE108" s="669"/>
      <c r="DF108" s="669"/>
      <c r="DG108" s="669"/>
      <c r="DH108" s="669"/>
      <c r="DI108" s="669"/>
      <c r="DJ108" s="669"/>
      <c r="DK108" s="669"/>
      <c r="DL108" s="669"/>
      <c r="DM108" s="669"/>
      <c r="DN108" s="669"/>
      <c r="DO108" s="669"/>
      <c r="DP108" s="669"/>
      <c r="DQ108" s="669"/>
      <c r="DR108" s="669"/>
      <c r="DS108" s="669"/>
      <c r="DT108" s="669"/>
      <c r="DU108" s="669"/>
      <c r="DV108" s="669"/>
      <c r="DW108" s="669"/>
      <c r="DX108" s="669"/>
      <c r="DY108" s="669"/>
      <c r="DZ108" s="669"/>
      <c r="EA108" s="669"/>
      <c r="EB108" s="669"/>
      <c r="EC108" s="669"/>
      <c r="ED108" s="669"/>
      <c r="EE108" s="669"/>
      <c r="EF108" s="669"/>
      <c r="EG108" s="669"/>
      <c r="EH108" s="669"/>
      <c r="EI108" s="669"/>
    </row>
    <row r="109" spans="1:139" hidden="1" x14ac:dyDescent="0.15">
      <c r="A109" s="669"/>
      <c r="B109" s="669"/>
      <c r="C109" s="669"/>
      <c r="D109" s="669"/>
      <c r="E109" s="669"/>
      <c r="F109" s="669"/>
      <c r="G109" s="669"/>
      <c r="H109" s="669"/>
      <c r="I109" s="669"/>
      <c r="J109" s="669"/>
      <c r="K109" s="669"/>
      <c r="L109" s="669"/>
      <c r="M109" s="669"/>
      <c r="N109" s="669"/>
      <c r="O109" s="669"/>
      <c r="P109" s="669"/>
      <c r="Q109" s="669"/>
      <c r="R109" s="669"/>
      <c r="S109" s="669"/>
      <c r="T109" s="669"/>
      <c r="U109" s="669"/>
      <c r="V109" s="669"/>
      <c r="W109" s="247"/>
      <c r="X109" s="247"/>
      <c r="Y109" s="669"/>
      <c r="Z109" s="669"/>
      <c r="AA109" s="669"/>
      <c r="AB109" s="669"/>
      <c r="AC109" s="669"/>
      <c r="AD109" s="669"/>
      <c r="AE109" s="669"/>
      <c r="AF109" s="669"/>
      <c r="AG109" s="669"/>
      <c r="AH109" s="669"/>
      <c r="AI109" s="669"/>
      <c r="AJ109" s="669"/>
      <c r="AK109" s="669"/>
      <c r="AL109" s="669"/>
      <c r="AM109" s="669"/>
      <c r="AN109" s="669"/>
      <c r="AO109" s="669"/>
      <c r="AP109" s="669"/>
      <c r="AQ109" s="669"/>
      <c r="AR109" s="669"/>
      <c r="AS109" s="669"/>
      <c r="AT109" s="669"/>
      <c r="AU109" s="669"/>
      <c r="AV109" s="669"/>
      <c r="AW109" s="669"/>
      <c r="AX109" s="669"/>
      <c r="AY109" s="669"/>
      <c r="AZ109" s="669"/>
      <c r="BA109" s="669"/>
      <c r="BB109" s="669"/>
      <c r="BC109" s="669"/>
      <c r="BD109" s="669"/>
      <c r="BE109" s="669"/>
      <c r="BF109" s="669"/>
      <c r="BG109" s="669"/>
      <c r="BH109" s="669"/>
      <c r="BI109" s="669"/>
      <c r="BJ109" s="669"/>
      <c r="BK109" s="669"/>
      <c r="BL109" s="669"/>
      <c r="BM109" s="669"/>
      <c r="BN109" s="669"/>
      <c r="BO109" s="669"/>
      <c r="BP109" s="669"/>
      <c r="BQ109" s="669"/>
      <c r="BR109" s="669"/>
      <c r="BS109" s="669"/>
      <c r="BT109" s="669"/>
      <c r="BU109" s="669"/>
      <c r="BV109" s="669"/>
      <c r="BW109" s="669"/>
      <c r="BX109" s="669"/>
      <c r="BY109" s="669"/>
      <c r="BZ109" s="669"/>
      <c r="CA109" s="669"/>
      <c r="CB109" s="669"/>
      <c r="CC109" s="669"/>
      <c r="CD109" s="669"/>
      <c r="CE109" s="669"/>
      <c r="CF109" s="669"/>
      <c r="CG109" s="669"/>
      <c r="CH109" s="669"/>
      <c r="CI109" s="669"/>
      <c r="CJ109" s="669"/>
      <c r="CK109" s="669"/>
      <c r="CL109" s="669"/>
      <c r="CM109" s="669"/>
      <c r="CN109" s="669"/>
      <c r="CO109" s="669"/>
      <c r="CP109" s="669"/>
      <c r="CQ109" s="669"/>
      <c r="CR109" s="669"/>
      <c r="CS109" s="669"/>
      <c r="CT109" s="669"/>
      <c r="CU109" s="669"/>
      <c r="CV109" s="669"/>
      <c r="CW109" s="669"/>
      <c r="CX109" s="669"/>
      <c r="CY109" s="669"/>
      <c r="CZ109" s="669"/>
      <c r="DA109" s="669"/>
      <c r="DB109" s="669"/>
      <c r="DC109" s="669"/>
      <c r="DD109" s="669"/>
      <c r="DE109" s="669"/>
      <c r="DF109" s="669"/>
      <c r="DG109" s="669"/>
      <c r="DH109" s="669"/>
      <c r="DI109" s="669"/>
      <c r="DJ109" s="669"/>
      <c r="DK109" s="669"/>
      <c r="DL109" s="669"/>
      <c r="DM109" s="669"/>
      <c r="DN109" s="669"/>
      <c r="DO109" s="669"/>
      <c r="DP109" s="669"/>
      <c r="DQ109" s="669"/>
      <c r="DR109" s="669"/>
      <c r="DS109" s="669"/>
      <c r="DT109" s="669"/>
      <c r="DU109" s="669"/>
      <c r="DV109" s="669"/>
      <c r="DW109" s="669"/>
      <c r="DX109" s="669"/>
      <c r="DY109" s="669"/>
      <c r="DZ109" s="669"/>
      <c r="EA109" s="669"/>
      <c r="EB109" s="669"/>
      <c r="EC109" s="669"/>
      <c r="ED109" s="669"/>
      <c r="EE109" s="669"/>
      <c r="EF109" s="669"/>
      <c r="EG109" s="669"/>
      <c r="EH109" s="669"/>
      <c r="EI109" s="669"/>
    </row>
    <row r="110" spans="1:139" hidden="1" x14ac:dyDescent="0.15">
      <c r="A110" s="669"/>
      <c r="B110" s="669"/>
      <c r="C110" s="669"/>
      <c r="D110" s="669"/>
      <c r="E110" s="669"/>
      <c r="F110" s="669"/>
      <c r="G110" s="669"/>
      <c r="H110" s="669"/>
      <c r="I110" s="669"/>
      <c r="J110" s="669"/>
      <c r="K110" s="669"/>
      <c r="L110" s="669"/>
      <c r="M110" s="669"/>
      <c r="N110" s="669"/>
      <c r="O110" s="669"/>
      <c r="P110" s="669"/>
      <c r="Q110" s="669"/>
      <c r="R110" s="669"/>
      <c r="S110" s="669"/>
      <c r="T110" s="669"/>
      <c r="U110" s="669"/>
      <c r="V110" s="669"/>
      <c r="W110" s="247"/>
      <c r="X110" s="247"/>
      <c r="Y110" s="669"/>
      <c r="Z110" s="669"/>
      <c r="AA110" s="669"/>
      <c r="AB110" s="669"/>
      <c r="AC110" s="669"/>
      <c r="AD110" s="669"/>
      <c r="AE110" s="669"/>
      <c r="AF110" s="669"/>
      <c r="AG110" s="669"/>
      <c r="AH110" s="669"/>
      <c r="AI110" s="669"/>
      <c r="AJ110" s="669"/>
      <c r="AK110" s="669"/>
      <c r="AL110" s="669"/>
      <c r="AM110" s="669"/>
      <c r="AN110" s="669"/>
      <c r="AO110" s="669"/>
      <c r="AP110" s="669"/>
      <c r="AQ110" s="669"/>
      <c r="AR110" s="669"/>
      <c r="AS110" s="669"/>
      <c r="AT110" s="669"/>
      <c r="AU110" s="669"/>
      <c r="AV110" s="669"/>
      <c r="AW110" s="669"/>
      <c r="AX110" s="669"/>
      <c r="AY110" s="669"/>
      <c r="AZ110" s="669"/>
      <c r="BA110" s="669"/>
      <c r="BB110" s="669"/>
      <c r="BC110" s="669"/>
      <c r="BD110" s="669"/>
      <c r="BE110" s="669"/>
      <c r="BF110" s="669"/>
      <c r="BG110" s="669"/>
      <c r="BH110" s="669"/>
      <c r="BI110" s="669"/>
      <c r="BJ110" s="669"/>
      <c r="BK110" s="669"/>
      <c r="BL110" s="669"/>
      <c r="BM110" s="669"/>
      <c r="BN110" s="669"/>
      <c r="BO110" s="669"/>
      <c r="BP110" s="669"/>
      <c r="BQ110" s="669"/>
      <c r="BR110" s="669"/>
      <c r="BS110" s="669"/>
      <c r="BT110" s="669"/>
      <c r="BU110" s="669"/>
      <c r="BV110" s="669"/>
      <c r="BW110" s="669"/>
      <c r="BX110" s="669"/>
      <c r="BY110" s="669"/>
      <c r="BZ110" s="669"/>
      <c r="CA110" s="669"/>
      <c r="CB110" s="669"/>
      <c r="CC110" s="669"/>
      <c r="CD110" s="669"/>
      <c r="CE110" s="669"/>
      <c r="CF110" s="669"/>
      <c r="CG110" s="669"/>
      <c r="CH110" s="669"/>
      <c r="CI110" s="669"/>
      <c r="CJ110" s="669"/>
      <c r="CK110" s="669"/>
      <c r="CL110" s="669"/>
      <c r="CM110" s="669"/>
      <c r="CN110" s="669"/>
      <c r="CO110" s="669"/>
      <c r="CP110" s="669"/>
      <c r="CQ110" s="669"/>
      <c r="CR110" s="669"/>
      <c r="CS110" s="669"/>
      <c r="CT110" s="669"/>
      <c r="CU110" s="669"/>
      <c r="CV110" s="669"/>
      <c r="CW110" s="669"/>
      <c r="CX110" s="669"/>
      <c r="CY110" s="669"/>
      <c r="CZ110" s="669"/>
      <c r="DA110" s="669"/>
      <c r="DB110" s="669"/>
      <c r="DC110" s="669"/>
      <c r="DD110" s="669"/>
      <c r="DE110" s="669"/>
      <c r="DF110" s="669"/>
      <c r="DG110" s="669"/>
      <c r="DH110" s="669"/>
      <c r="DI110" s="669"/>
      <c r="DJ110" s="669"/>
      <c r="DK110" s="669"/>
      <c r="DL110" s="669"/>
      <c r="DM110" s="669"/>
      <c r="DN110" s="669"/>
      <c r="DO110" s="669"/>
      <c r="DP110" s="669"/>
      <c r="DQ110" s="669"/>
      <c r="DR110" s="669"/>
      <c r="DS110" s="669"/>
      <c r="DT110" s="669"/>
      <c r="DU110" s="669"/>
      <c r="DV110" s="669"/>
      <c r="DW110" s="669"/>
      <c r="DX110" s="669"/>
      <c r="DY110" s="669"/>
      <c r="DZ110" s="669"/>
      <c r="EA110" s="669"/>
      <c r="EB110" s="669"/>
      <c r="EC110" s="669"/>
      <c r="ED110" s="669"/>
      <c r="EE110" s="669"/>
      <c r="EF110" s="669"/>
      <c r="EG110" s="669"/>
      <c r="EH110" s="669"/>
      <c r="EI110" s="669"/>
    </row>
    <row r="111" spans="1:139" hidden="1" x14ac:dyDescent="0.15">
      <c r="A111" s="669"/>
      <c r="B111" s="669"/>
      <c r="C111" s="669"/>
      <c r="D111" s="669"/>
      <c r="E111" s="669"/>
      <c r="F111" s="669"/>
      <c r="G111" s="669"/>
      <c r="H111" s="669"/>
      <c r="I111" s="669"/>
      <c r="J111" s="669"/>
      <c r="K111" s="669"/>
      <c r="L111" s="669"/>
      <c r="M111" s="669"/>
      <c r="N111" s="669"/>
      <c r="O111" s="669"/>
      <c r="P111" s="669"/>
      <c r="Q111" s="669"/>
      <c r="R111" s="669"/>
      <c r="S111" s="669"/>
      <c r="T111" s="669"/>
      <c r="U111" s="669"/>
      <c r="V111" s="669"/>
      <c r="W111" s="247"/>
      <c r="X111" s="247"/>
      <c r="Y111" s="669"/>
      <c r="Z111" s="669"/>
      <c r="AA111" s="669"/>
      <c r="AB111" s="669"/>
      <c r="AC111" s="669"/>
      <c r="AD111" s="669"/>
      <c r="AE111" s="669"/>
      <c r="AF111" s="669"/>
      <c r="AG111" s="669"/>
      <c r="AH111" s="669"/>
      <c r="AI111" s="669"/>
      <c r="AJ111" s="669"/>
      <c r="AK111" s="669"/>
      <c r="AL111" s="669"/>
      <c r="AM111" s="669"/>
      <c r="AN111" s="669"/>
      <c r="AO111" s="669"/>
      <c r="AP111" s="669"/>
      <c r="AQ111" s="669"/>
      <c r="AR111" s="669"/>
      <c r="AS111" s="669"/>
      <c r="AT111" s="669"/>
      <c r="AU111" s="669"/>
      <c r="AV111" s="669"/>
      <c r="AW111" s="669"/>
      <c r="AX111" s="669"/>
      <c r="AY111" s="669"/>
      <c r="AZ111" s="669"/>
      <c r="BA111" s="669"/>
      <c r="BB111" s="669"/>
      <c r="BC111" s="669"/>
      <c r="BD111" s="669"/>
      <c r="BE111" s="669"/>
      <c r="BF111" s="669"/>
      <c r="BG111" s="669"/>
      <c r="BH111" s="669"/>
      <c r="BI111" s="669"/>
      <c r="BJ111" s="669"/>
      <c r="BK111" s="669"/>
      <c r="BL111" s="669"/>
      <c r="BM111" s="669"/>
      <c r="BN111" s="669"/>
      <c r="BO111" s="669"/>
      <c r="BP111" s="669"/>
      <c r="BQ111" s="669"/>
      <c r="BR111" s="669"/>
      <c r="BS111" s="669"/>
      <c r="BT111" s="669"/>
      <c r="BU111" s="669"/>
      <c r="BV111" s="669"/>
      <c r="BW111" s="669"/>
      <c r="BX111" s="669"/>
      <c r="BY111" s="669"/>
      <c r="BZ111" s="669"/>
      <c r="CA111" s="669"/>
      <c r="CB111" s="669"/>
      <c r="CC111" s="669"/>
      <c r="CD111" s="669"/>
      <c r="CE111" s="669"/>
      <c r="CF111" s="669"/>
      <c r="CG111" s="669"/>
      <c r="CH111" s="669"/>
      <c r="CI111" s="669"/>
      <c r="CJ111" s="669"/>
      <c r="CK111" s="669"/>
      <c r="CL111" s="669"/>
      <c r="CM111" s="669"/>
      <c r="CN111" s="669"/>
      <c r="CO111" s="669"/>
      <c r="CP111" s="669"/>
      <c r="CQ111" s="669"/>
      <c r="CR111" s="669"/>
      <c r="CS111" s="669"/>
      <c r="CT111" s="669"/>
      <c r="CU111" s="669"/>
      <c r="CV111" s="669"/>
      <c r="CW111" s="669"/>
      <c r="CX111" s="669"/>
      <c r="CY111" s="669"/>
      <c r="CZ111" s="669"/>
      <c r="DA111" s="669"/>
      <c r="DB111" s="669"/>
      <c r="DC111" s="669"/>
      <c r="DD111" s="669"/>
      <c r="DE111" s="669"/>
      <c r="DF111" s="669"/>
      <c r="DG111" s="669"/>
      <c r="DH111" s="669"/>
      <c r="DI111" s="669"/>
      <c r="DJ111" s="669"/>
      <c r="DK111" s="669"/>
      <c r="DL111" s="669"/>
      <c r="DM111" s="669"/>
      <c r="DN111" s="669"/>
      <c r="DO111" s="669"/>
      <c r="DP111" s="669"/>
      <c r="DQ111" s="669"/>
      <c r="DR111" s="669"/>
      <c r="DS111" s="669"/>
      <c r="DT111" s="669"/>
      <c r="DU111" s="669"/>
      <c r="DV111" s="669"/>
      <c r="DW111" s="669"/>
      <c r="DX111" s="669"/>
      <c r="DY111" s="669"/>
      <c r="DZ111" s="669"/>
      <c r="EA111" s="669"/>
      <c r="EB111" s="669"/>
      <c r="EC111" s="669"/>
      <c r="ED111" s="669"/>
      <c r="EE111" s="669"/>
      <c r="EF111" s="669"/>
      <c r="EG111" s="669"/>
      <c r="EH111" s="669"/>
      <c r="EI111" s="669"/>
    </row>
    <row r="112" spans="1:139" hidden="1" x14ac:dyDescent="0.15">
      <c r="A112" s="669"/>
      <c r="B112" s="669"/>
      <c r="C112" s="669"/>
      <c r="D112" s="669"/>
      <c r="E112" s="669"/>
      <c r="F112" s="669"/>
      <c r="G112" s="669"/>
      <c r="H112" s="669"/>
      <c r="I112" s="669"/>
      <c r="J112" s="669"/>
      <c r="K112" s="669"/>
      <c r="L112" s="669"/>
      <c r="M112" s="669"/>
      <c r="N112" s="669"/>
      <c r="O112" s="669"/>
      <c r="P112" s="669"/>
      <c r="Q112" s="669"/>
      <c r="R112" s="669"/>
      <c r="S112" s="669"/>
      <c r="T112" s="669"/>
      <c r="U112" s="669"/>
      <c r="V112" s="669"/>
      <c r="W112" s="247"/>
      <c r="X112" s="247"/>
      <c r="Y112" s="669"/>
      <c r="Z112" s="669"/>
      <c r="AA112" s="669"/>
      <c r="AB112" s="669"/>
      <c r="AC112" s="669"/>
      <c r="AD112" s="669"/>
      <c r="AE112" s="669"/>
      <c r="AF112" s="669"/>
      <c r="AG112" s="669"/>
      <c r="AH112" s="669"/>
      <c r="AI112" s="669"/>
      <c r="AJ112" s="669"/>
      <c r="AK112" s="669"/>
      <c r="AL112" s="669"/>
      <c r="AM112" s="669"/>
      <c r="AN112" s="669"/>
      <c r="AO112" s="669"/>
      <c r="AP112" s="669"/>
      <c r="AQ112" s="669"/>
      <c r="AR112" s="669"/>
      <c r="AS112" s="669"/>
      <c r="AT112" s="669"/>
      <c r="AU112" s="669"/>
      <c r="AV112" s="669"/>
      <c r="AW112" s="669"/>
      <c r="AX112" s="669"/>
      <c r="AY112" s="669"/>
      <c r="AZ112" s="669"/>
      <c r="BA112" s="669"/>
      <c r="BB112" s="669"/>
      <c r="BC112" s="669"/>
      <c r="BD112" s="669"/>
      <c r="BE112" s="669"/>
      <c r="BF112" s="669"/>
      <c r="BG112" s="669"/>
      <c r="BH112" s="669"/>
      <c r="BI112" s="669"/>
      <c r="BJ112" s="669"/>
      <c r="BK112" s="669"/>
      <c r="BL112" s="669"/>
      <c r="BM112" s="669"/>
      <c r="BN112" s="669"/>
      <c r="BO112" s="669"/>
      <c r="BP112" s="669"/>
      <c r="BQ112" s="669"/>
      <c r="BR112" s="669"/>
      <c r="BS112" s="669"/>
      <c r="BT112" s="669"/>
      <c r="BU112" s="669"/>
      <c r="BV112" s="669"/>
      <c r="BW112" s="669"/>
      <c r="BX112" s="669"/>
      <c r="BY112" s="669"/>
      <c r="BZ112" s="669"/>
      <c r="CA112" s="669"/>
      <c r="CB112" s="669"/>
      <c r="CC112" s="669"/>
      <c r="CD112" s="669"/>
      <c r="CE112" s="669"/>
      <c r="CF112" s="669"/>
      <c r="CG112" s="669"/>
      <c r="CH112" s="669"/>
      <c r="CI112" s="669"/>
      <c r="CJ112" s="669"/>
      <c r="CK112" s="669"/>
      <c r="CL112" s="669"/>
      <c r="CM112" s="669"/>
      <c r="CN112" s="669"/>
      <c r="CO112" s="669"/>
      <c r="CP112" s="669"/>
      <c r="CQ112" s="669"/>
      <c r="CR112" s="669"/>
      <c r="CS112" s="669"/>
      <c r="CT112" s="669"/>
      <c r="CU112" s="669"/>
      <c r="CV112" s="669"/>
      <c r="CW112" s="669"/>
      <c r="CX112" s="669"/>
      <c r="CY112" s="669"/>
      <c r="CZ112" s="669"/>
      <c r="DA112" s="669"/>
      <c r="DB112" s="669"/>
      <c r="DC112" s="669"/>
      <c r="DD112" s="669"/>
      <c r="DE112" s="669"/>
      <c r="DF112" s="669"/>
      <c r="DG112" s="669"/>
      <c r="DH112" s="669"/>
      <c r="DI112" s="669"/>
      <c r="DJ112" s="669"/>
      <c r="DK112" s="669"/>
      <c r="DL112" s="669"/>
      <c r="DM112" s="669"/>
      <c r="DN112" s="669"/>
      <c r="DO112" s="669"/>
      <c r="DP112" s="669"/>
      <c r="DQ112" s="669"/>
      <c r="DR112" s="669"/>
      <c r="DS112" s="669"/>
      <c r="DT112" s="669"/>
      <c r="DU112" s="669"/>
      <c r="DV112" s="669"/>
      <c r="DW112" s="669"/>
      <c r="DX112" s="669"/>
      <c r="DY112" s="669"/>
      <c r="DZ112" s="669"/>
      <c r="EA112" s="669"/>
      <c r="EB112" s="669"/>
      <c r="EC112" s="669"/>
      <c r="ED112" s="669"/>
      <c r="EE112" s="669"/>
      <c r="EF112" s="669"/>
      <c r="EG112" s="669"/>
      <c r="EH112" s="669"/>
      <c r="EI112" s="669"/>
    </row>
    <row r="113" spans="1:139" ht="12" customHeight="1" x14ac:dyDescent="0.15">
      <c r="A113" s="669"/>
      <c r="B113" s="669"/>
      <c r="C113" s="669"/>
      <c r="D113" s="669"/>
      <c r="E113" s="669"/>
      <c r="F113" s="669"/>
      <c r="G113" s="669"/>
      <c r="H113" s="669"/>
      <c r="I113" s="669"/>
      <c r="J113" s="669"/>
      <c r="K113" s="669"/>
      <c r="L113" s="669"/>
      <c r="M113" s="669"/>
      <c r="N113" s="669"/>
      <c r="O113" s="669"/>
      <c r="P113" s="669"/>
      <c r="Q113" s="669"/>
      <c r="R113" s="669"/>
      <c r="S113" s="669"/>
      <c r="T113" s="669"/>
      <c r="U113" s="669"/>
      <c r="V113" s="669"/>
      <c r="W113" s="247"/>
      <c r="X113" s="247"/>
      <c r="Y113" s="669"/>
      <c r="Z113" s="669"/>
      <c r="AA113" s="669"/>
      <c r="AB113" s="669"/>
      <c r="AC113" s="669"/>
      <c r="AD113" s="669"/>
      <c r="AE113" s="669"/>
      <c r="AF113" s="669"/>
      <c r="AG113" s="669"/>
      <c r="AH113" s="669"/>
      <c r="AI113" s="669"/>
      <c r="AJ113" s="669"/>
      <c r="AK113" s="669"/>
      <c r="AL113" s="669"/>
      <c r="AM113" s="669"/>
      <c r="AN113" s="669"/>
      <c r="AO113" s="669"/>
      <c r="AP113" s="669"/>
      <c r="AQ113" s="669"/>
      <c r="AR113" s="669"/>
      <c r="AS113" s="669"/>
      <c r="AT113" s="669"/>
      <c r="AU113" s="669"/>
      <c r="AV113" s="669"/>
      <c r="AW113" s="669"/>
      <c r="AX113" s="669"/>
      <c r="AY113" s="669"/>
      <c r="AZ113" s="669"/>
      <c r="BA113" s="669"/>
      <c r="BB113" s="669"/>
      <c r="BC113" s="669"/>
      <c r="BD113" s="669"/>
      <c r="BE113" s="669"/>
      <c r="BF113" s="669"/>
      <c r="BG113" s="669"/>
      <c r="BH113" s="669"/>
      <c r="BI113" s="669"/>
      <c r="BJ113" s="669"/>
      <c r="BK113" s="669"/>
      <c r="BL113" s="669"/>
      <c r="BM113" s="669"/>
      <c r="BN113" s="669"/>
      <c r="BO113" s="669"/>
      <c r="BP113" s="669"/>
      <c r="BQ113" s="669"/>
      <c r="BR113" s="669"/>
      <c r="BS113" s="669"/>
      <c r="BT113" s="669"/>
      <c r="BU113" s="669"/>
      <c r="BV113" s="669"/>
      <c r="BW113" s="669"/>
      <c r="BX113" s="669"/>
      <c r="BY113" s="669"/>
      <c r="BZ113" s="669"/>
      <c r="CA113" s="669"/>
      <c r="CB113" s="669"/>
      <c r="CC113" s="669"/>
      <c r="CD113" s="669"/>
      <c r="CE113" s="669"/>
      <c r="CF113" s="669"/>
      <c r="CG113" s="669"/>
      <c r="CH113" s="669"/>
      <c r="CI113" s="669"/>
      <c r="CJ113" s="669"/>
      <c r="CK113" s="669"/>
      <c r="CL113" s="669"/>
      <c r="CM113" s="669"/>
      <c r="CN113" s="669"/>
      <c r="CO113" s="669"/>
      <c r="CP113" s="669"/>
      <c r="CQ113" s="669"/>
      <c r="CR113" s="669"/>
      <c r="CS113" s="669"/>
      <c r="CT113" s="669"/>
      <c r="CU113" s="669"/>
      <c r="CV113" s="669"/>
      <c r="CW113" s="669"/>
      <c r="CX113" s="669"/>
      <c r="CY113" s="669"/>
      <c r="CZ113" s="669"/>
      <c r="DA113" s="669"/>
      <c r="DB113" s="669"/>
      <c r="DC113" s="669"/>
      <c r="DD113" s="669"/>
      <c r="DE113" s="669"/>
      <c r="DF113" s="669"/>
      <c r="DG113" s="669"/>
      <c r="DH113" s="669"/>
      <c r="DI113" s="669"/>
      <c r="DJ113" s="669"/>
      <c r="DK113" s="669"/>
      <c r="DL113" s="669"/>
      <c r="DM113" s="669"/>
      <c r="DN113" s="669"/>
      <c r="DO113" s="669"/>
      <c r="DP113" s="669"/>
      <c r="DQ113" s="669"/>
      <c r="DR113" s="669"/>
      <c r="DS113" s="669"/>
      <c r="DT113" s="669"/>
      <c r="DU113" s="669"/>
      <c r="DV113" s="669"/>
      <c r="DW113" s="669"/>
      <c r="DX113" s="669"/>
      <c r="DY113" s="669"/>
      <c r="DZ113" s="669"/>
      <c r="EA113" s="669"/>
      <c r="EB113" s="669"/>
      <c r="EC113" s="669"/>
      <c r="ED113" s="669"/>
      <c r="EE113" s="669"/>
      <c r="EF113" s="669"/>
      <c r="EG113" s="669"/>
      <c r="EH113" s="669"/>
      <c r="EI113" s="669"/>
    </row>
    <row r="114" spans="1:139" ht="12" customHeight="1" x14ac:dyDescent="0.15">
      <c r="A114" s="669"/>
      <c r="B114" s="669"/>
      <c r="C114" s="669"/>
      <c r="D114" s="669"/>
      <c r="E114" s="669"/>
      <c r="F114" s="669"/>
      <c r="G114" s="669"/>
      <c r="H114" s="669"/>
      <c r="I114" s="669"/>
      <c r="J114" s="669"/>
      <c r="K114" s="669"/>
      <c r="L114" s="669"/>
      <c r="M114" s="669"/>
      <c r="N114" s="669"/>
      <c r="O114" s="669"/>
      <c r="P114" s="669"/>
      <c r="Q114" s="669"/>
      <c r="R114" s="669"/>
      <c r="S114" s="669"/>
      <c r="T114" s="669"/>
      <c r="U114" s="669"/>
      <c r="V114" s="669"/>
      <c r="W114" s="247"/>
      <c r="X114" s="247"/>
      <c r="Y114" s="669"/>
      <c r="Z114" s="669"/>
      <c r="AA114" s="669"/>
      <c r="AB114" s="669"/>
      <c r="AC114" s="669"/>
      <c r="AD114" s="669"/>
      <c r="AE114" s="669"/>
      <c r="AF114" s="669"/>
      <c r="AG114" s="669"/>
      <c r="AH114" s="669"/>
      <c r="AI114" s="669"/>
      <c r="AJ114" s="669"/>
      <c r="AK114" s="669"/>
      <c r="AL114" s="669"/>
      <c r="AM114" s="669"/>
      <c r="AN114" s="669"/>
      <c r="AO114" s="669"/>
      <c r="AP114" s="669"/>
      <c r="AQ114" s="669"/>
      <c r="AR114" s="669"/>
      <c r="AS114" s="669"/>
      <c r="AT114" s="669"/>
      <c r="AU114" s="669"/>
      <c r="AV114" s="669"/>
      <c r="AW114" s="669"/>
      <c r="AX114" s="669"/>
      <c r="AY114" s="669"/>
      <c r="AZ114" s="669"/>
      <c r="BA114" s="669"/>
      <c r="BB114" s="669"/>
      <c r="BC114" s="669"/>
      <c r="BD114" s="669"/>
      <c r="BE114" s="669"/>
      <c r="BF114" s="669"/>
      <c r="BG114" s="669"/>
      <c r="BH114" s="669"/>
      <c r="BI114" s="669"/>
      <c r="BJ114" s="669"/>
      <c r="BK114" s="669"/>
      <c r="BL114" s="669"/>
      <c r="BM114" s="669"/>
      <c r="BN114" s="669"/>
      <c r="BO114" s="669"/>
      <c r="BP114" s="669"/>
      <c r="BQ114" s="669"/>
      <c r="BR114" s="669"/>
      <c r="BS114" s="669"/>
      <c r="BT114" s="669"/>
      <c r="BU114" s="669"/>
      <c r="BV114" s="669"/>
      <c r="BW114" s="669"/>
      <c r="BX114" s="669"/>
      <c r="BY114" s="669"/>
      <c r="BZ114" s="669"/>
      <c r="CA114" s="669"/>
      <c r="CB114" s="669"/>
      <c r="CC114" s="669"/>
      <c r="CD114" s="669"/>
      <c r="CE114" s="669"/>
      <c r="CF114" s="669"/>
      <c r="CG114" s="669"/>
      <c r="CH114" s="669"/>
      <c r="CI114" s="669"/>
      <c r="CJ114" s="669"/>
      <c r="CK114" s="669"/>
      <c r="CL114" s="669"/>
      <c r="CM114" s="669"/>
      <c r="CN114" s="669"/>
      <c r="CO114" s="669"/>
      <c r="CP114" s="669"/>
      <c r="CQ114" s="669"/>
      <c r="CR114" s="669"/>
      <c r="CS114" s="669"/>
      <c r="CT114" s="669"/>
      <c r="CU114" s="669"/>
      <c r="CV114" s="669"/>
      <c r="CW114" s="669"/>
      <c r="CX114" s="669"/>
      <c r="CY114" s="669"/>
      <c r="CZ114" s="669"/>
      <c r="DA114" s="669"/>
      <c r="DB114" s="669"/>
      <c r="DC114" s="669"/>
      <c r="DD114" s="669"/>
      <c r="DE114" s="669"/>
      <c r="DF114" s="669"/>
      <c r="DG114" s="669"/>
      <c r="DH114" s="669"/>
      <c r="DI114" s="669"/>
      <c r="DJ114" s="669"/>
      <c r="DK114" s="669"/>
      <c r="DL114" s="669"/>
      <c r="DM114" s="669"/>
      <c r="DN114" s="669"/>
      <c r="DO114" s="669"/>
      <c r="DP114" s="669"/>
      <c r="DQ114" s="669"/>
      <c r="DR114" s="669"/>
      <c r="DS114" s="669"/>
      <c r="DT114" s="669"/>
      <c r="DU114" s="669"/>
      <c r="DV114" s="669"/>
      <c r="DW114" s="669"/>
      <c r="DX114" s="669"/>
      <c r="DY114" s="669"/>
      <c r="DZ114" s="669"/>
      <c r="EA114" s="669"/>
      <c r="EB114" s="669"/>
      <c r="EC114" s="669"/>
      <c r="ED114" s="669"/>
      <c r="EE114" s="669"/>
      <c r="EF114" s="669"/>
      <c r="EG114" s="669"/>
      <c r="EH114" s="669"/>
      <c r="EI114" s="669"/>
    </row>
  </sheetData>
  <sheetProtection sheet="1" objects="1" scenarios="1"/>
  <dataConsolidate/>
  <mergeCells count="93">
    <mergeCell ref="B102:X102"/>
    <mergeCell ref="K103:X103"/>
    <mergeCell ref="K104:X104"/>
    <mergeCell ref="B96:X96"/>
    <mergeCell ref="B97:X97"/>
    <mergeCell ref="B98:X98"/>
    <mergeCell ref="B99:X99"/>
    <mergeCell ref="B100:X100"/>
    <mergeCell ref="B101:X101"/>
    <mergeCell ref="B90:X90"/>
    <mergeCell ref="B91:X91"/>
    <mergeCell ref="B92:X92"/>
    <mergeCell ref="B93:X93"/>
    <mergeCell ref="B94:X94"/>
    <mergeCell ref="B95:X95"/>
    <mergeCell ref="B84:X84"/>
    <mergeCell ref="B85:X85"/>
    <mergeCell ref="B86:X86"/>
    <mergeCell ref="B87:X87"/>
    <mergeCell ref="B88:X88"/>
    <mergeCell ref="B89:X89"/>
    <mergeCell ref="B78:X78"/>
    <mergeCell ref="B79:X79"/>
    <mergeCell ref="B80:X80"/>
    <mergeCell ref="B81:X81"/>
    <mergeCell ref="B82:X82"/>
    <mergeCell ref="B83:X83"/>
    <mergeCell ref="B72:X72"/>
    <mergeCell ref="B73:X73"/>
    <mergeCell ref="B74:X74"/>
    <mergeCell ref="B75:X75"/>
    <mergeCell ref="B76:X76"/>
    <mergeCell ref="B77:X77"/>
    <mergeCell ref="B66:X66"/>
    <mergeCell ref="B67:X67"/>
    <mergeCell ref="B68:X68"/>
    <mergeCell ref="B69:X69"/>
    <mergeCell ref="B70:X70"/>
    <mergeCell ref="B71:X71"/>
    <mergeCell ref="B60:X60"/>
    <mergeCell ref="B61:X61"/>
    <mergeCell ref="B62:X62"/>
    <mergeCell ref="B63:X63"/>
    <mergeCell ref="B64:X64"/>
    <mergeCell ref="B65:X65"/>
    <mergeCell ref="B54:X54"/>
    <mergeCell ref="B55:X55"/>
    <mergeCell ref="B56:X56"/>
    <mergeCell ref="B57:X57"/>
    <mergeCell ref="B58:X58"/>
    <mergeCell ref="B59:X59"/>
    <mergeCell ref="B48:X48"/>
    <mergeCell ref="B49:X49"/>
    <mergeCell ref="B50:X50"/>
    <mergeCell ref="B51:X51"/>
    <mergeCell ref="B52:X52"/>
    <mergeCell ref="B53:X53"/>
    <mergeCell ref="B42:X42"/>
    <mergeCell ref="B43:X43"/>
    <mergeCell ref="B44:X44"/>
    <mergeCell ref="B45:X45"/>
    <mergeCell ref="B46:X46"/>
    <mergeCell ref="B47:X47"/>
    <mergeCell ref="B36:X36"/>
    <mergeCell ref="B37:X37"/>
    <mergeCell ref="B38:X38"/>
    <mergeCell ref="B39:X39"/>
    <mergeCell ref="B40:X40"/>
    <mergeCell ref="B41:X41"/>
    <mergeCell ref="B30:X30"/>
    <mergeCell ref="B31:X31"/>
    <mergeCell ref="B32:X32"/>
    <mergeCell ref="B33:X33"/>
    <mergeCell ref="B34:X34"/>
    <mergeCell ref="B35:X35"/>
    <mergeCell ref="B24:X24"/>
    <mergeCell ref="B25:X25"/>
    <mergeCell ref="B26:X26"/>
    <mergeCell ref="B27:X27"/>
    <mergeCell ref="B28:X28"/>
    <mergeCell ref="B29:X29"/>
    <mergeCell ref="B18:X18"/>
    <mergeCell ref="B19:X19"/>
    <mergeCell ref="B20:X20"/>
    <mergeCell ref="B21:X21"/>
    <mergeCell ref="B22:X22"/>
    <mergeCell ref="B23:X23"/>
    <mergeCell ref="B9:X12"/>
    <mergeCell ref="B13:X13"/>
    <mergeCell ref="B14:X14"/>
    <mergeCell ref="B15:X15"/>
    <mergeCell ref="B16:X16"/>
    <mergeCell ref="B17:X17"/>
  </mergeCells>
  <phoneticPr fontId="1"/>
  <dataValidations count="1">
    <dataValidation type="decimal" imeMode="off" allowBlank="1" showErrorMessage="1" errorTitle="000072E" error="数値のみ入力可能です。_x000d__x000a_-9,999,999,999 ～ 99,999,999,999" sqref="AA13:AB13 AK13:AL13 AB15:AB17 AA14:AA18 AD13:AE18 AG13:AG18 AL14:AL18 AA20:AB21 AD20:AE21 AG20:AG21 AL20:AL21 AL23:AL25 AA23:AA26 AD23:AE26 AG23:AG26 AK26:AL26 AK28:AL28 AL29 AK30:AL30 AL31:AL32 AA28:AB34 AK34:AL34 AB37 AK35:AK38 AA35:AA39 AB39 AD28:AE39 AG28:AG39 AL39 AA41:AB47 AK43:AL47 AL49:AL51 AK52:AL74 AL75 AB51:AB80 AL77:AL80 AK81:AL81 AG41:AG82 AL82 AB84:AB86 AB90:AB91 AL87:AL92 AB96 AL94:AL97 AA48:AA101 AB98:AB101 AD41:AE101 AG84:AG101 AK101:AL101 AJ102 AA104:AB104 AD104:AE104 AG104 AL104" xr:uid="{80FE171C-6A1A-4FF8-B5E6-384A0D634545}">
      <formula1>-9999999999</formula1>
      <formula2>99999999999</formula2>
    </dataValidation>
  </dataValidations>
  <printOptions verticalCentered="1"/>
  <pageMargins left="0.59055118110236227" right="0" top="0" bottom="0" header="0" footer="0"/>
  <pageSetup paperSize="9" scale="42" orientation="landscape" horizontalDpi="4294967293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3</vt:i4>
      </vt:variant>
    </vt:vector>
  </HeadingPairs>
  <TitlesOfParts>
    <vt:vector size="16" baseType="lpstr">
      <vt:lpstr>21</vt:lpstr>
      <vt:lpstr>22</vt:lpstr>
      <vt:lpstr>23</vt:lpstr>
      <vt:lpstr>27</vt:lpstr>
      <vt:lpstr>28</vt:lpstr>
      <vt:lpstr>29</vt:lpstr>
      <vt:lpstr>30</vt:lpstr>
      <vt:lpstr>32</vt:lpstr>
      <vt:lpstr>33</vt:lpstr>
      <vt:lpstr>34</vt:lpstr>
      <vt:lpstr>36</vt:lpstr>
      <vt:lpstr>37</vt:lpstr>
      <vt:lpstr>40</vt:lpstr>
      <vt:lpstr>'21'!Print_Titles</vt:lpstr>
      <vt:lpstr>'22'!Print_Titles</vt:lpstr>
      <vt:lpstr>'23'!Print_Titles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XP1</dc:description>
  <cp:lastModifiedBy> </cp:lastModifiedBy>
  <cp:lastPrinted>2015-05-26T07:46:47Z</cp:lastPrinted>
  <dcterms:created xsi:type="dcterms:W3CDTF">2001-11-11T12:23:45Z</dcterms:created>
  <dcterms:modified xsi:type="dcterms:W3CDTF">2021-03-29T07:40:29Z</dcterms:modified>
</cp:coreProperties>
</file>